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kolaj/Google Диск/OneDrive/Forecast of total points in Basketball/"/>
    </mc:Choice>
  </mc:AlternateContent>
  <xr:revisionPtr revIDLastSave="0" documentId="13_ncr:1_{E0C7E06C-0092-394E-ABC4-6B304B0350B5}" xr6:coauthVersionLast="47" xr6:coauthVersionMax="47" xr10:uidLastSave="{00000000-0000-0000-0000-000000000000}"/>
  <bookViews>
    <workbookView minimized="1" xWindow="38760" yWindow="740" windowWidth="20160" windowHeight="23260" xr2:uid="{00000000-000D-0000-FFFF-FFFF00000000}"/>
  </bookViews>
  <sheets>
    <sheet name="ФОРМУЛЫ" sheetId="1" r:id="rId1"/>
    <sheet name="Лист5" sheetId="9" r:id="rId2"/>
    <sheet name="ЧЕТВЕРТИ" sheetId="2" r:id="rId3"/>
    <sheet name="counts" sheetId="3" r:id="rId4"/>
    <sheet name="УСЛОВИЯ" sheetId="4" r:id="rId5"/>
    <sheet name="Лист1" sheetId="5" r:id="rId6"/>
    <sheet name="Лист2" sheetId="6" r:id="rId7"/>
    <sheet name="Лист3" sheetId="7" r:id="rId8"/>
    <sheet name="Лист4" sheetId="8" r:id="rId9"/>
  </sheets>
  <calcPr calcId="191029"/>
  <extLst>
    <ext uri="GoogleSheetsCustomDataVersion1">
      <go:sheetsCustomData xmlns:go="http://customooxmlschemas.google.com/" r:id="rId10" roundtripDataSignature="AMtx7mgnQ4GXS/rQ+KTyL87ewAYV7FpFSA=="/>
    </ext>
  </extLst>
</workbook>
</file>

<file path=xl/calcChain.xml><?xml version="1.0" encoding="utf-8"?>
<calcChain xmlns="http://schemas.openxmlformats.org/spreadsheetml/2006/main">
  <c r="N22" i="9" l="1"/>
  <c r="N21" i="9"/>
  <c r="N23" i="9" s="1"/>
  <c r="M12" i="9"/>
  <c r="N18" i="9"/>
  <c r="N19" i="9" s="1"/>
  <c r="N17" i="9"/>
  <c r="N13" i="9"/>
  <c r="N14" i="9"/>
  <c r="N15" i="9" s="1"/>
  <c r="N10" i="9"/>
  <c r="N9" i="9"/>
  <c r="K15" i="9"/>
  <c r="K11" i="9"/>
  <c r="C3" i="9"/>
  <c r="E3" i="9" s="1"/>
  <c r="I2" i="9"/>
  <c r="G2" i="9"/>
  <c r="F2" i="9"/>
  <c r="E2" i="9"/>
  <c r="D2" i="9"/>
  <c r="A2" i="9"/>
  <c r="I52" i="1"/>
  <c r="B51" i="1"/>
  <c r="B50" i="1"/>
  <c r="B49" i="1"/>
  <c r="I49" i="1"/>
  <c r="I51" i="1"/>
  <c r="I50" i="1"/>
  <c r="H50" i="1"/>
  <c r="G51" i="1"/>
  <c r="G49" i="1"/>
  <c r="G50" i="1"/>
  <c r="F51" i="1"/>
  <c r="F50" i="1"/>
  <c r="F49" i="1"/>
  <c r="E51" i="1"/>
  <c r="E50" i="1"/>
  <c r="E49" i="1"/>
  <c r="O54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Q584" i="1"/>
  <c r="P584" i="1"/>
  <c r="N584" i="1"/>
  <c r="N585" i="1" s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54" i="1"/>
  <c r="N395" i="1"/>
  <c r="N385" i="1"/>
  <c r="N386" i="1" s="1"/>
  <c r="N384" i="1"/>
  <c r="R384" i="1" s="1"/>
  <c r="R385" i="1"/>
  <c r="P385" i="1"/>
  <c r="O385" i="1"/>
  <c r="Q384" i="1"/>
  <c r="P384" i="1"/>
  <c r="O384" i="1"/>
  <c r="R383" i="1"/>
  <c r="Q383" i="1"/>
  <c r="P383" i="1"/>
  <c r="O383" i="1"/>
  <c r="R382" i="1"/>
  <c r="Q382" i="1"/>
  <c r="P382" i="1"/>
  <c r="O382" i="1"/>
  <c r="R381" i="1"/>
  <c r="Q381" i="1"/>
  <c r="P381" i="1"/>
  <c r="O381" i="1"/>
  <c r="R380" i="1"/>
  <c r="Q380" i="1"/>
  <c r="P380" i="1"/>
  <c r="O380" i="1"/>
  <c r="R379" i="1"/>
  <c r="Q379" i="1"/>
  <c r="P379" i="1"/>
  <c r="O379" i="1"/>
  <c r="R378" i="1"/>
  <c r="Q378" i="1"/>
  <c r="P378" i="1"/>
  <c r="O378" i="1"/>
  <c r="R377" i="1"/>
  <c r="Q377" i="1"/>
  <c r="P377" i="1"/>
  <c r="O377" i="1"/>
  <c r="R376" i="1"/>
  <c r="Q376" i="1"/>
  <c r="P376" i="1"/>
  <c r="O376" i="1"/>
  <c r="R375" i="1"/>
  <c r="Q375" i="1"/>
  <c r="P375" i="1"/>
  <c r="O375" i="1"/>
  <c r="R374" i="1"/>
  <c r="Q374" i="1"/>
  <c r="P374" i="1"/>
  <c r="O374" i="1"/>
  <c r="R373" i="1"/>
  <c r="Q373" i="1"/>
  <c r="P373" i="1"/>
  <c r="O373" i="1"/>
  <c r="R372" i="1"/>
  <c r="Q372" i="1"/>
  <c r="P372" i="1"/>
  <c r="O372" i="1"/>
  <c r="R371" i="1"/>
  <c r="Q371" i="1"/>
  <c r="P371" i="1"/>
  <c r="O371" i="1"/>
  <c r="R370" i="1"/>
  <c r="Q370" i="1"/>
  <c r="P370" i="1"/>
  <c r="O370" i="1"/>
  <c r="R369" i="1"/>
  <c r="Q369" i="1"/>
  <c r="P369" i="1"/>
  <c r="O369" i="1"/>
  <c r="R368" i="1"/>
  <c r="Q368" i="1"/>
  <c r="P368" i="1"/>
  <c r="O368" i="1"/>
  <c r="R367" i="1"/>
  <c r="Q367" i="1"/>
  <c r="P367" i="1"/>
  <c r="O367" i="1"/>
  <c r="R366" i="1"/>
  <c r="Q366" i="1"/>
  <c r="P366" i="1"/>
  <c r="O366" i="1"/>
  <c r="R365" i="1"/>
  <c r="Q365" i="1"/>
  <c r="P365" i="1"/>
  <c r="O365" i="1"/>
  <c r="R364" i="1"/>
  <c r="Q364" i="1"/>
  <c r="P364" i="1"/>
  <c r="O364" i="1"/>
  <c r="R363" i="1"/>
  <c r="Q363" i="1"/>
  <c r="P363" i="1"/>
  <c r="O363" i="1"/>
  <c r="R362" i="1"/>
  <c r="Q362" i="1"/>
  <c r="P362" i="1"/>
  <c r="O362" i="1"/>
  <c r="R361" i="1"/>
  <c r="Q361" i="1"/>
  <c r="P361" i="1"/>
  <c r="O361" i="1"/>
  <c r="R360" i="1"/>
  <c r="Q360" i="1"/>
  <c r="P360" i="1"/>
  <c r="O360" i="1"/>
  <c r="R359" i="1"/>
  <c r="Q359" i="1"/>
  <c r="P359" i="1"/>
  <c r="O359" i="1"/>
  <c r="R358" i="1"/>
  <c r="Q358" i="1"/>
  <c r="P358" i="1"/>
  <c r="O358" i="1"/>
  <c r="R357" i="1"/>
  <c r="Q357" i="1"/>
  <c r="P357" i="1"/>
  <c r="O357" i="1"/>
  <c r="R356" i="1"/>
  <c r="Q356" i="1"/>
  <c r="P356" i="1"/>
  <c r="O356" i="1"/>
  <c r="R355" i="1"/>
  <c r="Q355" i="1"/>
  <c r="P355" i="1"/>
  <c r="O355" i="1"/>
  <c r="R354" i="1"/>
  <c r="Q354" i="1"/>
  <c r="P354" i="1"/>
  <c r="O354" i="1"/>
  <c r="R353" i="1"/>
  <c r="Q353" i="1"/>
  <c r="P353" i="1"/>
  <c r="O353" i="1"/>
  <c r="R352" i="1"/>
  <c r="Q352" i="1"/>
  <c r="P352" i="1"/>
  <c r="O352" i="1"/>
  <c r="R351" i="1"/>
  <c r="Q351" i="1"/>
  <c r="P351" i="1"/>
  <c r="O351" i="1"/>
  <c r="R350" i="1"/>
  <c r="Q350" i="1"/>
  <c r="P350" i="1"/>
  <c r="O350" i="1"/>
  <c r="R349" i="1"/>
  <c r="Q349" i="1"/>
  <c r="P349" i="1"/>
  <c r="O349" i="1"/>
  <c r="R348" i="1"/>
  <c r="Q348" i="1"/>
  <c r="P348" i="1"/>
  <c r="O348" i="1"/>
  <c r="R347" i="1"/>
  <c r="Q347" i="1"/>
  <c r="P347" i="1"/>
  <c r="O347" i="1"/>
  <c r="R346" i="1"/>
  <c r="Q346" i="1"/>
  <c r="P346" i="1"/>
  <c r="O346" i="1"/>
  <c r="R345" i="1"/>
  <c r="Q345" i="1"/>
  <c r="P345" i="1"/>
  <c r="O345" i="1"/>
  <c r="R344" i="1"/>
  <c r="Q344" i="1"/>
  <c r="P344" i="1"/>
  <c r="O344" i="1"/>
  <c r="R343" i="1"/>
  <c r="Q343" i="1"/>
  <c r="P343" i="1"/>
  <c r="O343" i="1"/>
  <c r="R342" i="1"/>
  <c r="Q342" i="1"/>
  <c r="P342" i="1"/>
  <c r="O342" i="1"/>
  <c r="R341" i="1"/>
  <c r="Q341" i="1"/>
  <c r="P341" i="1"/>
  <c r="O341" i="1"/>
  <c r="R340" i="1"/>
  <c r="Q340" i="1"/>
  <c r="P340" i="1"/>
  <c r="O340" i="1"/>
  <c r="R339" i="1"/>
  <c r="Q339" i="1"/>
  <c r="P339" i="1"/>
  <c r="O339" i="1"/>
  <c r="R338" i="1"/>
  <c r="Q338" i="1"/>
  <c r="P338" i="1"/>
  <c r="O338" i="1"/>
  <c r="R337" i="1"/>
  <c r="Q337" i="1"/>
  <c r="P337" i="1"/>
  <c r="O337" i="1"/>
  <c r="R336" i="1"/>
  <c r="Q336" i="1"/>
  <c r="P336" i="1"/>
  <c r="O336" i="1"/>
  <c r="R335" i="1"/>
  <c r="Q335" i="1"/>
  <c r="P335" i="1"/>
  <c r="O335" i="1"/>
  <c r="R334" i="1"/>
  <c r="Q334" i="1"/>
  <c r="P334" i="1"/>
  <c r="O334" i="1"/>
  <c r="R333" i="1"/>
  <c r="Q333" i="1"/>
  <c r="P333" i="1"/>
  <c r="O333" i="1"/>
  <c r="R332" i="1"/>
  <c r="Q332" i="1"/>
  <c r="P332" i="1"/>
  <c r="O332" i="1"/>
  <c r="R331" i="1"/>
  <c r="Q331" i="1"/>
  <c r="P331" i="1"/>
  <c r="O331" i="1"/>
  <c r="R330" i="1"/>
  <c r="Q330" i="1"/>
  <c r="P330" i="1"/>
  <c r="O330" i="1"/>
  <c r="R329" i="1"/>
  <c r="Q329" i="1"/>
  <c r="P329" i="1"/>
  <c r="O329" i="1"/>
  <c r="R328" i="1"/>
  <c r="Q328" i="1"/>
  <c r="P328" i="1"/>
  <c r="O328" i="1"/>
  <c r="R327" i="1"/>
  <c r="Q327" i="1"/>
  <c r="P327" i="1"/>
  <c r="O327" i="1"/>
  <c r="R326" i="1"/>
  <c r="Q326" i="1"/>
  <c r="P326" i="1"/>
  <c r="O326" i="1"/>
  <c r="R325" i="1"/>
  <c r="Q325" i="1"/>
  <c r="P325" i="1"/>
  <c r="O325" i="1"/>
  <c r="R324" i="1"/>
  <c r="Q324" i="1"/>
  <c r="P324" i="1"/>
  <c r="O324" i="1"/>
  <c r="R323" i="1"/>
  <c r="Q323" i="1"/>
  <c r="P323" i="1"/>
  <c r="O323" i="1"/>
  <c r="R322" i="1"/>
  <c r="Q322" i="1"/>
  <c r="P322" i="1"/>
  <c r="O322" i="1"/>
  <c r="R321" i="1"/>
  <c r="Q321" i="1"/>
  <c r="P321" i="1"/>
  <c r="O321" i="1"/>
  <c r="R320" i="1"/>
  <c r="Q320" i="1"/>
  <c r="P320" i="1"/>
  <c r="O320" i="1"/>
  <c r="R319" i="1"/>
  <c r="Q319" i="1"/>
  <c r="P319" i="1"/>
  <c r="O319" i="1"/>
  <c r="R318" i="1"/>
  <c r="Q318" i="1"/>
  <c r="P318" i="1"/>
  <c r="O318" i="1"/>
  <c r="R317" i="1"/>
  <c r="Q317" i="1"/>
  <c r="P317" i="1"/>
  <c r="O317" i="1"/>
  <c r="R316" i="1"/>
  <c r="Q316" i="1"/>
  <c r="P316" i="1"/>
  <c r="O316" i="1"/>
  <c r="R315" i="1"/>
  <c r="Q315" i="1"/>
  <c r="P315" i="1"/>
  <c r="O315" i="1"/>
  <c r="R314" i="1"/>
  <c r="Q314" i="1"/>
  <c r="P314" i="1"/>
  <c r="O314" i="1"/>
  <c r="R313" i="1"/>
  <c r="Q313" i="1"/>
  <c r="P313" i="1"/>
  <c r="O313" i="1"/>
  <c r="R312" i="1"/>
  <c r="Q312" i="1"/>
  <c r="P312" i="1"/>
  <c r="O312" i="1"/>
  <c r="R311" i="1"/>
  <c r="Q311" i="1"/>
  <c r="P311" i="1"/>
  <c r="O311" i="1"/>
  <c r="R310" i="1"/>
  <c r="Q310" i="1"/>
  <c r="P310" i="1"/>
  <c r="O310" i="1"/>
  <c r="R309" i="1"/>
  <c r="Q309" i="1"/>
  <c r="P309" i="1"/>
  <c r="O309" i="1"/>
  <c r="R308" i="1"/>
  <c r="Q308" i="1"/>
  <c r="P308" i="1"/>
  <c r="O308" i="1"/>
  <c r="R307" i="1"/>
  <c r="Q307" i="1"/>
  <c r="P307" i="1"/>
  <c r="O307" i="1"/>
  <c r="R306" i="1"/>
  <c r="Q306" i="1"/>
  <c r="P306" i="1"/>
  <c r="O306" i="1"/>
  <c r="R305" i="1"/>
  <c r="Q305" i="1"/>
  <c r="P305" i="1"/>
  <c r="O305" i="1"/>
  <c r="R304" i="1"/>
  <c r="Q304" i="1"/>
  <c r="P304" i="1"/>
  <c r="O304" i="1"/>
  <c r="R303" i="1"/>
  <c r="Q303" i="1"/>
  <c r="P303" i="1"/>
  <c r="O303" i="1"/>
  <c r="R302" i="1"/>
  <c r="Q302" i="1"/>
  <c r="P302" i="1"/>
  <c r="O302" i="1"/>
  <c r="R301" i="1"/>
  <c r="Q301" i="1"/>
  <c r="P301" i="1"/>
  <c r="O301" i="1"/>
  <c r="R300" i="1"/>
  <c r="Q300" i="1"/>
  <c r="P300" i="1"/>
  <c r="O300" i="1"/>
  <c r="R299" i="1"/>
  <c r="Q299" i="1"/>
  <c r="P299" i="1"/>
  <c r="O299" i="1"/>
  <c r="R298" i="1"/>
  <c r="Q298" i="1"/>
  <c r="P298" i="1"/>
  <c r="O298" i="1"/>
  <c r="R297" i="1"/>
  <c r="Q297" i="1"/>
  <c r="P297" i="1"/>
  <c r="O297" i="1"/>
  <c r="R296" i="1"/>
  <c r="Q296" i="1"/>
  <c r="P296" i="1"/>
  <c r="O296" i="1"/>
  <c r="R295" i="1"/>
  <c r="Q295" i="1"/>
  <c r="P295" i="1"/>
  <c r="O295" i="1"/>
  <c r="R294" i="1"/>
  <c r="Q294" i="1"/>
  <c r="P294" i="1"/>
  <c r="O294" i="1"/>
  <c r="R293" i="1"/>
  <c r="Q293" i="1"/>
  <c r="P293" i="1"/>
  <c r="O293" i="1"/>
  <c r="R292" i="1"/>
  <c r="Q292" i="1"/>
  <c r="P292" i="1"/>
  <c r="O292" i="1"/>
  <c r="R291" i="1"/>
  <c r="Q291" i="1"/>
  <c r="P291" i="1"/>
  <c r="O291" i="1"/>
  <c r="R290" i="1"/>
  <c r="Q290" i="1"/>
  <c r="P290" i="1"/>
  <c r="O290" i="1"/>
  <c r="R289" i="1"/>
  <c r="Q289" i="1"/>
  <c r="P289" i="1"/>
  <c r="O289" i="1"/>
  <c r="R288" i="1"/>
  <c r="Q288" i="1"/>
  <c r="P288" i="1"/>
  <c r="O288" i="1"/>
  <c r="R287" i="1"/>
  <c r="Q287" i="1"/>
  <c r="P287" i="1"/>
  <c r="O287" i="1"/>
  <c r="R286" i="1"/>
  <c r="Q286" i="1"/>
  <c r="P286" i="1"/>
  <c r="O286" i="1"/>
  <c r="R285" i="1"/>
  <c r="Q285" i="1"/>
  <c r="P285" i="1"/>
  <c r="O285" i="1"/>
  <c r="R284" i="1"/>
  <c r="Q284" i="1"/>
  <c r="P284" i="1"/>
  <c r="O284" i="1"/>
  <c r="R283" i="1"/>
  <c r="Q283" i="1"/>
  <c r="P283" i="1"/>
  <c r="O283" i="1"/>
  <c r="R282" i="1"/>
  <c r="Q282" i="1"/>
  <c r="P282" i="1"/>
  <c r="O282" i="1"/>
  <c r="R281" i="1"/>
  <c r="Q281" i="1"/>
  <c r="P281" i="1"/>
  <c r="O281" i="1"/>
  <c r="R280" i="1"/>
  <c r="Q280" i="1"/>
  <c r="P280" i="1"/>
  <c r="O280" i="1"/>
  <c r="R279" i="1"/>
  <c r="Q279" i="1"/>
  <c r="P279" i="1"/>
  <c r="O279" i="1"/>
  <c r="R278" i="1"/>
  <c r="Q278" i="1"/>
  <c r="P278" i="1"/>
  <c r="O278" i="1"/>
  <c r="R277" i="1"/>
  <c r="Q277" i="1"/>
  <c r="P277" i="1"/>
  <c r="O277" i="1"/>
  <c r="R276" i="1"/>
  <c r="Q276" i="1"/>
  <c r="P276" i="1"/>
  <c r="O276" i="1"/>
  <c r="R275" i="1"/>
  <c r="Q275" i="1"/>
  <c r="P275" i="1"/>
  <c r="O275" i="1"/>
  <c r="R274" i="1"/>
  <c r="Q274" i="1"/>
  <c r="P274" i="1"/>
  <c r="O274" i="1"/>
  <c r="R273" i="1"/>
  <c r="Q273" i="1"/>
  <c r="P273" i="1"/>
  <c r="O273" i="1"/>
  <c r="R272" i="1"/>
  <c r="Q272" i="1"/>
  <c r="P272" i="1"/>
  <c r="O272" i="1"/>
  <c r="R271" i="1"/>
  <c r="Q271" i="1"/>
  <c r="P271" i="1"/>
  <c r="O271" i="1"/>
  <c r="R270" i="1"/>
  <c r="Q270" i="1"/>
  <c r="P270" i="1"/>
  <c r="O270" i="1"/>
  <c r="R269" i="1"/>
  <c r="Q269" i="1"/>
  <c r="P269" i="1"/>
  <c r="O269" i="1"/>
  <c r="R268" i="1"/>
  <c r="Q268" i="1"/>
  <c r="P268" i="1"/>
  <c r="O268" i="1"/>
  <c r="R267" i="1"/>
  <c r="Q267" i="1"/>
  <c r="P267" i="1"/>
  <c r="O267" i="1"/>
  <c r="R266" i="1"/>
  <c r="Q266" i="1"/>
  <c r="P266" i="1"/>
  <c r="O266" i="1"/>
  <c r="R265" i="1"/>
  <c r="Q265" i="1"/>
  <c r="P265" i="1"/>
  <c r="O265" i="1"/>
  <c r="R264" i="1"/>
  <c r="Q264" i="1"/>
  <c r="P264" i="1"/>
  <c r="O264" i="1"/>
  <c r="R263" i="1"/>
  <c r="Q263" i="1"/>
  <c r="P263" i="1"/>
  <c r="O263" i="1"/>
  <c r="R262" i="1"/>
  <c r="Q262" i="1"/>
  <c r="P262" i="1"/>
  <c r="O262" i="1"/>
  <c r="R261" i="1"/>
  <c r="Q261" i="1"/>
  <c r="P261" i="1"/>
  <c r="O261" i="1"/>
  <c r="R260" i="1"/>
  <c r="Q260" i="1"/>
  <c r="P260" i="1"/>
  <c r="O260" i="1"/>
  <c r="R259" i="1"/>
  <c r="Q259" i="1"/>
  <c r="P259" i="1"/>
  <c r="O259" i="1"/>
  <c r="R258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N272" i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270" i="1"/>
  <c r="N271" i="1" s="1"/>
  <c r="N178" i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177" i="1"/>
  <c r="N111" i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92" i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76" i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N67" i="1"/>
  <c r="N68" i="1" s="1"/>
  <c r="N69" i="1" s="1"/>
  <c r="N70" i="1" s="1"/>
  <c r="N71" i="1" s="1"/>
  <c r="N72" i="1" s="1"/>
  <c r="N73" i="1" s="1"/>
  <c r="N74" i="1" s="1"/>
  <c r="N66" i="1"/>
  <c r="N12" i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11" i="1"/>
  <c r="O6" i="1"/>
  <c r="O5" i="1"/>
  <c r="O4" i="1"/>
  <c r="O3" i="1"/>
  <c r="M6" i="1"/>
  <c r="M5" i="1"/>
  <c r="M4" i="1"/>
  <c r="M3" i="1"/>
  <c r="J36" i="1"/>
  <c r="J38" i="1"/>
  <c r="F39" i="1"/>
  <c r="I39" i="1"/>
  <c r="G39" i="1"/>
  <c r="I27" i="1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H14" i="7"/>
  <c r="H12" i="7"/>
  <c r="H11" i="7"/>
  <c r="H10" i="7"/>
  <c r="H9" i="7"/>
  <c r="H8" i="7"/>
  <c r="H7" i="7"/>
  <c r="H6" i="7"/>
  <c r="H5" i="7"/>
  <c r="H4" i="7"/>
  <c r="H3" i="7"/>
  <c r="H2" i="7"/>
  <c r="H13" i="7"/>
  <c r="H15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25" i="6"/>
  <c r="F18" i="6"/>
  <c r="E18" i="6"/>
  <c r="F19" i="6" s="1"/>
  <c r="D18" i="6"/>
  <c r="C18" i="6"/>
  <c r="F11" i="6"/>
  <c r="F10" i="6"/>
  <c r="E10" i="6"/>
  <c r="D10" i="6"/>
  <c r="C10" i="6"/>
  <c r="D11" i="6" s="1"/>
  <c r="D12" i="6" s="1"/>
  <c r="C18" i="4"/>
  <c r="A17" i="4"/>
  <c r="A19" i="4" s="1"/>
  <c r="B16" i="4"/>
  <c r="A15" i="4"/>
  <c r="A12" i="4"/>
  <c r="A13" i="4" s="1"/>
  <c r="D75" i="2"/>
  <c r="D74" i="2"/>
  <c r="D73" i="2"/>
  <c r="D72" i="2"/>
  <c r="D76" i="2" s="1"/>
  <c r="D61" i="2"/>
  <c r="D60" i="2"/>
  <c r="D59" i="2"/>
  <c r="D58" i="2"/>
  <c r="D62" i="2" s="1"/>
  <c r="M55" i="2"/>
  <c r="F55" i="2"/>
  <c r="P54" i="2"/>
  <c r="M54" i="2"/>
  <c r="J54" i="2"/>
  <c r="G54" i="2"/>
  <c r="P53" i="2"/>
  <c r="M53" i="2"/>
  <c r="J53" i="2"/>
  <c r="G53" i="2"/>
  <c r="P52" i="2"/>
  <c r="M52" i="2"/>
  <c r="J52" i="2"/>
  <c r="G52" i="2"/>
  <c r="P51" i="2"/>
  <c r="P55" i="2" s="1"/>
  <c r="M51" i="2"/>
  <c r="J51" i="2"/>
  <c r="J55" i="2" s="1"/>
  <c r="G51" i="2"/>
  <c r="G55" i="2" s="1"/>
  <c r="X48" i="2"/>
  <c r="F48" i="2"/>
  <c r="Y47" i="2"/>
  <c r="V47" i="2"/>
  <c r="P47" i="2"/>
  <c r="J47" i="2"/>
  <c r="G47" i="2"/>
  <c r="D47" i="2"/>
  <c r="Y46" i="2"/>
  <c r="V46" i="2"/>
  <c r="P46" i="2"/>
  <c r="J46" i="2"/>
  <c r="G46" i="2"/>
  <c r="D46" i="2"/>
  <c r="Y45" i="2"/>
  <c r="V45" i="2"/>
  <c r="S45" i="2"/>
  <c r="P45" i="2"/>
  <c r="J45" i="2"/>
  <c r="G45" i="2"/>
  <c r="D45" i="2"/>
  <c r="Y44" i="2"/>
  <c r="Y48" i="2" s="1"/>
  <c r="V44" i="2"/>
  <c r="V48" i="2" s="1"/>
  <c r="S44" i="2"/>
  <c r="P44" i="2"/>
  <c r="P48" i="2" s="1"/>
  <c r="J44" i="2"/>
  <c r="J48" i="2" s="1"/>
  <c r="G44" i="2"/>
  <c r="G48" i="2" s="1"/>
  <c r="D44" i="2"/>
  <c r="D48" i="2" s="1"/>
  <c r="G40" i="2"/>
  <c r="D40" i="2"/>
  <c r="G39" i="2"/>
  <c r="D39" i="2"/>
  <c r="G38" i="2"/>
  <c r="D38" i="2"/>
  <c r="G37" i="2"/>
  <c r="G41" i="2" s="1"/>
  <c r="D37" i="2"/>
  <c r="D41" i="2" s="1"/>
  <c r="D26" i="2"/>
  <c r="D25" i="2"/>
  <c r="D24" i="2"/>
  <c r="D23" i="2"/>
  <c r="D27" i="2" s="1"/>
  <c r="G19" i="2"/>
  <c r="D19" i="2"/>
  <c r="G18" i="2"/>
  <c r="D18" i="2"/>
  <c r="G17" i="2"/>
  <c r="D17" i="2"/>
  <c r="G16" i="2"/>
  <c r="G20" i="2" s="1"/>
  <c r="D16" i="2"/>
  <c r="D20" i="2" s="1"/>
  <c r="D12" i="2"/>
  <c r="D11" i="2"/>
  <c r="D10" i="2"/>
  <c r="D9" i="2"/>
  <c r="D13" i="2" s="1"/>
  <c r="G5" i="2"/>
  <c r="G4" i="2"/>
  <c r="G3" i="2"/>
  <c r="I2" i="2"/>
  <c r="G2" i="2"/>
  <c r="G6" i="2" s="1"/>
  <c r="D18" i="1"/>
  <c r="F17" i="1"/>
  <c r="F21" i="1" s="1"/>
  <c r="E17" i="1"/>
  <c r="E22" i="1" s="1"/>
  <c r="E14" i="1"/>
  <c r="B11" i="1"/>
  <c r="C10" i="1"/>
  <c r="G9" i="1"/>
  <c r="E9" i="1"/>
  <c r="G10" i="1" s="1"/>
  <c r="B9" i="1"/>
  <c r="G8" i="1"/>
  <c r="B8" i="1"/>
  <c r="H6" i="1"/>
  <c r="G4" i="1"/>
  <c r="E4" i="1"/>
  <c r="I5" i="1" s="1"/>
  <c r="G3" i="1"/>
  <c r="E3" i="1"/>
  <c r="I4" i="1" s="1"/>
  <c r="G2" i="1"/>
  <c r="N11" i="9" l="1"/>
  <c r="M20" i="9"/>
  <c r="M24" i="9"/>
  <c r="A3" i="9"/>
  <c r="F3" i="9"/>
  <c r="C4" i="9"/>
  <c r="G3" i="9"/>
  <c r="D3" i="9"/>
  <c r="I3" i="9"/>
  <c r="R585" i="1"/>
  <c r="O585" i="1"/>
  <c r="Q585" i="1"/>
  <c r="P585" i="1"/>
  <c r="R584" i="1"/>
  <c r="O584" i="1"/>
  <c r="N396" i="1"/>
  <c r="O395" i="1"/>
  <c r="R395" i="1"/>
  <c r="Q395" i="1"/>
  <c r="P395" i="1"/>
  <c r="Q386" i="1"/>
  <c r="O386" i="1"/>
  <c r="R386" i="1"/>
  <c r="P386" i="1"/>
  <c r="N387" i="1"/>
  <c r="Q385" i="1"/>
  <c r="F41" i="1"/>
  <c r="E19" i="1"/>
  <c r="B10" i="1"/>
  <c r="E21" i="1"/>
  <c r="G5" i="1"/>
  <c r="E18" i="1"/>
  <c r="E20" i="1"/>
  <c r="F18" i="1"/>
  <c r="F20" i="1"/>
  <c r="F22" i="1"/>
  <c r="F19" i="1"/>
  <c r="C5" i="9" l="1"/>
  <c r="F4" i="9"/>
  <c r="A4" i="9"/>
  <c r="E4" i="9"/>
  <c r="I4" i="9"/>
  <c r="D4" i="9"/>
  <c r="G4" i="9"/>
  <c r="R396" i="1"/>
  <c r="N397" i="1"/>
  <c r="Q396" i="1"/>
  <c r="P396" i="1"/>
  <c r="O396" i="1"/>
  <c r="Q387" i="1"/>
  <c r="O387" i="1"/>
  <c r="P387" i="1"/>
  <c r="N388" i="1"/>
  <c r="R387" i="1"/>
  <c r="G5" i="9" l="1"/>
  <c r="C6" i="9"/>
  <c r="F5" i="9"/>
  <c r="A5" i="9"/>
  <c r="E5" i="9"/>
  <c r="I5" i="9"/>
  <c r="D5" i="9"/>
  <c r="Q397" i="1"/>
  <c r="P397" i="1"/>
  <c r="N398" i="1"/>
  <c r="R397" i="1"/>
  <c r="O397" i="1"/>
  <c r="Q388" i="1"/>
  <c r="O388" i="1"/>
  <c r="R388" i="1"/>
  <c r="N389" i="1"/>
  <c r="P388" i="1"/>
  <c r="I6" i="9" l="1"/>
  <c r="D6" i="9"/>
  <c r="G6" i="9"/>
  <c r="C7" i="9"/>
  <c r="F6" i="9"/>
  <c r="A6" i="9"/>
  <c r="E6" i="9"/>
  <c r="P398" i="1"/>
  <c r="N399" i="1"/>
  <c r="Q398" i="1"/>
  <c r="O398" i="1"/>
  <c r="R398" i="1"/>
  <c r="N390" i="1"/>
  <c r="Q389" i="1"/>
  <c r="O389" i="1"/>
  <c r="P389" i="1"/>
  <c r="R389" i="1"/>
  <c r="I7" i="9" l="1"/>
  <c r="C8" i="9"/>
  <c r="E7" i="9"/>
  <c r="D7" i="9"/>
  <c r="G7" i="9"/>
  <c r="F7" i="9"/>
  <c r="A7" i="9"/>
  <c r="N400" i="1"/>
  <c r="O399" i="1"/>
  <c r="R399" i="1"/>
  <c r="Q399" i="1"/>
  <c r="P399" i="1"/>
  <c r="Q390" i="1"/>
  <c r="O390" i="1"/>
  <c r="N391" i="1"/>
  <c r="R390" i="1"/>
  <c r="P390" i="1"/>
  <c r="E8" i="9" l="1"/>
  <c r="I8" i="9"/>
  <c r="G8" i="9"/>
  <c r="A8" i="9"/>
  <c r="F8" i="9"/>
  <c r="C9" i="9"/>
  <c r="D8" i="9"/>
  <c r="R400" i="1"/>
  <c r="Q400" i="1"/>
  <c r="O400" i="1"/>
  <c r="P400" i="1"/>
  <c r="N401" i="1"/>
  <c r="Q391" i="1"/>
  <c r="N392" i="1"/>
  <c r="O391" i="1"/>
  <c r="R391" i="1"/>
  <c r="P391" i="1"/>
  <c r="C10" i="9" l="1"/>
  <c r="F9" i="9"/>
  <c r="A9" i="9"/>
  <c r="G9" i="9"/>
  <c r="E9" i="9"/>
  <c r="D9" i="9"/>
  <c r="I9" i="9"/>
  <c r="Q401" i="1"/>
  <c r="P401" i="1"/>
  <c r="R401" i="1"/>
  <c r="N402" i="1"/>
  <c r="O401" i="1"/>
  <c r="Q392" i="1"/>
  <c r="O392" i="1"/>
  <c r="R392" i="1"/>
  <c r="N393" i="1"/>
  <c r="P392" i="1"/>
  <c r="G10" i="9" l="1"/>
  <c r="C11" i="9"/>
  <c r="E10" i="9"/>
  <c r="D10" i="9"/>
  <c r="I10" i="9"/>
  <c r="A10" i="9"/>
  <c r="F10" i="9"/>
  <c r="P402" i="1"/>
  <c r="N403" i="1"/>
  <c r="O402" i="1"/>
  <c r="Q402" i="1"/>
  <c r="R402" i="1"/>
  <c r="N394" i="1"/>
  <c r="Q393" i="1"/>
  <c r="O393" i="1"/>
  <c r="P393" i="1"/>
  <c r="R393" i="1"/>
  <c r="I11" i="9" l="1"/>
  <c r="D11" i="9"/>
  <c r="G11" i="9"/>
  <c r="A11" i="9"/>
  <c r="F11" i="9"/>
  <c r="C12" i="9"/>
  <c r="E11" i="9"/>
  <c r="N404" i="1"/>
  <c r="O403" i="1"/>
  <c r="R403" i="1"/>
  <c r="P403" i="1"/>
  <c r="Q403" i="1"/>
  <c r="Q394" i="1"/>
  <c r="O394" i="1"/>
  <c r="R394" i="1"/>
  <c r="P394" i="1"/>
  <c r="E12" i="9" l="1"/>
  <c r="G12" i="9"/>
  <c r="A12" i="9"/>
  <c r="F12" i="9"/>
  <c r="C13" i="9"/>
  <c r="D12" i="9"/>
  <c r="I12" i="9"/>
  <c r="R404" i="1"/>
  <c r="Q404" i="1"/>
  <c r="N405" i="1"/>
  <c r="P404" i="1"/>
  <c r="O404" i="1"/>
  <c r="C14" i="9" l="1"/>
  <c r="F13" i="9"/>
  <c r="A13" i="9"/>
  <c r="E13" i="9"/>
  <c r="D13" i="9"/>
  <c r="I13" i="9"/>
  <c r="G13" i="9"/>
  <c r="Q405" i="1"/>
  <c r="P405" i="1"/>
  <c r="N406" i="1"/>
  <c r="R405" i="1"/>
  <c r="O405" i="1"/>
  <c r="G14" i="9" l="1"/>
  <c r="D14" i="9"/>
  <c r="I14" i="9"/>
  <c r="A14" i="9"/>
  <c r="F14" i="9"/>
  <c r="C15" i="9"/>
  <c r="E14" i="9"/>
  <c r="P406" i="1"/>
  <c r="N407" i="1"/>
  <c r="O406" i="1"/>
  <c r="Q406" i="1"/>
  <c r="R406" i="1"/>
  <c r="I15" i="9" l="1"/>
  <c r="D15" i="9"/>
  <c r="G15" i="9"/>
  <c r="A15" i="9"/>
  <c r="F15" i="9"/>
  <c r="C16" i="9"/>
  <c r="E15" i="9"/>
  <c r="N408" i="1"/>
  <c r="O407" i="1"/>
  <c r="R407" i="1"/>
  <c r="Q407" i="1"/>
  <c r="P407" i="1"/>
  <c r="E16" i="9" l="1"/>
  <c r="F16" i="9"/>
  <c r="C17" i="9"/>
  <c r="D16" i="9"/>
  <c r="I16" i="9"/>
  <c r="G16" i="9"/>
  <c r="A16" i="9"/>
  <c r="R408" i="1"/>
  <c r="Q408" i="1"/>
  <c r="O408" i="1"/>
  <c r="N409" i="1"/>
  <c r="P408" i="1"/>
  <c r="C18" i="9" l="1"/>
  <c r="F17" i="9"/>
  <c r="A17" i="9"/>
  <c r="D17" i="9"/>
  <c r="I17" i="9"/>
  <c r="G17" i="9"/>
  <c r="E17" i="9"/>
  <c r="Q409" i="1"/>
  <c r="P409" i="1"/>
  <c r="R409" i="1"/>
  <c r="O409" i="1"/>
  <c r="N410" i="1"/>
  <c r="G18" i="9" l="1"/>
  <c r="I18" i="9"/>
  <c r="A18" i="9"/>
  <c r="F18" i="9"/>
  <c r="C19" i="9"/>
  <c r="E18" i="9"/>
  <c r="D18" i="9"/>
  <c r="P410" i="1"/>
  <c r="N411" i="1"/>
  <c r="O410" i="1"/>
  <c r="R410" i="1"/>
  <c r="Q410" i="1"/>
  <c r="I19" i="9" l="1"/>
  <c r="D19" i="9"/>
  <c r="F19" i="9"/>
  <c r="C20" i="9"/>
  <c r="E19" i="9"/>
  <c r="G19" i="9"/>
  <c r="A19" i="9"/>
  <c r="N412" i="1"/>
  <c r="O411" i="1"/>
  <c r="R411" i="1"/>
  <c r="P411" i="1"/>
  <c r="Q411" i="1"/>
  <c r="E20" i="9" l="1"/>
  <c r="C21" i="9"/>
  <c r="D20" i="9"/>
  <c r="I20" i="9"/>
  <c r="G20" i="9"/>
  <c r="A20" i="9"/>
  <c r="F20" i="9"/>
  <c r="R412" i="1"/>
  <c r="Q412" i="1"/>
  <c r="N413" i="1"/>
  <c r="P412" i="1"/>
  <c r="O412" i="1"/>
  <c r="C22" i="9" l="1"/>
  <c r="F21" i="9"/>
  <c r="A21" i="9"/>
  <c r="I21" i="9"/>
  <c r="G21" i="9"/>
  <c r="E21" i="9"/>
  <c r="D21" i="9"/>
  <c r="Q413" i="1"/>
  <c r="P413" i="1"/>
  <c r="O413" i="1"/>
  <c r="R413" i="1"/>
  <c r="N414" i="1"/>
  <c r="G22" i="9" l="1"/>
  <c r="F22" i="9"/>
  <c r="C23" i="9"/>
  <c r="E22" i="9"/>
  <c r="D22" i="9"/>
  <c r="I22" i="9"/>
  <c r="A22" i="9"/>
  <c r="P414" i="1"/>
  <c r="N415" i="1"/>
  <c r="O414" i="1"/>
  <c r="Q414" i="1"/>
  <c r="R414" i="1"/>
  <c r="I23" i="9" l="1"/>
  <c r="D23" i="9"/>
  <c r="C24" i="9"/>
  <c r="E23" i="9"/>
  <c r="G23" i="9"/>
  <c r="A23" i="9"/>
  <c r="F23" i="9"/>
  <c r="N416" i="1"/>
  <c r="O415" i="1"/>
  <c r="R415" i="1"/>
  <c r="P415" i="1"/>
  <c r="Q415" i="1"/>
  <c r="E24" i="9" l="1"/>
  <c r="I24" i="9"/>
  <c r="G24" i="9"/>
  <c r="A24" i="9"/>
  <c r="F24" i="9"/>
  <c r="C25" i="9"/>
  <c r="D24" i="9"/>
  <c r="R416" i="1"/>
  <c r="Q416" i="1"/>
  <c r="O416" i="1"/>
  <c r="N417" i="1"/>
  <c r="P416" i="1"/>
  <c r="C26" i="9" l="1"/>
  <c r="F25" i="9"/>
  <c r="A25" i="9"/>
  <c r="G25" i="9"/>
  <c r="E25" i="9"/>
  <c r="D25" i="9"/>
  <c r="I25" i="9"/>
  <c r="Q417" i="1"/>
  <c r="P417" i="1"/>
  <c r="R417" i="1"/>
  <c r="O417" i="1"/>
  <c r="N418" i="1"/>
  <c r="G26" i="9" l="1"/>
  <c r="C27" i="9"/>
  <c r="E26" i="9"/>
  <c r="D26" i="9"/>
  <c r="I26" i="9"/>
  <c r="A26" i="9"/>
  <c r="F26" i="9"/>
  <c r="P418" i="1"/>
  <c r="N419" i="1"/>
  <c r="O418" i="1"/>
  <c r="R418" i="1"/>
  <c r="Q418" i="1"/>
  <c r="I27" i="9" l="1"/>
  <c r="D27" i="9"/>
  <c r="G27" i="9"/>
  <c r="A27" i="9"/>
  <c r="F27" i="9"/>
  <c r="C28" i="9"/>
  <c r="E27" i="9"/>
  <c r="N420" i="1"/>
  <c r="O419" i="1"/>
  <c r="R419" i="1"/>
  <c r="P419" i="1"/>
  <c r="Q419" i="1"/>
  <c r="E28" i="9" l="1"/>
  <c r="G28" i="9"/>
  <c r="A28" i="9"/>
  <c r="F28" i="9"/>
  <c r="C29" i="9"/>
  <c r="D28" i="9"/>
  <c r="I28" i="9"/>
  <c r="R420" i="1"/>
  <c r="Q420" i="1"/>
  <c r="N421" i="1"/>
  <c r="P420" i="1"/>
  <c r="O420" i="1"/>
  <c r="C30" i="9" l="1"/>
  <c r="F29" i="9"/>
  <c r="A29" i="9"/>
  <c r="E29" i="9"/>
  <c r="D29" i="9"/>
  <c r="I29" i="9"/>
  <c r="G29" i="9"/>
  <c r="Q421" i="1"/>
  <c r="P421" i="1"/>
  <c r="R421" i="1"/>
  <c r="O421" i="1"/>
  <c r="N422" i="1"/>
  <c r="G30" i="9" l="1"/>
  <c r="D30" i="9"/>
  <c r="I30" i="9"/>
  <c r="A30" i="9"/>
  <c r="F30" i="9"/>
  <c r="C31" i="9"/>
  <c r="E30" i="9"/>
  <c r="P422" i="1"/>
  <c r="N423" i="1"/>
  <c r="O422" i="1"/>
  <c r="Q422" i="1"/>
  <c r="R422" i="1"/>
  <c r="I31" i="9" l="1"/>
  <c r="D31" i="9"/>
  <c r="G31" i="9"/>
  <c r="A31" i="9"/>
  <c r="F31" i="9"/>
  <c r="C32" i="9"/>
  <c r="E31" i="9"/>
  <c r="N424" i="1"/>
  <c r="O423" i="1"/>
  <c r="R423" i="1"/>
  <c r="Q423" i="1"/>
  <c r="P423" i="1"/>
  <c r="E32" i="9" l="1"/>
  <c r="G32" i="9"/>
  <c r="F32" i="9"/>
  <c r="D32" i="9"/>
  <c r="C33" i="9"/>
  <c r="I32" i="9"/>
  <c r="A32" i="9"/>
  <c r="R424" i="1"/>
  <c r="Q424" i="1"/>
  <c r="O424" i="1"/>
  <c r="N425" i="1"/>
  <c r="P424" i="1"/>
  <c r="C34" i="9" l="1"/>
  <c r="F33" i="9"/>
  <c r="A33" i="9"/>
  <c r="I33" i="9"/>
  <c r="D33" i="9"/>
  <c r="G33" i="9"/>
  <c r="E33" i="9"/>
  <c r="Q425" i="1"/>
  <c r="P425" i="1"/>
  <c r="R425" i="1"/>
  <c r="N426" i="1"/>
  <c r="O425" i="1"/>
  <c r="G34" i="9" l="1"/>
  <c r="C35" i="9"/>
  <c r="E34" i="9"/>
  <c r="I34" i="9"/>
  <c r="F34" i="9"/>
  <c r="D34" i="9"/>
  <c r="A34" i="9"/>
  <c r="P426" i="1"/>
  <c r="N427" i="1"/>
  <c r="O426" i="1"/>
  <c r="R426" i="1"/>
  <c r="Q426" i="1"/>
  <c r="I35" i="9" l="1"/>
  <c r="D35" i="9"/>
  <c r="G35" i="9"/>
  <c r="C36" i="9"/>
  <c r="F35" i="9"/>
  <c r="A35" i="9"/>
  <c r="E35" i="9"/>
  <c r="N428" i="1"/>
  <c r="O427" i="1"/>
  <c r="R427" i="1"/>
  <c r="P427" i="1"/>
  <c r="Q427" i="1"/>
  <c r="E36" i="9" l="1"/>
  <c r="I36" i="9"/>
  <c r="D36" i="9"/>
  <c r="G36" i="9"/>
  <c r="C37" i="9"/>
  <c r="F36" i="9"/>
  <c r="A36" i="9"/>
  <c r="R428" i="1"/>
  <c r="Q428" i="1"/>
  <c r="N429" i="1"/>
  <c r="O428" i="1"/>
  <c r="P428" i="1"/>
  <c r="C38" i="9" l="1"/>
  <c r="F37" i="9"/>
  <c r="A37" i="9"/>
  <c r="E37" i="9"/>
  <c r="I37" i="9"/>
  <c r="D37" i="9"/>
  <c r="G37" i="9"/>
  <c r="Q429" i="1"/>
  <c r="P429" i="1"/>
  <c r="N430" i="1"/>
  <c r="R429" i="1"/>
  <c r="O429" i="1"/>
  <c r="G38" i="9" l="1"/>
  <c r="C39" i="9"/>
  <c r="F38" i="9"/>
  <c r="A38" i="9"/>
  <c r="E38" i="9"/>
  <c r="I38" i="9"/>
  <c r="D38" i="9"/>
  <c r="P430" i="1"/>
  <c r="N431" i="1"/>
  <c r="O430" i="1"/>
  <c r="Q430" i="1"/>
  <c r="R430" i="1"/>
  <c r="I39" i="9" l="1"/>
  <c r="D39" i="9"/>
  <c r="G39" i="9"/>
  <c r="C40" i="9"/>
  <c r="F39" i="9"/>
  <c r="A39" i="9"/>
  <c r="E39" i="9"/>
  <c r="Q431" i="1"/>
  <c r="O431" i="1"/>
  <c r="N432" i="1"/>
  <c r="R431" i="1"/>
  <c r="P431" i="1"/>
  <c r="E40" i="9" l="1"/>
  <c r="I40" i="9"/>
  <c r="D40" i="9"/>
  <c r="G40" i="9"/>
  <c r="C41" i="9"/>
  <c r="F40" i="9"/>
  <c r="A40" i="9"/>
  <c r="P432" i="1"/>
  <c r="O432" i="1"/>
  <c r="N433" i="1"/>
  <c r="Q432" i="1"/>
  <c r="R432" i="1"/>
  <c r="C42" i="9" l="1"/>
  <c r="F41" i="9"/>
  <c r="A41" i="9"/>
  <c r="E41" i="9"/>
  <c r="I41" i="9"/>
  <c r="D41" i="9"/>
  <c r="G41" i="9"/>
  <c r="N434" i="1"/>
  <c r="O433" i="1"/>
  <c r="P433" i="1"/>
  <c r="R433" i="1"/>
  <c r="Q433" i="1"/>
  <c r="G42" i="9" l="1"/>
  <c r="C43" i="9"/>
  <c r="F42" i="9"/>
  <c r="A42" i="9"/>
  <c r="E42" i="9"/>
  <c r="I42" i="9"/>
  <c r="D42" i="9"/>
  <c r="R434" i="1"/>
  <c r="P434" i="1"/>
  <c r="O434" i="1"/>
  <c r="Q434" i="1"/>
  <c r="N435" i="1"/>
  <c r="I43" i="9" l="1"/>
  <c r="D43" i="9"/>
  <c r="G43" i="9"/>
  <c r="C44" i="9"/>
  <c r="F43" i="9"/>
  <c r="A43" i="9"/>
  <c r="E43" i="9"/>
  <c r="Q435" i="1"/>
  <c r="P435" i="1"/>
  <c r="O435" i="1"/>
  <c r="R435" i="1"/>
  <c r="N436" i="1"/>
  <c r="E44" i="9" l="1"/>
  <c r="I44" i="9"/>
  <c r="D44" i="9"/>
  <c r="G44" i="9"/>
  <c r="C45" i="9"/>
  <c r="F44" i="9"/>
  <c r="A44" i="9"/>
  <c r="P436" i="1"/>
  <c r="Q436" i="1"/>
  <c r="O436" i="1"/>
  <c r="R436" i="1"/>
  <c r="N437" i="1"/>
  <c r="C46" i="9" l="1"/>
  <c r="F45" i="9"/>
  <c r="A45" i="9"/>
  <c r="E45" i="9"/>
  <c r="I45" i="9"/>
  <c r="D45" i="9"/>
  <c r="G45" i="9"/>
  <c r="N438" i="1"/>
  <c r="O437" i="1"/>
  <c r="Q437" i="1"/>
  <c r="P437" i="1"/>
  <c r="R437" i="1"/>
  <c r="G46" i="9" l="1"/>
  <c r="C47" i="9"/>
  <c r="F46" i="9"/>
  <c r="A46" i="9"/>
  <c r="E46" i="9"/>
  <c r="I46" i="9"/>
  <c r="D46" i="9"/>
  <c r="R438" i="1"/>
  <c r="Q438" i="1"/>
  <c r="P438" i="1"/>
  <c r="N439" i="1"/>
  <c r="O438" i="1"/>
  <c r="I47" i="9" l="1"/>
  <c r="D47" i="9"/>
  <c r="G47" i="9"/>
  <c r="C48" i="9"/>
  <c r="F47" i="9"/>
  <c r="A47" i="9"/>
  <c r="E47" i="9"/>
  <c r="Q439" i="1"/>
  <c r="R439" i="1"/>
  <c r="P439" i="1"/>
  <c r="N440" i="1"/>
  <c r="O439" i="1"/>
  <c r="E48" i="9" l="1"/>
  <c r="I48" i="9"/>
  <c r="D48" i="9"/>
  <c r="G48" i="9"/>
  <c r="C49" i="9"/>
  <c r="F48" i="9"/>
  <c r="A48" i="9"/>
  <c r="P440" i="1"/>
  <c r="R440" i="1"/>
  <c r="Q440" i="1"/>
  <c r="N441" i="1"/>
  <c r="O440" i="1"/>
  <c r="C50" i="9" l="1"/>
  <c r="F49" i="9"/>
  <c r="A49" i="9"/>
  <c r="E49" i="9"/>
  <c r="I49" i="9"/>
  <c r="D49" i="9"/>
  <c r="G49" i="9"/>
  <c r="N442" i="1"/>
  <c r="O441" i="1"/>
  <c r="R441" i="1"/>
  <c r="Q441" i="1"/>
  <c r="P441" i="1"/>
  <c r="G50" i="9" l="1"/>
  <c r="C51" i="9"/>
  <c r="F50" i="9"/>
  <c r="A50" i="9"/>
  <c r="E50" i="9"/>
  <c r="I50" i="9"/>
  <c r="D50" i="9"/>
  <c r="R442" i="1"/>
  <c r="N443" i="1"/>
  <c r="Q442" i="1"/>
  <c r="P442" i="1"/>
  <c r="O442" i="1"/>
  <c r="I51" i="9" l="1"/>
  <c r="D51" i="9"/>
  <c r="G51" i="9"/>
  <c r="C52" i="9"/>
  <c r="F51" i="9"/>
  <c r="A51" i="9"/>
  <c r="E51" i="9"/>
  <c r="Q443" i="1"/>
  <c r="N444" i="1"/>
  <c r="R443" i="1"/>
  <c r="O443" i="1"/>
  <c r="P443" i="1"/>
  <c r="E52" i="9" l="1"/>
  <c r="I52" i="9"/>
  <c r="D52" i="9"/>
  <c r="G52" i="9"/>
  <c r="C53" i="9"/>
  <c r="F52" i="9"/>
  <c r="A52" i="9"/>
  <c r="P444" i="1"/>
  <c r="N445" i="1"/>
  <c r="R444" i="1"/>
  <c r="O444" i="1"/>
  <c r="Q444" i="1"/>
  <c r="C54" i="9" l="1"/>
  <c r="F53" i="9"/>
  <c r="A53" i="9"/>
  <c r="E53" i="9"/>
  <c r="I53" i="9"/>
  <c r="D53" i="9"/>
  <c r="G53" i="9"/>
  <c r="N446" i="1"/>
  <c r="O445" i="1"/>
  <c r="R445" i="1"/>
  <c r="P445" i="1"/>
  <c r="Q445" i="1"/>
  <c r="G54" i="9" l="1"/>
  <c r="C55" i="9"/>
  <c r="F54" i="9"/>
  <c r="A54" i="9"/>
  <c r="E54" i="9"/>
  <c r="I54" i="9"/>
  <c r="D54" i="9"/>
  <c r="R446" i="1"/>
  <c r="O446" i="1"/>
  <c r="N447" i="1"/>
  <c r="Q446" i="1"/>
  <c r="P446" i="1"/>
  <c r="I55" i="9" l="1"/>
  <c r="D55" i="9"/>
  <c r="G55" i="9"/>
  <c r="F55" i="9"/>
  <c r="A55" i="9"/>
  <c r="E55" i="9"/>
  <c r="Q447" i="1"/>
  <c r="O447" i="1"/>
  <c r="N448" i="1"/>
  <c r="P447" i="1"/>
  <c r="R447" i="1"/>
  <c r="P448" i="1" l="1"/>
  <c r="O448" i="1"/>
  <c r="N449" i="1"/>
  <c r="R448" i="1"/>
  <c r="Q448" i="1"/>
  <c r="N450" i="1" l="1"/>
  <c r="O449" i="1"/>
  <c r="P449" i="1"/>
  <c r="Q449" i="1"/>
  <c r="R449" i="1"/>
  <c r="R450" i="1" l="1"/>
  <c r="P450" i="1"/>
  <c r="O450" i="1"/>
  <c r="N451" i="1"/>
  <c r="Q450" i="1"/>
  <c r="Q451" i="1" l="1"/>
  <c r="P451" i="1"/>
  <c r="O451" i="1"/>
  <c r="R451" i="1"/>
  <c r="N452" i="1"/>
  <c r="P452" i="1" l="1"/>
  <c r="Q452" i="1"/>
  <c r="O452" i="1"/>
  <c r="R452" i="1"/>
  <c r="N453" i="1"/>
  <c r="N454" i="1" l="1"/>
  <c r="O453" i="1"/>
  <c r="Q453" i="1"/>
  <c r="P453" i="1"/>
  <c r="R453" i="1"/>
  <c r="R454" i="1" l="1"/>
  <c r="Q454" i="1"/>
  <c r="P454" i="1"/>
  <c r="N455" i="1"/>
  <c r="O454" i="1"/>
  <c r="Q455" i="1" l="1"/>
  <c r="R455" i="1"/>
  <c r="P455" i="1"/>
  <c r="N456" i="1"/>
  <c r="O455" i="1"/>
  <c r="P456" i="1" l="1"/>
  <c r="R456" i="1"/>
  <c r="Q456" i="1"/>
  <c r="N457" i="1"/>
  <c r="O456" i="1"/>
  <c r="N458" i="1" l="1"/>
  <c r="O457" i="1"/>
  <c r="R457" i="1"/>
  <c r="Q457" i="1"/>
  <c r="P457" i="1"/>
  <c r="R458" i="1" l="1"/>
  <c r="N459" i="1"/>
  <c r="Q458" i="1"/>
  <c r="O458" i="1"/>
  <c r="P458" i="1"/>
  <c r="Q459" i="1" l="1"/>
  <c r="N460" i="1"/>
  <c r="R459" i="1"/>
  <c r="P459" i="1"/>
  <c r="O459" i="1"/>
  <c r="P460" i="1" l="1"/>
  <c r="N461" i="1"/>
  <c r="R460" i="1"/>
  <c r="O460" i="1"/>
  <c r="Q460" i="1"/>
  <c r="N462" i="1" l="1"/>
  <c r="O461" i="1"/>
  <c r="R461" i="1"/>
  <c r="P461" i="1"/>
  <c r="Q461" i="1"/>
  <c r="R462" i="1" l="1"/>
  <c r="O462" i="1"/>
  <c r="N463" i="1"/>
  <c r="P462" i="1"/>
  <c r="Q462" i="1"/>
  <c r="Q463" i="1" l="1"/>
  <c r="O463" i="1"/>
  <c r="N464" i="1"/>
  <c r="R463" i="1"/>
  <c r="P463" i="1"/>
  <c r="P464" i="1" l="1"/>
  <c r="O464" i="1"/>
  <c r="N465" i="1"/>
  <c r="Q464" i="1"/>
  <c r="R464" i="1"/>
  <c r="N466" i="1" l="1"/>
  <c r="O465" i="1"/>
  <c r="P465" i="1"/>
  <c r="R465" i="1"/>
  <c r="Q465" i="1"/>
  <c r="R466" i="1" l="1"/>
  <c r="P466" i="1"/>
  <c r="O466" i="1"/>
  <c r="Q466" i="1"/>
  <c r="N467" i="1"/>
  <c r="Q467" i="1" l="1"/>
  <c r="P467" i="1"/>
  <c r="O467" i="1"/>
  <c r="N468" i="1"/>
  <c r="R467" i="1"/>
  <c r="P468" i="1" l="1"/>
  <c r="Q468" i="1"/>
  <c r="O468" i="1"/>
  <c r="R468" i="1"/>
  <c r="N469" i="1"/>
  <c r="N470" i="1" l="1"/>
  <c r="O469" i="1"/>
  <c r="Q469" i="1"/>
  <c r="P469" i="1"/>
  <c r="R469" i="1"/>
  <c r="R470" i="1" l="1"/>
  <c r="Q470" i="1"/>
  <c r="P470" i="1"/>
  <c r="N471" i="1"/>
  <c r="O470" i="1"/>
  <c r="Q471" i="1" l="1"/>
  <c r="R471" i="1"/>
  <c r="P471" i="1"/>
  <c r="N472" i="1"/>
  <c r="O471" i="1"/>
  <c r="P472" i="1" l="1"/>
  <c r="R472" i="1"/>
  <c r="Q472" i="1"/>
  <c r="N473" i="1"/>
  <c r="O472" i="1"/>
  <c r="N474" i="1" l="1"/>
  <c r="O473" i="1"/>
  <c r="R473" i="1"/>
  <c r="Q473" i="1"/>
  <c r="P473" i="1"/>
  <c r="R474" i="1" l="1"/>
  <c r="N475" i="1"/>
  <c r="Q474" i="1"/>
  <c r="P474" i="1"/>
  <c r="O474" i="1"/>
  <c r="Q475" i="1" l="1"/>
  <c r="N476" i="1"/>
  <c r="R475" i="1"/>
  <c r="O475" i="1"/>
  <c r="P475" i="1"/>
  <c r="P476" i="1" l="1"/>
  <c r="N477" i="1"/>
  <c r="R476" i="1"/>
  <c r="Q476" i="1"/>
  <c r="O476" i="1"/>
  <c r="N478" i="1" l="1"/>
  <c r="O477" i="1"/>
  <c r="R477" i="1"/>
  <c r="P477" i="1"/>
  <c r="Q477" i="1"/>
  <c r="R478" i="1" l="1"/>
  <c r="O478" i="1"/>
  <c r="N479" i="1"/>
  <c r="P478" i="1"/>
  <c r="Q478" i="1"/>
  <c r="Q479" i="1" l="1"/>
  <c r="O479" i="1"/>
  <c r="N480" i="1"/>
  <c r="P479" i="1"/>
  <c r="R479" i="1"/>
  <c r="P480" i="1" l="1"/>
  <c r="O480" i="1"/>
  <c r="N481" i="1"/>
  <c r="R480" i="1"/>
  <c r="Q480" i="1"/>
  <c r="N482" i="1" l="1"/>
  <c r="O481" i="1"/>
  <c r="P481" i="1"/>
  <c r="Q481" i="1"/>
  <c r="R481" i="1"/>
  <c r="R482" i="1" l="1"/>
  <c r="P482" i="1"/>
  <c r="O482" i="1"/>
  <c r="N483" i="1"/>
  <c r="Q482" i="1"/>
  <c r="Q483" i="1" l="1"/>
  <c r="P483" i="1"/>
  <c r="O483" i="1"/>
  <c r="R483" i="1"/>
  <c r="N484" i="1"/>
  <c r="P484" i="1" l="1"/>
  <c r="Q484" i="1"/>
  <c r="O484" i="1"/>
  <c r="N485" i="1"/>
  <c r="R484" i="1"/>
  <c r="N486" i="1" l="1"/>
  <c r="O485" i="1"/>
  <c r="Q485" i="1"/>
  <c r="P485" i="1"/>
  <c r="R485" i="1"/>
  <c r="R486" i="1" l="1"/>
  <c r="Q486" i="1"/>
  <c r="P486" i="1"/>
  <c r="N487" i="1"/>
  <c r="O486" i="1"/>
  <c r="Q487" i="1" l="1"/>
  <c r="R487" i="1"/>
  <c r="P487" i="1"/>
  <c r="N488" i="1"/>
  <c r="O487" i="1"/>
  <c r="P488" i="1" l="1"/>
  <c r="R488" i="1"/>
  <c r="Q488" i="1"/>
  <c r="N489" i="1"/>
  <c r="O488" i="1"/>
  <c r="N490" i="1" l="1"/>
  <c r="O489" i="1"/>
  <c r="R489" i="1"/>
  <c r="Q489" i="1"/>
  <c r="P489" i="1"/>
  <c r="R490" i="1" l="1"/>
  <c r="N491" i="1"/>
  <c r="Q490" i="1"/>
  <c r="O490" i="1"/>
  <c r="P490" i="1"/>
  <c r="Q491" i="1" l="1"/>
  <c r="N492" i="1"/>
  <c r="R491" i="1"/>
  <c r="P491" i="1"/>
  <c r="O491" i="1"/>
  <c r="P492" i="1" l="1"/>
  <c r="N493" i="1"/>
  <c r="R492" i="1"/>
  <c r="O492" i="1"/>
  <c r="Q492" i="1"/>
  <c r="N494" i="1" l="1"/>
  <c r="O493" i="1"/>
  <c r="R493" i="1"/>
  <c r="Q493" i="1"/>
  <c r="P493" i="1"/>
  <c r="R494" i="1" l="1"/>
  <c r="O494" i="1"/>
  <c r="N495" i="1"/>
  <c r="P494" i="1"/>
  <c r="Q494" i="1"/>
  <c r="Q495" i="1" l="1"/>
  <c r="O495" i="1"/>
  <c r="N496" i="1"/>
  <c r="P495" i="1"/>
  <c r="R495" i="1"/>
  <c r="P496" i="1" l="1"/>
  <c r="O496" i="1"/>
  <c r="N497" i="1"/>
  <c r="Q496" i="1"/>
  <c r="R496" i="1"/>
  <c r="N498" i="1" l="1"/>
  <c r="O497" i="1"/>
  <c r="P497" i="1"/>
  <c r="R497" i="1"/>
  <c r="Q497" i="1"/>
  <c r="R498" i="1" l="1"/>
  <c r="P498" i="1"/>
  <c r="O498" i="1"/>
  <c r="Q498" i="1"/>
  <c r="N499" i="1"/>
  <c r="Q499" i="1" l="1"/>
  <c r="P499" i="1"/>
  <c r="O499" i="1"/>
  <c r="N500" i="1"/>
  <c r="R499" i="1"/>
  <c r="P500" i="1" l="1"/>
  <c r="Q500" i="1"/>
  <c r="O500" i="1"/>
  <c r="R500" i="1"/>
  <c r="N501" i="1"/>
  <c r="N502" i="1" l="1"/>
  <c r="O501" i="1"/>
  <c r="Q501" i="1"/>
  <c r="P501" i="1"/>
  <c r="R501" i="1"/>
  <c r="R502" i="1" l="1"/>
  <c r="Q502" i="1"/>
  <c r="P502" i="1"/>
  <c r="N503" i="1"/>
  <c r="O502" i="1"/>
  <c r="Q503" i="1" l="1"/>
  <c r="R503" i="1"/>
  <c r="P503" i="1"/>
  <c r="N504" i="1"/>
  <c r="O503" i="1"/>
  <c r="P504" i="1" l="1"/>
  <c r="R504" i="1"/>
  <c r="Q504" i="1"/>
  <c r="N505" i="1"/>
  <c r="O504" i="1"/>
  <c r="N506" i="1" l="1"/>
  <c r="O505" i="1"/>
  <c r="R505" i="1"/>
  <c r="Q505" i="1"/>
  <c r="P505" i="1"/>
  <c r="R506" i="1" l="1"/>
  <c r="N507" i="1"/>
  <c r="Q506" i="1"/>
  <c r="P506" i="1"/>
  <c r="O506" i="1"/>
  <c r="Q507" i="1" l="1"/>
  <c r="N508" i="1"/>
  <c r="R507" i="1"/>
  <c r="O507" i="1"/>
  <c r="P507" i="1"/>
  <c r="P508" i="1" l="1"/>
  <c r="N509" i="1"/>
  <c r="R508" i="1"/>
  <c r="Q508" i="1"/>
  <c r="O508" i="1"/>
  <c r="N510" i="1" l="1"/>
  <c r="O509" i="1"/>
  <c r="R509" i="1"/>
  <c r="P509" i="1"/>
  <c r="Q509" i="1"/>
  <c r="R510" i="1" l="1"/>
  <c r="O510" i="1"/>
  <c r="N511" i="1"/>
  <c r="Q510" i="1"/>
  <c r="P510" i="1"/>
  <c r="Q511" i="1" l="1"/>
  <c r="O511" i="1"/>
  <c r="N512" i="1"/>
  <c r="P511" i="1"/>
  <c r="R511" i="1"/>
  <c r="P512" i="1" l="1"/>
  <c r="O512" i="1"/>
  <c r="N513" i="1"/>
  <c r="Q512" i="1"/>
  <c r="R512" i="1"/>
  <c r="N514" i="1" l="1"/>
  <c r="O513" i="1"/>
  <c r="P513" i="1"/>
  <c r="Q513" i="1"/>
  <c r="R513" i="1"/>
  <c r="R514" i="1" l="1"/>
  <c r="P514" i="1"/>
  <c r="O514" i="1"/>
  <c r="N515" i="1"/>
  <c r="Q514" i="1"/>
  <c r="Q515" i="1" l="1"/>
  <c r="P515" i="1"/>
  <c r="O515" i="1"/>
  <c r="R515" i="1"/>
  <c r="N516" i="1"/>
  <c r="Q516" i="1" l="1"/>
  <c r="P516" i="1"/>
  <c r="R516" i="1"/>
  <c r="O516" i="1"/>
  <c r="N517" i="1"/>
  <c r="P517" i="1" l="1"/>
  <c r="Q517" i="1"/>
  <c r="N518" i="1"/>
  <c r="R517" i="1"/>
  <c r="O517" i="1"/>
  <c r="N519" i="1" l="1"/>
  <c r="O518" i="1"/>
  <c r="Q518" i="1"/>
  <c r="P518" i="1"/>
  <c r="R518" i="1"/>
  <c r="R519" i="1" l="1"/>
  <c r="Q519" i="1"/>
  <c r="P519" i="1"/>
  <c r="O519" i="1"/>
  <c r="N520" i="1"/>
  <c r="Q520" i="1" l="1"/>
  <c r="R520" i="1"/>
  <c r="N521" i="1"/>
  <c r="P520" i="1"/>
  <c r="O520" i="1"/>
  <c r="P521" i="1" l="1"/>
  <c r="R521" i="1"/>
  <c r="N522" i="1"/>
  <c r="O521" i="1"/>
  <c r="Q521" i="1"/>
  <c r="N523" i="1" l="1"/>
  <c r="O522" i="1"/>
  <c r="R522" i="1"/>
  <c r="P522" i="1"/>
  <c r="Q522" i="1"/>
  <c r="R523" i="1" l="1"/>
  <c r="N524" i="1"/>
  <c r="Q523" i="1"/>
  <c r="P523" i="1"/>
  <c r="O523" i="1"/>
  <c r="Q524" i="1" l="1"/>
  <c r="N525" i="1"/>
  <c r="R524" i="1"/>
  <c r="O524" i="1"/>
  <c r="P524" i="1"/>
  <c r="P525" i="1" l="1"/>
  <c r="N526" i="1"/>
  <c r="O525" i="1"/>
  <c r="R525" i="1"/>
  <c r="Q525" i="1"/>
  <c r="N527" i="1" l="1"/>
  <c r="O526" i="1"/>
  <c r="Q526" i="1"/>
  <c r="P526" i="1"/>
  <c r="R526" i="1"/>
  <c r="R527" i="1" l="1"/>
  <c r="O527" i="1"/>
  <c r="N528" i="1"/>
  <c r="Q527" i="1"/>
  <c r="P527" i="1"/>
  <c r="Q528" i="1" l="1"/>
  <c r="O528" i="1"/>
  <c r="N529" i="1"/>
  <c r="R528" i="1"/>
  <c r="P528" i="1"/>
  <c r="P529" i="1" l="1"/>
  <c r="O529" i="1"/>
  <c r="Q529" i="1"/>
  <c r="R529" i="1"/>
  <c r="N530" i="1"/>
  <c r="N531" i="1" l="1"/>
  <c r="O530" i="1"/>
  <c r="P530" i="1"/>
  <c r="R530" i="1"/>
  <c r="Q530" i="1"/>
  <c r="R531" i="1" l="1"/>
  <c r="P531" i="1"/>
  <c r="N532" i="1"/>
  <c r="Q531" i="1"/>
  <c r="O531" i="1"/>
  <c r="Q532" i="1" l="1"/>
  <c r="P532" i="1"/>
  <c r="O532" i="1"/>
  <c r="R532" i="1"/>
  <c r="N533" i="1"/>
  <c r="P533" i="1" l="1"/>
  <c r="Q533" i="1"/>
  <c r="R533" i="1"/>
  <c r="O533" i="1"/>
  <c r="N534" i="1"/>
  <c r="N535" i="1" l="1"/>
  <c r="O534" i="1"/>
  <c r="Q534" i="1"/>
  <c r="R534" i="1"/>
  <c r="P534" i="1"/>
  <c r="R535" i="1" l="1"/>
  <c r="Q535" i="1"/>
  <c r="O535" i="1"/>
  <c r="P535" i="1"/>
  <c r="N536" i="1"/>
  <c r="Q536" i="1" l="1"/>
  <c r="R536" i="1"/>
  <c r="P536" i="1"/>
  <c r="O536" i="1"/>
  <c r="N537" i="1"/>
  <c r="P537" i="1" l="1"/>
  <c r="R537" i="1"/>
  <c r="N538" i="1"/>
  <c r="Q537" i="1"/>
  <c r="O537" i="1"/>
  <c r="N539" i="1" l="1"/>
  <c r="O538" i="1"/>
  <c r="R538" i="1"/>
  <c r="P538" i="1"/>
  <c r="Q538" i="1"/>
  <c r="R539" i="1" l="1"/>
  <c r="N540" i="1"/>
  <c r="P539" i="1"/>
  <c r="O539" i="1"/>
  <c r="Q539" i="1"/>
  <c r="Q540" i="1" l="1"/>
  <c r="N541" i="1"/>
  <c r="R540" i="1"/>
  <c r="P540" i="1"/>
  <c r="O540" i="1"/>
  <c r="P541" i="1" l="1"/>
  <c r="N542" i="1"/>
  <c r="R541" i="1"/>
  <c r="O541" i="1"/>
  <c r="Q541" i="1"/>
  <c r="N543" i="1" l="1"/>
  <c r="O542" i="1"/>
  <c r="P542" i="1"/>
  <c r="R542" i="1"/>
  <c r="Q542" i="1"/>
  <c r="R543" i="1" l="1"/>
  <c r="O543" i="1"/>
  <c r="Q543" i="1"/>
  <c r="P543" i="1"/>
  <c r="N544" i="1"/>
  <c r="Q544" i="1" l="1"/>
  <c r="O544" i="1"/>
  <c r="N545" i="1"/>
  <c r="R544" i="1"/>
  <c r="P544" i="1"/>
  <c r="P545" i="1" l="1"/>
  <c r="O545" i="1"/>
  <c r="N546" i="1"/>
  <c r="Q545" i="1"/>
  <c r="R545" i="1"/>
  <c r="N547" i="1" l="1"/>
  <c r="O546" i="1"/>
  <c r="P546" i="1"/>
  <c r="Q546" i="1"/>
  <c r="R546" i="1"/>
  <c r="R547" i="1" l="1"/>
  <c r="P547" i="1"/>
  <c r="N548" i="1"/>
  <c r="Q547" i="1"/>
  <c r="O547" i="1"/>
  <c r="Q548" i="1" l="1"/>
  <c r="P548" i="1"/>
  <c r="N549" i="1"/>
  <c r="R548" i="1"/>
  <c r="O548" i="1"/>
  <c r="P549" i="1" l="1"/>
  <c r="Q549" i="1"/>
  <c r="O549" i="1"/>
  <c r="R549" i="1"/>
  <c r="N550" i="1"/>
  <c r="N551" i="1" l="1"/>
  <c r="O550" i="1"/>
  <c r="Q550" i="1"/>
  <c r="R550" i="1"/>
  <c r="P550" i="1"/>
  <c r="R551" i="1" l="1"/>
  <c r="Q551" i="1"/>
  <c r="N552" i="1"/>
  <c r="P551" i="1"/>
  <c r="O551" i="1"/>
  <c r="Q552" i="1" l="1"/>
  <c r="R552" i="1"/>
  <c r="O552" i="1"/>
  <c r="P552" i="1"/>
  <c r="N553" i="1"/>
  <c r="P553" i="1" l="1"/>
  <c r="R553" i="1"/>
  <c r="Q553" i="1"/>
  <c r="O553" i="1"/>
  <c r="N554" i="1"/>
  <c r="N555" i="1" l="1"/>
  <c r="O554" i="1"/>
  <c r="R554" i="1"/>
  <c r="Q554" i="1"/>
  <c r="P554" i="1"/>
  <c r="R555" i="1" l="1"/>
  <c r="N556" i="1"/>
  <c r="O555" i="1"/>
  <c r="P555" i="1"/>
  <c r="Q555" i="1"/>
  <c r="Q556" i="1" l="1"/>
  <c r="N557" i="1"/>
  <c r="P556" i="1"/>
  <c r="O556" i="1"/>
  <c r="R556" i="1"/>
  <c r="P557" i="1" l="1"/>
  <c r="N558" i="1"/>
  <c r="R557" i="1"/>
  <c r="Q557" i="1"/>
  <c r="O557" i="1"/>
  <c r="N559" i="1" l="1"/>
  <c r="O558" i="1"/>
  <c r="R558" i="1"/>
  <c r="P558" i="1"/>
  <c r="Q558" i="1"/>
  <c r="R559" i="1" l="1"/>
  <c r="O559" i="1"/>
  <c r="P559" i="1"/>
  <c r="N560" i="1"/>
  <c r="Q559" i="1"/>
  <c r="Q560" i="1" l="1"/>
  <c r="O560" i="1"/>
  <c r="R560" i="1"/>
  <c r="P560" i="1"/>
  <c r="N561" i="1"/>
  <c r="P561" i="1" l="1"/>
  <c r="O561" i="1"/>
  <c r="N562" i="1"/>
  <c r="R561" i="1"/>
  <c r="Q561" i="1"/>
  <c r="N563" i="1" l="1"/>
  <c r="O562" i="1"/>
  <c r="P562" i="1"/>
  <c r="R562" i="1"/>
  <c r="Q562" i="1"/>
  <c r="R563" i="1" l="1"/>
  <c r="P563" i="1"/>
  <c r="Q563" i="1"/>
  <c r="O563" i="1"/>
  <c r="N564" i="1"/>
  <c r="Q564" i="1" l="1"/>
  <c r="P564" i="1"/>
  <c r="N565" i="1"/>
  <c r="R564" i="1"/>
  <c r="O564" i="1"/>
  <c r="P565" i="1" l="1"/>
  <c r="Q565" i="1"/>
  <c r="N566" i="1"/>
  <c r="R565" i="1"/>
  <c r="O565" i="1"/>
  <c r="N567" i="1" l="1"/>
  <c r="O566" i="1"/>
  <c r="Q566" i="1"/>
  <c r="P566" i="1"/>
  <c r="R566" i="1"/>
  <c r="R567" i="1" l="1"/>
  <c r="Q567" i="1"/>
  <c r="N568" i="1"/>
  <c r="P567" i="1"/>
  <c r="O567" i="1"/>
  <c r="Q568" i="1" l="1"/>
  <c r="R568" i="1"/>
  <c r="N569" i="1"/>
  <c r="P568" i="1"/>
  <c r="O568" i="1"/>
  <c r="P569" i="1" l="1"/>
  <c r="R569" i="1"/>
  <c r="O569" i="1"/>
  <c r="Q569" i="1"/>
  <c r="N570" i="1"/>
  <c r="N571" i="1" l="1"/>
  <c r="O570" i="1"/>
  <c r="R570" i="1"/>
  <c r="Q570" i="1"/>
  <c r="P570" i="1"/>
  <c r="R571" i="1" l="1"/>
  <c r="N572" i="1"/>
  <c r="Q571" i="1"/>
  <c r="P571" i="1"/>
  <c r="O571" i="1"/>
  <c r="Q572" i="1" l="1"/>
  <c r="N573" i="1"/>
  <c r="O572" i="1"/>
  <c r="P572" i="1"/>
  <c r="R572" i="1"/>
  <c r="P573" i="1" l="1"/>
  <c r="N574" i="1"/>
  <c r="Q573" i="1"/>
  <c r="O573" i="1"/>
  <c r="R573" i="1"/>
  <c r="N575" i="1" l="1"/>
  <c r="O574" i="1"/>
  <c r="R574" i="1"/>
  <c r="Q574" i="1"/>
  <c r="P574" i="1"/>
  <c r="R575" i="1" l="1"/>
  <c r="O575" i="1"/>
  <c r="N576" i="1"/>
  <c r="P575" i="1"/>
  <c r="Q575" i="1"/>
  <c r="Q576" i="1" l="1"/>
  <c r="O576" i="1"/>
  <c r="P576" i="1"/>
  <c r="N577" i="1"/>
  <c r="R576" i="1"/>
  <c r="P577" i="1" l="1"/>
  <c r="O577" i="1"/>
  <c r="R577" i="1"/>
  <c r="Q577" i="1"/>
  <c r="N578" i="1"/>
  <c r="N579" i="1" l="1"/>
  <c r="O578" i="1"/>
  <c r="P578" i="1"/>
  <c r="R578" i="1"/>
  <c r="Q578" i="1"/>
  <c r="R579" i="1" l="1"/>
  <c r="P579" i="1"/>
  <c r="O579" i="1"/>
  <c r="N580" i="1"/>
  <c r="Q579" i="1"/>
  <c r="Q580" i="1" l="1"/>
  <c r="P580" i="1"/>
  <c r="R580" i="1"/>
  <c r="O580" i="1"/>
  <c r="N581" i="1"/>
  <c r="P581" i="1" l="1"/>
  <c r="Q581" i="1"/>
  <c r="N582" i="1"/>
  <c r="R581" i="1"/>
  <c r="O581" i="1"/>
  <c r="N583" i="1" l="1"/>
  <c r="O582" i="1"/>
  <c r="Q582" i="1"/>
  <c r="R582" i="1"/>
  <c r="P582" i="1"/>
  <c r="R583" i="1" l="1"/>
  <c r="Q583" i="1"/>
  <c r="P583" i="1"/>
  <c r="O583" i="1"/>
</calcChain>
</file>

<file path=xl/sharedStrings.xml><?xml version="1.0" encoding="utf-8"?>
<sst xmlns="http://schemas.openxmlformats.org/spreadsheetml/2006/main" count="440" uniqueCount="94">
  <si>
    <t>Время матча</t>
  </si>
  <si>
    <t>ОА - очки команды А</t>
  </si>
  <si>
    <t>Min</t>
  </si>
  <si>
    <t>ОБ - очки команды Б</t>
  </si>
  <si>
    <t>Max</t>
  </si>
  <si>
    <t>СВ - сыгранное время</t>
  </si>
  <si>
    <t>ОВ - оставшееся время</t>
  </si>
  <si>
    <t>ОС - общая сумма очков команд А и Б</t>
  </si>
  <si>
    <t>ТЧ - тотал (сумма очков) четверти</t>
  </si>
  <si>
    <t>КОЭФФИЦИЕ́НТ ЧЕТВЕРТИ</t>
  </si>
  <si>
    <t xml:space="preserve"> Текущее А</t>
  </si>
  <si>
    <t>Макс А</t>
  </si>
  <si>
    <t>Текущее Б от А</t>
  </si>
  <si>
    <t>Макс Б</t>
  </si>
  <si>
    <t>Мин Б</t>
  </si>
  <si>
    <t>CBA</t>
  </si>
  <si>
    <t xml:space="preserve"> x1 &lt; 89%</t>
  </si>
  <si>
    <t>x1</t>
  </si>
  <si>
    <t>x2 &gt; x1</t>
  </si>
  <si>
    <t>x2</t>
  </si>
  <si>
    <t>x3 &gt; x2</t>
  </si>
  <si>
    <t>x3</t>
  </si>
  <si>
    <t>x4 &lt; x3</t>
  </si>
  <si>
    <t>x4</t>
  </si>
  <si>
    <t>x5</t>
  </si>
  <si>
    <t>M</t>
  </si>
  <si>
    <t>x3 &lt; x2</t>
  </si>
  <si>
    <t>x4 = x3</t>
  </si>
  <si>
    <t>W</t>
  </si>
  <si>
    <t>NBA</t>
  </si>
  <si>
    <t>x2 &lt; x1</t>
  </si>
  <si>
    <t>x4 &gt; x3</t>
  </si>
  <si>
    <t>x3 = x2</t>
  </si>
  <si>
    <t>Про А</t>
  </si>
  <si>
    <t>RsW</t>
  </si>
  <si>
    <t>x2 = x1</t>
  </si>
  <si>
    <t>Points:</t>
  </si>
  <si>
    <t>Sec/%:</t>
  </si>
  <si>
    <t>if x1 &lt; 68% &amp; x1 &lt; x2</t>
  </si>
  <si>
    <t>x3 min = (x1+x2)/2</t>
  </si>
  <si>
    <t>throwingTime = 25</t>
  </si>
  <si>
    <t>sumPoints = 0, 10, 12,  15, 17, 21, …, … .</t>
  </si>
  <si>
    <t>lastTimeMatch = 0 - 300, - 600, - 720, - 1200</t>
  </si>
  <si>
    <t>timeOfQuater = 300 = 600 = 720 = 1200</t>
  </si>
  <si>
    <t>rateOfQuater = sumPoints / lastTimeMatch</t>
  </si>
  <si>
    <t>realRate = sumPoints / timeOfQuater;</t>
  </si>
  <si>
    <t>forecastPointsByTime = rateOfQuater * timeOfQuater</t>
  </si>
  <si>
    <t>difPTF = (rateOfQuater * timeOfQuater) - (realRate * timeOfQuater);</t>
  </si>
  <si>
    <t>needsTime = (difPTF / 2) * throwingTime;</t>
  </si>
  <si>
    <t>endTime = timeOfQuater - (needsTime + lastTimeMatch)</t>
  </si>
  <si>
    <t xml:space="preserve">forecastPointsByEndTime = _( _ (realRate * timeOfQuater) _ + difPTF)_  + (endTime / throwingTime) </t>
  </si>
  <si>
    <t>sumPoints = 0, 10, 12, 15, 17, 21, …, … .</t>
  </si>
  <si>
    <t xml:space="preserve"> let difPTF = (forecastPointsByTime - sumPoints);</t>
  </si>
  <si>
    <t xml:space="preserve"> let needsTime = ((difPTF / 2) * throwingTime);</t>
  </si>
  <si>
    <t xml:space="preserve"> let endTime = (timeOfQuater - (needsTime + lastTimeMatch));</t>
  </si>
  <si>
    <t xml:space="preserve"> let forecastPointsByEndTime = ((sumPoints + difPTF) + (endTime / throwingTime));</t>
  </si>
  <si>
    <t>Прогноз:</t>
  </si>
  <si>
    <t>ч1</t>
  </si>
  <si>
    <t>ч2</t>
  </si>
  <si>
    <t>ч3</t>
  </si>
  <si>
    <t>ч4</t>
  </si>
  <si>
    <t>Время</t>
  </si>
  <si>
    <t>7.40(460)/10(600)</t>
  </si>
  <si>
    <t>п1</t>
  </si>
  <si>
    <t>п2</t>
  </si>
  <si>
    <t>Общий:</t>
  </si>
  <si>
    <t>Результат:</t>
  </si>
  <si>
    <t>10(600)</t>
  </si>
  <si>
    <t>Sec.</t>
  </si>
  <si>
    <t>% Sec.</t>
  </si>
  <si>
    <t>F points</t>
  </si>
  <si>
    <t>Ps</t>
  </si>
  <si>
    <t>L.time</t>
  </si>
  <si>
    <t>% Diff</t>
  </si>
  <si>
    <t>L</t>
  </si>
  <si>
    <t>Sec</t>
  </si>
  <si>
    <t>% Sec</t>
  </si>
  <si>
    <t>TsPs</t>
  </si>
  <si>
    <t>FP by ModMax</t>
  </si>
  <si>
    <t>100% Sum</t>
  </si>
  <si>
    <t>Diff Max</t>
  </si>
  <si>
    <t>% DiffFLTM</t>
  </si>
  <si>
    <t>High</t>
  </si>
  <si>
    <t>Rate</t>
  </si>
  <si>
    <t>Low</t>
  </si>
  <si>
    <t>Flag</t>
  </si>
  <si>
    <t>bet-Low</t>
  </si>
  <si>
    <t>bet-Medium</t>
  </si>
  <si>
    <t>bet-High</t>
  </si>
  <si>
    <t>Lev</t>
  </si>
  <si>
    <t>last time</t>
  </si>
  <si>
    <t>Мин А</t>
  </si>
  <si>
    <t>Текущее БотА</t>
  </si>
  <si>
    <t>4"/"2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</si>
</sst>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F400]h:mm:ss\ AM/PM"/>
    <numFmt numFmtId="165" formatCode="0.0000"/>
    <numFmt numFmtId="166" formatCode="0.000"/>
    <numFmt numFmtId="167" formatCode="0.000000"/>
    <numFmt numFmtId="168" formatCode="0.0000000"/>
    <numFmt numFmtId="169" formatCode="0.00000000000000000000"/>
    <numFmt numFmtId="170" formatCode="0.0"/>
    <numFmt numFmtId="171" formatCode="0.00000000000000"/>
    <numFmt numFmtId="182" formatCode="0.000000000"/>
  </numFmts>
  <fonts count="1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theme="1"/>
      <name val="Times"/>
      <family val="1"/>
    </font>
    <font>
      <sz val="12"/>
      <color rgb="FFB5CEA8"/>
      <name val="Menlo"/>
      <family val="2"/>
    </font>
    <font>
      <sz val="16"/>
      <color theme="1"/>
      <name val="Calibri"/>
      <family val="2"/>
    </font>
    <font>
      <sz val="11"/>
      <color theme="1"/>
      <name val="Times"/>
      <family val="1"/>
    </font>
    <font>
      <sz val="12"/>
      <color theme="1"/>
      <name val="Calibri"/>
      <family val="2"/>
    </font>
    <font>
      <sz val="12"/>
      <color theme="1"/>
      <name val="Times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FDC0EB"/>
        <bgColor rgb="FFFDC0EB"/>
      </patternFill>
    </fill>
    <fill>
      <patternFill patternType="solid">
        <fgColor rgb="FFFF2526"/>
        <bgColor rgb="FFFF2526"/>
      </patternFill>
    </fill>
    <fill>
      <patternFill patternType="solid">
        <fgColor rgb="FFFF5F50"/>
        <bgColor rgb="FFFF5F50"/>
      </patternFill>
    </fill>
    <fill>
      <patternFill patternType="solid">
        <fgColor rgb="FF92D050"/>
        <bgColor rgb="FF92D050"/>
      </patternFill>
    </fill>
    <fill>
      <patternFill patternType="solid">
        <fgColor rgb="FFAAD087"/>
        <bgColor rgb="FFAAD087"/>
      </patternFill>
    </fill>
    <fill>
      <patternFill patternType="solid">
        <fgColor rgb="FFD99594"/>
        <bgColor rgb="FFD99594"/>
      </patternFill>
    </fill>
    <fill>
      <patternFill patternType="solid">
        <fgColor rgb="FFDDD9C3"/>
        <bgColor rgb="FFDDD9C3"/>
      </patternFill>
    </fill>
    <fill>
      <patternFill patternType="solid">
        <fgColor rgb="FFD6E3BC"/>
        <bgColor rgb="FFD6E3BC"/>
      </patternFill>
    </fill>
    <fill>
      <patternFill patternType="solid">
        <fgColor rgb="FF95B3D7"/>
        <bgColor rgb="FF95B3D7"/>
      </patternFill>
    </fill>
    <fill>
      <patternFill patternType="solid">
        <fgColor rgb="FFB2A1C7"/>
        <bgColor rgb="FFB2A1C7"/>
      </patternFill>
    </fill>
    <fill>
      <patternFill patternType="solid">
        <fgColor rgb="FF8DB3E2"/>
        <bgColor rgb="FF8DB3E2"/>
      </patternFill>
    </fill>
    <fill>
      <patternFill patternType="solid">
        <fgColor rgb="FFFFC000"/>
        <bgColor rgb="FFFFC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7D700"/>
        <bgColor indexed="64"/>
      </patternFill>
    </fill>
    <fill>
      <patternFill patternType="solid">
        <fgColor rgb="FF3EE43C"/>
        <bgColor indexed="64"/>
      </patternFill>
    </fill>
    <fill>
      <patternFill patternType="solid">
        <fgColor rgb="FF67D764"/>
        <bgColor indexed="64"/>
      </patternFill>
    </fill>
    <fill>
      <patternFill patternType="solid">
        <fgColor rgb="FFA2FF7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/>
    <xf numFmtId="164" fontId="3" fillId="2" borderId="2" xfId="0" applyNumberFormat="1" applyFont="1" applyFill="1" applyBorder="1"/>
    <xf numFmtId="45" fontId="3" fillId="2" borderId="2" xfId="0" applyNumberFormat="1" applyFont="1" applyFill="1" applyBorder="1"/>
    <xf numFmtId="0" fontId="1" fillId="0" borderId="3" xfId="0" applyFont="1" applyBorder="1"/>
    <xf numFmtId="0" fontId="1" fillId="3" borderId="4" xfId="0" applyFont="1" applyFill="1" applyBorder="1"/>
    <xf numFmtId="165" fontId="1" fillId="0" borderId="0" xfId="0" applyNumberFormat="1" applyFont="1"/>
    <xf numFmtId="2" fontId="1" fillId="0" borderId="3" xfId="0" applyNumberFormat="1" applyFont="1" applyBorder="1"/>
    <xf numFmtId="0" fontId="1" fillId="3" borderId="5" xfId="0" applyFont="1" applyFill="1" applyBorder="1"/>
    <xf numFmtId="0" fontId="1" fillId="4" borderId="6" xfId="0" applyFont="1" applyFill="1" applyBorder="1"/>
    <xf numFmtId="2" fontId="1" fillId="3" borderId="5" xfId="0" applyNumberFormat="1" applyFont="1" applyFill="1" applyBorder="1"/>
    <xf numFmtId="0" fontId="1" fillId="0" borderId="7" xfId="0" applyFont="1" applyBorder="1"/>
    <xf numFmtId="2" fontId="1" fillId="0" borderId="0" xfId="0" applyNumberFormat="1" applyFont="1"/>
    <xf numFmtId="0" fontId="1" fillId="5" borderId="6" xfId="0" applyFont="1" applyFill="1" applyBorder="1"/>
    <xf numFmtId="0" fontId="1" fillId="0" borderId="8" xfId="0" applyFont="1" applyBorder="1"/>
    <xf numFmtId="0" fontId="1" fillId="6" borderId="2" xfId="0" applyFont="1" applyFill="1" applyBorder="1"/>
    <xf numFmtId="45" fontId="1" fillId="6" borderId="2" xfId="0" applyNumberFormat="1" applyFont="1" applyFill="1" applyBorder="1"/>
    <xf numFmtId="0" fontId="1" fillId="0" borderId="9" xfId="0" applyFont="1" applyBorder="1"/>
    <xf numFmtId="0" fontId="1" fillId="7" borderId="2" xfId="0" applyFont="1" applyFill="1" applyBorder="1"/>
    <xf numFmtId="45" fontId="1" fillId="7" borderId="2" xfId="0" applyNumberFormat="1" applyFont="1" applyFill="1" applyBorder="1"/>
    <xf numFmtId="166" fontId="1" fillId="0" borderId="0" xfId="0" applyNumberFormat="1" applyFont="1"/>
    <xf numFmtId="0" fontId="1" fillId="8" borderId="6" xfId="0" applyFont="1" applyFill="1" applyBorder="1" applyAlignment="1">
      <alignment wrapText="1"/>
    </xf>
    <xf numFmtId="0" fontId="1" fillId="8" borderId="6" xfId="0" applyFont="1" applyFill="1" applyBorder="1"/>
    <xf numFmtId="2" fontId="1" fillId="3" borderId="2" xfId="0" applyNumberFormat="1" applyFont="1" applyFill="1" applyBorder="1"/>
    <xf numFmtId="0" fontId="1" fillId="9" borderId="6" xfId="0" applyFont="1" applyFill="1" applyBorder="1" applyAlignment="1">
      <alignment wrapText="1"/>
    </xf>
    <xf numFmtId="167" fontId="1" fillId="9" borderId="2" xfId="0" applyNumberFormat="1" applyFont="1" applyFill="1" applyBorder="1"/>
    <xf numFmtId="167" fontId="1" fillId="0" borderId="0" xfId="0" applyNumberFormat="1" applyFont="1"/>
    <xf numFmtId="0" fontId="1" fillId="3" borderId="2" xfId="0" applyFont="1" applyFill="1" applyBorder="1"/>
    <xf numFmtId="168" fontId="1" fillId="0" borderId="0" xfId="0" applyNumberFormat="1" applyFont="1"/>
    <xf numFmtId="169" fontId="1" fillId="0" borderId="0" xfId="0" applyNumberFormat="1" applyFont="1"/>
    <xf numFmtId="0" fontId="4" fillId="0" borderId="0" xfId="0" applyFont="1" applyAlignment="1"/>
    <xf numFmtId="0" fontId="5" fillId="10" borderId="2" xfId="0" applyFont="1" applyFill="1" applyBorder="1"/>
    <xf numFmtId="0" fontId="5" fillId="11" borderId="2" xfId="0" applyFont="1" applyFill="1" applyBorder="1"/>
    <xf numFmtId="0" fontId="5" fillId="0" borderId="0" xfId="0" applyFont="1"/>
    <xf numFmtId="0" fontId="5" fillId="12" borderId="2" xfId="0" applyFont="1" applyFill="1" applyBorder="1"/>
    <xf numFmtId="1" fontId="5" fillId="0" borderId="0" xfId="0" applyNumberFormat="1" applyFont="1"/>
    <xf numFmtId="2" fontId="5" fillId="0" borderId="0" xfId="0" applyNumberFormat="1" applyFont="1"/>
    <xf numFmtId="0" fontId="5" fillId="6" borderId="2" xfId="0" applyFont="1" applyFill="1" applyBorder="1"/>
    <xf numFmtId="0" fontId="5" fillId="13" borderId="2" xfId="0" applyFont="1" applyFill="1" applyBorder="1"/>
    <xf numFmtId="0" fontId="5" fillId="14" borderId="2" xfId="0" applyFont="1" applyFill="1" applyBorder="1"/>
    <xf numFmtId="0" fontId="6" fillId="0" borderId="0" xfId="0" applyFont="1"/>
    <xf numFmtId="170" fontId="5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/>
    <xf numFmtId="166" fontId="10" fillId="0" borderId="0" xfId="0" applyNumberFormat="1" applyFont="1" applyAlignment="1"/>
    <xf numFmtId="0" fontId="10" fillId="15" borderId="0" xfId="0" applyFont="1" applyFill="1" applyAlignment="1"/>
    <xf numFmtId="2" fontId="10" fillId="15" borderId="0" xfId="0" applyNumberFormat="1" applyFont="1" applyFill="1" applyAlignment="1"/>
    <xf numFmtId="166" fontId="10" fillId="15" borderId="0" xfId="0" applyNumberFormat="1" applyFont="1" applyFill="1" applyAlignment="1"/>
    <xf numFmtId="0" fontId="0" fillId="15" borderId="0" xfId="0" applyFont="1" applyFill="1" applyAlignment="1"/>
    <xf numFmtId="0" fontId="10" fillId="16" borderId="0" xfId="0" applyFont="1" applyFill="1" applyAlignment="1"/>
    <xf numFmtId="2" fontId="10" fillId="16" borderId="0" xfId="0" applyNumberFormat="1" applyFont="1" applyFill="1" applyAlignment="1"/>
    <xf numFmtId="166" fontId="10" fillId="16" borderId="0" xfId="0" applyNumberFormat="1" applyFont="1" applyFill="1" applyAlignment="1"/>
    <xf numFmtId="0" fontId="0" fillId="16" borderId="0" xfId="0" applyFont="1" applyFill="1" applyAlignment="1"/>
    <xf numFmtId="171" fontId="0" fillId="16" borderId="0" xfId="0" applyNumberFormat="1" applyFont="1" applyFill="1" applyAlignment="1"/>
    <xf numFmtId="166" fontId="0" fillId="16" borderId="0" xfId="0" applyNumberFormat="1" applyFont="1" applyFill="1" applyAlignment="1"/>
    <xf numFmtId="168" fontId="2" fillId="0" borderId="0" xfId="0" applyNumberFormat="1" applyFont="1"/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166" fontId="12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0" fontId="0" fillId="0" borderId="0" xfId="0" applyNumberFormat="1" applyFont="1" applyAlignment="1"/>
    <xf numFmtId="2" fontId="0" fillId="0" borderId="0" xfId="0" applyNumberFormat="1" applyFont="1" applyAlignment="1"/>
    <xf numFmtId="0" fontId="1" fillId="0" borderId="0" xfId="0" applyFont="1" applyAlignment="1"/>
    <xf numFmtId="0" fontId="4" fillId="15" borderId="0" xfId="0" applyFont="1" applyFill="1" applyAlignment="1"/>
    <xf numFmtId="0" fontId="0" fillId="17" borderId="0" xfId="0" applyFont="1" applyFill="1" applyAlignment="1"/>
    <xf numFmtId="16" fontId="13" fillId="0" borderId="0" xfId="0" applyNumberFormat="1" applyFont="1" applyAlignment="1">
      <alignment horizontal="center"/>
    </xf>
    <xf numFmtId="0" fontId="0" fillId="18" borderId="0" xfId="0" applyFont="1" applyFill="1" applyAlignment="1"/>
    <xf numFmtId="0" fontId="0" fillId="19" borderId="0" xfId="0" applyFont="1" applyFill="1" applyAlignment="1"/>
    <xf numFmtId="0" fontId="0" fillId="20" borderId="0" xfId="0" applyFont="1" applyFill="1" applyAlignment="1"/>
    <xf numFmtId="0" fontId="0" fillId="21" borderId="0" xfId="0" applyFont="1" applyFill="1" applyAlignment="1"/>
    <xf numFmtId="0" fontId="0" fillId="22" borderId="0" xfId="0" applyFont="1" applyFill="1" applyAlignment="1"/>
    <xf numFmtId="0" fontId="0" fillId="23" borderId="0" xfId="0" applyFont="1" applyFill="1" applyAlignment="1"/>
    <xf numFmtId="182" fontId="0" fillId="0" borderId="0" xfId="0" applyNumberFormat="1" applyFont="1" applyAlignment="1"/>
    <xf numFmtId="165" fontId="4" fillId="15" borderId="0" xfId="0" applyNumberFormat="1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14" fillId="0" borderId="0" xfId="0" applyNumberFormat="1" applyFont="1" applyAlignment="1">
      <alignment horizontal="center"/>
    </xf>
    <xf numFmtId="0" fontId="14" fillId="0" borderId="0" xfId="0" applyFont="1" applyAlignment="1"/>
    <xf numFmtId="0" fontId="14" fillId="15" borderId="0" xfId="0" applyFont="1" applyFill="1" applyAlignment="1"/>
    <xf numFmtId="0" fontId="14" fillId="20" borderId="0" xfId="0" applyFont="1" applyFill="1" applyAlignment="1"/>
    <xf numFmtId="0" fontId="14" fillId="18" borderId="0" xfId="0" applyFont="1" applyFill="1" applyAlignment="1"/>
    <xf numFmtId="0" fontId="14" fillId="22" borderId="0" xfId="0" applyFont="1" applyFill="1" applyAlignment="1"/>
    <xf numFmtId="0" fontId="14" fillId="23" borderId="0" xfId="0" applyFont="1" applyFill="1" applyAlignment="1"/>
    <xf numFmtId="0" fontId="14" fillId="21" borderId="0" xfId="0" applyFont="1" applyFill="1" applyAlignment="1"/>
    <xf numFmtId="0" fontId="14" fillId="17" borderId="0" xfId="0" applyFont="1" applyFill="1" applyAlignment="1"/>
    <xf numFmtId="182" fontId="14" fillId="0" borderId="0" xfId="0" applyNumberFormat="1" applyFont="1" applyAlignment="1"/>
    <xf numFmtId="0" fontId="15" fillId="15" borderId="0" xfId="0" applyFont="1" applyFill="1" applyAlignment="1"/>
    <xf numFmtId="165" fontId="15" fillId="15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2FF7A"/>
      <color rgb="FF67D764"/>
      <color rgb="FF3EE43C"/>
      <color rgb="FF27D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4591050</xdr:colOff>
      <xdr:row>0</xdr:row>
      <xdr:rowOff>19050</xdr:rowOff>
    </xdr:from>
    <xdr:ext cx="3952875" cy="1809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M28" zoomScale="160" zoomScaleNormal="160" workbookViewId="0">
      <selection activeCell="G33" sqref="G33"/>
    </sheetView>
  </sheetViews>
  <sheetFormatPr baseColWidth="10" defaultColWidth="12.6640625" defaultRowHeight="15" customHeight="1" x14ac:dyDescent="0.15"/>
  <cols>
    <col min="1" max="1" width="32.5" customWidth="1"/>
    <col min="2" max="2" width="15.83203125" customWidth="1"/>
    <col min="3" max="3" width="11.5" customWidth="1"/>
    <col min="4" max="4" width="7.6640625" bestFit="1" customWidth="1"/>
    <col min="5" max="6" width="10.83203125" bestFit="1" customWidth="1"/>
    <col min="7" max="7" width="7.33203125" customWidth="1"/>
    <col min="8" max="8" width="6.5" bestFit="1" customWidth="1"/>
    <col min="9" max="9" width="12" bestFit="1" customWidth="1"/>
    <col min="10" max="10" width="12.83203125" bestFit="1" customWidth="1"/>
    <col min="11" max="12" width="7.6640625" customWidth="1"/>
    <col min="13" max="13" width="5.5" customWidth="1"/>
    <col min="14" max="14" width="4.1640625" bestFit="1" customWidth="1"/>
    <col min="15" max="18" width="12.1640625" bestFit="1" customWidth="1"/>
    <col min="19" max="19" width="2.6640625" customWidth="1"/>
    <col min="20" max="20" width="5.1640625" bestFit="1" customWidth="1"/>
    <col min="21" max="26" width="7.6640625" customWidth="1"/>
  </cols>
  <sheetData>
    <row r="1" spans="1:20" x14ac:dyDescent="0.2">
      <c r="B1" s="1"/>
      <c r="D1" s="2">
        <v>600</v>
      </c>
      <c r="F1" s="3"/>
    </row>
    <row r="2" spans="1:20" x14ac:dyDescent="0.2">
      <c r="A2" s="4" t="s">
        <v>0</v>
      </c>
      <c r="B2" s="5">
        <v>8.3333333333333332E-3</v>
      </c>
      <c r="D2" s="2">
        <v>1</v>
      </c>
      <c r="E2" s="6"/>
      <c r="F2" s="7">
        <v>58.73</v>
      </c>
      <c r="G2" s="2">
        <f t="shared" ref="G2:G4" si="0">(H2/100)*F2</f>
        <v>36.999899999999997</v>
      </c>
      <c r="H2" s="2">
        <v>63</v>
      </c>
      <c r="J2" s="8"/>
    </row>
    <row r="3" spans="1:20" x14ac:dyDescent="0.2">
      <c r="D3" s="9">
        <v>2</v>
      </c>
      <c r="E3" s="10">
        <f>(F2+F3)/2</f>
        <v>64.284999999999997</v>
      </c>
      <c r="F3" s="7">
        <v>69.84</v>
      </c>
      <c r="G3" s="2">
        <f t="shared" si="0"/>
        <v>43.999200000000002</v>
      </c>
      <c r="H3" s="2">
        <v>63</v>
      </c>
      <c r="K3">
        <v>300</v>
      </c>
      <c r="L3">
        <v>7.0000000000000007E-2</v>
      </c>
      <c r="M3">
        <f>K3*L3</f>
        <v>21.000000000000004</v>
      </c>
      <c r="N3">
        <v>18</v>
      </c>
      <c r="O3" s="72">
        <f>N3/K3</f>
        <v>0.06</v>
      </c>
    </row>
    <row r="4" spans="1:20" x14ac:dyDescent="0.2">
      <c r="A4" s="11" t="s">
        <v>1</v>
      </c>
      <c r="B4" s="11">
        <v>20</v>
      </c>
      <c r="D4" s="12">
        <v>3</v>
      </c>
      <c r="E4" s="13">
        <f>((F2+F4)/2)</f>
        <v>56.349999999999994</v>
      </c>
      <c r="F4" s="7">
        <v>53.97</v>
      </c>
      <c r="G4" s="2">
        <f t="shared" si="0"/>
        <v>34.001100000000001</v>
      </c>
      <c r="H4" s="2">
        <v>63</v>
      </c>
      <c r="I4" s="14">
        <f t="shared" ref="I4:I5" si="1">(H3/100)*E3</f>
        <v>40.499549999999999</v>
      </c>
      <c r="J4" s="2" t="s">
        <v>2</v>
      </c>
      <c r="K4">
        <v>600</v>
      </c>
      <c r="L4">
        <v>5.5E-2</v>
      </c>
      <c r="M4">
        <f t="shared" ref="M4:M6" si="2">K4*L4</f>
        <v>33</v>
      </c>
      <c r="N4">
        <v>33</v>
      </c>
      <c r="O4">
        <f t="shared" ref="O4:O6" si="3">N4/K4</f>
        <v>5.5E-2</v>
      </c>
    </row>
    <row r="5" spans="1:20" x14ac:dyDescent="0.2">
      <c r="A5" s="15" t="s">
        <v>3</v>
      </c>
      <c r="B5" s="15">
        <v>16</v>
      </c>
      <c r="D5" s="16">
        <v>4</v>
      </c>
      <c r="E5" s="10"/>
      <c r="F5" s="13"/>
      <c r="G5" s="2">
        <f>(H5/100)*E4</f>
        <v>35.500499999999995</v>
      </c>
      <c r="H5" s="2">
        <v>63</v>
      </c>
      <c r="I5" s="14">
        <f t="shared" si="1"/>
        <v>35.500499999999995</v>
      </c>
      <c r="J5" s="2" t="s">
        <v>4</v>
      </c>
      <c r="K5">
        <v>720</v>
      </c>
      <c r="L5">
        <v>7.4999999999999997E-2</v>
      </c>
      <c r="M5">
        <f t="shared" si="2"/>
        <v>54</v>
      </c>
      <c r="N5">
        <v>32</v>
      </c>
      <c r="O5" s="83">
        <f t="shared" si="3"/>
        <v>4.4444444444444446E-2</v>
      </c>
      <c r="P5">
        <v>36</v>
      </c>
    </row>
    <row r="6" spans="1:20" x14ac:dyDescent="0.2">
      <c r="A6" s="17" t="s">
        <v>5</v>
      </c>
      <c r="B6" s="18">
        <v>2.7777777777777779E-3</v>
      </c>
      <c r="E6" s="19"/>
      <c r="F6" s="6"/>
      <c r="H6" s="2">
        <f>SUM(H2:H5)</f>
        <v>252</v>
      </c>
      <c r="K6">
        <v>1200</v>
      </c>
      <c r="L6">
        <v>0.06</v>
      </c>
      <c r="M6">
        <f t="shared" si="2"/>
        <v>72</v>
      </c>
      <c r="N6">
        <v>72</v>
      </c>
      <c r="O6">
        <f t="shared" si="3"/>
        <v>0.06</v>
      </c>
    </row>
    <row r="7" spans="1:20" ht="15" customHeight="1" x14ac:dyDescent="0.2">
      <c r="D7" s="2">
        <v>720</v>
      </c>
    </row>
    <row r="8" spans="1:20" x14ac:dyDescent="0.2">
      <c r="A8" s="20" t="s">
        <v>6</v>
      </c>
      <c r="B8" s="21">
        <f>B2-B6</f>
        <v>5.5555555555555549E-3</v>
      </c>
      <c r="F8" s="14">
        <v>63.86</v>
      </c>
      <c r="G8" s="22">
        <f t="shared" ref="G8:G9" si="4">(H8/100)*F8</f>
        <v>53.003799999999998</v>
      </c>
      <c r="H8" s="2">
        <v>83</v>
      </c>
    </row>
    <row r="9" spans="1:20" ht="16" x14ac:dyDescent="0.2">
      <c r="A9" s="23" t="s">
        <v>7</v>
      </c>
      <c r="B9" s="24">
        <f>B4+B5</f>
        <v>36</v>
      </c>
      <c r="E9" s="25">
        <f>(F8+F9)/2</f>
        <v>66.87</v>
      </c>
      <c r="F9" s="2">
        <v>69.88</v>
      </c>
      <c r="G9" s="22">
        <f t="shared" si="4"/>
        <v>58.000399999999992</v>
      </c>
      <c r="H9" s="2">
        <v>83</v>
      </c>
      <c r="L9" s="76" t="s">
        <v>93</v>
      </c>
      <c r="O9">
        <v>720</v>
      </c>
      <c r="P9">
        <v>600</v>
      </c>
      <c r="Q9">
        <v>300</v>
      </c>
      <c r="R9">
        <v>1200</v>
      </c>
    </row>
    <row r="10" spans="1:20" ht="16" x14ac:dyDescent="0.2">
      <c r="A10" s="26" t="s">
        <v>8</v>
      </c>
      <c r="B10" s="27">
        <f>((B4+B5)*B8/B6)+B9</f>
        <v>107.99999999999999</v>
      </c>
      <c r="C10" s="28">
        <f>((B4+B5)/B6)*B2</f>
        <v>108</v>
      </c>
      <c r="D10" s="29"/>
      <c r="F10" s="25"/>
      <c r="G10" s="22">
        <f>(H10/100)*E9</f>
        <v>55.502099999999999</v>
      </c>
      <c r="H10" s="2">
        <v>83</v>
      </c>
      <c r="L10">
        <f t="shared" ref="L10:L53" si="5">(N10*2)*4</f>
        <v>8</v>
      </c>
      <c r="N10">
        <v>1</v>
      </c>
      <c r="O10">
        <f>N10/720</f>
        <v>1.3888888888888889E-3</v>
      </c>
      <c r="P10">
        <f>N10/600</f>
        <v>1.6666666666666668E-3</v>
      </c>
      <c r="Q10">
        <f>N10/300</f>
        <v>3.3333333333333335E-3</v>
      </c>
      <c r="R10">
        <f>N10/1200</f>
        <v>8.3333333333333339E-4</v>
      </c>
      <c r="T10">
        <f>(N10*2)*2</f>
        <v>4</v>
      </c>
    </row>
    <row r="11" spans="1:20" x14ac:dyDescent="0.2">
      <c r="A11" s="2" t="s">
        <v>9</v>
      </c>
      <c r="B11" s="30">
        <f>((B4+B5)/B6)/100000</f>
        <v>0.12959999999999999</v>
      </c>
      <c r="E11" s="29"/>
      <c r="F11" s="29"/>
      <c r="L11">
        <f t="shared" si="5"/>
        <v>16</v>
      </c>
      <c r="N11">
        <f>N10+1</f>
        <v>2</v>
      </c>
      <c r="O11">
        <f t="shared" ref="O11:O75" si="6">N11/720</f>
        <v>2.7777777777777779E-3</v>
      </c>
      <c r="P11">
        <f t="shared" ref="P11:P74" si="7">N11/600</f>
        <v>3.3333333333333335E-3</v>
      </c>
      <c r="Q11">
        <f t="shared" ref="Q11:Q74" si="8">N11/300</f>
        <v>6.6666666666666671E-3</v>
      </c>
      <c r="R11">
        <f t="shared" ref="R11:R74" si="9">N11/1200</f>
        <v>1.6666666666666668E-3</v>
      </c>
      <c r="T11">
        <f t="shared" ref="T11:T74" si="10">(N11*2)*2</f>
        <v>8</v>
      </c>
    </row>
    <row r="12" spans="1:20" ht="15" customHeight="1" x14ac:dyDescent="0.15">
      <c r="L12">
        <f t="shared" si="5"/>
        <v>24</v>
      </c>
      <c r="N12">
        <f t="shared" ref="N12:N75" si="11">N11+1</f>
        <v>3</v>
      </c>
      <c r="O12">
        <f t="shared" si="6"/>
        <v>4.1666666666666666E-3</v>
      </c>
      <c r="P12" s="58">
        <f t="shared" si="7"/>
        <v>5.0000000000000001E-3</v>
      </c>
      <c r="Q12" s="58">
        <f t="shared" si="8"/>
        <v>0.01</v>
      </c>
      <c r="R12" s="58">
        <f t="shared" si="9"/>
        <v>2.5000000000000001E-3</v>
      </c>
      <c r="T12">
        <f t="shared" si="10"/>
        <v>12</v>
      </c>
    </row>
    <row r="13" spans="1:20" x14ac:dyDescent="0.2">
      <c r="F13" s="29">
        <v>63.49</v>
      </c>
      <c r="L13">
        <f t="shared" si="5"/>
        <v>32</v>
      </c>
      <c r="N13">
        <f t="shared" si="11"/>
        <v>4</v>
      </c>
      <c r="O13">
        <f t="shared" si="6"/>
        <v>5.5555555555555558E-3</v>
      </c>
      <c r="P13">
        <f t="shared" si="7"/>
        <v>6.6666666666666671E-3</v>
      </c>
      <c r="Q13">
        <f t="shared" si="8"/>
        <v>1.3333333333333334E-2</v>
      </c>
      <c r="R13">
        <f t="shared" si="9"/>
        <v>3.3333333333333335E-3</v>
      </c>
      <c r="T13">
        <f t="shared" si="10"/>
        <v>16</v>
      </c>
    </row>
    <row r="14" spans="1:20" x14ac:dyDescent="0.2">
      <c r="E14" s="2">
        <f>F13-F14</f>
        <v>4.7600000000000051</v>
      </c>
      <c r="F14" s="29">
        <v>58.73</v>
      </c>
      <c r="L14">
        <f t="shared" si="5"/>
        <v>40</v>
      </c>
      <c r="N14">
        <f t="shared" si="11"/>
        <v>5</v>
      </c>
      <c r="O14">
        <f t="shared" si="6"/>
        <v>6.9444444444444441E-3</v>
      </c>
      <c r="P14">
        <f t="shared" si="7"/>
        <v>8.3333333333333332E-3</v>
      </c>
      <c r="Q14">
        <f t="shared" si="8"/>
        <v>1.6666666666666666E-2</v>
      </c>
      <c r="R14">
        <f t="shared" si="9"/>
        <v>4.1666666666666666E-3</v>
      </c>
      <c r="T14">
        <f t="shared" si="10"/>
        <v>20</v>
      </c>
    </row>
    <row r="15" spans="1:20" ht="15" customHeight="1" x14ac:dyDescent="0.15">
      <c r="L15">
        <f t="shared" si="5"/>
        <v>48</v>
      </c>
      <c r="N15">
        <f t="shared" si="11"/>
        <v>6</v>
      </c>
      <c r="O15">
        <f t="shared" si="6"/>
        <v>8.3333333333333332E-3</v>
      </c>
      <c r="P15" s="58">
        <f t="shared" si="7"/>
        <v>0.01</v>
      </c>
      <c r="Q15" s="58">
        <f t="shared" si="8"/>
        <v>0.02</v>
      </c>
      <c r="R15" s="58">
        <f t="shared" si="9"/>
        <v>5.0000000000000001E-3</v>
      </c>
      <c r="T15">
        <f t="shared" si="10"/>
        <v>24</v>
      </c>
    </row>
    <row r="16" spans="1:20" ht="15" customHeight="1" x14ac:dyDescent="0.15">
      <c r="L16">
        <f t="shared" si="5"/>
        <v>56</v>
      </c>
      <c r="N16">
        <f t="shared" si="11"/>
        <v>7</v>
      </c>
      <c r="O16">
        <f t="shared" si="6"/>
        <v>9.7222222222222224E-3</v>
      </c>
      <c r="P16">
        <f t="shared" si="7"/>
        <v>1.1666666666666667E-2</v>
      </c>
      <c r="Q16">
        <f t="shared" si="8"/>
        <v>2.3333333333333334E-2</v>
      </c>
      <c r="R16">
        <f t="shared" si="9"/>
        <v>5.8333333333333336E-3</v>
      </c>
      <c r="T16">
        <f t="shared" si="10"/>
        <v>28</v>
      </c>
    </row>
    <row r="17" spans="3:20" x14ac:dyDescent="0.2">
      <c r="C17" s="2">
        <v>1200</v>
      </c>
      <c r="D17" s="2">
        <v>123</v>
      </c>
      <c r="E17" s="2">
        <f>D17/2</f>
        <v>61.5</v>
      </c>
      <c r="F17" s="2">
        <f>D17/3</f>
        <v>41</v>
      </c>
      <c r="L17">
        <f t="shared" si="5"/>
        <v>64</v>
      </c>
      <c r="N17">
        <f t="shared" si="11"/>
        <v>8</v>
      </c>
      <c r="O17">
        <f t="shared" si="6"/>
        <v>1.1111111111111112E-2</v>
      </c>
      <c r="P17">
        <f t="shared" si="7"/>
        <v>1.3333333333333334E-2</v>
      </c>
      <c r="Q17">
        <f t="shared" si="8"/>
        <v>2.6666666666666668E-2</v>
      </c>
      <c r="R17">
        <f t="shared" si="9"/>
        <v>6.6666666666666671E-3</v>
      </c>
      <c r="T17">
        <f t="shared" si="10"/>
        <v>32</v>
      </c>
    </row>
    <row r="18" spans="3:20" x14ac:dyDescent="0.2">
      <c r="D18" s="31" t="e">
        <f>D17/D26</f>
        <v>#DIV/0!</v>
      </c>
      <c r="E18" s="2">
        <f t="shared" ref="E18:F18" si="12">E17*5</f>
        <v>307.5</v>
      </c>
      <c r="F18" s="2">
        <f t="shared" si="12"/>
        <v>205</v>
      </c>
      <c r="G18" s="2">
        <v>5</v>
      </c>
      <c r="L18">
        <f t="shared" si="5"/>
        <v>72</v>
      </c>
      <c r="N18" s="58">
        <f t="shared" si="11"/>
        <v>9</v>
      </c>
      <c r="O18" s="58">
        <f t="shared" si="6"/>
        <v>1.2500000000000001E-2</v>
      </c>
      <c r="P18" s="58">
        <f t="shared" si="7"/>
        <v>1.4999999999999999E-2</v>
      </c>
      <c r="Q18" s="58">
        <f t="shared" si="8"/>
        <v>0.03</v>
      </c>
      <c r="R18" s="58">
        <f t="shared" si="9"/>
        <v>7.4999999999999997E-3</v>
      </c>
      <c r="T18">
        <f t="shared" si="10"/>
        <v>36</v>
      </c>
    </row>
    <row r="19" spans="3:20" x14ac:dyDescent="0.2">
      <c r="E19" s="2">
        <f t="shared" ref="E19:F19" si="13">E17*10</f>
        <v>615</v>
      </c>
      <c r="F19" s="2">
        <f t="shared" si="13"/>
        <v>410</v>
      </c>
      <c r="G19" s="2">
        <v>10</v>
      </c>
      <c r="L19">
        <f t="shared" si="5"/>
        <v>80</v>
      </c>
      <c r="N19">
        <f t="shared" si="11"/>
        <v>10</v>
      </c>
      <c r="O19">
        <f t="shared" si="6"/>
        <v>1.3888888888888888E-2</v>
      </c>
      <c r="P19">
        <f t="shared" si="7"/>
        <v>1.6666666666666666E-2</v>
      </c>
      <c r="Q19">
        <f t="shared" si="8"/>
        <v>3.3333333333333333E-2</v>
      </c>
      <c r="R19">
        <f t="shared" si="9"/>
        <v>8.3333333333333332E-3</v>
      </c>
      <c r="T19">
        <f t="shared" si="10"/>
        <v>40</v>
      </c>
    </row>
    <row r="20" spans="3:20" x14ac:dyDescent="0.2">
      <c r="E20" s="2">
        <f t="shared" ref="E20:F20" si="14">E17*15</f>
        <v>922.5</v>
      </c>
      <c r="F20" s="2">
        <f t="shared" si="14"/>
        <v>615</v>
      </c>
      <c r="G20" s="2">
        <v>15</v>
      </c>
      <c r="L20">
        <f t="shared" si="5"/>
        <v>88</v>
      </c>
      <c r="N20">
        <f t="shared" si="11"/>
        <v>11</v>
      </c>
      <c r="O20">
        <f t="shared" si="6"/>
        <v>1.5277777777777777E-2</v>
      </c>
      <c r="P20">
        <f t="shared" si="7"/>
        <v>1.8333333333333333E-2</v>
      </c>
      <c r="Q20">
        <f t="shared" si="8"/>
        <v>3.6666666666666667E-2</v>
      </c>
      <c r="R20">
        <f t="shared" si="9"/>
        <v>9.1666666666666667E-3</v>
      </c>
      <c r="T20">
        <f t="shared" si="10"/>
        <v>44</v>
      </c>
    </row>
    <row r="21" spans="3:20" ht="15.75" customHeight="1" x14ac:dyDescent="0.2">
      <c r="E21" s="2">
        <f t="shared" ref="E21:F21" si="15">E17*20</f>
        <v>1230</v>
      </c>
      <c r="F21" s="2">
        <f t="shared" si="15"/>
        <v>820</v>
      </c>
      <c r="G21" s="2">
        <v>20</v>
      </c>
      <c r="L21">
        <f t="shared" si="5"/>
        <v>96</v>
      </c>
      <c r="N21">
        <f t="shared" si="11"/>
        <v>12</v>
      </c>
      <c r="O21">
        <f t="shared" si="6"/>
        <v>1.6666666666666666E-2</v>
      </c>
      <c r="P21" s="58">
        <f t="shared" si="7"/>
        <v>0.02</v>
      </c>
      <c r="Q21" s="58">
        <f t="shared" si="8"/>
        <v>0.04</v>
      </c>
      <c r="R21" s="58">
        <f t="shared" si="9"/>
        <v>0.01</v>
      </c>
      <c r="T21">
        <f t="shared" si="10"/>
        <v>48</v>
      </c>
    </row>
    <row r="22" spans="3:20" ht="15.75" customHeight="1" x14ac:dyDescent="0.2">
      <c r="E22" s="2">
        <f t="shared" ref="E22:F22" si="16">E17*30</f>
        <v>1845</v>
      </c>
      <c r="F22" s="2">
        <f t="shared" si="16"/>
        <v>1230</v>
      </c>
      <c r="G22" s="2">
        <v>30</v>
      </c>
      <c r="L22">
        <f t="shared" si="5"/>
        <v>104</v>
      </c>
      <c r="N22">
        <f t="shared" si="11"/>
        <v>13</v>
      </c>
      <c r="O22">
        <f t="shared" si="6"/>
        <v>1.8055555555555554E-2</v>
      </c>
      <c r="P22">
        <f t="shared" si="7"/>
        <v>2.1666666666666667E-2</v>
      </c>
      <c r="Q22">
        <f t="shared" si="8"/>
        <v>4.3333333333333335E-2</v>
      </c>
      <c r="R22">
        <f t="shared" si="9"/>
        <v>1.0833333333333334E-2</v>
      </c>
      <c r="T22">
        <f t="shared" si="10"/>
        <v>52</v>
      </c>
    </row>
    <row r="23" spans="3:20" ht="15.75" customHeight="1" x14ac:dyDescent="0.15">
      <c r="L23">
        <f t="shared" si="5"/>
        <v>112</v>
      </c>
      <c r="N23">
        <f t="shared" si="11"/>
        <v>14</v>
      </c>
      <c r="O23">
        <f t="shared" si="6"/>
        <v>1.9444444444444445E-2</v>
      </c>
      <c r="P23">
        <f t="shared" si="7"/>
        <v>2.3333333333333334E-2</v>
      </c>
      <c r="Q23">
        <f t="shared" si="8"/>
        <v>4.6666666666666669E-2</v>
      </c>
      <c r="R23">
        <f t="shared" si="9"/>
        <v>1.1666666666666667E-2</v>
      </c>
      <c r="T23">
        <f t="shared" si="10"/>
        <v>56</v>
      </c>
    </row>
    <row r="24" spans="3:20" ht="15.75" customHeight="1" x14ac:dyDescent="0.15">
      <c r="L24">
        <f t="shared" si="5"/>
        <v>120</v>
      </c>
      <c r="N24">
        <f t="shared" si="11"/>
        <v>15</v>
      </c>
      <c r="O24">
        <f t="shared" si="6"/>
        <v>2.0833333333333332E-2</v>
      </c>
      <c r="P24" s="58">
        <f t="shared" si="7"/>
        <v>2.5000000000000001E-2</v>
      </c>
      <c r="Q24" s="58">
        <f t="shared" si="8"/>
        <v>0.05</v>
      </c>
      <c r="R24" s="58">
        <f t="shared" si="9"/>
        <v>1.2500000000000001E-2</v>
      </c>
      <c r="T24">
        <f t="shared" si="10"/>
        <v>60</v>
      </c>
    </row>
    <row r="25" spans="3:20" ht="15.75" customHeight="1" x14ac:dyDescent="0.15">
      <c r="E25" s="32"/>
      <c r="L25">
        <f t="shared" si="5"/>
        <v>128</v>
      </c>
      <c r="N25">
        <f t="shared" si="11"/>
        <v>16</v>
      </c>
      <c r="O25">
        <f t="shared" si="6"/>
        <v>2.2222222222222223E-2</v>
      </c>
      <c r="P25">
        <f t="shared" si="7"/>
        <v>2.6666666666666668E-2</v>
      </c>
      <c r="Q25">
        <f t="shared" si="8"/>
        <v>5.3333333333333337E-2</v>
      </c>
      <c r="R25">
        <f t="shared" si="9"/>
        <v>1.3333333333333334E-2</v>
      </c>
      <c r="T25">
        <f t="shared" si="10"/>
        <v>64</v>
      </c>
    </row>
    <row r="26" spans="3:20" ht="15.75" customHeight="1" x14ac:dyDescent="0.2">
      <c r="E26" s="32" t="s">
        <v>10</v>
      </c>
      <c r="F26" s="32" t="s">
        <v>11</v>
      </c>
      <c r="G26" s="32" t="s">
        <v>13</v>
      </c>
      <c r="H26" s="32" t="s">
        <v>14</v>
      </c>
      <c r="I26" s="73" t="s">
        <v>92</v>
      </c>
      <c r="L26">
        <f t="shared" si="5"/>
        <v>136</v>
      </c>
      <c r="N26">
        <f t="shared" si="11"/>
        <v>17</v>
      </c>
      <c r="O26">
        <f t="shared" si="6"/>
        <v>2.361111111111111E-2</v>
      </c>
      <c r="P26">
        <f t="shared" si="7"/>
        <v>2.8333333333333332E-2</v>
      </c>
      <c r="Q26">
        <f t="shared" si="8"/>
        <v>5.6666666666666664E-2</v>
      </c>
      <c r="R26">
        <f t="shared" si="9"/>
        <v>1.4166666666666666E-2</v>
      </c>
      <c r="T26">
        <f t="shared" si="10"/>
        <v>68</v>
      </c>
    </row>
    <row r="27" spans="3:20" ht="15.75" customHeight="1" x14ac:dyDescent="0.2">
      <c r="E27" s="32">
        <v>50</v>
      </c>
      <c r="F27" s="32">
        <v>75</v>
      </c>
      <c r="G27" s="32">
        <v>1</v>
      </c>
      <c r="H27" s="32">
        <v>2.75</v>
      </c>
      <c r="I27" s="65">
        <f>((G27-H27)/100)*(E27*100/F27)+(H27-G27)+G27</f>
        <v>1.583333333333333</v>
      </c>
      <c r="L27">
        <f t="shared" si="5"/>
        <v>144</v>
      </c>
      <c r="N27" s="58">
        <f t="shared" si="11"/>
        <v>18</v>
      </c>
      <c r="O27" s="58">
        <f t="shared" si="6"/>
        <v>2.5000000000000001E-2</v>
      </c>
      <c r="P27" s="58">
        <f t="shared" si="7"/>
        <v>0.03</v>
      </c>
      <c r="Q27" s="79">
        <f t="shared" si="8"/>
        <v>0.06</v>
      </c>
      <c r="R27" s="58">
        <f t="shared" si="9"/>
        <v>1.4999999999999999E-2</v>
      </c>
      <c r="T27" s="77">
        <f t="shared" si="10"/>
        <v>72</v>
      </c>
    </row>
    <row r="28" spans="3:20" ht="15.75" customHeight="1" x14ac:dyDescent="0.15">
      <c r="L28">
        <f t="shared" si="5"/>
        <v>152</v>
      </c>
      <c r="N28">
        <f t="shared" si="11"/>
        <v>19</v>
      </c>
      <c r="O28">
        <f t="shared" si="6"/>
        <v>2.6388888888888889E-2</v>
      </c>
      <c r="P28">
        <f t="shared" si="7"/>
        <v>3.1666666666666669E-2</v>
      </c>
      <c r="Q28">
        <f t="shared" si="8"/>
        <v>6.3333333333333339E-2</v>
      </c>
      <c r="R28">
        <f t="shared" si="9"/>
        <v>1.5833333333333335E-2</v>
      </c>
      <c r="T28">
        <f t="shared" si="10"/>
        <v>76</v>
      </c>
    </row>
    <row r="29" spans="3:20" ht="15.75" customHeight="1" x14ac:dyDescent="0.15">
      <c r="L29">
        <f t="shared" si="5"/>
        <v>160</v>
      </c>
      <c r="N29">
        <f t="shared" si="11"/>
        <v>20</v>
      </c>
      <c r="O29">
        <f t="shared" si="6"/>
        <v>2.7777777777777776E-2</v>
      </c>
      <c r="P29">
        <f t="shared" si="7"/>
        <v>3.3333333333333333E-2</v>
      </c>
      <c r="Q29">
        <f t="shared" si="8"/>
        <v>6.6666666666666666E-2</v>
      </c>
      <c r="R29">
        <f t="shared" si="9"/>
        <v>1.6666666666666666E-2</v>
      </c>
      <c r="T29">
        <f t="shared" si="10"/>
        <v>80</v>
      </c>
    </row>
    <row r="30" spans="3:20" ht="15.75" customHeight="1" x14ac:dyDescent="0.15">
      <c r="L30" s="77">
        <f t="shared" si="5"/>
        <v>168</v>
      </c>
      <c r="M30" s="77"/>
      <c r="N30">
        <f t="shared" si="11"/>
        <v>21</v>
      </c>
      <c r="O30">
        <f t="shared" si="6"/>
        <v>2.9166666666666667E-2</v>
      </c>
      <c r="P30" s="58">
        <f t="shared" si="7"/>
        <v>3.5000000000000003E-2</v>
      </c>
      <c r="Q30" s="58">
        <f t="shared" si="8"/>
        <v>7.0000000000000007E-2</v>
      </c>
      <c r="R30" s="58">
        <f t="shared" si="9"/>
        <v>1.7500000000000002E-2</v>
      </c>
      <c r="T30">
        <f t="shared" si="10"/>
        <v>84</v>
      </c>
    </row>
    <row r="31" spans="3:20" ht="15.75" customHeight="1" x14ac:dyDescent="0.15">
      <c r="L31">
        <f t="shared" si="5"/>
        <v>176</v>
      </c>
      <c r="N31">
        <f t="shared" si="11"/>
        <v>22</v>
      </c>
      <c r="O31">
        <f t="shared" si="6"/>
        <v>3.0555555555555555E-2</v>
      </c>
      <c r="P31">
        <f t="shared" si="7"/>
        <v>3.6666666666666667E-2</v>
      </c>
      <c r="Q31">
        <f t="shared" si="8"/>
        <v>7.3333333333333334E-2</v>
      </c>
      <c r="R31">
        <f t="shared" si="9"/>
        <v>1.8333333333333333E-2</v>
      </c>
      <c r="T31">
        <f t="shared" si="10"/>
        <v>88</v>
      </c>
    </row>
    <row r="32" spans="3:20" ht="15.75" customHeight="1" x14ac:dyDescent="0.15">
      <c r="L32">
        <f t="shared" si="5"/>
        <v>184</v>
      </c>
      <c r="N32">
        <f t="shared" si="11"/>
        <v>23</v>
      </c>
      <c r="O32">
        <f t="shared" si="6"/>
        <v>3.1944444444444442E-2</v>
      </c>
      <c r="P32">
        <f t="shared" si="7"/>
        <v>3.833333333333333E-2</v>
      </c>
      <c r="Q32">
        <f t="shared" si="8"/>
        <v>7.6666666666666661E-2</v>
      </c>
      <c r="R32">
        <f t="shared" si="9"/>
        <v>1.9166666666666665E-2</v>
      </c>
      <c r="T32">
        <f t="shared" si="10"/>
        <v>92</v>
      </c>
    </row>
    <row r="33" spans="5:20" ht="15.75" customHeight="1" x14ac:dyDescent="0.15">
      <c r="L33" s="77">
        <f t="shared" si="5"/>
        <v>192</v>
      </c>
      <c r="N33">
        <f t="shared" si="11"/>
        <v>24</v>
      </c>
      <c r="O33">
        <f t="shared" si="6"/>
        <v>3.3333333333333333E-2</v>
      </c>
      <c r="P33" s="58">
        <f t="shared" si="7"/>
        <v>0.04</v>
      </c>
      <c r="Q33" s="58">
        <f t="shared" si="8"/>
        <v>0.08</v>
      </c>
      <c r="R33" s="58">
        <f t="shared" si="9"/>
        <v>0.02</v>
      </c>
      <c r="T33">
        <f t="shared" si="10"/>
        <v>96</v>
      </c>
    </row>
    <row r="34" spans="5:20" ht="15.75" customHeight="1" x14ac:dyDescent="0.15">
      <c r="L34">
        <f t="shared" si="5"/>
        <v>200</v>
      </c>
      <c r="N34">
        <f t="shared" si="11"/>
        <v>25</v>
      </c>
      <c r="O34">
        <f t="shared" si="6"/>
        <v>3.4722222222222224E-2</v>
      </c>
      <c r="P34">
        <f t="shared" si="7"/>
        <v>4.1666666666666664E-2</v>
      </c>
      <c r="Q34">
        <f t="shared" si="8"/>
        <v>8.3333333333333329E-2</v>
      </c>
      <c r="R34">
        <f t="shared" si="9"/>
        <v>2.0833333333333332E-2</v>
      </c>
      <c r="T34">
        <f t="shared" si="10"/>
        <v>100</v>
      </c>
    </row>
    <row r="35" spans="5:20" ht="15.75" customHeight="1" x14ac:dyDescent="0.2">
      <c r="E35" s="69" t="s">
        <v>91</v>
      </c>
      <c r="F35" s="69" t="s">
        <v>10</v>
      </c>
      <c r="G35" s="69" t="s">
        <v>11</v>
      </c>
      <c r="H35" s="69" t="s">
        <v>14</v>
      </c>
      <c r="I35" s="69" t="s">
        <v>13</v>
      </c>
      <c r="J35" s="70" t="s">
        <v>12</v>
      </c>
      <c r="L35">
        <f t="shared" si="5"/>
        <v>208</v>
      </c>
      <c r="N35">
        <f t="shared" si="11"/>
        <v>26</v>
      </c>
      <c r="O35">
        <f t="shared" si="6"/>
        <v>3.6111111111111108E-2</v>
      </c>
      <c r="P35">
        <f t="shared" si="7"/>
        <v>4.3333333333333335E-2</v>
      </c>
      <c r="Q35">
        <f t="shared" si="8"/>
        <v>8.666666666666667E-2</v>
      </c>
      <c r="R35">
        <f t="shared" si="9"/>
        <v>2.1666666666666667E-2</v>
      </c>
      <c r="T35">
        <f t="shared" si="10"/>
        <v>104</v>
      </c>
    </row>
    <row r="36" spans="5:20" ht="15.75" customHeight="1" x14ac:dyDescent="0.15">
      <c r="E36">
        <v>10</v>
      </c>
      <c r="F36">
        <v>7</v>
      </c>
      <c r="G36">
        <v>5</v>
      </c>
      <c r="H36">
        <v>7</v>
      </c>
      <c r="I36">
        <v>3</v>
      </c>
      <c r="J36" s="71">
        <f>ABS((((H36-I36)/100)*((100/ABS(E36-G36))*ABS(E36-F36)))-H36)</f>
        <v>4.5999999999999996</v>
      </c>
      <c r="L36">
        <f t="shared" si="5"/>
        <v>216</v>
      </c>
      <c r="N36" s="58">
        <f t="shared" si="11"/>
        <v>27</v>
      </c>
      <c r="O36" s="58">
        <f t="shared" si="6"/>
        <v>3.7499999999999999E-2</v>
      </c>
      <c r="P36" s="81">
        <f t="shared" si="7"/>
        <v>4.4999999999999998E-2</v>
      </c>
      <c r="Q36" s="58">
        <f t="shared" si="8"/>
        <v>0.09</v>
      </c>
      <c r="R36" s="58">
        <f t="shared" si="9"/>
        <v>2.2499999999999999E-2</v>
      </c>
      <c r="T36" s="77">
        <f t="shared" si="10"/>
        <v>108</v>
      </c>
    </row>
    <row r="37" spans="5:20" ht="15.75" customHeight="1" x14ac:dyDescent="0.15">
      <c r="L37">
        <f t="shared" si="5"/>
        <v>224</v>
      </c>
      <c r="N37">
        <f t="shared" si="11"/>
        <v>28</v>
      </c>
      <c r="O37">
        <f t="shared" si="6"/>
        <v>3.888888888888889E-2</v>
      </c>
      <c r="P37">
        <f t="shared" si="7"/>
        <v>4.6666666666666669E-2</v>
      </c>
      <c r="Q37">
        <f t="shared" si="8"/>
        <v>9.3333333333333338E-2</v>
      </c>
      <c r="R37">
        <f t="shared" si="9"/>
        <v>2.3333333333333334E-2</v>
      </c>
      <c r="T37">
        <f t="shared" si="10"/>
        <v>112</v>
      </c>
    </row>
    <row r="38" spans="5:20" ht="15.75" customHeight="1" x14ac:dyDescent="0.15">
      <c r="J38">
        <f>H36-((F36-E36)*(H36-I36)/(G36-E36))</f>
        <v>4.5999999999999996</v>
      </c>
      <c r="L38">
        <f t="shared" si="5"/>
        <v>232</v>
      </c>
      <c r="N38">
        <f t="shared" si="11"/>
        <v>29</v>
      </c>
      <c r="O38">
        <f t="shared" si="6"/>
        <v>4.027777777777778E-2</v>
      </c>
      <c r="P38">
        <f t="shared" si="7"/>
        <v>4.8333333333333332E-2</v>
      </c>
      <c r="Q38">
        <f t="shared" si="8"/>
        <v>9.6666666666666665E-2</v>
      </c>
      <c r="R38">
        <f t="shared" si="9"/>
        <v>2.4166666666666666E-2</v>
      </c>
      <c r="T38">
        <f t="shared" si="10"/>
        <v>116</v>
      </c>
    </row>
    <row r="39" spans="5:20" ht="15.75" customHeight="1" x14ac:dyDescent="0.15">
      <c r="F39">
        <f>ABS(E36-F36)</f>
        <v>3</v>
      </c>
      <c r="G39">
        <f>ABS(E36-G36)</f>
        <v>5</v>
      </c>
      <c r="I39">
        <f>H36-I36</f>
        <v>4</v>
      </c>
      <c r="L39" s="82">
        <f t="shared" si="5"/>
        <v>240</v>
      </c>
      <c r="N39">
        <f t="shared" si="11"/>
        <v>30</v>
      </c>
      <c r="O39">
        <f t="shared" si="6"/>
        <v>4.1666666666666664E-2</v>
      </c>
      <c r="P39" s="81">
        <f t="shared" si="7"/>
        <v>0.05</v>
      </c>
      <c r="Q39" s="58">
        <f t="shared" si="8"/>
        <v>0.1</v>
      </c>
      <c r="R39" s="58">
        <f t="shared" si="9"/>
        <v>2.5000000000000001E-2</v>
      </c>
      <c r="S39" s="77"/>
      <c r="T39" s="77">
        <f t="shared" si="10"/>
        <v>120</v>
      </c>
    </row>
    <row r="40" spans="5:20" ht="15.75" customHeight="1" x14ac:dyDescent="0.15">
      <c r="L40">
        <f t="shared" si="5"/>
        <v>248</v>
      </c>
      <c r="N40">
        <f t="shared" si="11"/>
        <v>31</v>
      </c>
      <c r="O40">
        <f t="shared" si="6"/>
        <v>4.3055555555555555E-2</v>
      </c>
      <c r="P40">
        <f t="shared" si="7"/>
        <v>5.1666666666666666E-2</v>
      </c>
      <c r="Q40">
        <f t="shared" si="8"/>
        <v>0.10333333333333333</v>
      </c>
      <c r="R40">
        <f t="shared" si="9"/>
        <v>2.5833333333333333E-2</v>
      </c>
      <c r="T40">
        <f t="shared" si="10"/>
        <v>124</v>
      </c>
    </row>
    <row r="41" spans="5:20" ht="15.75" customHeight="1" x14ac:dyDescent="0.15">
      <c r="F41">
        <f>(100/G39)*F39</f>
        <v>60</v>
      </c>
      <c r="L41">
        <f t="shared" si="5"/>
        <v>256</v>
      </c>
      <c r="N41">
        <f t="shared" si="11"/>
        <v>32</v>
      </c>
      <c r="O41">
        <f t="shared" si="6"/>
        <v>4.4444444444444446E-2</v>
      </c>
      <c r="P41">
        <f t="shared" si="7"/>
        <v>5.3333333333333337E-2</v>
      </c>
      <c r="Q41">
        <f t="shared" si="8"/>
        <v>0.10666666666666667</v>
      </c>
      <c r="R41">
        <f t="shared" si="9"/>
        <v>2.6666666666666668E-2</v>
      </c>
      <c r="T41">
        <f t="shared" si="10"/>
        <v>128</v>
      </c>
    </row>
    <row r="42" spans="5:20" ht="15.75" customHeight="1" x14ac:dyDescent="0.15">
      <c r="L42" s="82">
        <f t="shared" si="5"/>
        <v>264</v>
      </c>
      <c r="M42" s="82"/>
      <c r="N42">
        <f t="shared" si="11"/>
        <v>33</v>
      </c>
      <c r="O42">
        <f t="shared" si="6"/>
        <v>4.583333333333333E-2</v>
      </c>
      <c r="P42" s="80">
        <f t="shared" si="7"/>
        <v>5.5E-2</v>
      </c>
      <c r="Q42" s="58">
        <f t="shared" si="8"/>
        <v>0.11</v>
      </c>
      <c r="R42" s="58">
        <f t="shared" si="9"/>
        <v>2.75E-2</v>
      </c>
      <c r="S42" s="77"/>
      <c r="T42" s="77">
        <f t="shared" si="10"/>
        <v>132</v>
      </c>
    </row>
    <row r="43" spans="5:20" ht="15.75" customHeight="1" x14ac:dyDescent="0.15">
      <c r="L43">
        <f t="shared" si="5"/>
        <v>272</v>
      </c>
      <c r="N43">
        <f t="shared" si="11"/>
        <v>34</v>
      </c>
      <c r="O43">
        <f t="shared" si="6"/>
        <v>4.7222222222222221E-2</v>
      </c>
      <c r="P43">
        <f t="shared" si="7"/>
        <v>5.6666666666666664E-2</v>
      </c>
      <c r="Q43">
        <f t="shared" si="8"/>
        <v>0.11333333333333333</v>
      </c>
      <c r="R43">
        <f t="shared" si="9"/>
        <v>2.8333333333333332E-2</v>
      </c>
      <c r="T43">
        <f t="shared" si="10"/>
        <v>136</v>
      </c>
    </row>
    <row r="44" spans="5:20" ht="15.75" customHeight="1" x14ac:dyDescent="0.15">
      <c r="L44">
        <f t="shared" si="5"/>
        <v>280</v>
      </c>
      <c r="N44">
        <f t="shared" si="11"/>
        <v>35</v>
      </c>
      <c r="O44">
        <f t="shared" si="6"/>
        <v>4.8611111111111112E-2</v>
      </c>
      <c r="P44">
        <f t="shared" si="7"/>
        <v>5.8333333333333334E-2</v>
      </c>
      <c r="Q44">
        <f t="shared" si="8"/>
        <v>0.11666666666666667</v>
      </c>
      <c r="R44">
        <f t="shared" si="9"/>
        <v>2.9166666666666667E-2</v>
      </c>
      <c r="T44">
        <f t="shared" si="10"/>
        <v>140</v>
      </c>
    </row>
    <row r="45" spans="5:20" ht="15.75" customHeight="1" x14ac:dyDescent="0.15">
      <c r="L45" s="75">
        <f t="shared" si="5"/>
        <v>288</v>
      </c>
      <c r="N45" s="58">
        <f t="shared" si="11"/>
        <v>36</v>
      </c>
      <c r="O45" s="58">
        <f t="shared" si="6"/>
        <v>0.05</v>
      </c>
      <c r="P45" s="79">
        <f t="shared" si="7"/>
        <v>0.06</v>
      </c>
      <c r="Q45" s="58">
        <f t="shared" si="8"/>
        <v>0.12</v>
      </c>
      <c r="R45" s="58">
        <f t="shared" si="9"/>
        <v>0.03</v>
      </c>
      <c r="S45" s="77"/>
      <c r="T45" s="77">
        <f t="shared" si="10"/>
        <v>144</v>
      </c>
    </row>
    <row r="46" spans="5:20" ht="15.75" customHeight="1" x14ac:dyDescent="0.15">
      <c r="L46">
        <f t="shared" si="5"/>
        <v>296</v>
      </c>
      <c r="N46">
        <f t="shared" si="11"/>
        <v>37</v>
      </c>
      <c r="O46">
        <f t="shared" si="6"/>
        <v>5.1388888888888887E-2</v>
      </c>
      <c r="P46">
        <f t="shared" si="7"/>
        <v>6.1666666666666668E-2</v>
      </c>
      <c r="Q46">
        <f t="shared" si="8"/>
        <v>0.12333333333333334</v>
      </c>
      <c r="R46">
        <f t="shared" si="9"/>
        <v>3.0833333333333334E-2</v>
      </c>
      <c r="T46">
        <f t="shared" si="10"/>
        <v>148</v>
      </c>
    </row>
    <row r="47" spans="5:20" ht="15.75" customHeight="1" x14ac:dyDescent="0.15">
      <c r="L47">
        <f t="shared" si="5"/>
        <v>304</v>
      </c>
      <c r="N47">
        <f t="shared" si="11"/>
        <v>38</v>
      </c>
      <c r="O47">
        <f t="shared" si="6"/>
        <v>5.2777777777777778E-2</v>
      </c>
      <c r="P47">
        <f t="shared" si="7"/>
        <v>6.3333333333333339E-2</v>
      </c>
      <c r="Q47">
        <f t="shared" si="8"/>
        <v>0.12666666666666668</v>
      </c>
      <c r="R47">
        <f t="shared" si="9"/>
        <v>3.1666666666666669E-2</v>
      </c>
      <c r="T47">
        <f t="shared" si="10"/>
        <v>152</v>
      </c>
    </row>
    <row r="48" spans="5:20" ht="15.75" customHeight="1" x14ac:dyDescent="0.15">
      <c r="L48">
        <f t="shared" si="5"/>
        <v>312</v>
      </c>
      <c r="N48">
        <f t="shared" si="11"/>
        <v>39</v>
      </c>
      <c r="O48" s="83">
        <f t="shared" si="6"/>
        <v>5.4166666666666669E-2</v>
      </c>
      <c r="P48" s="58">
        <f t="shared" si="7"/>
        <v>6.5000000000000002E-2</v>
      </c>
      <c r="Q48" s="58">
        <f t="shared" si="8"/>
        <v>0.13</v>
      </c>
      <c r="R48" s="58">
        <f t="shared" si="9"/>
        <v>3.2500000000000001E-2</v>
      </c>
      <c r="S48" s="77"/>
      <c r="T48" s="77">
        <f t="shared" si="10"/>
        <v>156</v>
      </c>
    </row>
    <row r="49" spans="2:20" ht="15.75" customHeight="1" x14ac:dyDescent="0.15">
      <c r="B49">
        <f>E49*600</f>
        <v>35</v>
      </c>
      <c r="C49">
        <v>120</v>
      </c>
      <c r="D49">
        <v>7</v>
      </c>
      <c r="E49">
        <f>D49/C49</f>
        <v>5.8333333333333334E-2</v>
      </c>
      <c r="F49">
        <f>C49*0.055</f>
        <v>6.6</v>
      </c>
      <c r="G49">
        <f>(D49+F49)/2</f>
        <v>6.8</v>
      </c>
      <c r="I49" s="86">
        <f>(G49+H50)/2</f>
        <v>8.4499999999999993</v>
      </c>
      <c r="L49">
        <f t="shared" si="5"/>
        <v>320</v>
      </c>
      <c r="N49">
        <f t="shared" si="11"/>
        <v>40</v>
      </c>
      <c r="O49" s="83">
        <f t="shared" si="6"/>
        <v>5.5555555555555552E-2</v>
      </c>
      <c r="P49">
        <f t="shared" si="7"/>
        <v>6.6666666666666666E-2</v>
      </c>
      <c r="Q49">
        <f t="shared" si="8"/>
        <v>0.13333333333333333</v>
      </c>
      <c r="R49">
        <f t="shared" si="9"/>
        <v>3.3333333333333333E-2</v>
      </c>
      <c r="T49">
        <f t="shared" si="10"/>
        <v>160</v>
      </c>
    </row>
    <row r="50" spans="2:20" ht="15.75" customHeight="1" x14ac:dyDescent="0.15">
      <c r="B50">
        <f t="shared" ref="B50:B51" si="17">E50*600</f>
        <v>15</v>
      </c>
      <c r="C50">
        <v>120</v>
      </c>
      <c r="D50">
        <v>3</v>
      </c>
      <c r="E50">
        <f t="shared" ref="E50:E51" si="18">D50/C50</f>
        <v>2.5000000000000001E-2</v>
      </c>
      <c r="F50">
        <f t="shared" ref="F50:F51" si="19">C50*0.055</f>
        <v>6.6</v>
      </c>
      <c r="G50">
        <f>(D50+F50)/2</f>
        <v>4.8</v>
      </c>
      <c r="H50" s="85">
        <f>G50+G51</f>
        <v>10.1</v>
      </c>
      <c r="I50">
        <f>I49/C49</f>
        <v>7.0416666666666655E-2</v>
      </c>
      <c r="L50">
        <f t="shared" si="5"/>
        <v>328</v>
      </c>
      <c r="N50">
        <f t="shared" si="11"/>
        <v>41</v>
      </c>
      <c r="O50">
        <f t="shared" si="6"/>
        <v>5.6944444444444443E-2</v>
      </c>
      <c r="P50">
        <f t="shared" si="7"/>
        <v>6.8333333333333329E-2</v>
      </c>
      <c r="Q50">
        <f t="shared" si="8"/>
        <v>0.13666666666666666</v>
      </c>
      <c r="R50">
        <f t="shared" si="9"/>
        <v>3.4166666666666665E-2</v>
      </c>
      <c r="T50">
        <f t="shared" si="10"/>
        <v>164</v>
      </c>
    </row>
    <row r="51" spans="2:20" ht="15.75" customHeight="1" x14ac:dyDescent="0.15">
      <c r="B51">
        <f t="shared" si="17"/>
        <v>20</v>
      </c>
      <c r="C51">
        <v>120</v>
      </c>
      <c r="D51">
        <v>4</v>
      </c>
      <c r="E51">
        <f t="shared" si="18"/>
        <v>3.3333333333333333E-2</v>
      </c>
      <c r="F51">
        <f t="shared" si="19"/>
        <v>6.6</v>
      </c>
      <c r="G51">
        <f>(D51+F51)/2</f>
        <v>5.3</v>
      </c>
      <c r="H51" s="85"/>
      <c r="I51">
        <f>I50*600</f>
        <v>42.249999999999993</v>
      </c>
      <c r="L51">
        <f t="shared" si="5"/>
        <v>336</v>
      </c>
      <c r="N51">
        <f t="shared" si="11"/>
        <v>42</v>
      </c>
      <c r="O51" s="83">
        <f t="shared" si="6"/>
        <v>5.8333333333333334E-2</v>
      </c>
      <c r="P51" s="58">
        <f t="shared" si="7"/>
        <v>7.0000000000000007E-2</v>
      </c>
      <c r="Q51" s="58">
        <f t="shared" si="8"/>
        <v>0.14000000000000001</v>
      </c>
      <c r="R51" s="58">
        <f t="shared" si="9"/>
        <v>3.5000000000000003E-2</v>
      </c>
      <c r="S51" s="77"/>
      <c r="T51" s="77">
        <f t="shared" si="10"/>
        <v>168</v>
      </c>
    </row>
    <row r="52" spans="2:20" ht="15.75" customHeight="1" x14ac:dyDescent="0.15">
      <c r="I52">
        <f>(I51+B49)/2</f>
        <v>38.625</v>
      </c>
      <c r="L52">
        <f t="shared" si="5"/>
        <v>344</v>
      </c>
      <c r="N52">
        <f t="shared" si="11"/>
        <v>43</v>
      </c>
      <c r="O52">
        <f t="shared" si="6"/>
        <v>5.9722222222222225E-2</v>
      </c>
      <c r="P52">
        <f t="shared" si="7"/>
        <v>7.166666666666667E-2</v>
      </c>
      <c r="Q52">
        <f t="shared" si="8"/>
        <v>0.14333333333333334</v>
      </c>
      <c r="R52">
        <f t="shared" si="9"/>
        <v>3.5833333333333335E-2</v>
      </c>
      <c r="T52">
        <f t="shared" si="10"/>
        <v>172</v>
      </c>
    </row>
    <row r="53" spans="2:20" ht="15.75" customHeight="1" x14ac:dyDescent="0.15">
      <c r="L53">
        <f t="shared" si="5"/>
        <v>352</v>
      </c>
      <c r="N53">
        <f t="shared" si="11"/>
        <v>44</v>
      </c>
      <c r="O53">
        <f t="shared" si="6"/>
        <v>6.1111111111111109E-2</v>
      </c>
      <c r="P53">
        <f t="shared" si="7"/>
        <v>7.3333333333333334E-2</v>
      </c>
      <c r="Q53">
        <f t="shared" si="8"/>
        <v>0.14666666666666667</v>
      </c>
      <c r="R53">
        <f t="shared" si="9"/>
        <v>3.6666666666666667E-2</v>
      </c>
      <c r="T53">
        <f t="shared" si="10"/>
        <v>176</v>
      </c>
    </row>
    <row r="54" spans="2:20" ht="15.75" customHeight="1" x14ac:dyDescent="0.15">
      <c r="L54" s="75">
        <f>(N54*2)*4</f>
        <v>360</v>
      </c>
      <c r="N54" s="74">
        <f t="shared" si="11"/>
        <v>45</v>
      </c>
      <c r="O54" s="84">
        <f>N54/720</f>
        <v>6.25E-2</v>
      </c>
      <c r="P54" s="74">
        <f t="shared" si="7"/>
        <v>7.4999999999999997E-2</v>
      </c>
      <c r="Q54" s="74">
        <f t="shared" si="8"/>
        <v>0.15</v>
      </c>
      <c r="R54" s="74">
        <f t="shared" si="9"/>
        <v>3.7499999999999999E-2</v>
      </c>
      <c r="S54" s="77"/>
      <c r="T54" s="77">
        <f t="shared" si="10"/>
        <v>180</v>
      </c>
    </row>
    <row r="55" spans="2:20" ht="15.75" customHeight="1" x14ac:dyDescent="0.15">
      <c r="L55">
        <f t="shared" ref="L55:L81" si="20">(N55*2)*4</f>
        <v>368</v>
      </c>
      <c r="N55">
        <f t="shared" si="11"/>
        <v>46</v>
      </c>
      <c r="O55">
        <f t="shared" si="6"/>
        <v>6.3888888888888884E-2</v>
      </c>
      <c r="P55">
        <f t="shared" si="7"/>
        <v>7.6666666666666661E-2</v>
      </c>
      <c r="Q55">
        <f t="shared" si="8"/>
        <v>0.15333333333333332</v>
      </c>
      <c r="R55">
        <f t="shared" si="9"/>
        <v>3.833333333333333E-2</v>
      </c>
      <c r="T55">
        <f t="shared" si="10"/>
        <v>184</v>
      </c>
    </row>
    <row r="56" spans="2:20" ht="15.75" customHeight="1" x14ac:dyDescent="0.15">
      <c r="L56">
        <f t="shared" si="20"/>
        <v>376</v>
      </c>
      <c r="N56">
        <f t="shared" si="11"/>
        <v>47</v>
      </c>
      <c r="O56">
        <f t="shared" si="6"/>
        <v>6.5277777777777782E-2</v>
      </c>
      <c r="P56">
        <f t="shared" si="7"/>
        <v>7.8333333333333338E-2</v>
      </c>
      <c r="Q56">
        <f t="shared" si="8"/>
        <v>0.15666666666666668</v>
      </c>
      <c r="R56">
        <f t="shared" si="9"/>
        <v>3.9166666666666669E-2</v>
      </c>
      <c r="T56">
        <f t="shared" si="10"/>
        <v>188</v>
      </c>
    </row>
    <row r="57" spans="2:20" ht="15.75" customHeight="1" x14ac:dyDescent="0.15">
      <c r="L57">
        <f t="shared" si="20"/>
        <v>384</v>
      </c>
      <c r="N57">
        <f t="shared" si="11"/>
        <v>48</v>
      </c>
      <c r="O57">
        <f t="shared" si="6"/>
        <v>6.6666666666666666E-2</v>
      </c>
      <c r="P57" s="58">
        <f t="shared" si="7"/>
        <v>0.08</v>
      </c>
      <c r="Q57" s="58">
        <f t="shared" si="8"/>
        <v>0.16</v>
      </c>
      <c r="R57" s="58">
        <f t="shared" si="9"/>
        <v>0.04</v>
      </c>
      <c r="S57" s="77"/>
      <c r="T57" s="77">
        <f t="shared" si="10"/>
        <v>192</v>
      </c>
    </row>
    <row r="58" spans="2:20" ht="15.75" customHeight="1" x14ac:dyDescent="0.15">
      <c r="L58">
        <f t="shared" si="20"/>
        <v>392</v>
      </c>
      <c r="N58">
        <f t="shared" si="11"/>
        <v>49</v>
      </c>
      <c r="O58">
        <f t="shared" si="6"/>
        <v>6.805555555555555E-2</v>
      </c>
      <c r="P58">
        <f t="shared" si="7"/>
        <v>8.1666666666666665E-2</v>
      </c>
      <c r="Q58">
        <f t="shared" si="8"/>
        <v>0.16333333333333333</v>
      </c>
      <c r="R58">
        <f t="shared" si="9"/>
        <v>4.0833333333333333E-2</v>
      </c>
      <c r="T58">
        <f t="shared" si="10"/>
        <v>196</v>
      </c>
    </row>
    <row r="59" spans="2:20" ht="15.75" customHeight="1" x14ac:dyDescent="0.15">
      <c r="L59">
        <f t="shared" si="20"/>
        <v>400</v>
      </c>
      <c r="N59">
        <f t="shared" si="11"/>
        <v>50</v>
      </c>
      <c r="O59">
        <f t="shared" si="6"/>
        <v>6.9444444444444448E-2</v>
      </c>
      <c r="P59">
        <f t="shared" si="7"/>
        <v>8.3333333333333329E-2</v>
      </c>
      <c r="Q59">
        <f t="shared" si="8"/>
        <v>0.16666666666666666</v>
      </c>
      <c r="R59">
        <f t="shared" si="9"/>
        <v>4.1666666666666664E-2</v>
      </c>
      <c r="T59">
        <f t="shared" si="10"/>
        <v>200</v>
      </c>
    </row>
    <row r="60" spans="2:20" ht="15.75" customHeight="1" x14ac:dyDescent="0.15">
      <c r="L60">
        <f t="shared" si="20"/>
        <v>408</v>
      </c>
      <c r="N60">
        <f t="shared" si="11"/>
        <v>51</v>
      </c>
      <c r="O60">
        <f t="shared" si="6"/>
        <v>7.0833333333333331E-2</v>
      </c>
      <c r="P60" s="58">
        <f t="shared" si="7"/>
        <v>8.5000000000000006E-2</v>
      </c>
      <c r="Q60" s="58">
        <f t="shared" si="8"/>
        <v>0.17</v>
      </c>
      <c r="R60" s="58">
        <f t="shared" si="9"/>
        <v>4.2500000000000003E-2</v>
      </c>
      <c r="T60">
        <f t="shared" si="10"/>
        <v>204</v>
      </c>
    </row>
    <row r="61" spans="2:20" ht="15.75" customHeight="1" x14ac:dyDescent="0.15">
      <c r="L61">
        <f t="shared" si="20"/>
        <v>416</v>
      </c>
      <c r="N61">
        <f t="shared" si="11"/>
        <v>52</v>
      </c>
      <c r="O61">
        <f t="shared" si="6"/>
        <v>7.2222222222222215E-2</v>
      </c>
      <c r="P61">
        <f t="shared" si="7"/>
        <v>8.666666666666667E-2</v>
      </c>
      <c r="Q61">
        <f t="shared" si="8"/>
        <v>0.17333333333333334</v>
      </c>
      <c r="R61">
        <f t="shared" si="9"/>
        <v>4.3333333333333335E-2</v>
      </c>
      <c r="T61">
        <f t="shared" si="10"/>
        <v>208</v>
      </c>
    </row>
    <row r="62" spans="2:20" ht="15.75" customHeight="1" x14ac:dyDescent="0.15">
      <c r="L62">
        <f t="shared" si="20"/>
        <v>424</v>
      </c>
      <c r="N62">
        <f t="shared" si="11"/>
        <v>53</v>
      </c>
      <c r="O62">
        <f t="shared" si="6"/>
        <v>7.3611111111111113E-2</v>
      </c>
      <c r="P62">
        <f t="shared" si="7"/>
        <v>8.8333333333333333E-2</v>
      </c>
      <c r="Q62">
        <f t="shared" si="8"/>
        <v>0.17666666666666667</v>
      </c>
      <c r="R62">
        <f t="shared" si="9"/>
        <v>4.4166666666666667E-2</v>
      </c>
      <c r="T62">
        <f t="shared" si="10"/>
        <v>212</v>
      </c>
    </row>
    <row r="63" spans="2:20" ht="15.75" customHeight="1" x14ac:dyDescent="0.15">
      <c r="L63" s="75">
        <f t="shared" si="20"/>
        <v>432</v>
      </c>
      <c r="N63" s="58">
        <f t="shared" si="11"/>
        <v>54</v>
      </c>
      <c r="O63" s="58">
        <f t="shared" si="6"/>
        <v>7.4999999999999997E-2</v>
      </c>
      <c r="P63" s="58">
        <f t="shared" si="7"/>
        <v>0.09</v>
      </c>
      <c r="Q63" s="58">
        <f t="shared" si="8"/>
        <v>0.18</v>
      </c>
      <c r="R63" s="58">
        <f t="shared" si="9"/>
        <v>4.4999999999999998E-2</v>
      </c>
      <c r="T63">
        <f t="shared" si="10"/>
        <v>216</v>
      </c>
    </row>
    <row r="64" spans="2:20" ht="15.75" customHeight="1" x14ac:dyDescent="0.15">
      <c r="L64">
        <f t="shared" si="20"/>
        <v>440</v>
      </c>
      <c r="N64">
        <f t="shared" si="11"/>
        <v>55</v>
      </c>
      <c r="O64">
        <f t="shared" si="6"/>
        <v>7.6388888888888895E-2</v>
      </c>
      <c r="P64">
        <f t="shared" si="7"/>
        <v>9.166666666666666E-2</v>
      </c>
      <c r="Q64">
        <f t="shared" si="8"/>
        <v>0.18333333333333332</v>
      </c>
      <c r="R64">
        <f t="shared" si="9"/>
        <v>4.583333333333333E-2</v>
      </c>
      <c r="T64">
        <f t="shared" si="10"/>
        <v>220</v>
      </c>
    </row>
    <row r="65" spans="12:20" ht="15.75" customHeight="1" x14ac:dyDescent="0.15">
      <c r="L65">
        <f t="shared" si="20"/>
        <v>448</v>
      </c>
      <c r="N65">
        <f t="shared" si="11"/>
        <v>56</v>
      </c>
      <c r="O65">
        <f t="shared" si="6"/>
        <v>7.7777777777777779E-2</v>
      </c>
      <c r="P65">
        <f t="shared" si="7"/>
        <v>9.3333333333333338E-2</v>
      </c>
      <c r="Q65">
        <f t="shared" si="8"/>
        <v>0.18666666666666668</v>
      </c>
      <c r="R65">
        <f t="shared" si="9"/>
        <v>4.6666666666666669E-2</v>
      </c>
      <c r="T65">
        <f t="shared" si="10"/>
        <v>224</v>
      </c>
    </row>
    <row r="66" spans="12:20" ht="15.75" customHeight="1" x14ac:dyDescent="0.15">
      <c r="L66">
        <f t="shared" si="20"/>
        <v>456</v>
      </c>
      <c r="N66">
        <f t="shared" si="11"/>
        <v>57</v>
      </c>
      <c r="O66">
        <f t="shared" si="6"/>
        <v>7.9166666666666663E-2</v>
      </c>
      <c r="P66" s="58">
        <f t="shared" si="7"/>
        <v>9.5000000000000001E-2</v>
      </c>
      <c r="Q66" s="58">
        <f t="shared" si="8"/>
        <v>0.19</v>
      </c>
      <c r="R66" s="58">
        <f t="shared" si="9"/>
        <v>4.7500000000000001E-2</v>
      </c>
      <c r="T66" s="77">
        <f t="shared" si="10"/>
        <v>228</v>
      </c>
    </row>
    <row r="67" spans="12:20" ht="15.75" customHeight="1" x14ac:dyDescent="0.15">
      <c r="L67">
        <f t="shared" si="20"/>
        <v>464</v>
      </c>
      <c r="N67">
        <f t="shared" si="11"/>
        <v>58</v>
      </c>
      <c r="O67">
        <f t="shared" si="6"/>
        <v>8.0555555555555561E-2</v>
      </c>
      <c r="P67">
        <f t="shared" si="7"/>
        <v>9.6666666666666665E-2</v>
      </c>
      <c r="Q67">
        <f t="shared" si="8"/>
        <v>0.19333333333333333</v>
      </c>
      <c r="R67">
        <f t="shared" si="9"/>
        <v>4.8333333333333332E-2</v>
      </c>
      <c r="T67">
        <f t="shared" si="10"/>
        <v>232</v>
      </c>
    </row>
    <row r="68" spans="12:20" ht="15.75" customHeight="1" x14ac:dyDescent="0.15">
      <c r="L68">
        <f t="shared" si="20"/>
        <v>472</v>
      </c>
      <c r="N68">
        <f t="shared" si="11"/>
        <v>59</v>
      </c>
      <c r="O68">
        <f t="shared" si="6"/>
        <v>8.1944444444444445E-2</v>
      </c>
      <c r="P68">
        <f t="shared" si="7"/>
        <v>9.8333333333333328E-2</v>
      </c>
      <c r="Q68">
        <f t="shared" si="8"/>
        <v>0.19666666666666666</v>
      </c>
      <c r="R68">
        <f t="shared" si="9"/>
        <v>4.9166666666666664E-2</v>
      </c>
      <c r="T68">
        <f t="shared" si="10"/>
        <v>236</v>
      </c>
    </row>
    <row r="69" spans="12:20" ht="15.75" customHeight="1" x14ac:dyDescent="0.15">
      <c r="L69">
        <f t="shared" si="20"/>
        <v>480</v>
      </c>
      <c r="N69">
        <f t="shared" si="11"/>
        <v>60</v>
      </c>
      <c r="O69">
        <f t="shared" si="6"/>
        <v>8.3333333333333329E-2</v>
      </c>
      <c r="P69" s="58">
        <f t="shared" si="7"/>
        <v>0.1</v>
      </c>
      <c r="Q69" s="58">
        <f t="shared" si="8"/>
        <v>0.2</v>
      </c>
      <c r="R69" s="58">
        <f t="shared" si="9"/>
        <v>0.05</v>
      </c>
      <c r="T69">
        <f t="shared" si="10"/>
        <v>240</v>
      </c>
    </row>
    <row r="70" spans="12:20" ht="15.75" customHeight="1" x14ac:dyDescent="0.15">
      <c r="L70">
        <f t="shared" si="20"/>
        <v>488</v>
      </c>
      <c r="N70">
        <f t="shared" si="11"/>
        <v>61</v>
      </c>
      <c r="O70">
        <f t="shared" si="6"/>
        <v>8.4722222222222227E-2</v>
      </c>
      <c r="P70">
        <f t="shared" si="7"/>
        <v>0.10166666666666667</v>
      </c>
      <c r="Q70">
        <f t="shared" si="8"/>
        <v>0.20333333333333334</v>
      </c>
      <c r="R70">
        <f t="shared" si="9"/>
        <v>5.0833333333333335E-2</v>
      </c>
      <c r="T70">
        <f t="shared" si="10"/>
        <v>244</v>
      </c>
    </row>
    <row r="71" spans="12:20" ht="15.75" customHeight="1" x14ac:dyDescent="0.15">
      <c r="L71">
        <f t="shared" si="20"/>
        <v>496</v>
      </c>
      <c r="N71">
        <f t="shared" si="11"/>
        <v>62</v>
      </c>
      <c r="O71">
        <f t="shared" si="6"/>
        <v>8.611111111111111E-2</v>
      </c>
      <c r="P71">
        <f t="shared" si="7"/>
        <v>0.10333333333333333</v>
      </c>
      <c r="Q71">
        <f t="shared" si="8"/>
        <v>0.20666666666666667</v>
      </c>
      <c r="R71">
        <f t="shared" si="9"/>
        <v>5.1666666666666666E-2</v>
      </c>
      <c r="T71">
        <f t="shared" si="10"/>
        <v>248</v>
      </c>
    </row>
    <row r="72" spans="12:20" ht="15.75" customHeight="1" x14ac:dyDescent="0.15">
      <c r="L72" s="75">
        <f t="shared" si="20"/>
        <v>504</v>
      </c>
      <c r="N72" s="58">
        <f t="shared" si="11"/>
        <v>63</v>
      </c>
      <c r="O72" s="58">
        <f t="shared" si="6"/>
        <v>8.7499999999999994E-2</v>
      </c>
      <c r="P72" s="58">
        <f t="shared" si="7"/>
        <v>0.105</v>
      </c>
      <c r="Q72" s="58">
        <f t="shared" si="8"/>
        <v>0.21</v>
      </c>
      <c r="R72" s="58">
        <f t="shared" si="9"/>
        <v>5.2499999999999998E-2</v>
      </c>
      <c r="T72" s="77">
        <f t="shared" si="10"/>
        <v>252</v>
      </c>
    </row>
    <row r="73" spans="12:20" ht="15.75" customHeight="1" x14ac:dyDescent="0.15">
      <c r="L73">
        <f t="shared" si="20"/>
        <v>512</v>
      </c>
      <c r="N73">
        <f t="shared" si="11"/>
        <v>64</v>
      </c>
      <c r="O73">
        <f t="shared" si="6"/>
        <v>8.8888888888888892E-2</v>
      </c>
      <c r="P73">
        <f t="shared" si="7"/>
        <v>0.10666666666666667</v>
      </c>
      <c r="Q73">
        <f t="shared" si="8"/>
        <v>0.21333333333333335</v>
      </c>
      <c r="R73">
        <f t="shared" si="9"/>
        <v>5.3333333333333337E-2</v>
      </c>
      <c r="T73">
        <f t="shared" si="10"/>
        <v>256</v>
      </c>
    </row>
    <row r="74" spans="12:20" ht="15.75" customHeight="1" x14ac:dyDescent="0.15">
      <c r="L74">
        <f t="shared" si="20"/>
        <v>520</v>
      </c>
      <c r="N74">
        <f t="shared" si="11"/>
        <v>65</v>
      </c>
      <c r="O74">
        <f t="shared" si="6"/>
        <v>9.0277777777777776E-2</v>
      </c>
      <c r="P74">
        <f t="shared" si="7"/>
        <v>0.10833333333333334</v>
      </c>
      <c r="Q74">
        <f t="shared" si="8"/>
        <v>0.21666666666666667</v>
      </c>
      <c r="R74">
        <f t="shared" si="9"/>
        <v>5.4166666666666669E-2</v>
      </c>
      <c r="T74">
        <f t="shared" si="10"/>
        <v>260</v>
      </c>
    </row>
    <row r="75" spans="12:20" ht="15.75" customHeight="1" x14ac:dyDescent="0.15">
      <c r="L75">
        <f t="shared" si="20"/>
        <v>528</v>
      </c>
      <c r="N75">
        <f t="shared" si="11"/>
        <v>66</v>
      </c>
      <c r="O75">
        <f t="shared" si="6"/>
        <v>9.166666666666666E-2</v>
      </c>
      <c r="P75" s="58">
        <f t="shared" ref="P75:P138" si="21">N75/600</f>
        <v>0.11</v>
      </c>
      <c r="Q75" s="58">
        <f t="shared" ref="Q75:Q138" si="22">N75/300</f>
        <v>0.22</v>
      </c>
      <c r="R75" s="58">
        <f t="shared" ref="R75:R138" si="23">N75/1200</f>
        <v>5.5E-2</v>
      </c>
      <c r="T75">
        <f t="shared" ref="T75:T138" si="24">(N75*2)*2</f>
        <v>264</v>
      </c>
    </row>
    <row r="76" spans="12:20" ht="15.75" customHeight="1" x14ac:dyDescent="0.15">
      <c r="L76">
        <f t="shared" si="20"/>
        <v>536</v>
      </c>
      <c r="N76">
        <f t="shared" ref="N76:N139" si="25">N75+1</f>
        <v>67</v>
      </c>
      <c r="O76">
        <f t="shared" ref="O76:O139" si="26">N76/720</f>
        <v>9.3055555555555558E-2</v>
      </c>
      <c r="P76">
        <f t="shared" si="21"/>
        <v>0.11166666666666666</v>
      </c>
      <c r="Q76">
        <f t="shared" si="22"/>
        <v>0.22333333333333333</v>
      </c>
      <c r="R76">
        <f t="shared" si="23"/>
        <v>5.5833333333333332E-2</v>
      </c>
      <c r="T76">
        <f t="shared" si="24"/>
        <v>268</v>
      </c>
    </row>
    <row r="77" spans="12:20" ht="15.75" customHeight="1" x14ac:dyDescent="0.15">
      <c r="L77">
        <f t="shared" si="20"/>
        <v>544</v>
      </c>
      <c r="N77">
        <f t="shared" si="25"/>
        <v>68</v>
      </c>
      <c r="O77">
        <f t="shared" si="26"/>
        <v>9.4444444444444442E-2</v>
      </c>
      <c r="P77">
        <f t="shared" si="21"/>
        <v>0.11333333333333333</v>
      </c>
      <c r="Q77">
        <f t="shared" si="22"/>
        <v>0.22666666666666666</v>
      </c>
      <c r="R77">
        <f t="shared" si="23"/>
        <v>5.6666666666666664E-2</v>
      </c>
      <c r="T77">
        <f t="shared" si="24"/>
        <v>272</v>
      </c>
    </row>
    <row r="78" spans="12:20" ht="15.75" customHeight="1" x14ac:dyDescent="0.15">
      <c r="L78">
        <f t="shared" si="20"/>
        <v>552</v>
      </c>
      <c r="N78">
        <f t="shared" si="25"/>
        <v>69</v>
      </c>
      <c r="O78">
        <f t="shared" si="26"/>
        <v>9.583333333333334E-2</v>
      </c>
      <c r="P78" s="58">
        <f t="shared" si="21"/>
        <v>0.115</v>
      </c>
      <c r="Q78" s="58">
        <f t="shared" si="22"/>
        <v>0.23</v>
      </c>
      <c r="R78" s="58">
        <f t="shared" si="23"/>
        <v>5.7500000000000002E-2</v>
      </c>
      <c r="T78">
        <f t="shared" si="24"/>
        <v>276</v>
      </c>
    </row>
    <row r="79" spans="12:20" ht="15.75" customHeight="1" x14ac:dyDescent="0.15">
      <c r="L79">
        <f t="shared" si="20"/>
        <v>560</v>
      </c>
      <c r="N79">
        <f t="shared" si="25"/>
        <v>70</v>
      </c>
      <c r="O79">
        <f t="shared" si="26"/>
        <v>9.7222222222222224E-2</v>
      </c>
      <c r="P79">
        <f t="shared" si="21"/>
        <v>0.11666666666666667</v>
      </c>
      <c r="Q79">
        <f t="shared" si="22"/>
        <v>0.23333333333333334</v>
      </c>
      <c r="R79">
        <f t="shared" si="23"/>
        <v>5.8333333333333334E-2</v>
      </c>
      <c r="T79">
        <f t="shared" si="24"/>
        <v>280</v>
      </c>
    </row>
    <row r="80" spans="12:20" ht="15.75" customHeight="1" x14ac:dyDescent="0.15">
      <c r="L80">
        <f t="shared" si="20"/>
        <v>568</v>
      </c>
      <c r="N80">
        <f t="shared" si="25"/>
        <v>71</v>
      </c>
      <c r="O80">
        <f t="shared" si="26"/>
        <v>9.8611111111111108E-2</v>
      </c>
      <c r="P80">
        <f t="shared" si="21"/>
        <v>0.11833333333333333</v>
      </c>
      <c r="Q80">
        <f t="shared" si="22"/>
        <v>0.23666666666666666</v>
      </c>
      <c r="R80">
        <f t="shared" si="23"/>
        <v>5.9166666666666666E-2</v>
      </c>
      <c r="T80">
        <f t="shared" si="24"/>
        <v>284</v>
      </c>
    </row>
    <row r="81" spans="12:20" ht="15.75" customHeight="1" x14ac:dyDescent="0.15">
      <c r="L81" s="75">
        <f t="shared" si="20"/>
        <v>576</v>
      </c>
      <c r="N81" s="58">
        <f t="shared" si="25"/>
        <v>72</v>
      </c>
      <c r="O81" s="58">
        <f t="shared" si="26"/>
        <v>0.1</v>
      </c>
      <c r="P81" s="58">
        <f t="shared" si="21"/>
        <v>0.12</v>
      </c>
      <c r="Q81" s="58">
        <f t="shared" si="22"/>
        <v>0.24</v>
      </c>
      <c r="R81" s="58">
        <f t="shared" si="23"/>
        <v>0.06</v>
      </c>
      <c r="T81" s="77">
        <f t="shared" si="24"/>
        <v>288</v>
      </c>
    </row>
    <row r="82" spans="12:20" ht="15.75" customHeight="1" x14ac:dyDescent="0.15">
      <c r="N82">
        <f t="shared" si="25"/>
        <v>73</v>
      </c>
      <c r="O82">
        <f t="shared" si="26"/>
        <v>0.10138888888888889</v>
      </c>
      <c r="P82">
        <f t="shared" si="21"/>
        <v>0.12166666666666667</v>
      </c>
      <c r="Q82">
        <f t="shared" si="22"/>
        <v>0.24333333333333335</v>
      </c>
      <c r="R82">
        <f t="shared" si="23"/>
        <v>6.0833333333333336E-2</v>
      </c>
      <c r="T82">
        <f t="shared" si="24"/>
        <v>292</v>
      </c>
    </row>
    <row r="83" spans="12:20" ht="15.75" customHeight="1" x14ac:dyDescent="0.15">
      <c r="N83">
        <f t="shared" si="25"/>
        <v>74</v>
      </c>
      <c r="O83">
        <f t="shared" si="26"/>
        <v>0.10277777777777777</v>
      </c>
      <c r="P83">
        <f t="shared" si="21"/>
        <v>0.12333333333333334</v>
      </c>
      <c r="Q83">
        <f t="shared" si="22"/>
        <v>0.24666666666666667</v>
      </c>
      <c r="R83">
        <f t="shared" si="23"/>
        <v>6.1666666666666668E-2</v>
      </c>
      <c r="T83">
        <f t="shared" si="24"/>
        <v>296</v>
      </c>
    </row>
    <row r="84" spans="12:20" ht="15.75" customHeight="1" x14ac:dyDescent="0.15">
      <c r="N84">
        <f t="shared" si="25"/>
        <v>75</v>
      </c>
      <c r="O84">
        <f t="shared" si="26"/>
        <v>0.10416666666666667</v>
      </c>
      <c r="P84">
        <f t="shared" si="21"/>
        <v>0.125</v>
      </c>
      <c r="Q84">
        <f t="shared" si="22"/>
        <v>0.25</v>
      </c>
      <c r="R84">
        <f t="shared" si="23"/>
        <v>6.25E-2</v>
      </c>
      <c r="T84">
        <f t="shared" si="24"/>
        <v>300</v>
      </c>
    </row>
    <row r="85" spans="12:20" ht="15.75" customHeight="1" x14ac:dyDescent="0.15">
      <c r="N85">
        <f t="shared" si="25"/>
        <v>76</v>
      </c>
      <c r="O85">
        <f t="shared" si="26"/>
        <v>0.10555555555555556</v>
      </c>
      <c r="P85">
        <f t="shared" si="21"/>
        <v>0.12666666666666668</v>
      </c>
      <c r="Q85">
        <f t="shared" si="22"/>
        <v>0.25333333333333335</v>
      </c>
      <c r="R85">
        <f t="shared" si="23"/>
        <v>6.3333333333333339E-2</v>
      </c>
      <c r="T85">
        <f t="shared" si="24"/>
        <v>304</v>
      </c>
    </row>
    <row r="86" spans="12:20" ht="15.75" customHeight="1" x14ac:dyDescent="0.15">
      <c r="N86">
        <f t="shared" si="25"/>
        <v>77</v>
      </c>
      <c r="O86">
        <f t="shared" si="26"/>
        <v>0.10694444444444444</v>
      </c>
      <c r="P86">
        <f t="shared" si="21"/>
        <v>0.12833333333333333</v>
      </c>
      <c r="Q86">
        <f t="shared" si="22"/>
        <v>0.25666666666666665</v>
      </c>
      <c r="R86">
        <f t="shared" si="23"/>
        <v>6.4166666666666664E-2</v>
      </c>
      <c r="T86">
        <f t="shared" si="24"/>
        <v>308</v>
      </c>
    </row>
    <row r="87" spans="12:20" ht="15.75" customHeight="1" x14ac:dyDescent="0.15">
      <c r="N87">
        <f t="shared" si="25"/>
        <v>78</v>
      </c>
      <c r="O87">
        <f t="shared" si="26"/>
        <v>0.10833333333333334</v>
      </c>
      <c r="P87">
        <f t="shared" si="21"/>
        <v>0.13</v>
      </c>
      <c r="Q87">
        <f t="shared" si="22"/>
        <v>0.26</v>
      </c>
      <c r="R87">
        <f t="shared" si="23"/>
        <v>6.5000000000000002E-2</v>
      </c>
      <c r="T87">
        <f t="shared" si="24"/>
        <v>312</v>
      </c>
    </row>
    <row r="88" spans="12:20" ht="15.75" customHeight="1" x14ac:dyDescent="0.15">
      <c r="N88">
        <f t="shared" si="25"/>
        <v>79</v>
      </c>
      <c r="O88">
        <f t="shared" si="26"/>
        <v>0.10972222222222222</v>
      </c>
      <c r="P88">
        <f t="shared" si="21"/>
        <v>0.13166666666666665</v>
      </c>
      <c r="Q88">
        <f t="shared" si="22"/>
        <v>0.26333333333333331</v>
      </c>
      <c r="R88">
        <f t="shared" si="23"/>
        <v>6.5833333333333327E-2</v>
      </c>
      <c r="T88">
        <f t="shared" si="24"/>
        <v>316</v>
      </c>
    </row>
    <row r="89" spans="12:20" ht="15.75" customHeight="1" x14ac:dyDescent="0.15">
      <c r="N89">
        <f t="shared" si="25"/>
        <v>80</v>
      </c>
      <c r="O89">
        <f t="shared" si="26"/>
        <v>0.1111111111111111</v>
      </c>
      <c r="P89">
        <f t="shared" si="21"/>
        <v>0.13333333333333333</v>
      </c>
      <c r="Q89">
        <f t="shared" si="22"/>
        <v>0.26666666666666666</v>
      </c>
      <c r="R89">
        <f t="shared" si="23"/>
        <v>6.6666666666666666E-2</v>
      </c>
      <c r="T89">
        <f t="shared" si="24"/>
        <v>320</v>
      </c>
    </row>
    <row r="90" spans="12:20" ht="15.75" customHeight="1" x14ac:dyDescent="0.15">
      <c r="N90">
        <f t="shared" si="25"/>
        <v>81</v>
      </c>
      <c r="O90">
        <f t="shared" si="26"/>
        <v>0.1125</v>
      </c>
      <c r="P90">
        <f t="shared" si="21"/>
        <v>0.13500000000000001</v>
      </c>
      <c r="Q90">
        <f t="shared" si="22"/>
        <v>0.27</v>
      </c>
      <c r="R90">
        <f t="shared" si="23"/>
        <v>6.7500000000000004E-2</v>
      </c>
      <c r="T90">
        <f t="shared" si="24"/>
        <v>324</v>
      </c>
    </row>
    <row r="91" spans="12:20" ht="15.75" customHeight="1" x14ac:dyDescent="0.15">
      <c r="N91">
        <f t="shared" si="25"/>
        <v>82</v>
      </c>
      <c r="O91">
        <f t="shared" si="26"/>
        <v>0.11388888888888889</v>
      </c>
      <c r="P91">
        <f t="shared" si="21"/>
        <v>0.13666666666666666</v>
      </c>
      <c r="Q91">
        <f t="shared" si="22"/>
        <v>0.27333333333333332</v>
      </c>
      <c r="R91">
        <f t="shared" si="23"/>
        <v>6.8333333333333329E-2</v>
      </c>
      <c r="T91">
        <f t="shared" si="24"/>
        <v>328</v>
      </c>
    </row>
    <row r="92" spans="12:20" ht="15.75" customHeight="1" x14ac:dyDescent="0.15">
      <c r="N92">
        <f t="shared" si="25"/>
        <v>83</v>
      </c>
      <c r="O92">
        <f t="shared" si="26"/>
        <v>0.11527777777777778</v>
      </c>
      <c r="P92">
        <f t="shared" si="21"/>
        <v>0.13833333333333334</v>
      </c>
      <c r="Q92">
        <f t="shared" si="22"/>
        <v>0.27666666666666667</v>
      </c>
      <c r="R92">
        <f t="shared" si="23"/>
        <v>6.9166666666666668E-2</v>
      </c>
      <c r="T92">
        <f t="shared" si="24"/>
        <v>332</v>
      </c>
    </row>
    <row r="93" spans="12:20" ht="15.75" customHeight="1" x14ac:dyDescent="0.15">
      <c r="N93">
        <f t="shared" si="25"/>
        <v>84</v>
      </c>
      <c r="O93">
        <f t="shared" si="26"/>
        <v>0.11666666666666667</v>
      </c>
      <c r="P93">
        <f t="shared" si="21"/>
        <v>0.14000000000000001</v>
      </c>
      <c r="Q93">
        <f t="shared" si="22"/>
        <v>0.28000000000000003</v>
      </c>
      <c r="R93">
        <f t="shared" si="23"/>
        <v>7.0000000000000007E-2</v>
      </c>
      <c r="T93">
        <f t="shared" si="24"/>
        <v>336</v>
      </c>
    </row>
    <row r="94" spans="12:20" ht="15.75" customHeight="1" x14ac:dyDescent="0.15">
      <c r="N94">
        <f t="shared" si="25"/>
        <v>85</v>
      </c>
      <c r="O94">
        <f t="shared" si="26"/>
        <v>0.11805555555555555</v>
      </c>
      <c r="P94">
        <f t="shared" si="21"/>
        <v>0.14166666666666666</v>
      </c>
      <c r="Q94">
        <f t="shared" si="22"/>
        <v>0.28333333333333333</v>
      </c>
      <c r="R94">
        <f t="shared" si="23"/>
        <v>7.0833333333333331E-2</v>
      </c>
      <c r="T94">
        <f t="shared" si="24"/>
        <v>340</v>
      </c>
    </row>
    <row r="95" spans="12:20" ht="15.75" customHeight="1" x14ac:dyDescent="0.15">
      <c r="N95">
        <f t="shared" si="25"/>
        <v>86</v>
      </c>
      <c r="O95">
        <f t="shared" si="26"/>
        <v>0.11944444444444445</v>
      </c>
      <c r="P95">
        <f t="shared" si="21"/>
        <v>0.14333333333333334</v>
      </c>
      <c r="Q95">
        <f t="shared" si="22"/>
        <v>0.28666666666666668</v>
      </c>
      <c r="R95">
        <f t="shared" si="23"/>
        <v>7.166666666666667E-2</v>
      </c>
      <c r="T95">
        <f t="shared" si="24"/>
        <v>344</v>
      </c>
    </row>
    <row r="96" spans="12:20" ht="15.75" customHeight="1" x14ac:dyDescent="0.15">
      <c r="N96">
        <f t="shared" si="25"/>
        <v>87</v>
      </c>
      <c r="O96">
        <f t="shared" si="26"/>
        <v>0.12083333333333333</v>
      </c>
      <c r="P96">
        <f t="shared" si="21"/>
        <v>0.14499999999999999</v>
      </c>
      <c r="Q96">
        <f t="shared" si="22"/>
        <v>0.28999999999999998</v>
      </c>
      <c r="R96">
        <f t="shared" si="23"/>
        <v>7.2499999999999995E-2</v>
      </c>
      <c r="T96">
        <f t="shared" si="24"/>
        <v>348</v>
      </c>
    </row>
    <row r="97" spans="14:20" ht="15.75" customHeight="1" x14ac:dyDescent="0.15">
      <c r="N97">
        <f t="shared" si="25"/>
        <v>88</v>
      </c>
      <c r="O97">
        <f t="shared" si="26"/>
        <v>0.12222222222222222</v>
      </c>
      <c r="P97">
        <f t="shared" si="21"/>
        <v>0.14666666666666667</v>
      </c>
      <c r="Q97">
        <f t="shared" si="22"/>
        <v>0.29333333333333333</v>
      </c>
      <c r="R97">
        <f t="shared" si="23"/>
        <v>7.3333333333333334E-2</v>
      </c>
      <c r="T97">
        <f t="shared" si="24"/>
        <v>352</v>
      </c>
    </row>
    <row r="98" spans="14:20" ht="15.75" customHeight="1" x14ac:dyDescent="0.15">
      <c r="N98">
        <f t="shared" si="25"/>
        <v>89</v>
      </c>
      <c r="O98">
        <f t="shared" si="26"/>
        <v>0.12361111111111112</v>
      </c>
      <c r="P98">
        <f t="shared" si="21"/>
        <v>0.14833333333333334</v>
      </c>
      <c r="Q98">
        <f t="shared" si="22"/>
        <v>0.29666666666666669</v>
      </c>
      <c r="R98">
        <f t="shared" si="23"/>
        <v>7.4166666666666672E-2</v>
      </c>
      <c r="T98">
        <f t="shared" si="24"/>
        <v>356</v>
      </c>
    </row>
    <row r="99" spans="14:20" ht="15.75" customHeight="1" x14ac:dyDescent="0.15">
      <c r="N99" s="77">
        <f t="shared" si="25"/>
        <v>90</v>
      </c>
      <c r="O99" s="77">
        <f t="shared" si="26"/>
        <v>0.125</v>
      </c>
      <c r="P99" s="77">
        <f t="shared" si="21"/>
        <v>0.15</v>
      </c>
      <c r="Q99" s="77">
        <f t="shared" si="22"/>
        <v>0.3</v>
      </c>
      <c r="R99" s="77">
        <f t="shared" si="23"/>
        <v>7.4999999999999997E-2</v>
      </c>
      <c r="S99" s="77"/>
      <c r="T99" s="77">
        <f t="shared" si="24"/>
        <v>360</v>
      </c>
    </row>
    <row r="100" spans="14:20" ht="15.75" customHeight="1" x14ac:dyDescent="0.15">
      <c r="N100">
        <f t="shared" si="25"/>
        <v>91</v>
      </c>
      <c r="O100">
        <f t="shared" si="26"/>
        <v>0.12638888888888888</v>
      </c>
      <c r="P100">
        <f t="shared" si="21"/>
        <v>0.15166666666666667</v>
      </c>
      <c r="Q100">
        <f t="shared" si="22"/>
        <v>0.30333333333333334</v>
      </c>
      <c r="R100">
        <f t="shared" si="23"/>
        <v>7.5833333333333336E-2</v>
      </c>
      <c r="T100">
        <f t="shared" si="24"/>
        <v>364</v>
      </c>
    </row>
    <row r="101" spans="14:20" ht="15.75" customHeight="1" x14ac:dyDescent="0.15">
      <c r="N101">
        <f t="shared" si="25"/>
        <v>92</v>
      </c>
      <c r="O101">
        <f t="shared" si="26"/>
        <v>0.12777777777777777</v>
      </c>
      <c r="P101">
        <f t="shared" si="21"/>
        <v>0.15333333333333332</v>
      </c>
      <c r="Q101">
        <f t="shared" si="22"/>
        <v>0.30666666666666664</v>
      </c>
      <c r="R101">
        <f t="shared" si="23"/>
        <v>7.6666666666666661E-2</v>
      </c>
      <c r="T101">
        <f t="shared" si="24"/>
        <v>368</v>
      </c>
    </row>
    <row r="102" spans="14:20" ht="15.75" customHeight="1" x14ac:dyDescent="0.15">
      <c r="N102">
        <f t="shared" si="25"/>
        <v>93</v>
      </c>
      <c r="O102">
        <f t="shared" si="26"/>
        <v>0.12916666666666668</v>
      </c>
      <c r="P102">
        <f t="shared" si="21"/>
        <v>0.155</v>
      </c>
      <c r="Q102">
        <f t="shared" si="22"/>
        <v>0.31</v>
      </c>
      <c r="R102">
        <f t="shared" si="23"/>
        <v>7.7499999999999999E-2</v>
      </c>
      <c r="T102">
        <f t="shared" si="24"/>
        <v>372</v>
      </c>
    </row>
    <row r="103" spans="14:20" ht="15.75" customHeight="1" x14ac:dyDescent="0.15">
      <c r="N103">
        <f t="shared" si="25"/>
        <v>94</v>
      </c>
      <c r="O103">
        <f t="shared" si="26"/>
        <v>0.13055555555555556</v>
      </c>
      <c r="P103">
        <f t="shared" si="21"/>
        <v>0.15666666666666668</v>
      </c>
      <c r="Q103">
        <f t="shared" si="22"/>
        <v>0.31333333333333335</v>
      </c>
      <c r="R103">
        <f t="shared" si="23"/>
        <v>7.8333333333333338E-2</v>
      </c>
      <c r="T103">
        <f t="shared" si="24"/>
        <v>376</v>
      </c>
    </row>
    <row r="104" spans="14:20" ht="15.75" customHeight="1" x14ac:dyDescent="0.15">
      <c r="N104">
        <f t="shared" si="25"/>
        <v>95</v>
      </c>
      <c r="O104">
        <f t="shared" si="26"/>
        <v>0.13194444444444445</v>
      </c>
      <c r="P104">
        <f t="shared" si="21"/>
        <v>0.15833333333333333</v>
      </c>
      <c r="Q104">
        <f t="shared" si="22"/>
        <v>0.31666666666666665</v>
      </c>
      <c r="R104">
        <f t="shared" si="23"/>
        <v>7.9166666666666663E-2</v>
      </c>
      <c r="T104">
        <f t="shared" si="24"/>
        <v>380</v>
      </c>
    </row>
    <row r="105" spans="14:20" ht="15.75" customHeight="1" x14ac:dyDescent="0.15">
      <c r="N105">
        <f t="shared" si="25"/>
        <v>96</v>
      </c>
      <c r="O105">
        <f t="shared" si="26"/>
        <v>0.13333333333333333</v>
      </c>
      <c r="P105">
        <f t="shared" si="21"/>
        <v>0.16</v>
      </c>
      <c r="Q105">
        <f t="shared" si="22"/>
        <v>0.32</v>
      </c>
      <c r="R105">
        <f t="shared" si="23"/>
        <v>0.08</v>
      </c>
      <c r="T105">
        <f t="shared" si="24"/>
        <v>384</v>
      </c>
    </row>
    <row r="106" spans="14:20" ht="15.75" customHeight="1" x14ac:dyDescent="0.15">
      <c r="N106">
        <f t="shared" si="25"/>
        <v>97</v>
      </c>
      <c r="O106">
        <f t="shared" si="26"/>
        <v>0.13472222222222222</v>
      </c>
      <c r="P106">
        <f t="shared" si="21"/>
        <v>0.16166666666666665</v>
      </c>
      <c r="Q106">
        <f t="shared" si="22"/>
        <v>0.32333333333333331</v>
      </c>
      <c r="R106">
        <f t="shared" si="23"/>
        <v>8.0833333333333326E-2</v>
      </c>
      <c r="T106">
        <f t="shared" si="24"/>
        <v>388</v>
      </c>
    </row>
    <row r="107" spans="14:20" ht="15.75" customHeight="1" x14ac:dyDescent="0.15">
      <c r="N107">
        <f t="shared" si="25"/>
        <v>98</v>
      </c>
      <c r="O107">
        <f t="shared" si="26"/>
        <v>0.1361111111111111</v>
      </c>
      <c r="P107">
        <f t="shared" si="21"/>
        <v>0.16333333333333333</v>
      </c>
      <c r="Q107">
        <f t="shared" si="22"/>
        <v>0.32666666666666666</v>
      </c>
      <c r="R107">
        <f t="shared" si="23"/>
        <v>8.1666666666666665E-2</v>
      </c>
      <c r="T107">
        <f t="shared" si="24"/>
        <v>392</v>
      </c>
    </row>
    <row r="108" spans="14:20" ht="15.75" customHeight="1" x14ac:dyDescent="0.15">
      <c r="N108">
        <f t="shared" si="25"/>
        <v>99</v>
      </c>
      <c r="O108">
        <f t="shared" si="26"/>
        <v>0.13750000000000001</v>
      </c>
      <c r="P108">
        <f t="shared" si="21"/>
        <v>0.16500000000000001</v>
      </c>
      <c r="Q108">
        <f t="shared" si="22"/>
        <v>0.33</v>
      </c>
      <c r="R108">
        <f t="shared" si="23"/>
        <v>8.2500000000000004E-2</v>
      </c>
      <c r="T108">
        <f t="shared" si="24"/>
        <v>396</v>
      </c>
    </row>
    <row r="109" spans="14:20" ht="15.75" customHeight="1" x14ac:dyDescent="0.15">
      <c r="N109">
        <f t="shared" si="25"/>
        <v>100</v>
      </c>
      <c r="O109">
        <f t="shared" si="26"/>
        <v>0.1388888888888889</v>
      </c>
      <c r="P109">
        <f t="shared" si="21"/>
        <v>0.16666666666666666</v>
      </c>
      <c r="Q109">
        <f t="shared" si="22"/>
        <v>0.33333333333333331</v>
      </c>
      <c r="R109">
        <f t="shared" si="23"/>
        <v>8.3333333333333329E-2</v>
      </c>
      <c r="T109">
        <f t="shared" si="24"/>
        <v>400</v>
      </c>
    </row>
    <row r="110" spans="14:20" ht="15.75" customHeight="1" x14ac:dyDescent="0.15">
      <c r="N110">
        <f t="shared" si="25"/>
        <v>101</v>
      </c>
      <c r="O110">
        <f t="shared" si="26"/>
        <v>0.14027777777777778</v>
      </c>
      <c r="P110">
        <f t="shared" si="21"/>
        <v>0.16833333333333333</v>
      </c>
      <c r="Q110">
        <f t="shared" si="22"/>
        <v>0.33666666666666667</v>
      </c>
      <c r="R110">
        <f t="shared" si="23"/>
        <v>8.4166666666666667E-2</v>
      </c>
      <c r="T110">
        <f t="shared" si="24"/>
        <v>404</v>
      </c>
    </row>
    <row r="111" spans="14:20" ht="15.75" customHeight="1" x14ac:dyDescent="0.15">
      <c r="N111">
        <f t="shared" si="25"/>
        <v>102</v>
      </c>
      <c r="O111">
        <f t="shared" si="26"/>
        <v>0.14166666666666666</v>
      </c>
      <c r="P111">
        <f t="shared" si="21"/>
        <v>0.17</v>
      </c>
      <c r="Q111">
        <f t="shared" si="22"/>
        <v>0.34</v>
      </c>
      <c r="R111">
        <f t="shared" si="23"/>
        <v>8.5000000000000006E-2</v>
      </c>
      <c r="T111">
        <f t="shared" si="24"/>
        <v>408</v>
      </c>
    </row>
    <row r="112" spans="14:20" ht="15.75" customHeight="1" x14ac:dyDescent="0.15">
      <c r="N112">
        <f t="shared" si="25"/>
        <v>103</v>
      </c>
      <c r="O112">
        <f t="shared" si="26"/>
        <v>0.14305555555555555</v>
      </c>
      <c r="P112">
        <f t="shared" si="21"/>
        <v>0.17166666666666666</v>
      </c>
      <c r="Q112">
        <f t="shared" si="22"/>
        <v>0.34333333333333332</v>
      </c>
      <c r="R112">
        <f t="shared" si="23"/>
        <v>8.5833333333333331E-2</v>
      </c>
      <c r="T112">
        <f t="shared" si="24"/>
        <v>412</v>
      </c>
    </row>
    <row r="113" spans="14:20" ht="15.75" customHeight="1" x14ac:dyDescent="0.15">
      <c r="N113">
        <f t="shared" si="25"/>
        <v>104</v>
      </c>
      <c r="O113">
        <f t="shared" si="26"/>
        <v>0.14444444444444443</v>
      </c>
      <c r="P113">
        <f t="shared" si="21"/>
        <v>0.17333333333333334</v>
      </c>
      <c r="Q113">
        <f t="shared" si="22"/>
        <v>0.34666666666666668</v>
      </c>
      <c r="R113">
        <f t="shared" si="23"/>
        <v>8.666666666666667E-2</v>
      </c>
      <c r="T113">
        <f t="shared" si="24"/>
        <v>416</v>
      </c>
    </row>
    <row r="114" spans="14:20" ht="15.75" customHeight="1" x14ac:dyDescent="0.15">
      <c r="N114">
        <f t="shared" si="25"/>
        <v>105</v>
      </c>
      <c r="O114">
        <f t="shared" si="26"/>
        <v>0.14583333333333334</v>
      </c>
      <c r="P114">
        <f t="shared" si="21"/>
        <v>0.17499999999999999</v>
      </c>
      <c r="Q114">
        <f t="shared" si="22"/>
        <v>0.35</v>
      </c>
      <c r="R114">
        <f t="shared" si="23"/>
        <v>8.7499999999999994E-2</v>
      </c>
      <c r="T114">
        <f t="shared" si="24"/>
        <v>420</v>
      </c>
    </row>
    <row r="115" spans="14:20" ht="15.75" customHeight="1" x14ac:dyDescent="0.15">
      <c r="N115">
        <f t="shared" si="25"/>
        <v>106</v>
      </c>
      <c r="O115">
        <f t="shared" si="26"/>
        <v>0.14722222222222223</v>
      </c>
      <c r="P115">
        <f t="shared" si="21"/>
        <v>0.17666666666666667</v>
      </c>
      <c r="Q115">
        <f t="shared" si="22"/>
        <v>0.35333333333333333</v>
      </c>
      <c r="R115">
        <f t="shared" si="23"/>
        <v>8.8333333333333333E-2</v>
      </c>
      <c r="T115">
        <f t="shared" si="24"/>
        <v>424</v>
      </c>
    </row>
    <row r="116" spans="14:20" ht="15.75" customHeight="1" x14ac:dyDescent="0.15">
      <c r="N116">
        <f t="shared" si="25"/>
        <v>107</v>
      </c>
      <c r="O116">
        <f t="shared" si="26"/>
        <v>0.14861111111111111</v>
      </c>
      <c r="P116">
        <f t="shared" si="21"/>
        <v>0.17833333333333334</v>
      </c>
      <c r="Q116">
        <f t="shared" si="22"/>
        <v>0.35666666666666669</v>
      </c>
      <c r="R116">
        <f t="shared" si="23"/>
        <v>8.9166666666666672E-2</v>
      </c>
      <c r="T116">
        <f t="shared" si="24"/>
        <v>428</v>
      </c>
    </row>
    <row r="117" spans="14:20" ht="15.75" customHeight="1" x14ac:dyDescent="0.15">
      <c r="N117" s="78">
        <f t="shared" si="25"/>
        <v>108</v>
      </c>
      <c r="O117" s="78">
        <f t="shared" si="26"/>
        <v>0.15</v>
      </c>
      <c r="P117" s="78">
        <f t="shared" si="21"/>
        <v>0.18</v>
      </c>
      <c r="Q117" s="78">
        <f t="shared" si="22"/>
        <v>0.36</v>
      </c>
      <c r="R117" s="78">
        <f t="shared" si="23"/>
        <v>0.09</v>
      </c>
      <c r="S117" s="78"/>
      <c r="T117" s="78">
        <f t="shared" si="24"/>
        <v>432</v>
      </c>
    </row>
    <row r="118" spans="14:20" ht="15.75" customHeight="1" x14ac:dyDescent="0.15">
      <c r="N118">
        <f t="shared" si="25"/>
        <v>109</v>
      </c>
      <c r="O118">
        <f t="shared" si="26"/>
        <v>0.15138888888888888</v>
      </c>
      <c r="P118">
        <f t="shared" si="21"/>
        <v>0.18166666666666667</v>
      </c>
      <c r="Q118">
        <f t="shared" si="22"/>
        <v>0.36333333333333334</v>
      </c>
      <c r="R118">
        <f t="shared" si="23"/>
        <v>9.0833333333333335E-2</v>
      </c>
      <c r="T118">
        <f t="shared" si="24"/>
        <v>436</v>
      </c>
    </row>
    <row r="119" spans="14:20" ht="15.75" customHeight="1" x14ac:dyDescent="0.15">
      <c r="N119">
        <f t="shared" si="25"/>
        <v>110</v>
      </c>
      <c r="O119">
        <f t="shared" si="26"/>
        <v>0.15277777777777779</v>
      </c>
      <c r="P119">
        <f t="shared" si="21"/>
        <v>0.18333333333333332</v>
      </c>
      <c r="Q119">
        <f t="shared" si="22"/>
        <v>0.36666666666666664</v>
      </c>
      <c r="R119">
        <f t="shared" si="23"/>
        <v>9.166666666666666E-2</v>
      </c>
      <c r="T119">
        <f t="shared" si="24"/>
        <v>440</v>
      </c>
    </row>
    <row r="120" spans="14:20" ht="15.75" customHeight="1" x14ac:dyDescent="0.15">
      <c r="N120">
        <f t="shared" si="25"/>
        <v>111</v>
      </c>
      <c r="O120">
        <f t="shared" si="26"/>
        <v>0.15416666666666667</v>
      </c>
      <c r="P120">
        <f t="shared" si="21"/>
        <v>0.185</v>
      </c>
      <c r="Q120">
        <f t="shared" si="22"/>
        <v>0.37</v>
      </c>
      <c r="R120">
        <f t="shared" si="23"/>
        <v>9.2499999999999999E-2</v>
      </c>
      <c r="T120">
        <f t="shared" si="24"/>
        <v>444</v>
      </c>
    </row>
    <row r="121" spans="14:20" ht="15.75" customHeight="1" x14ac:dyDescent="0.15">
      <c r="N121">
        <f t="shared" si="25"/>
        <v>112</v>
      </c>
      <c r="O121">
        <f t="shared" si="26"/>
        <v>0.15555555555555556</v>
      </c>
      <c r="P121">
        <f t="shared" si="21"/>
        <v>0.18666666666666668</v>
      </c>
      <c r="Q121">
        <f t="shared" si="22"/>
        <v>0.37333333333333335</v>
      </c>
      <c r="R121">
        <f t="shared" si="23"/>
        <v>9.3333333333333338E-2</v>
      </c>
      <c r="T121">
        <f t="shared" si="24"/>
        <v>448</v>
      </c>
    </row>
    <row r="122" spans="14:20" ht="15.75" customHeight="1" x14ac:dyDescent="0.15">
      <c r="N122">
        <f t="shared" si="25"/>
        <v>113</v>
      </c>
      <c r="O122">
        <f t="shared" si="26"/>
        <v>0.15694444444444444</v>
      </c>
      <c r="P122">
        <f t="shared" si="21"/>
        <v>0.18833333333333332</v>
      </c>
      <c r="Q122">
        <f t="shared" si="22"/>
        <v>0.37666666666666665</v>
      </c>
      <c r="R122">
        <f t="shared" si="23"/>
        <v>9.4166666666666662E-2</v>
      </c>
      <c r="T122">
        <f t="shared" si="24"/>
        <v>452</v>
      </c>
    </row>
    <row r="123" spans="14:20" ht="15.75" customHeight="1" x14ac:dyDescent="0.15">
      <c r="N123">
        <f t="shared" si="25"/>
        <v>114</v>
      </c>
      <c r="O123">
        <f t="shared" si="26"/>
        <v>0.15833333333333333</v>
      </c>
      <c r="P123">
        <f t="shared" si="21"/>
        <v>0.19</v>
      </c>
      <c r="Q123">
        <f t="shared" si="22"/>
        <v>0.38</v>
      </c>
      <c r="R123">
        <f t="shared" si="23"/>
        <v>9.5000000000000001E-2</v>
      </c>
      <c r="T123">
        <f t="shared" si="24"/>
        <v>456</v>
      </c>
    </row>
    <row r="124" spans="14:20" ht="15.75" customHeight="1" x14ac:dyDescent="0.15">
      <c r="N124">
        <f t="shared" si="25"/>
        <v>115</v>
      </c>
      <c r="O124">
        <f t="shared" si="26"/>
        <v>0.15972222222222221</v>
      </c>
      <c r="P124">
        <f t="shared" si="21"/>
        <v>0.19166666666666668</v>
      </c>
      <c r="Q124">
        <f t="shared" si="22"/>
        <v>0.38333333333333336</v>
      </c>
      <c r="R124">
        <f t="shared" si="23"/>
        <v>9.583333333333334E-2</v>
      </c>
      <c r="T124">
        <f t="shared" si="24"/>
        <v>460</v>
      </c>
    </row>
    <row r="125" spans="14:20" ht="15.75" customHeight="1" x14ac:dyDescent="0.15">
      <c r="N125">
        <f t="shared" si="25"/>
        <v>116</v>
      </c>
      <c r="O125">
        <f t="shared" si="26"/>
        <v>0.16111111111111112</v>
      </c>
      <c r="P125">
        <f t="shared" si="21"/>
        <v>0.19333333333333333</v>
      </c>
      <c r="Q125">
        <f t="shared" si="22"/>
        <v>0.38666666666666666</v>
      </c>
      <c r="R125">
        <f t="shared" si="23"/>
        <v>9.6666666666666665E-2</v>
      </c>
      <c r="T125">
        <f t="shared" si="24"/>
        <v>464</v>
      </c>
    </row>
    <row r="126" spans="14:20" ht="15.75" customHeight="1" x14ac:dyDescent="0.15">
      <c r="N126">
        <f t="shared" si="25"/>
        <v>117</v>
      </c>
      <c r="O126">
        <f t="shared" si="26"/>
        <v>0.16250000000000001</v>
      </c>
      <c r="P126">
        <f t="shared" si="21"/>
        <v>0.19500000000000001</v>
      </c>
      <c r="Q126">
        <f t="shared" si="22"/>
        <v>0.39</v>
      </c>
      <c r="R126">
        <f t="shared" si="23"/>
        <v>9.7500000000000003E-2</v>
      </c>
      <c r="T126">
        <f t="shared" si="24"/>
        <v>468</v>
      </c>
    </row>
    <row r="127" spans="14:20" ht="15.75" customHeight="1" x14ac:dyDescent="0.15">
      <c r="N127">
        <f t="shared" si="25"/>
        <v>118</v>
      </c>
      <c r="O127">
        <f t="shared" si="26"/>
        <v>0.16388888888888889</v>
      </c>
      <c r="P127">
        <f t="shared" si="21"/>
        <v>0.19666666666666666</v>
      </c>
      <c r="Q127">
        <f t="shared" si="22"/>
        <v>0.39333333333333331</v>
      </c>
      <c r="R127">
        <f t="shared" si="23"/>
        <v>9.8333333333333328E-2</v>
      </c>
      <c r="T127">
        <f t="shared" si="24"/>
        <v>472</v>
      </c>
    </row>
    <row r="128" spans="14:20" ht="15.75" customHeight="1" x14ac:dyDescent="0.15">
      <c r="N128">
        <f t="shared" si="25"/>
        <v>119</v>
      </c>
      <c r="O128">
        <f t="shared" si="26"/>
        <v>0.16527777777777777</v>
      </c>
      <c r="P128">
        <f t="shared" si="21"/>
        <v>0.19833333333333333</v>
      </c>
      <c r="Q128">
        <f t="shared" si="22"/>
        <v>0.39666666666666667</v>
      </c>
      <c r="R128">
        <f t="shared" si="23"/>
        <v>9.9166666666666667E-2</v>
      </c>
      <c r="T128">
        <f t="shared" si="24"/>
        <v>476</v>
      </c>
    </row>
    <row r="129" spans="14:20" ht="15.75" customHeight="1" x14ac:dyDescent="0.15">
      <c r="N129">
        <f t="shared" si="25"/>
        <v>120</v>
      </c>
      <c r="O129">
        <f t="shared" si="26"/>
        <v>0.16666666666666666</v>
      </c>
      <c r="P129">
        <f t="shared" si="21"/>
        <v>0.2</v>
      </c>
      <c r="Q129">
        <f t="shared" si="22"/>
        <v>0.4</v>
      </c>
      <c r="R129">
        <f t="shared" si="23"/>
        <v>0.1</v>
      </c>
      <c r="T129">
        <f t="shared" si="24"/>
        <v>480</v>
      </c>
    </row>
    <row r="130" spans="14:20" ht="15.75" customHeight="1" x14ac:dyDescent="0.15">
      <c r="N130">
        <f t="shared" si="25"/>
        <v>121</v>
      </c>
      <c r="O130">
        <f t="shared" si="26"/>
        <v>0.16805555555555557</v>
      </c>
      <c r="P130">
        <f t="shared" si="21"/>
        <v>0.20166666666666666</v>
      </c>
      <c r="Q130">
        <f t="shared" si="22"/>
        <v>0.40333333333333332</v>
      </c>
      <c r="R130">
        <f t="shared" si="23"/>
        <v>0.10083333333333333</v>
      </c>
      <c r="T130">
        <f t="shared" si="24"/>
        <v>484</v>
      </c>
    </row>
    <row r="131" spans="14:20" ht="15.75" customHeight="1" x14ac:dyDescent="0.15">
      <c r="N131">
        <f t="shared" si="25"/>
        <v>122</v>
      </c>
      <c r="O131">
        <f t="shared" si="26"/>
        <v>0.16944444444444445</v>
      </c>
      <c r="P131">
        <f t="shared" si="21"/>
        <v>0.20333333333333334</v>
      </c>
      <c r="Q131">
        <f t="shared" si="22"/>
        <v>0.40666666666666668</v>
      </c>
      <c r="R131">
        <f t="shared" si="23"/>
        <v>0.10166666666666667</v>
      </c>
      <c r="T131">
        <f t="shared" si="24"/>
        <v>488</v>
      </c>
    </row>
    <row r="132" spans="14:20" ht="15.75" customHeight="1" x14ac:dyDescent="0.15">
      <c r="N132">
        <f t="shared" si="25"/>
        <v>123</v>
      </c>
      <c r="O132">
        <f t="shared" si="26"/>
        <v>0.17083333333333334</v>
      </c>
      <c r="P132">
        <f t="shared" si="21"/>
        <v>0.20499999999999999</v>
      </c>
      <c r="Q132">
        <f t="shared" si="22"/>
        <v>0.41</v>
      </c>
      <c r="R132">
        <f t="shared" si="23"/>
        <v>0.10249999999999999</v>
      </c>
      <c r="T132">
        <f t="shared" si="24"/>
        <v>492</v>
      </c>
    </row>
    <row r="133" spans="14:20" ht="15.75" customHeight="1" x14ac:dyDescent="0.15">
      <c r="N133">
        <f t="shared" si="25"/>
        <v>124</v>
      </c>
      <c r="O133">
        <f t="shared" si="26"/>
        <v>0.17222222222222222</v>
      </c>
      <c r="P133">
        <f t="shared" si="21"/>
        <v>0.20666666666666667</v>
      </c>
      <c r="Q133">
        <f t="shared" si="22"/>
        <v>0.41333333333333333</v>
      </c>
      <c r="R133">
        <f t="shared" si="23"/>
        <v>0.10333333333333333</v>
      </c>
      <c r="T133">
        <f t="shared" si="24"/>
        <v>496</v>
      </c>
    </row>
    <row r="134" spans="14:20" ht="15.75" customHeight="1" x14ac:dyDescent="0.15">
      <c r="N134">
        <f t="shared" si="25"/>
        <v>125</v>
      </c>
      <c r="O134">
        <f t="shared" si="26"/>
        <v>0.1736111111111111</v>
      </c>
      <c r="P134">
        <f t="shared" si="21"/>
        <v>0.20833333333333334</v>
      </c>
      <c r="Q134">
        <f t="shared" si="22"/>
        <v>0.41666666666666669</v>
      </c>
      <c r="R134">
        <f t="shared" si="23"/>
        <v>0.10416666666666667</v>
      </c>
      <c r="T134">
        <f t="shared" si="24"/>
        <v>500</v>
      </c>
    </row>
    <row r="135" spans="14:20" ht="15.75" customHeight="1" x14ac:dyDescent="0.15">
      <c r="N135">
        <f t="shared" si="25"/>
        <v>126</v>
      </c>
      <c r="O135">
        <f t="shared" si="26"/>
        <v>0.17499999999999999</v>
      </c>
      <c r="P135">
        <f t="shared" si="21"/>
        <v>0.21</v>
      </c>
      <c r="Q135">
        <f t="shared" si="22"/>
        <v>0.42</v>
      </c>
      <c r="R135">
        <f t="shared" si="23"/>
        <v>0.105</v>
      </c>
      <c r="T135">
        <f t="shared" si="24"/>
        <v>504</v>
      </c>
    </row>
    <row r="136" spans="14:20" ht="15.75" customHeight="1" x14ac:dyDescent="0.15">
      <c r="N136">
        <f t="shared" si="25"/>
        <v>127</v>
      </c>
      <c r="O136">
        <f t="shared" si="26"/>
        <v>0.1763888888888889</v>
      </c>
      <c r="P136">
        <f t="shared" si="21"/>
        <v>0.21166666666666667</v>
      </c>
      <c r="Q136">
        <f t="shared" si="22"/>
        <v>0.42333333333333334</v>
      </c>
      <c r="R136">
        <f t="shared" si="23"/>
        <v>0.10583333333333333</v>
      </c>
      <c r="T136">
        <f t="shared" si="24"/>
        <v>508</v>
      </c>
    </row>
    <row r="137" spans="14:20" ht="15.75" customHeight="1" x14ac:dyDescent="0.15">
      <c r="N137">
        <f t="shared" si="25"/>
        <v>128</v>
      </c>
      <c r="O137">
        <f t="shared" si="26"/>
        <v>0.17777777777777778</v>
      </c>
      <c r="P137">
        <f t="shared" si="21"/>
        <v>0.21333333333333335</v>
      </c>
      <c r="Q137">
        <f t="shared" si="22"/>
        <v>0.42666666666666669</v>
      </c>
      <c r="R137">
        <f t="shared" si="23"/>
        <v>0.10666666666666667</v>
      </c>
      <c r="T137">
        <f t="shared" si="24"/>
        <v>512</v>
      </c>
    </row>
    <row r="138" spans="14:20" ht="15.75" customHeight="1" x14ac:dyDescent="0.15">
      <c r="N138">
        <f t="shared" si="25"/>
        <v>129</v>
      </c>
      <c r="O138">
        <f t="shared" si="26"/>
        <v>0.17916666666666667</v>
      </c>
      <c r="P138">
        <f t="shared" si="21"/>
        <v>0.215</v>
      </c>
      <c r="Q138">
        <f t="shared" si="22"/>
        <v>0.43</v>
      </c>
      <c r="R138">
        <f t="shared" si="23"/>
        <v>0.1075</v>
      </c>
      <c r="T138">
        <f t="shared" si="24"/>
        <v>516</v>
      </c>
    </row>
    <row r="139" spans="14:20" ht="15.75" customHeight="1" x14ac:dyDescent="0.15">
      <c r="N139">
        <f t="shared" si="25"/>
        <v>130</v>
      </c>
      <c r="O139">
        <f t="shared" si="26"/>
        <v>0.18055555555555555</v>
      </c>
      <c r="P139">
        <f t="shared" ref="P139:P202" si="27">N139/600</f>
        <v>0.21666666666666667</v>
      </c>
      <c r="Q139">
        <f t="shared" ref="Q139:Q202" si="28">N139/300</f>
        <v>0.43333333333333335</v>
      </c>
      <c r="R139">
        <f t="shared" ref="R139:R202" si="29">N139/1200</f>
        <v>0.10833333333333334</v>
      </c>
      <c r="T139">
        <f t="shared" ref="T139:T202" si="30">(N139*2)*2</f>
        <v>520</v>
      </c>
    </row>
    <row r="140" spans="14:20" ht="15.75" customHeight="1" x14ac:dyDescent="0.15">
      <c r="N140">
        <f t="shared" ref="N140:N203" si="31">N139+1</f>
        <v>131</v>
      </c>
      <c r="O140">
        <f t="shared" ref="O140:O203" si="32">N140/720</f>
        <v>0.18194444444444444</v>
      </c>
      <c r="P140">
        <f t="shared" si="27"/>
        <v>0.21833333333333332</v>
      </c>
      <c r="Q140">
        <f t="shared" si="28"/>
        <v>0.43666666666666665</v>
      </c>
      <c r="R140">
        <f t="shared" si="29"/>
        <v>0.10916666666666666</v>
      </c>
      <c r="T140">
        <f t="shared" si="30"/>
        <v>524</v>
      </c>
    </row>
    <row r="141" spans="14:20" ht="15.75" customHeight="1" x14ac:dyDescent="0.15">
      <c r="N141">
        <f t="shared" si="31"/>
        <v>132</v>
      </c>
      <c r="O141">
        <f t="shared" si="32"/>
        <v>0.18333333333333332</v>
      </c>
      <c r="P141">
        <f t="shared" si="27"/>
        <v>0.22</v>
      </c>
      <c r="Q141">
        <f t="shared" si="28"/>
        <v>0.44</v>
      </c>
      <c r="R141">
        <f t="shared" si="29"/>
        <v>0.11</v>
      </c>
      <c r="T141">
        <f t="shared" si="30"/>
        <v>528</v>
      </c>
    </row>
    <row r="142" spans="14:20" ht="15.75" customHeight="1" x14ac:dyDescent="0.15">
      <c r="N142">
        <f t="shared" si="31"/>
        <v>133</v>
      </c>
      <c r="O142">
        <f t="shared" si="32"/>
        <v>0.18472222222222223</v>
      </c>
      <c r="P142">
        <f t="shared" si="27"/>
        <v>0.22166666666666668</v>
      </c>
      <c r="Q142">
        <f t="shared" si="28"/>
        <v>0.44333333333333336</v>
      </c>
      <c r="R142">
        <f t="shared" si="29"/>
        <v>0.11083333333333334</v>
      </c>
      <c r="T142">
        <f t="shared" si="30"/>
        <v>532</v>
      </c>
    </row>
    <row r="143" spans="14:20" ht="15.75" customHeight="1" x14ac:dyDescent="0.15">
      <c r="N143">
        <f t="shared" si="31"/>
        <v>134</v>
      </c>
      <c r="O143">
        <f t="shared" si="32"/>
        <v>0.18611111111111112</v>
      </c>
      <c r="P143">
        <f t="shared" si="27"/>
        <v>0.22333333333333333</v>
      </c>
      <c r="Q143">
        <f t="shared" si="28"/>
        <v>0.44666666666666666</v>
      </c>
      <c r="R143">
        <f t="shared" si="29"/>
        <v>0.11166666666666666</v>
      </c>
      <c r="T143">
        <f t="shared" si="30"/>
        <v>536</v>
      </c>
    </row>
    <row r="144" spans="14:20" ht="15.75" customHeight="1" x14ac:dyDescent="0.15">
      <c r="N144">
        <f t="shared" si="31"/>
        <v>135</v>
      </c>
      <c r="O144">
        <f t="shared" si="32"/>
        <v>0.1875</v>
      </c>
      <c r="P144">
        <f t="shared" si="27"/>
        <v>0.22500000000000001</v>
      </c>
      <c r="Q144">
        <f t="shared" si="28"/>
        <v>0.45</v>
      </c>
      <c r="R144">
        <f t="shared" si="29"/>
        <v>0.1125</v>
      </c>
      <c r="T144">
        <f t="shared" si="30"/>
        <v>540</v>
      </c>
    </row>
    <row r="145" spans="14:20" ht="15.75" customHeight="1" x14ac:dyDescent="0.15">
      <c r="N145">
        <f t="shared" si="31"/>
        <v>136</v>
      </c>
      <c r="O145">
        <f t="shared" si="32"/>
        <v>0.18888888888888888</v>
      </c>
      <c r="P145">
        <f t="shared" si="27"/>
        <v>0.22666666666666666</v>
      </c>
      <c r="Q145">
        <f t="shared" si="28"/>
        <v>0.45333333333333331</v>
      </c>
      <c r="R145">
        <f t="shared" si="29"/>
        <v>0.11333333333333333</v>
      </c>
      <c r="T145">
        <f t="shared" si="30"/>
        <v>544</v>
      </c>
    </row>
    <row r="146" spans="14:20" ht="15.75" customHeight="1" x14ac:dyDescent="0.15">
      <c r="N146">
        <f t="shared" si="31"/>
        <v>137</v>
      </c>
      <c r="O146">
        <f t="shared" si="32"/>
        <v>0.19027777777777777</v>
      </c>
      <c r="P146">
        <f t="shared" si="27"/>
        <v>0.22833333333333333</v>
      </c>
      <c r="Q146">
        <f t="shared" si="28"/>
        <v>0.45666666666666667</v>
      </c>
      <c r="R146">
        <f t="shared" si="29"/>
        <v>0.11416666666666667</v>
      </c>
      <c r="T146">
        <f t="shared" si="30"/>
        <v>548</v>
      </c>
    </row>
    <row r="147" spans="14:20" ht="15.75" customHeight="1" x14ac:dyDescent="0.15">
      <c r="N147">
        <f t="shared" si="31"/>
        <v>138</v>
      </c>
      <c r="O147">
        <f t="shared" si="32"/>
        <v>0.19166666666666668</v>
      </c>
      <c r="P147">
        <f t="shared" si="27"/>
        <v>0.23</v>
      </c>
      <c r="Q147">
        <f t="shared" si="28"/>
        <v>0.46</v>
      </c>
      <c r="R147">
        <f t="shared" si="29"/>
        <v>0.115</v>
      </c>
      <c r="T147">
        <f t="shared" si="30"/>
        <v>552</v>
      </c>
    </row>
    <row r="148" spans="14:20" ht="15.75" customHeight="1" x14ac:dyDescent="0.15">
      <c r="N148">
        <f t="shared" si="31"/>
        <v>139</v>
      </c>
      <c r="O148">
        <f t="shared" si="32"/>
        <v>0.19305555555555556</v>
      </c>
      <c r="P148">
        <f t="shared" si="27"/>
        <v>0.23166666666666666</v>
      </c>
      <c r="Q148">
        <f t="shared" si="28"/>
        <v>0.46333333333333332</v>
      </c>
      <c r="R148">
        <f t="shared" si="29"/>
        <v>0.11583333333333333</v>
      </c>
      <c r="T148">
        <f t="shared" si="30"/>
        <v>556</v>
      </c>
    </row>
    <row r="149" spans="14:20" ht="15.75" customHeight="1" x14ac:dyDescent="0.15">
      <c r="N149">
        <f t="shared" si="31"/>
        <v>140</v>
      </c>
      <c r="O149">
        <f t="shared" si="32"/>
        <v>0.19444444444444445</v>
      </c>
      <c r="P149">
        <f t="shared" si="27"/>
        <v>0.23333333333333334</v>
      </c>
      <c r="Q149">
        <f t="shared" si="28"/>
        <v>0.46666666666666667</v>
      </c>
      <c r="R149">
        <f t="shared" si="29"/>
        <v>0.11666666666666667</v>
      </c>
      <c r="T149">
        <f t="shared" si="30"/>
        <v>560</v>
      </c>
    </row>
    <row r="150" spans="14:20" ht="15.75" customHeight="1" x14ac:dyDescent="0.15">
      <c r="N150">
        <f t="shared" si="31"/>
        <v>141</v>
      </c>
      <c r="O150">
        <f t="shared" si="32"/>
        <v>0.19583333333333333</v>
      </c>
      <c r="P150">
        <f t="shared" si="27"/>
        <v>0.23499999999999999</v>
      </c>
      <c r="Q150">
        <f t="shared" si="28"/>
        <v>0.47</v>
      </c>
      <c r="R150">
        <f t="shared" si="29"/>
        <v>0.11749999999999999</v>
      </c>
      <c r="T150">
        <f t="shared" si="30"/>
        <v>564</v>
      </c>
    </row>
    <row r="151" spans="14:20" ht="15.75" customHeight="1" x14ac:dyDescent="0.15">
      <c r="N151">
        <f t="shared" si="31"/>
        <v>142</v>
      </c>
      <c r="O151">
        <f t="shared" si="32"/>
        <v>0.19722222222222222</v>
      </c>
      <c r="P151">
        <f t="shared" si="27"/>
        <v>0.23666666666666666</v>
      </c>
      <c r="Q151">
        <f t="shared" si="28"/>
        <v>0.47333333333333333</v>
      </c>
      <c r="R151">
        <f t="shared" si="29"/>
        <v>0.11833333333333333</v>
      </c>
      <c r="T151">
        <f t="shared" si="30"/>
        <v>568</v>
      </c>
    </row>
    <row r="152" spans="14:20" ht="15.75" customHeight="1" x14ac:dyDescent="0.15">
      <c r="N152">
        <f t="shared" si="31"/>
        <v>143</v>
      </c>
      <c r="O152">
        <f t="shared" si="32"/>
        <v>0.1986111111111111</v>
      </c>
      <c r="P152">
        <f t="shared" si="27"/>
        <v>0.23833333333333334</v>
      </c>
      <c r="Q152">
        <f t="shared" si="28"/>
        <v>0.47666666666666668</v>
      </c>
      <c r="R152">
        <f t="shared" si="29"/>
        <v>0.11916666666666667</v>
      </c>
      <c r="T152">
        <f t="shared" si="30"/>
        <v>572</v>
      </c>
    </row>
    <row r="153" spans="14:20" ht="15.75" customHeight="1" x14ac:dyDescent="0.15">
      <c r="N153" s="77">
        <f t="shared" si="31"/>
        <v>144</v>
      </c>
      <c r="O153" s="77">
        <f t="shared" si="32"/>
        <v>0.2</v>
      </c>
      <c r="P153" s="77">
        <f t="shared" si="27"/>
        <v>0.24</v>
      </c>
      <c r="Q153" s="77">
        <f t="shared" si="28"/>
        <v>0.48</v>
      </c>
      <c r="R153" s="77">
        <f t="shared" si="29"/>
        <v>0.12</v>
      </c>
      <c r="S153" s="77"/>
      <c r="T153" s="77">
        <f t="shared" si="30"/>
        <v>576</v>
      </c>
    </row>
    <row r="154" spans="14:20" ht="15.75" customHeight="1" x14ac:dyDescent="0.15">
      <c r="N154">
        <f t="shared" si="31"/>
        <v>145</v>
      </c>
      <c r="O154">
        <f t="shared" si="32"/>
        <v>0.2013888888888889</v>
      </c>
      <c r="P154">
        <f t="shared" si="27"/>
        <v>0.24166666666666667</v>
      </c>
      <c r="Q154">
        <f t="shared" si="28"/>
        <v>0.48333333333333334</v>
      </c>
      <c r="R154">
        <f t="shared" si="29"/>
        <v>0.12083333333333333</v>
      </c>
      <c r="T154">
        <f t="shared" si="30"/>
        <v>580</v>
      </c>
    </row>
    <row r="155" spans="14:20" ht="15.75" customHeight="1" x14ac:dyDescent="0.15">
      <c r="N155">
        <f t="shared" si="31"/>
        <v>146</v>
      </c>
      <c r="O155">
        <f t="shared" si="32"/>
        <v>0.20277777777777778</v>
      </c>
      <c r="P155">
        <f t="shared" si="27"/>
        <v>0.24333333333333335</v>
      </c>
      <c r="Q155">
        <f t="shared" si="28"/>
        <v>0.48666666666666669</v>
      </c>
      <c r="R155">
        <f t="shared" si="29"/>
        <v>0.12166666666666667</v>
      </c>
      <c r="T155">
        <f t="shared" si="30"/>
        <v>584</v>
      </c>
    </row>
    <row r="156" spans="14:20" ht="15.75" customHeight="1" x14ac:dyDescent="0.15">
      <c r="N156">
        <f t="shared" si="31"/>
        <v>147</v>
      </c>
      <c r="O156">
        <f t="shared" si="32"/>
        <v>0.20416666666666666</v>
      </c>
      <c r="P156">
        <f t="shared" si="27"/>
        <v>0.245</v>
      </c>
      <c r="Q156">
        <f t="shared" si="28"/>
        <v>0.49</v>
      </c>
      <c r="R156">
        <f t="shared" si="29"/>
        <v>0.1225</v>
      </c>
      <c r="T156">
        <f t="shared" si="30"/>
        <v>588</v>
      </c>
    </row>
    <row r="157" spans="14:20" ht="15.75" customHeight="1" x14ac:dyDescent="0.15">
      <c r="N157">
        <f t="shared" si="31"/>
        <v>148</v>
      </c>
      <c r="O157">
        <f t="shared" si="32"/>
        <v>0.20555555555555555</v>
      </c>
      <c r="P157">
        <f t="shared" si="27"/>
        <v>0.24666666666666667</v>
      </c>
      <c r="Q157">
        <f t="shared" si="28"/>
        <v>0.49333333333333335</v>
      </c>
      <c r="R157">
        <f t="shared" si="29"/>
        <v>0.12333333333333334</v>
      </c>
      <c r="T157">
        <f t="shared" si="30"/>
        <v>592</v>
      </c>
    </row>
    <row r="158" spans="14:20" ht="15.75" customHeight="1" x14ac:dyDescent="0.15">
      <c r="N158">
        <f t="shared" si="31"/>
        <v>149</v>
      </c>
      <c r="O158">
        <f t="shared" si="32"/>
        <v>0.20694444444444443</v>
      </c>
      <c r="P158">
        <f t="shared" si="27"/>
        <v>0.24833333333333332</v>
      </c>
      <c r="Q158">
        <f t="shared" si="28"/>
        <v>0.49666666666666665</v>
      </c>
      <c r="R158">
        <f t="shared" si="29"/>
        <v>0.12416666666666666</v>
      </c>
      <c r="T158">
        <f t="shared" si="30"/>
        <v>596</v>
      </c>
    </row>
    <row r="159" spans="14:20" ht="15.75" customHeight="1" x14ac:dyDescent="0.15">
      <c r="N159">
        <f t="shared" si="31"/>
        <v>150</v>
      </c>
      <c r="O159">
        <f t="shared" si="32"/>
        <v>0.20833333333333334</v>
      </c>
      <c r="P159">
        <f t="shared" si="27"/>
        <v>0.25</v>
      </c>
      <c r="Q159">
        <f t="shared" si="28"/>
        <v>0.5</v>
      </c>
      <c r="R159">
        <f t="shared" si="29"/>
        <v>0.125</v>
      </c>
      <c r="T159">
        <f t="shared" si="30"/>
        <v>600</v>
      </c>
    </row>
    <row r="160" spans="14:20" ht="15.75" customHeight="1" x14ac:dyDescent="0.15">
      <c r="N160">
        <f t="shared" si="31"/>
        <v>151</v>
      </c>
      <c r="O160">
        <f t="shared" si="32"/>
        <v>0.20972222222222223</v>
      </c>
      <c r="P160">
        <f t="shared" si="27"/>
        <v>0.25166666666666665</v>
      </c>
      <c r="Q160">
        <f t="shared" si="28"/>
        <v>0.5033333333333333</v>
      </c>
      <c r="R160">
        <f t="shared" si="29"/>
        <v>0.12583333333333332</v>
      </c>
      <c r="T160">
        <f t="shared" si="30"/>
        <v>604</v>
      </c>
    </row>
    <row r="161" spans="14:20" ht="15.75" customHeight="1" x14ac:dyDescent="0.15">
      <c r="N161">
        <f t="shared" si="31"/>
        <v>152</v>
      </c>
      <c r="O161">
        <f t="shared" si="32"/>
        <v>0.21111111111111111</v>
      </c>
      <c r="P161">
        <f t="shared" si="27"/>
        <v>0.25333333333333335</v>
      </c>
      <c r="Q161">
        <f t="shared" si="28"/>
        <v>0.50666666666666671</v>
      </c>
      <c r="R161">
        <f t="shared" si="29"/>
        <v>0.12666666666666668</v>
      </c>
      <c r="T161">
        <f t="shared" si="30"/>
        <v>608</v>
      </c>
    </row>
    <row r="162" spans="14:20" ht="15.75" customHeight="1" x14ac:dyDescent="0.15">
      <c r="N162">
        <f t="shared" si="31"/>
        <v>153</v>
      </c>
      <c r="O162">
        <f t="shared" si="32"/>
        <v>0.21249999999999999</v>
      </c>
      <c r="P162">
        <f t="shared" si="27"/>
        <v>0.255</v>
      </c>
      <c r="Q162">
        <f t="shared" si="28"/>
        <v>0.51</v>
      </c>
      <c r="R162">
        <f t="shared" si="29"/>
        <v>0.1275</v>
      </c>
      <c r="T162">
        <f t="shared" si="30"/>
        <v>612</v>
      </c>
    </row>
    <row r="163" spans="14:20" ht="15.75" customHeight="1" x14ac:dyDescent="0.15">
      <c r="N163">
        <f t="shared" si="31"/>
        <v>154</v>
      </c>
      <c r="O163">
        <f t="shared" si="32"/>
        <v>0.21388888888888888</v>
      </c>
      <c r="P163">
        <f t="shared" si="27"/>
        <v>0.25666666666666665</v>
      </c>
      <c r="Q163">
        <f t="shared" si="28"/>
        <v>0.51333333333333331</v>
      </c>
      <c r="R163">
        <f t="shared" si="29"/>
        <v>0.12833333333333333</v>
      </c>
      <c r="T163">
        <f t="shared" si="30"/>
        <v>616</v>
      </c>
    </row>
    <row r="164" spans="14:20" ht="15.75" customHeight="1" x14ac:dyDescent="0.15">
      <c r="N164">
        <f t="shared" si="31"/>
        <v>155</v>
      </c>
      <c r="O164">
        <f t="shared" si="32"/>
        <v>0.21527777777777779</v>
      </c>
      <c r="P164">
        <f t="shared" si="27"/>
        <v>0.25833333333333336</v>
      </c>
      <c r="Q164">
        <f t="shared" si="28"/>
        <v>0.51666666666666672</v>
      </c>
      <c r="R164">
        <f t="shared" si="29"/>
        <v>0.12916666666666668</v>
      </c>
      <c r="T164">
        <f t="shared" si="30"/>
        <v>620</v>
      </c>
    </row>
    <row r="165" spans="14:20" ht="15.75" customHeight="1" x14ac:dyDescent="0.15">
      <c r="N165">
        <f t="shared" si="31"/>
        <v>156</v>
      </c>
      <c r="O165">
        <f t="shared" si="32"/>
        <v>0.21666666666666667</v>
      </c>
      <c r="P165">
        <f t="shared" si="27"/>
        <v>0.26</v>
      </c>
      <c r="Q165">
        <f t="shared" si="28"/>
        <v>0.52</v>
      </c>
      <c r="R165">
        <f t="shared" si="29"/>
        <v>0.13</v>
      </c>
      <c r="T165">
        <f t="shared" si="30"/>
        <v>624</v>
      </c>
    </row>
    <row r="166" spans="14:20" ht="15.75" customHeight="1" x14ac:dyDescent="0.15">
      <c r="N166">
        <f t="shared" si="31"/>
        <v>157</v>
      </c>
      <c r="O166">
        <f t="shared" si="32"/>
        <v>0.21805555555555556</v>
      </c>
      <c r="P166">
        <f t="shared" si="27"/>
        <v>0.26166666666666666</v>
      </c>
      <c r="Q166">
        <f t="shared" si="28"/>
        <v>0.52333333333333332</v>
      </c>
      <c r="R166">
        <f t="shared" si="29"/>
        <v>0.13083333333333333</v>
      </c>
      <c r="T166">
        <f t="shared" si="30"/>
        <v>628</v>
      </c>
    </row>
    <row r="167" spans="14:20" ht="15.75" customHeight="1" x14ac:dyDescent="0.15">
      <c r="N167">
        <f t="shared" si="31"/>
        <v>158</v>
      </c>
      <c r="O167">
        <f t="shared" si="32"/>
        <v>0.21944444444444444</v>
      </c>
      <c r="P167">
        <f t="shared" si="27"/>
        <v>0.26333333333333331</v>
      </c>
      <c r="Q167">
        <f t="shared" si="28"/>
        <v>0.52666666666666662</v>
      </c>
      <c r="R167">
        <f t="shared" si="29"/>
        <v>0.13166666666666665</v>
      </c>
      <c r="T167">
        <f t="shared" si="30"/>
        <v>632</v>
      </c>
    </row>
    <row r="168" spans="14:20" ht="15.75" customHeight="1" x14ac:dyDescent="0.15">
      <c r="N168">
        <f t="shared" si="31"/>
        <v>159</v>
      </c>
      <c r="O168">
        <f t="shared" si="32"/>
        <v>0.22083333333333333</v>
      </c>
      <c r="P168">
        <f t="shared" si="27"/>
        <v>0.26500000000000001</v>
      </c>
      <c r="Q168">
        <f t="shared" si="28"/>
        <v>0.53</v>
      </c>
      <c r="R168">
        <f t="shared" si="29"/>
        <v>0.13250000000000001</v>
      </c>
      <c r="T168">
        <f t="shared" si="30"/>
        <v>636</v>
      </c>
    </row>
    <row r="169" spans="14:20" ht="15.75" customHeight="1" x14ac:dyDescent="0.15">
      <c r="N169">
        <f t="shared" si="31"/>
        <v>160</v>
      </c>
      <c r="O169">
        <f t="shared" si="32"/>
        <v>0.22222222222222221</v>
      </c>
      <c r="P169">
        <f t="shared" si="27"/>
        <v>0.26666666666666666</v>
      </c>
      <c r="Q169">
        <f t="shared" si="28"/>
        <v>0.53333333333333333</v>
      </c>
      <c r="R169">
        <f t="shared" si="29"/>
        <v>0.13333333333333333</v>
      </c>
      <c r="T169">
        <f t="shared" si="30"/>
        <v>640</v>
      </c>
    </row>
    <row r="170" spans="14:20" ht="15.75" customHeight="1" x14ac:dyDescent="0.15">
      <c r="N170">
        <f t="shared" si="31"/>
        <v>161</v>
      </c>
      <c r="O170">
        <f t="shared" si="32"/>
        <v>0.22361111111111112</v>
      </c>
      <c r="P170">
        <f t="shared" si="27"/>
        <v>0.26833333333333331</v>
      </c>
      <c r="Q170">
        <f t="shared" si="28"/>
        <v>0.53666666666666663</v>
      </c>
      <c r="R170">
        <f t="shared" si="29"/>
        <v>0.13416666666666666</v>
      </c>
      <c r="T170">
        <f t="shared" si="30"/>
        <v>644</v>
      </c>
    </row>
    <row r="171" spans="14:20" ht="15.75" customHeight="1" x14ac:dyDescent="0.15">
      <c r="N171">
        <f t="shared" si="31"/>
        <v>162</v>
      </c>
      <c r="O171">
        <f t="shared" si="32"/>
        <v>0.22500000000000001</v>
      </c>
      <c r="P171">
        <f t="shared" si="27"/>
        <v>0.27</v>
      </c>
      <c r="Q171">
        <f t="shared" si="28"/>
        <v>0.54</v>
      </c>
      <c r="R171">
        <f t="shared" si="29"/>
        <v>0.13500000000000001</v>
      </c>
      <c r="T171">
        <f t="shared" si="30"/>
        <v>648</v>
      </c>
    </row>
    <row r="172" spans="14:20" ht="15.75" customHeight="1" x14ac:dyDescent="0.15">
      <c r="N172">
        <f t="shared" si="31"/>
        <v>163</v>
      </c>
      <c r="O172">
        <f t="shared" si="32"/>
        <v>0.22638888888888889</v>
      </c>
      <c r="P172">
        <f t="shared" si="27"/>
        <v>0.27166666666666667</v>
      </c>
      <c r="Q172">
        <f t="shared" si="28"/>
        <v>0.54333333333333333</v>
      </c>
      <c r="R172">
        <f t="shared" si="29"/>
        <v>0.13583333333333333</v>
      </c>
      <c r="T172">
        <f t="shared" si="30"/>
        <v>652</v>
      </c>
    </row>
    <row r="173" spans="14:20" ht="15.75" customHeight="1" x14ac:dyDescent="0.15">
      <c r="N173">
        <f t="shared" si="31"/>
        <v>164</v>
      </c>
      <c r="O173">
        <f t="shared" si="32"/>
        <v>0.22777777777777777</v>
      </c>
      <c r="P173">
        <f t="shared" si="27"/>
        <v>0.27333333333333332</v>
      </c>
      <c r="Q173">
        <f t="shared" si="28"/>
        <v>0.54666666666666663</v>
      </c>
      <c r="R173">
        <f t="shared" si="29"/>
        <v>0.13666666666666666</v>
      </c>
      <c r="T173">
        <f t="shared" si="30"/>
        <v>656</v>
      </c>
    </row>
    <row r="174" spans="14:20" ht="15.75" customHeight="1" x14ac:dyDescent="0.15">
      <c r="N174">
        <f t="shared" si="31"/>
        <v>165</v>
      </c>
      <c r="O174">
        <f t="shared" si="32"/>
        <v>0.22916666666666666</v>
      </c>
      <c r="P174">
        <f t="shared" si="27"/>
        <v>0.27500000000000002</v>
      </c>
      <c r="Q174">
        <f t="shared" si="28"/>
        <v>0.55000000000000004</v>
      </c>
      <c r="R174">
        <f t="shared" si="29"/>
        <v>0.13750000000000001</v>
      </c>
      <c r="T174">
        <f t="shared" si="30"/>
        <v>660</v>
      </c>
    </row>
    <row r="175" spans="14:20" ht="15.75" customHeight="1" x14ac:dyDescent="0.15">
      <c r="N175">
        <f t="shared" si="31"/>
        <v>166</v>
      </c>
      <c r="O175">
        <f t="shared" si="32"/>
        <v>0.23055555555555557</v>
      </c>
      <c r="P175">
        <f t="shared" si="27"/>
        <v>0.27666666666666667</v>
      </c>
      <c r="Q175">
        <f t="shared" si="28"/>
        <v>0.55333333333333334</v>
      </c>
      <c r="R175">
        <f t="shared" si="29"/>
        <v>0.13833333333333334</v>
      </c>
      <c r="T175">
        <f t="shared" si="30"/>
        <v>664</v>
      </c>
    </row>
    <row r="176" spans="14:20" ht="15.75" customHeight="1" x14ac:dyDescent="0.15">
      <c r="N176">
        <f t="shared" si="31"/>
        <v>167</v>
      </c>
      <c r="O176">
        <f t="shared" si="32"/>
        <v>0.23194444444444445</v>
      </c>
      <c r="P176">
        <f t="shared" si="27"/>
        <v>0.27833333333333332</v>
      </c>
      <c r="Q176">
        <f t="shared" si="28"/>
        <v>0.55666666666666664</v>
      </c>
      <c r="R176">
        <f t="shared" si="29"/>
        <v>0.13916666666666666</v>
      </c>
      <c r="T176">
        <f t="shared" si="30"/>
        <v>668</v>
      </c>
    </row>
    <row r="177" spans="14:20" ht="15.75" customHeight="1" x14ac:dyDescent="0.15">
      <c r="N177">
        <f t="shared" si="31"/>
        <v>168</v>
      </c>
      <c r="O177">
        <f t="shared" si="32"/>
        <v>0.23333333333333334</v>
      </c>
      <c r="P177">
        <f t="shared" si="27"/>
        <v>0.28000000000000003</v>
      </c>
      <c r="Q177">
        <f t="shared" si="28"/>
        <v>0.56000000000000005</v>
      </c>
      <c r="R177">
        <f t="shared" si="29"/>
        <v>0.14000000000000001</v>
      </c>
      <c r="T177">
        <f t="shared" si="30"/>
        <v>672</v>
      </c>
    </row>
    <row r="178" spans="14:20" ht="15.75" customHeight="1" x14ac:dyDescent="0.15">
      <c r="N178">
        <f t="shared" si="31"/>
        <v>169</v>
      </c>
      <c r="O178">
        <f t="shared" si="32"/>
        <v>0.23472222222222222</v>
      </c>
      <c r="P178">
        <f t="shared" si="27"/>
        <v>0.28166666666666668</v>
      </c>
      <c r="Q178">
        <f t="shared" si="28"/>
        <v>0.56333333333333335</v>
      </c>
      <c r="R178">
        <f t="shared" si="29"/>
        <v>0.14083333333333334</v>
      </c>
      <c r="T178">
        <f t="shared" si="30"/>
        <v>676</v>
      </c>
    </row>
    <row r="179" spans="14:20" ht="15.75" customHeight="1" x14ac:dyDescent="0.15">
      <c r="N179">
        <f t="shared" si="31"/>
        <v>170</v>
      </c>
      <c r="O179">
        <f t="shared" si="32"/>
        <v>0.2361111111111111</v>
      </c>
      <c r="P179">
        <f t="shared" si="27"/>
        <v>0.28333333333333333</v>
      </c>
      <c r="Q179">
        <f t="shared" si="28"/>
        <v>0.56666666666666665</v>
      </c>
      <c r="R179">
        <f t="shared" si="29"/>
        <v>0.14166666666666666</v>
      </c>
      <c r="T179">
        <f t="shared" si="30"/>
        <v>680</v>
      </c>
    </row>
    <row r="180" spans="14:20" ht="15.75" customHeight="1" x14ac:dyDescent="0.15">
      <c r="N180">
        <f t="shared" si="31"/>
        <v>171</v>
      </c>
      <c r="O180">
        <f t="shared" si="32"/>
        <v>0.23749999999999999</v>
      </c>
      <c r="P180">
        <f t="shared" si="27"/>
        <v>0.28499999999999998</v>
      </c>
      <c r="Q180">
        <f t="shared" si="28"/>
        <v>0.56999999999999995</v>
      </c>
      <c r="R180">
        <f t="shared" si="29"/>
        <v>0.14249999999999999</v>
      </c>
      <c r="T180">
        <f t="shared" si="30"/>
        <v>684</v>
      </c>
    </row>
    <row r="181" spans="14:20" ht="15.75" customHeight="1" x14ac:dyDescent="0.15">
      <c r="N181">
        <f t="shared" si="31"/>
        <v>172</v>
      </c>
      <c r="O181">
        <f t="shared" si="32"/>
        <v>0.2388888888888889</v>
      </c>
      <c r="P181">
        <f t="shared" si="27"/>
        <v>0.28666666666666668</v>
      </c>
      <c r="Q181">
        <f t="shared" si="28"/>
        <v>0.57333333333333336</v>
      </c>
      <c r="R181">
        <f t="shared" si="29"/>
        <v>0.14333333333333334</v>
      </c>
      <c r="T181">
        <f t="shared" si="30"/>
        <v>688</v>
      </c>
    </row>
    <row r="182" spans="14:20" ht="15.75" customHeight="1" x14ac:dyDescent="0.15">
      <c r="N182">
        <f t="shared" si="31"/>
        <v>173</v>
      </c>
      <c r="O182">
        <f t="shared" si="32"/>
        <v>0.24027777777777778</v>
      </c>
      <c r="P182">
        <f t="shared" si="27"/>
        <v>0.28833333333333333</v>
      </c>
      <c r="Q182">
        <f t="shared" si="28"/>
        <v>0.57666666666666666</v>
      </c>
      <c r="R182">
        <f t="shared" si="29"/>
        <v>0.14416666666666667</v>
      </c>
      <c r="T182">
        <f t="shared" si="30"/>
        <v>692</v>
      </c>
    </row>
    <row r="183" spans="14:20" ht="15.75" customHeight="1" x14ac:dyDescent="0.15">
      <c r="N183">
        <f t="shared" si="31"/>
        <v>174</v>
      </c>
      <c r="O183">
        <f t="shared" si="32"/>
        <v>0.24166666666666667</v>
      </c>
      <c r="P183">
        <f t="shared" si="27"/>
        <v>0.28999999999999998</v>
      </c>
      <c r="Q183">
        <f t="shared" si="28"/>
        <v>0.57999999999999996</v>
      </c>
      <c r="R183">
        <f t="shared" si="29"/>
        <v>0.14499999999999999</v>
      </c>
      <c r="T183">
        <f t="shared" si="30"/>
        <v>696</v>
      </c>
    </row>
    <row r="184" spans="14:20" ht="15.75" customHeight="1" x14ac:dyDescent="0.15">
      <c r="N184">
        <f t="shared" si="31"/>
        <v>175</v>
      </c>
      <c r="O184">
        <f t="shared" si="32"/>
        <v>0.24305555555555555</v>
      </c>
      <c r="P184">
        <f t="shared" si="27"/>
        <v>0.29166666666666669</v>
      </c>
      <c r="Q184">
        <f t="shared" si="28"/>
        <v>0.58333333333333337</v>
      </c>
      <c r="R184">
        <f t="shared" si="29"/>
        <v>0.14583333333333334</v>
      </c>
      <c r="T184">
        <f t="shared" si="30"/>
        <v>700</v>
      </c>
    </row>
    <row r="185" spans="14:20" ht="15.75" customHeight="1" x14ac:dyDescent="0.15">
      <c r="N185">
        <f t="shared" si="31"/>
        <v>176</v>
      </c>
      <c r="O185">
        <f t="shared" si="32"/>
        <v>0.24444444444444444</v>
      </c>
      <c r="P185">
        <f t="shared" si="27"/>
        <v>0.29333333333333333</v>
      </c>
      <c r="Q185">
        <f t="shared" si="28"/>
        <v>0.58666666666666667</v>
      </c>
      <c r="R185">
        <f t="shared" si="29"/>
        <v>0.14666666666666667</v>
      </c>
      <c r="T185">
        <f t="shared" si="30"/>
        <v>704</v>
      </c>
    </row>
    <row r="186" spans="14:20" ht="15.75" customHeight="1" x14ac:dyDescent="0.15">
      <c r="N186">
        <f t="shared" si="31"/>
        <v>177</v>
      </c>
      <c r="O186">
        <f t="shared" si="32"/>
        <v>0.24583333333333332</v>
      </c>
      <c r="P186">
        <f t="shared" si="27"/>
        <v>0.29499999999999998</v>
      </c>
      <c r="Q186">
        <f t="shared" si="28"/>
        <v>0.59</v>
      </c>
      <c r="R186">
        <f t="shared" si="29"/>
        <v>0.14749999999999999</v>
      </c>
      <c r="T186">
        <f t="shared" si="30"/>
        <v>708</v>
      </c>
    </row>
    <row r="187" spans="14:20" ht="15.75" customHeight="1" x14ac:dyDescent="0.15">
      <c r="N187">
        <f t="shared" si="31"/>
        <v>178</v>
      </c>
      <c r="O187">
        <f t="shared" si="32"/>
        <v>0.24722222222222223</v>
      </c>
      <c r="P187">
        <f t="shared" si="27"/>
        <v>0.29666666666666669</v>
      </c>
      <c r="Q187">
        <f t="shared" si="28"/>
        <v>0.59333333333333338</v>
      </c>
      <c r="R187">
        <f t="shared" si="29"/>
        <v>0.14833333333333334</v>
      </c>
      <c r="T187">
        <f t="shared" si="30"/>
        <v>712</v>
      </c>
    </row>
    <row r="188" spans="14:20" ht="15.75" customHeight="1" x14ac:dyDescent="0.15">
      <c r="N188">
        <f t="shared" si="31"/>
        <v>179</v>
      </c>
      <c r="O188">
        <f t="shared" si="32"/>
        <v>0.24861111111111112</v>
      </c>
      <c r="P188">
        <f t="shared" si="27"/>
        <v>0.29833333333333334</v>
      </c>
      <c r="Q188">
        <f t="shared" si="28"/>
        <v>0.59666666666666668</v>
      </c>
      <c r="R188">
        <f t="shared" si="29"/>
        <v>0.14916666666666667</v>
      </c>
      <c r="T188">
        <f t="shared" si="30"/>
        <v>716</v>
      </c>
    </row>
    <row r="189" spans="14:20" ht="15.75" customHeight="1" x14ac:dyDescent="0.15">
      <c r="N189">
        <f t="shared" si="31"/>
        <v>180</v>
      </c>
      <c r="O189">
        <f t="shared" si="32"/>
        <v>0.25</v>
      </c>
      <c r="P189">
        <f t="shared" si="27"/>
        <v>0.3</v>
      </c>
      <c r="Q189">
        <f t="shared" si="28"/>
        <v>0.6</v>
      </c>
      <c r="R189">
        <f t="shared" si="29"/>
        <v>0.15</v>
      </c>
      <c r="T189">
        <f t="shared" si="30"/>
        <v>720</v>
      </c>
    </row>
    <row r="190" spans="14:20" ht="15.75" customHeight="1" x14ac:dyDescent="0.15">
      <c r="N190">
        <f t="shared" si="31"/>
        <v>181</v>
      </c>
      <c r="O190">
        <f t="shared" si="32"/>
        <v>0.25138888888888888</v>
      </c>
      <c r="P190">
        <f t="shared" si="27"/>
        <v>0.30166666666666669</v>
      </c>
      <c r="Q190">
        <f t="shared" si="28"/>
        <v>0.60333333333333339</v>
      </c>
      <c r="R190">
        <f t="shared" si="29"/>
        <v>0.15083333333333335</v>
      </c>
      <c r="T190">
        <f t="shared" si="30"/>
        <v>724</v>
      </c>
    </row>
    <row r="191" spans="14:20" ht="15.75" customHeight="1" x14ac:dyDescent="0.15">
      <c r="N191">
        <f t="shared" si="31"/>
        <v>182</v>
      </c>
      <c r="O191">
        <f t="shared" si="32"/>
        <v>0.25277777777777777</v>
      </c>
      <c r="P191">
        <f t="shared" si="27"/>
        <v>0.30333333333333334</v>
      </c>
      <c r="Q191">
        <f t="shared" si="28"/>
        <v>0.60666666666666669</v>
      </c>
      <c r="R191">
        <f t="shared" si="29"/>
        <v>0.15166666666666667</v>
      </c>
      <c r="T191">
        <f t="shared" si="30"/>
        <v>728</v>
      </c>
    </row>
    <row r="192" spans="14:20" ht="15.75" customHeight="1" x14ac:dyDescent="0.15">
      <c r="N192">
        <f t="shared" si="31"/>
        <v>183</v>
      </c>
      <c r="O192">
        <f t="shared" si="32"/>
        <v>0.25416666666666665</v>
      </c>
      <c r="P192">
        <f t="shared" si="27"/>
        <v>0.30499999999999999</v>
      </c>
      <c r="Q192">
        <f t="shared" si="28"/>
        <v>0.61</v>
      </c>
      <c r="R192">
        <f t="shared" si="29"/>
        <v>0.1525</v>
      </c>
      <c r="T192">
        <f t="shared" si="30"/>
        <v>732</v>
      </c>
    </row>
    <row r="193" spans="14:20" ht="15.75" customHeight="1" x14ac:dyDescent="0.15">
      <c r="N193">
        <f t="shared" si="31"/>
        <v>184</v>
      </c>
      <c r="O193">
        <f t="shared" si="32"/>
        <v>0.25555555555555554</v>
      </c>
      <c r="P193">
        <f t="shared" si="27"/>
        <v>0.30666666666666664</v>
      </c>
      <c r="Q193">
        <f t="shared" si="28"/>
        <v>0.61333333333333329</v>
      </c>
      <c r="R193">
        <f t="shared" si="29"/>
        <v>0.15333333333333332</v>
      </c>
      <c r="T193">
        <f t="shared" si="30"/>
        <v>736</v>
      </c>
    </row>
    <row r="194" spans="14:20" ht="15.75" customHeight="1" x14ac:dyDescent="0.15">
      <c r="N194">
        <f t="shared" si="31"/>
        <v>185</v>
      </c>
      <c r="O194">
        <f t="shared" si="32"/>
        <v>0.25694444444444442</v>
      </c>
      <c r="P194">
        <f t="shared" si="27"/>
        <v>0.30833333333333335</v>
      </c>
      <c r="Q194">
        <f t="shared" si="28"/>
        <v>0.6166666666666667</v>
      </c>
      <c r="R194">
        <f t="shared" si="29"/>
        <v>0.15416666666666667</v>
      </c>
      <c r="T194">
        <f t="shared" si="30"/>
        <v>740</v>
      </c>
    </row>
    <row r="195" spans="14:20" ht="15.75" customHeight="1" x14ac:dyDescent="0.15">
      <c r="N195">
        <f t="shared" si="31"/>
        <v>186</v>
      </c>
      <c r="O195">
        <f t="shared" si="32"/>
        <v>0.25833333333333336</v>
      </c>
      <c r="P195">
        <f t="shared" si="27"/>
        <v>0.31</v>
      </c>
      <c r="Q195">
        <f t="shared" si="28"/>
        <v>0.62</v>
      </c>
      <c r="R195">
        <f t="shared" si="29"/>
        <v>0.155</v>
      </c>
      <c r="T195">
        <f t="shared" si="30"/>
        <v>744</v>
      </c>
    </row>
    <row r="196" spans="14:20" ht="15.75" customHeight="1" x14ac:dyDescent="0.15">
      <c r="N196">
        <f t="shared" si="31"/>
        <v>187</v>
      </c>
      <c r="O196">
        <f t="shared" si="32"/>
        <v>0.25972222222222224</v>
      </c>
      <c r="P196">
        <f t="shared" si="27"/>
        <v>0.31166666666666665</v>
      </c>
      <c r="Q196">
        <f t="shared" si="28"/>
        <v>0.62333333333333329</v>
      </c>
      <c r="R196">
        <f t="shared" si="29"/>
        <v>0.15583333333333332</v>
      </c>
      <c r="T196">
        <f t="shared" si="30"/>
        <v>748</v>
      </c>
    </row>
    <row r="197" spans="14:20" ht="15.75" customHeight="1" x14ac:dyDescent="0.15">
      <c r="N197">
        <f t="shared" si="31"/>
        <v>188</v>
      </c>
      <c r="O197">
        <f t="shared" si="32"/>
        <v>0.26111111111111113</v>
      </c>
      <c r="P197">
        <f t="shared" si="27"/>
        <v>0.31333333333333335</v>
      </c>
      <c r="Q197">
        <f t="shared" si="28"/>
        <v>0.62666666666666671</v>
      </c>
      <c r="R197">
        <f t="shared" si="29"/>
        <v>0.15666666666666668</v>
      </c>
      <c r="T197">
        <f t="shared" si="30"/>
        <v>752</v>
      </c>
    </row>
    <row r="198" spans="14:20" ht="15.75" customHeight="1" x14ac:dyDescent="0.15">
      <c r="N198">
        <f t="shared" si="31"/>
        <v>189</v>
      </c>
      <c r="O198">
        <f t="shared" si="32"/>
        <v>0.26250000000000001</v>
      </c>
      <c r="P198">
        <f t="shared" si="27"/>
        <v>0.315</v>
      </c>
      <c r="Q198">
        <f t="shared" si="28"/>
        <v>0.63</v>
      </c>
      <c r="R198">
        <f t="shared" si="29"/>
        <v>0.1575</v>
      </c>
      <c r="T198">
        <f t="shared" si="30"/>
        <v>756</v>
      </c>
    </row>
    <row r="199" spans="14:20" ht="15.75" customHeight="1" x14ac:dyDescent="0.15">
      <c r="N199">
        <f t="shared" si="31"/>
        <v>190</v>
      </c>
      <c r="O199">
        <f t="shared" si="32"/>
        <v>0.2638888888888889</v>
      </c>
      <c r="P199">
        <f t="shared" si="27"/>
        <v>0.31666666666666665</v>
      </c>
      <c r="Q199">
        <f t="shared" si="28"/>
        <v>0.6333333333333333</v>
      </c>
      <c r="R199">
        <f t="shared" si="29"/>
        <v>0.15833333333333333</v>
      </c>
      <c r="T199">
        <f t="shared" si="30"/>
        <v>760</v>
      </c>
    </row>
    <row r="200" spans="14:20" ht="15.75" customHeight="1" x14ac:dyDescent="0.15">
      <c r="N200">
        <f t="shared" si="31"/>
        <v>191</v>
      </c>
      <c r="O200">
        <f t="shared" si="32"/>
        <v>0.26527777777777778</v>
      </c>
      <c r="P200">
        <f t="shared" si="27"/>
        <v>0.31833333333333336</v>
      </c>
      <c r="Q200">
        <f t="shared" si="28"/>
        <v>0.63666666666666671</v>
      </c>
      <c r="R200">
        <f t="shared" si="29"/>
        <v>0.15916666666666668</v>
      </c>
      <c r="T200">
        <f t="shared" si="30"/>
        <v>764</v>
      </c>
    </row>
    <row r="201" spans="14:20" ht="15.75" customHeight="1" x14ac:dyDescent="0.15">
      <c r="N201">
        <f t="shared" si="31"/>
        <v>192</v>
      </c>
      <c r="O201">
        <f t="shared" si="32"/>
        <v>0.26666666666666666</v>
      </c>
      <c r="P201">
        <f t="shared" si="27"/>
        <v>0.32</v>
      </c>
      <c r="Q201">
        <f t="shared" si="28"/>
        <v>0.64</v>
      </c>
      <c r="R201">
        <f t="shared" si="29"/>
        <v>0.16</v>
      </c>
      <c r="T201">
        <f t="shared" si="30"/>
        <v>768</v>
      </c>
    </row>
    <row r="202" spans="14:20" ht="15.75" customHeight="1" x14ac:dyDescent="0.15">
      <c r="N202">
        <f t="shared" si="31"/>
        <v>193</v>
      </c>
      <c r="O202">
        <f t="shared" si="32"/>
        <v>0.26805555555555555</v>
      </c>
      <c r="P202">
        <f t="shared" si="27"/>
        <v>0.32166666666666666</v>
      </c>
      <c r="Q202">
        <f t="shared" si="28"/>
        <v>0.64333333333333331</v>
      </c>
      <c r="R202">
        <f t="shared" si="29"/>
        <v>0.16083333333333333</v>
      </c>
      <c r="T202">
        <f t="shared" si="30"/>
        <v>772</v>
      </c>
    </row>
    <row r="203" spans="14:20" ht="15.75" customHeight="1" x14ac:dyDescent="0.15">
      <c r="N203">
        <f t="shared" si="31"/>
        <v>194</v>
      </c>
      <c r="O203">
        <f t="shared" si="32"/>
        <v>0.26944444444444443</v>
      </c>
      <c r="P203">
        <f t="shared" ref="P203:P266" si="33">N203/600</f>
        <v>0.32333333333333331</v>
      </c>
      <c r="Q203">
        <f t="shared" ref="Q203:Q266" si="34">N203/300</f>
        <v>0.64666666666666661</v>
      </c>
      <c r="R203">
        <f t="shared" ref="R203:R266" si="35">N203/1200</f>
        <v>0.16166666666666665</v>
      </c>
      <c r="T203">
        <f t="shared" ref="T203:T266" si="36">(N203*2)*2</f>
        <v>776</v>
      </c>
    </row>
    <row r="204" spans="14:20" ht="15.75" customHeight="1" x14ac:dyDescent="0.15">
      <c r="N204">
        <f t="shared" ref="N204:N267" si="37">N203+1</f>
        <v>195</v>
      </c>
      <c r="O204">
        <f t="shared" ref="O204:O267" si="38">N204/720</f>
        <v>0.27083333333333331</v>
      </c>
      <c r="P204">
        <f t="shared" si="33"/>
        <v>0.32500000000000001</v>
      </c>
      <c r="Q204">
        <f t="shared" si="34"/>
        <v>0.65</v>
      </c>
      <c r="R204">
        <f t="shared" si="35"/>
        <v>0.16250000000000001</v>
      </c>
      <c r="T204">
        <f t="shared" si="36"/>
        <v>780</v>
      </c>
    </row>
    <row r="205" spans="14:20" ht="15.75" customHeight="1" x14ac:dyDescent="0.15">
      <c r="N205">
        <f t="shared" si="37"/>
        <v>196</v>
      </c>
      <c r="O205">
        <f t="shared" si="38"/>
        <v>0.2722222222222222</v>
      </c>
      <c r="P205">
        <f t="shared" si="33"/>
        <v>0.32666666666666666</v>
      </c>
      <c r="Q205">
        <f t="shared" si="34"/>
        <v>0.65333333333333332</v>
      </c>
      <c r="R205">
        <f t="shared" si="35"/>
        <v>0.16333333333333333</v>
      </c>
      <c r="T205">
        <f t="shared" si="36"/>
        <v>784</v>
      </c>
    </row>
    <row r="206" spans="14:20" ht="15.75" customHeight="1" x14ac:dyDescent="0.15">
      <c r="N206">
        <f t="shared" si="37"/>
        <v>197</v>
      </c>
      <c r="O206">
        <f t="shared" si="38"/>
        <v>0.27361111111111114</v>
      </c>
      <c r="P206">
        <f t="shared" si="33"/>
        <v>0.32833333333333331</v>
      </c>
      <c r="Q206">
        <f t="shared" si="34"/>
        <v>0.65666666666666662</v>
      </c>
      <c r="R206">
        <f t="shared" si="35"/>
        <v>0.16416666666666666</v>
      </c>
      <c r="T206">
        <f t="shared" si="36"/>
        <v>788</v>
      </c>
    </row>
    <row r="207" spans="14:20" ht="15.75" customHeight="1" x14ac:dyDescent="0.15">
      <c r="N207">
        <f t="shared" si="37"/>
        <v>198</v>
      </c>
      <c r="O207">
        <f t="shared" si="38"/>
        <v>0.27500000000000002</v>
      </c>
      <c r="P207">
        <f t="shared" si="33"/>
        <v>0.33</v>
      </c>
      <c r="Q207">
        <f t="shared" si="34"/>
        <v>0.66</v>
      </c>
      <c r="R207">
        <f t="shared" si="35"/>
        <v>0.16500000000000001</v>
      </c>
      <c r="T207">
        <f t="shared" si="36"/>
        <v>792</v>
      </c>
    </row>
    <row r="208" spans="14:20" ht="15.75" customHeight="1" x14ac:dyDescent="0.15">
      <c r="N208">
        <f t="shared" si="37"/>
        <v>199</v>
      </c>
      <c r="O208">
        <f t="shared" si="38"/>
        <v>0.27638888888888891</v>
      </c>
      <c r="P208">
        <f t="shared" si="33"/>
        <v>0.33166666666666667</v>
      </c>
      <c r="Q208">
        <f t="shared" si="34"/>
        <v>0.66333333333333333</v>
      </c>
      <c r="R208">
        <f t="shared" si="35"/>
        <v>0.16583333333333333</v>
      </c>
      <c r="T208">
        <f t="shared" si="36"/>
        <v>796</v>
      </c>
    </row>
    <row r="209" spans="14:20" ht="15.75" customHeight="1" x14ac:dyDescent="0.15">
      <c r="N209">
        <f t="shared" si="37"/>
        <v>200</v>
      </c>
      <c r="O209">
        <f t="shared" si="38"/>
        <v>0.27777777777777779</v>
      </c>
      <c r="P209">
        <f t="shared" si="33"/>
        <v>0.33333333333333331</v>
      </c>
      <c r="Q209">
        <f t="shared" si="34"/>
        <v>0.66666666666666663</v>
      </c>
      <c r="R209">
        <f t="shared" si="35"/>
        <v>0.16666666666666666</v>
      </c>
      <c r="T209">
        <f t="shared" si="36"/>
        <v>800</v>
      </c>
    </row>
    <row r="210" spans="14:20" ht="15.75" customHeight="1" x14ac:dyDescent="0.15">
      <c r="N210">
        <f t="shared" si="37"/>
        <v>201</v>
      </c>
      <c r="O210">
        <f t="shared" si="38"/>
        <v>0.27916666666666667</v>
      </c>
      <c r="P210">
        <f t="shared" si="33"/>
        <v>0.33500000000000002</v>
      </c>
      <c r="Q210">
        <f t="shared" si="34"/>
        <v>0.67</v>
      </c>
      <c r="R210">
        <f t="shared" si="35"/>
        <v>0.16750000000000001</v>
      </c>
      <c r="T210">
        <f t="shared" si="36"/>
        <v>804</v>
      </c>
    </row>
    <row r="211" spans="14:20" ht="15.75" customHeight="1" x14ac:dyDescent="0.15">
      <c r="N211">
        <f t="shared" si="37"/>
        <v>202</v>
      </c>
      <c r="O211">
        <f t="shared" si="38"/>
        <v>0.28055555555555556</v>
      </c>
      <c r="P211">
        <f t="shared" si="33"/>
        <v>0.33666666666666667</v>
      </c>
      <c r="Q211">
        <f t="shared" si="34"/>
        <v>0.67333333333333334</v>
      </c>
      <c r="R211">
        <f t="shared" si="35"/>
        <v>0.16833333333333333</v>
      </c>
      <c r="T211">
        <f t="shared" si="36"/>
        <v>808</v>
      </c>
    </row>
    <row r="212" spans="14:20" ht="15.75" customHeight="1" x14ac:dyDescent="0.15">
      <c r="N212">
        <f t="shared" si="37"/>
        <v>203</v>
      </c>
      <c r="O212">
        <f t="shared" si="38"/>
        <v>0.28194444444444444</v>
      </c>
      <c r="P212">
        <f t="shared" si="33"/>
        <v>0.33833333333333332</v>
      </c>
      <c r="Q212">
        <f t="shared" si="34"/>
        <v>0.67666666666666664</v>
      </c>
      <c r="R212">
        <f t="shared" si="35"/>
        <v>0.16916666666666666</v>
      </c>
      <c r="T212">
        <f t="shared" si="36"/>
        <v>812</v>
      </c>
    </row>
    <row r="213" spans="14:20" ht="15.75" customHeight="1" x14ac:dyDescent="0.15">
      <c r="N213">
        <f t="shared" si="37"/>
        <v>204</v>
      </c>
      <c r="O213">
        <f t="shared" si="38"/>
        <v>0.28333333333333333</v>
      </c>
      <c r="P213">
        <f t="shared" si="33"/>
        <v>0.34</v>
      </c>
      <c r="Q213">
        <f t="shared" si="34"/>
        <v>0.68</v>
      </c>
      <c r="R213">
        <f t="shared" si="35"/>
        <v>0.17</v>
      </c>
      <c r="T213">
        <f t="shared" si="36"/>
        <v>816</v>
      </c>
    </row>
    <row r="214" spans="14:20" ht="15.75" customHeight="1" x14ac:dyDescent="0.15">
      <c r="N214">
        <f t="shared" si="37"/>
        <v>205</v>
      </c>
      <c r="O214">
        <f t="shared" si="38"/>
        <v>0.28472222222222221</v>
      </c>
      <c r="P214">
        <f t="shared" si="33"/>
        <v>0.34166666666666667</v>
      </c>
      <c r="Q214">
        <f t="shared" si="34"/>
        <v>0.68333333333333335</v>
      </c>
      <c r="R214">
        <f t="shared" si="35"/>
        <v>0.17083333333333334</v>
      </c>
      <c r="T214">
        <f t="shared" si="36"/>
        <v>820</v>
      </c>
    </row>
    <row r="215" spans="14:20" ht="15.75" customHeight="1" x14ac:dyDescent="0.15">
      <c r="N215">
        <f t="shared" si="37"/>
        <v>206</v>
      </c>
      <c r="O215">
        <f t="shared" si="38"/>
        <v>0.28611111111111109</v>
      </c>
      <c r="P215">
        <f t="shared" si="33"/>
        <v>0.34333333333333332</v>
      </c>
      <c r="Q215">
        <f t="shared" si="34"/>
        <v>0.68666666666666665</v>
      </c>
      <c r="R215">
        <f t="shared" si="35"/>
        <v>0.17166666666666666</v>
      </c>
      <c r="T215">
        <f t="shared" si="36"/>
        <v>824</v>
      </c>
    </row>
    <row r="216" spans="14:20" ht="15.75" customHeight="1" x14ac:dyDescent="0.15">
      <c r="N216">
        <f t="shared" si="37"/>
        <v>207</v>
      </c>
      <c r="O216">
        <f t="shared" si="38"/>
        <v>0.28749999999999998</v>
      </c>
      <c r="P216">
        <f t="shared" si="33"/>
        <v>0.34499999999999997</v>
      </c>
      <c r="Q216">
        <f t="shared" si="34"/>
        <v>0.69</v>
      </c>
      <c r="R216">
        <f t="shared" si="35"/>
        <v>0.17249999999999999</v>
      </c>
      <c r="T216">
        <f t="shared" si="36"/>
        <v>828</v>
      </c>
    </row>
    <row r="217" spans="14:20" ht="15.75" customHeight="1" x14ac:dyDescent="0.15">
      <c r="N217">
        <f t="shared" si="37"/>
        <v>208</v>
      </c>
      <c r="O217">
        <f t="shared" si="38"/>
        <v>0.28888888888888886</v>
      </c>
      <c r="P217">
        <f t="shared" si="33"/>
        <v>0.34666666666666668</v>
      </c>
      <c r="Q217">
        <f t="shared" si="34"/>
        <v>0.69333333333333336</v>
      </c>
      <c r="R217">
        <f t="shared" si="35"/>
        <v>0.17333333333333334</v>
      </c>
      <c r="T217">
        <f t="shared" si="36"/>
        <v>832</v>
      </c>
    </row>
    <row r="218" spans="14:20" ht="15.75" customHeight="1" x14ac:dyDescent="0.15">
      <c r="N218">
        <f t="shared" si="37"/>
        <v>209</v>
      </c>
      <c r="O218">
        <f t="shared" si="38"/>
        <v>0.2902777777777778</v>
      </c>
      <c r="P218">
        <f t="shared" si="33"/>
        <v>0.34833333333333333</v>
      </c>
      <c r="Q218">
        <f t="shared" si="34"/>
        <v>0.69666666666666666</v>
      </c>
      <c r="R218">
        <f t="shared" si="35"/>
        <v>0.17416666666666666</v>
      </c>
      <c r="T218">
        <f t="shared" si="36"/>
        <v>836</v>
      </c>
    </row>
    <row r="219" spans="14:20" ht="15.75" customHeight="1" x14ac:dyDescent="0.15">
      <c r="N219">
        <f t="shared" si="37"/>
        <v>210</v>
      </c>
      <c r="O219">
        <f t="shared" si="38"/>
        <v>0.29166666666666669</v>
      </c>
      <c r="P219">
        <f t="shared" si="33"/>
        <v>0.35</v>
      </c>
      <c r="Q219">
        <f t="shared" si="34"/>
        <v>0.7</v>
      </c>
      <c r="R219">
        <f t="shared" si="35"/>
        <v>0.17499999999999999</v>
      </c>
      <c r="T219">
        <f t="shared" si="36"/>
        <v>840</v>
      </c>
    </row>
    <row r="220" spans="14:20" ht="15.75" customHeight="1" x14ac:dyDescent="0.15">
      <c r="N220">
        <f t="shared" si="37"/>
        <v>211</v>
      </c>
      <c r="O220">
        <f t="shared" si="38"/>
        <v>0.29305555555555557</v>
      </c>
      <c r="P220">
        <f t="shared" si="33"/>
        <v>0.35166666666666668</v>
      </c>
      <c r="Q220">
        <f t="shared" si="34"/>
        <v>0.70333333333333337</v>
      </c>
      <c r="R220">
        <f t="shared" si="35"/>
        <v>0.17583333333333334</v>
      </c>
      <c r="T220">
        <f t="shared" si="36"/>
        <v>844</v>
      </c>
    </row>
    <row r="221" spans="14:20" ht="15.75" customHeight="1" x14ac:dyDescent="0.15">
      <c r="N221">
        <f t="shared" si="37"/>
        <v>212</v>
      </c>
      <c r="O221">
        <f t="shared" si="38"/>
        <v>0.29444444444444445</v>
      </c>
      <c r="P221">
        <f t="shared" si="33"/>
        <v>0.35333333333333333</v>
      </c>
      <c r="Q221">
        <f t="shared" si="34"/>
        <v>0.70666666666666667</v>
      </c>
      <c r="R221">
        <f t="shared" si="35"/>
        <v>0.17666666666666667</v>
      </c>
      <c r="T221">
        <f t="shared" si="36"/>
        <v>848</v>
      </c>
    </row>
    <row r="222" spans="14:20" ht="15.75" customHeight="1" x14ac:dyDescent="0.15">
      <c r="N222">
        <f t="shared" si="37"/>
        <v>213</v>
      </c>
      <c r="O222">
        <f t="shared" si="38"/>
        <v>0.29583333333333334</v>
      </c>
      <c r="P222">
        <f t="shared" si="33"/>
        <v>0.35499999999999998</v>
      </c>
      <c r="Q222">
        <f t="shared" si="34"/>
        <v>0.71</v>
      </c>
      <c r="R222">
        <f t="shared" si="35"/>
        <v>0.17749999999999999</v>
      </c>
      <c r="T222">
        <f t="shared" si="36"/>
        <v>852</v>
      </c>
    </row>
    <row r="223" spans="14:20" ht="15.75" customHeight="1" x14ac:dyDescent="0.15">
      <c r="N223">
        <f t="shared" si="37"/>
        <v>214</v>
      </c>
      <c r="O223">
        <f t="shared" si="38"/>
        <v>0.29722222222222222</v>
      </c>
      <c r="P223">
        <f t="shared" si="33"/>
        <v>0.35666666666666669</v>
      </c>
      <c r="Q223">
        <f t="shared" si="34"/>
        <v>0.71333333333333337</v>
      </c>
      <c r="R223">
        <f t="shared" si="35"/>
        <v>0.17833333333333334</v>
      </c>
      <c r="T223">
        <f t="shared" si="36"/>
        <v>856</v>
      </c>
    </row>
    <row r="224" spans="14:20" ht="15.75" customHeight="1" x14ac:dyDescent="0.15">
      <c r="N224">
        <f t="shared" si="37"/>
        <v>215</v>
      </c>
      <c r="O224">
        <f t="shared" si="38"/>
        <v>0.2986111111111111</v>
      </c>
      <c r="P224">
        <f t="shared" si="33"/>
        <v>0.35833333333333334</v>
      </c>
      <c r="Q224">
        <f t="shared" si="34"/>
        <v>0.71666666666666667</v>
      </c>
      <c r="R224">
        <f t="shared" si="35"/>
        <v>0.17916666666666667</v>
      </c>
      <c r="T224">
        <f t="shared" si="36"/>
        <v>860</v>
      </c>
    </row>
    <row r="225" spans="14:20" ht="15.75" customHeight="1" x14ac:dyDescent="0.15">
      <c r="N225">
        <f t="shared" si="37"/>
        <v>216</v>
      </c>
      <c r="O225">
        <f t="shared" si="38"/>
        <v>0.3</v>
      </c>
      <c r="P225">
        <f t="shared" si="33"/>
        <v>0.36</v>
      </c>
      <c r="Q225">
        <f t="shared" si="34"/>
        <v>0.72</v>
      </c>
      <c r="R225">
        <f t="shared" si="35"/>
        <v>0.18</v>
      </c>
      <c r="T225">
        <f t="shared" si="36"/>
        <v>864</v>
      </c>
    </row>
    <row r="226" spans="14:20" ht="15.75" customHeight="1" x14ac:dyDescent="0.15">
      <c r="N226">
        <f t="shared" si="37"/>
        <v>217</v>
      </c>
      <c r="O226">
        <f t="shared" si="38"/>
        <v>0.30138888888888887</v>
      </c>
      <c r="P226">
        <f t="shared" si="33"/>
        <v>0.36166666666666669</v>
      </c>
      <c r="Q226">
        <f t="shared" si="34"/>
        <v>0.72333333333333338</v>
      </c>
      <c r="R226">
        <f t="shared" si="35"/>
        <v>0.18083333333333335</v>
      </c>
      <c r="T226">
        <f t="shared" si="36"/>
        <v>868</v>
      </c>
    </row>
    <row r="227" spans="14:20" ht="15.75" customHeight="1" x14ac:dyDescent="0.15">
      <c r="N227">
        <f t="shared" si="37"/>
        <v>218</v>
      </c>
      <c r="O227">
        <f t="shared" si="38"/>
        <v>0.30277777777777776</v>
      </c>
      <c r="P227">
        <f t="shared" si="33"/>
        <v>0.36333333333333334</v>
      </c>
      <c r="Q227">
        <f t="shared" si="34"/>
        <v>0.72666666666666668</v>
      </c>
      <c r="R227">
        <f t="shared" si="35"/>
        <v>0.18166666666666667</v>
      </c>
      <c r="T227">
        <f t="shared" si="36"/>
        <v>872</v>
      </c>
    </row>
    <row r="228" spans="14:20" ht="15.75" customHeight="1" x14ac:dyDescent="0.15">
      <c r="N228">
        <f t="shared" si="37"/>
        <v>219</v>
      </c>
      <c r="O228">
        <f t="shared" si="38"/>
        <v>0.30416666666666664</v>
      </c>
      <c r="P228">
        <f t="shared" si="33"/>
        <v>0.36499999999999999</v>
      </c>
      <c r="Q228">
        <f t="shared" si="34"/>
        <v>0.73</v>
      </c>
      <c r="R228">
        <f t="shared" si="35"/>
        <v>0.1825</v>
      </c>
      <c r="T228">
        <f t="shared" si="36"/>
        <v>876</v>
      </c>
    </row>
    <row r="229" spans="14:20" ht="15.75" customHeight="1" x14ac:dyDescent="0.15">
      <c r="N229">
        <f t="shared" si="37"/>
        <v>220</v>
      </c>
      <c r="O229">
        <f t="shared" si="38"/>
        <v>0.30555555555555558</v>
      </c>
      <c r="P229">
        <f t="shared" si="33"/>
        <v>0.36666666666666664</v>
      </c>
      <c r="Q229">
        <f t="shared" si="34"/>
        <v>0.73333333333333328</v>
      </c>
      <c r="R229">
        <f t="shared" si="35"/>
        <v>0.18333333333333332</v>
      </c>
      <c r="T229">
        <f t="shared" si="36"/>
        <v>880</v>
      </c>
    </row>
    <row r="230" spans="14:20" ht="15.75" customHeight="1" x14ac:dyDescent="0.15">
      <c r="N230">
        <f t="shared" si="37"/>
        <v>221</v>
      </c>
      <c r="O230">
        <f t="shared" si="38"/>
        <v>0.30694444444444446</v>
      </c>
      <c r="P230">
        <f t="shared" si="33"/>
        <v>0.36833333333333335</v>
      </c>
      <c r="Q230">
        <f t="shared" si="34"/>
        <v>0.73666666666666669</v>
      </c>
      <c r="R230">
        <f t="shared" si="35"/>
        <v>0.18416666666666667</v>
      </c>
      <c r="T230">
        <f t="shared" si="36"/>
        <v>884</v>
      </c>
    </row>
    <row r="231" spans="14:20" ht="15.75" customHeight="1" x14ac:dyDescent="0.15">
      <c r="N231">
        <f t="shared" si="37"/>
        <v>222</v>
      </c>
      <c r="O231">
        <f t="shared" si="38"/>
        <v>0.30833333333333335</v>
      </c>
      <c r="P231">
        <f t="shared" si="33"/>
        <v>0.37</v>
      </c>
      <c r="Q231">
        <f t="shared" si="34"/>
        <v>0.74</v>
      </c>
      <c r="R231">
        <f t="shared" si="35"/>
        <v>0.185</v>
      </c>
      <c r="T231">
        <f t="shared" si="36"/>
        <v>888</v>
      </c>
    </row>
    <row r="232" spans="14:20" ht="15.75" customHeight="1" x14ac:dyDescent="0.15">
      <c r="N232">
        <f t="shared" si="37"/>
        <v>223</v>
      </c>
      <c r="O232">
        <f t="shared" si="38"/>
        <v>0.30972222222222223</v>
      </c>
      <c r="P232">
        <f t="shared" si="33"/>
        <v>0.37166666666666665</v>
      </c>
      <c r="Q232">
        <f t="shared" si="34"/>
        <v>0.74333333333333329</v>
      </c>
      <c r="R232">
        <f t="shared" si="35"/>
        <v>0.18583333333333332</v>
      </c>
      <c r="T232">
        <f t="shared" si="36"/>
        <v>892</v>
      </c>
    </row>
    <row r="233" spans="14:20" ht="15.75" customHeight="1" x14ac:dyDescent="0.15">
      <c r="N233">
        <f t="shared" si="37"/>
        <v>224</v>
      </c>
      <c r="O233">
        <f t="shared" si="38"/>
        <v>0.31111111111111112</v>
      </c>
      <c r="P233">
        <f t="shared" si="33"/>
        <v>0.37333333333333335</v>
      </c>
      <c r="Q233">
        <f t="shared" si="34"/>
        <v>0.7466666666666667</v>
      </c>
      <c r="R233">
        <f t="shared" si="35"/>
        <v>0.18666666666666668</v>
      </c>
      <c r="T233">
        <f t="shared" si="36"/>
        <v>896</v>
      </c>
    </row>
    <row r="234" spans="14:20" ht="15.75" customHeight="1" x14ac:dyDescent="0.15">
      <c r="N234">
        <f t="shared" si="37"/>
        <v>225</v>
      </c>
      <c r="O234">
        <f t="shared" si="38"/>
        <v>0.3125</v>
      </c>
      <c r="P234">
        <f t="shared" si="33"/>
        <v>0.375</v>
      </c>
      <c r="Q234">
        <f t="shared" si="34"/>
        <v>0.75</v>
      </c>
      <c r="R234">
        <f t="shared" si="35"/>
        <v>0.1875</v>
      </c>
      <c r="T234">
        <f t="shared" si="36"/>
        <v>900</v>
      </c>
    </row>
    <row r="235" spans="14:20" ht="15.75" customHeight="1" x14ac:dyDescent="0.15">
      <c r="N235">
        <f t="shared" si="37"/>
        <v>226</v>
      </c>
      <c r="O235">
        <f t="shared" si="38"/>
        <v>0.31388888888888888</v>
      </c>
      <c r="P235">
        <f t="shared" si="33"/>
        <v>0.37666666666666665</v>
      </c>
      <c r="Q235">
        <f t="shared" si="34"/>
        <v>0.7533333333333333</v>
      </c>
      <c r="R235">
        <f t="shared" si="35"/>
        <v>0.18833333333333332</v>
      </c>
      <c r="T235">
        <f t="shared" si="36"/>
        <v>904</v>
      </c>
    </row>
    <row r="236" spans="14:20" ht="15.75" customHeight="1" x14ac:dyDescent="0.15">
      <c r="N236">
        <f t="shared" si="37"/>
        <v>227</v>
      </c>
      <c r="O236">
        <f t="shared" si="38"/>
        <v>0.31527777777777777</v>
      </c>
      <c r="P236">
        <f t="shared" si="33"/>
        <v>0.37833333333333335</v>
      </c>
      <c r="Q236">
        <f t="shared" si="34"/>
        <v>0.75666666666666671</v>
      </c>
      <c r="R236">
        <f t="shared" si="35"/>
        <v>0.18916666666666668</v>
      </c>
      <c r="T236">
        <f t="shared" si="36"/>
        <v>908</v>
      </c>
    </row>
    <row r="237" spans="14:20" ht="15.75" customHeight="1" x14ac:dyDescent="0.15">
      <c r="N237">
        <f t="shared" si="37"/>
        <v>228</v>
      </c>
      <c r="O237">
        <f t="shared" si="38"/>
        <v>0.31666666666666665</v>
      </c>
      <c r="P237">
        <f t="shared" si="33"/>
        <v>0.38</v>
      </c>
      <c r="Q237">
        <f t="shared" si="34"/>
        <v>0.76</v>
      </c>
      <c r="R237">
        <f t="shared" si="35"/>
        <v>0.19</v>
      </c>
      <c r="T237">
        <f t="shared" si="36"/>
        <v>912</v>
      </c>
    </row>
    <row r="238" spans="14:20" ht="15.75" customHeight="1" x14ac:dyDescent="0.15">
      <c r="N238">
        <f t="shared" si="37"/>
        <v>229</v>
      </c>
      <c r="O238">
        <f t="shared" si="38"/>
        <v>0.31805555555555554</v>
      </c>
      <c r="P238">
        <f t="shared" si="33"/>
        <v>0.38166666666666665</v>
      </c>
      <c r="Q238">
        <f t="shared" si="34"/>
        <v>0.76333333333333331</v>
      </c>
      <c r="R238">
        <f t="shared" si="35"/>
        <v>0.19083333333333333</v>
      </c>
      <c r="T238">
        <f t="shared" si="36"/>
        <v>916</v>
      </c>
    </row>
    <row r="239" spans="14:20" ht="15.75" customHeight="1" x14ac:dyDescent="0.15">
      <c r="N239">
        <f t="shared" si="37"/>
        <v>230</v>
      </c>
      <c r="O239">
        <f t="shared" si="38"/>
        <v>0.31944444444444442</v>
      </c>
      <c r="P239">
        <f t="shared" si="33"/>
        <v>0.38333333333333336</v>
      </c>
      <c r="Q239">
        <f t="shared" si="34"/>
        <v>0.76666666666666672</v>
      </c>
      <c r="R239">
        <f t="shared" si="35"/>
        <v>0.19166666666666668</v>
      </c>
      <c r="T239">
        <f t="shared" si="36"/>
        <v>920</v>
      </c>
    </row>
    <row r="240" spans="14:20" ht="15.75" customHeight="1" x14ac:dyDescent="0.15">
      <c r="N240">
        <f t="shared" si="37"/>
        <v>231</v>
      </c>
      <c r="O240">
        <f t="shared" si="38"/>
        <v>0.32083333333333336</v>
      </c>
      <c r="P240">
        <f t="shared" si="33"/>
        <v>0.38500000000000001</v>
      </c>
      <c r="Q240">
        <f t="shared" si="34"/>
        <v>0.77</v>
      </c>
      <c r="R240">
        <f t="shared" si="35"/>
        <v>0.1925</v>
      </c>
      <c r="T240">
        <f t="shared" si="36"/>
        <v>924</v>
      </c>
    </row>
    <row r="241" spans="14:20" ht="15.75" customHeight="1" x14ac:dyDescent="0.15">
      <c r="N241">
        <f t="shared" si="37"/>
        <v>232</v>
      </c>
      <c r="O241">
        <f t="shared" si="38"/>
        <v>0.32222222222222224</v>
      </c>
      <c r="P241">
        <f t="shared" si="33"/>
        <v>0.38666666666666666</v>
      </c>
      <c r="Q241">
        <f t="shared" si="34"/>
        <v>0.77333333333333332</v>
      </c>
      <c r="R241">
        <f t="shared" si="35"/>
        <v>0.19333333333333333</v>
      </c>
      <c r="T241">
        <f t="shared" si="36"/>
        <v>928</v>
      </c>
    </row>
    <row r="242" spans="14:20" ht="15.75" customHeight="1" x14ac:dyDescent="0.15">
      <c r="N242">
        <f t="shared" si="37"/>
        <v>233</v>
      </c>
      <c r="O242">
        <f t="shared" si="38"/>
        <v>0.32361111111111113</v>
      </c>
      <c r="P242">
        <f t="shared" si="33"/>
        <v>0.38833333333333331</v>
      </c>
      <c r="Q242">
        <f t="shared" si="34"/>
        <v>0.77666666666666662</v>
      </c>
      <c r="R242">
        <f t="shared" si="35"/>
        <v>0.19416666666666665</v>
      </c>
      <c r="T242">
        <f t="shared" si="36"/>
        <v>932</v>
      </c>
    </row>
    <row r="243" spans="14:20" ht="15.75" customHeight="1" x14ac:dyDescent="0.15">
      <c r="N243">
        <f t="shared" si="37"/>
        <v>234</v>
      </c>
      <c r="O243">
        <f t="shared" si="38"/>
        <v>0.32500000000000001</v>
      </c>
      <c r="P243">
        <f t="shared" si="33"/>
        <v>0.39</v>
      </c>
      <c r="Q243">
        <f t="shared" si="34"/>
        <v>0.78</v>
      </c>
      <c r="R243">
        <f t="shared" si="35"/>
        <v>0.19500000000000001</v>
      </c>
      <c r="T243">
        <f t="shared" si="36"/>
        <v>936</v>
      </c>
    </row>
    <row r="244" spans="14:20" ht="15.75" customHeight="1" x14ac:dyDescent="0.15">
      <c r="N244">
        <f t="shared" si="37"/>
        <v>235</v>
      </c>
      <c r="O244">
        <f t="shared" si="38"/>
        <v>0.3263888888888889</v>
      </c>
      <c r="P244">
        <f t="shared" si="33"/>
        <v>0.39166666666666666</v>
      </c>
      <c r="Q244">
        <f t="shared" si="34"/>
        <v>0.78333333333333333</v>
      </c>
      <c r="R244">
        <f t="shared" si="35"/>
        <v>0.19583333333333333</v>
      </c>
      <c r="T244">
        <f t="shared" si="36"/>
        <v>940</v>
      </c>
    </row>
    <row r="245" spans="14:20" ht="15.75" customHeight="1" x14ac:dyDescent="0.15">
      <c r="N245">
        <f t="shared" si="37"/>
        <v>236</v>
      </c>
      <c r="O245">
        <f t="shared" si="38"/>
        <v>0.32777777777777778</v>
      </c>
      <c r="P245">
        <f t="shared" si="33"/>
        <v>0.39333333333333331</v>
      </c>
      <c r="Q245">
        <f t="shared" si="34"/>
        <v>0.78666666666666663</v>
      </c>
      <c r="R245">
        <f t="shared" si="35"/>
        <v>0.19666666666666666</v>
      </c>
      <c r="T245">
        <f t="shared" si="36"/>
        <v>944</v>
      </c>
    </row>
    <row r="246" spans="14:20" ht="15.75" customHeight="1" x14ac:dyDescent="0.15">
      <c r="N246">
        <f t="shared" si="37"/>
        <v>237</v>
      </c>
      <c r="O246">
        <f t="shared" si="38"/>
        <v>0.32916666666666666</v>
      </c>
      <c r="P246">
        <f t="shared" si="33"/>
        <v>0.39500000000000002</v>
      </c>
      <c r="Q246">
        <f t="shared" si="34"/>
        <v>0.79</v>
      </c>
      <c r="R246">
        <f t="shared" si="35"/>
        <v>0.19750000000000001</v>
      </c>
      <c r="T246">
        <f t="shared" si="36"/>
        <v>948</v>
      </c>
    </row>
    <row r="247" spans="14:20" ht="15.75" customHeight="1" x14ac:dyDescent="0.15">
      <c r="N247">
        <f t="shared" si="37"/>
        <v>238</v>
      </c>
      <c r="O247">
        <f t="shared" si="38"/>
        <v>0.33055555555555555</v>
      </c>
      <c r="P247">
        <f t="shared" si="33"/>
        <v>0.39666666666666667</v>
      </c>
      <c r="Q247">
        <f t="shared" si="34"/>
        <v>0.79333333333333333</v>
      </c>
      <c r="R247">
        <f t="shared" si="35"/>
        <v>0.19833333333333333</v>
      </c>
      <c r="T247">
        <f t="shared" si="36"/>
        <v>952</v>
      </c>
    </row>
    <row r="248" spans="14:20" ht="15.75" customHeight="1" x14ac:dyDescent="0.15">
      <c r="N248">
        <f t="shared" si="37"/>
        <v>239</v>
      </c>
      <c r="O248">
        <f t="shared" si="38"/>
        <v>0.33194444444444443</v>
      </c>
      <c r="P248">
        <f t="shared" si="33"/>
        <v>0.39833333333333332</v>
      </c>
      <c r="Q248">
        <f t="shared" si="34"/>
        <v>0.79666666666666663</v>
      </c>
      <c r="R248">
        <f t="shared" si="35"/>
        <v>0.19916666666666666</v>
      </c>
      <c r="T248">
        <f t="shared" si="36"/>
        <v>956</v>
      </c>
    </row>
    <row r="249" spans="14:20" ht="15.75" customHeight="1" x14ac:dyDescent="0.15">
      <c r="N249">
        <f t="shared" si="37"/>
        <v>240</v>
      </c>
      <c r="O249">
        <f t="shared" si="38"/>
        <v>0.33333333333333331</v>
      </c>
      <c r="P249">
        <f t="shared" si="33"/>
        <v>0.4</v>
      </c>
      <c r="Q249">
        <f t="shared" si="34"/>
        <v>0.8</v>
      </c>
      <c r="R249">
        <f t="shared" si="35"/>
        <v>0.2</v>
      </c>
      <c r="T249">
        <f t="shared" si="36"/>
        <v>960</v>
      </c>
    </row>
    <row r="250" spans="14:20" ht="15.75" customHeight="1" x14ac:dyDescent="0.15">
      <c r="N250">
        <f t="shared" si="37"/>
        <v>241</v>
      </c>
      <c r="O250">
        <f t="shared" si="38"/>
        <v>0.3347222222222222</v>
      </c>
      <c r="P250">
        <f t="shared" si="33"/>
        <v>0.40166666666666667</v>
      </c>
      <c r="Q250">
        <f t="shared" si="34"/>
        <v>0.80333333333333334</v>
      </c>
      <c r="R250">
        <f t="shared" si="35"/>
        <v>0.20083333333333334</v>
      </c>
      <c r="T250">
        <f t="shared" si="36"/>
        <v>964</v>
      </c>
    </row>
    <row r="251" spans="14:20" ht="15.75" customHeight="1" x14ac:dyDescent="0.15">
      <c r="N251">
        <f t="shared" si="37"/>
        <v>242</v>
      </c>
      <c r="O251">
        <f t="shared" si="38"/>
        <v>0.33611111111111114</v>
      </c>
      <c r="P251">
        <f t="shared" si="33"/>
        <v>0.40333333333333332</v>
      </c>
      <c r="Q251">
        <f t="shared" si="34"/>
        <v>0.80666666666666664</v>
      </c>
      <c r="R251">
        <f t="shared" si="35"/>
        <v>0.20166666666666666</v>
      </c>
      <c r="T251">
        <f t="shared" si="36"/>
        <v>968</v>
      </c>
    </row>
    <row r="252" spans="14:20" ht="15.75" customHeight="1" x14ac:dyDescent="0.15">
      <c r="N252">
        <f t="shared" si="37"/>
        <v>243</v>
      </c>
      <c r="O252">
        <f t="shared" si="38"/>
        <v>0.33750000000000002</v>
      </c>
      <c r="P252">
        <f t="shared" si="33"/>
        <v>0.40500000000000003</v>
      </c>
      <c r="Q252">
        <f t="shared" si="34"/>
        <v>0.81</v>
      </c>
      <c r="R252">
        <f t="shared" si="35"/>
        <v>0.20250000000000001</v>
      </c>
      <c r="T252">
        <f t="shared" si="36"/>
        <v>972</v>
      </c>
    </row>
    <row r="253" spans="14:20" ht="15.75" customHeight="1" x14ac:dyDescent="0.15">
      <c r="N253">
        <f t="shared" si="37"/>
        <v>244</v>
      </c>
      <c r="O253">
        <f t="shared" si="38"/>
        <v>0.33888888888888891</v>
      </c>
      <c r="P253">
        <f t="shared" si="33"/>
        <v>0.40666666666666668</v>
      </c>
      <c r="Q253">
        <f t="shared" si="34"/>
        <v>0.81333333333333335</v>
      </c>
      <c r="R253">
        <f t="shared" si="35"/>
        <v>0.20333333333333334</v>
      </c>
      <c r="T253">
        <f t="shared" si="36"/>
        <v>976</v>
      </c>
    </row>
    <row r="254" spans="14:20" ht="15.75" customHeight="1" x14ac:dyDescent="0.15">
      <c r="N254">
        <f t="shared" si="37"/>
        <v>245</v>
      </c>
      <c r="O254">
        <f t="shared" si="38"/>
        <v>0.34027777777777779</v>
      </c>
      <c r="P254">
        <f t="shared" si="33"/>
        <v>0.40833333333333333</v>
      </c>
      <c r="Q254">
        <f t="shared" si="34"/>
        <v>0.81666666666666665</v>
      </c>
      <c r="R254">
        <f t="shared" si="35"/>
        <v>0.20416666666666666</v>
      </c>
      <c r="T254">
        <f t="shared" si="36"/>
        <v>980</v>
      </c>
    </row>
    <row r="255" spans="14:20" ht="15.75" customHeight="1" x14ac:dyDescent="0.15">
      <c r="N255">
        <f t="shared" si="37"/>
        <v>246</v>
      </c>
      <c r="O255">
        <f t="shared" si="38"/>
        <v>0.34166666666666667</v>
      </c>
      <c r="P255">
        <f t="shared" si="33"/>
        <v>0.41</v>
      </c>
      <c r="Q255">
        <f t="shared" si="34"/>
        <v>0.82</v>
      </c>
      <c r="R255">
        <f t="shared" si="35"/>
        <v>0.20499999999999999</v>
      </c>
      <c r="T255">
        <f t="shared" si="36"/>
        <v>984</v>
      </c>
    </row>
    <row r="256" spans="14:20" ht="15.75" customHeight="1" x14ac:dyDescent="0.15">
      <c r="N256">
        <f t="shared" si="37"/>
        <v>247</v>
      </c>
      <c r="O256">
        <f t="shared" si="38"/>
        <v>0.34305555555555556</v>
      </c>
      <c r="P256">
        <f t="shared" si="33"/>
        <v>0.41166666666666668</v>
      </c>
      <c r="Q256">
        <f t="shared" si="34"/>
        <v>0.82333333333333336</v>
      </c>
      <c r="R256">
        <f t="shared" si="35"/>
        <v>0.20583333333333334</v>
      </c>
      <c r="T256">
        <f t="shared" si="36"/>
        <v>988</v>
      </c>
    </row>
    <row r="257" spans="14:20" ht="15.75" customHeight="1" x14ac:dyDescent="0.15">
      <c r="N257">
        <f t="shared" si="37"/>
        <v>248</v>
      </c>
      <c r="O257">
        <f t="shared" si="38"/>
        <v>0.34444444444444444</v>
      </c>
      <c r="P257">
        <f t="shared" si="33"/>
        <v>0.41333333333333333</v>
      </c>
      <c r="Q257">
        <f t="shared" si="34"/>
        <v>0.82666666666666666</v>
      </c>
      <c r="R257">
        <f t="shared" si="35"/>
        <v>0.20666666666666667</v>
      </c>
      <c r="T257">
        <f t="shared" si="36"/>
        <v>992</v>
      </c>
    </row>
    <row r="258" spans="14:20" ht="15.75" customHeight="1" x14ac:dyDescent="0.15">
      <c r="N258">
        <f t="shared" si="37"/>
        <v>249</v>
      </c>
      <c r="O258">
        <f t="shared" si="38"/>
        <v>0.34583333333333333</v>
      </c>
      <c r="P258">
        <f t="shared" si="33"/>
        <v>0.41499999999999998</v>
      </c>
      <c r="Q258">
        <f t="shared" si="34"/>
        <v>0.83</v>
      </c>
      <c r="R258">
        <f t="shared" si="35"/>
        <v>0.20749999999999999</v>
      </c>
      <c r="T258">
        <f t="shared" si="36"/>
        <v>996</v>
      </c>
    </row>
    <row r="259" spans="14:20" ht="15.75" customHeight="1" x14ac:dyDescent="0.15">
      <c r="N259">
        <f t="shared" si="37"/>
        <v>250</v>
      </c>
      <c r="O259">
        <f t="shared" si="38"/>
        <v>0.34722222222222221</v>
      </c>
      <c r="P259">
        <f t="shared" si="33"/>
        <v>0.41666666666666669</v>
      </c>
      <c r="Q259">
        <f t="shared" si="34"/>
        <v>0.83333333333333337</v>
      </c>
      <c r="R259">
        <f t="shared" si="35"/>
        <v>0.20833333333333334</v>
      </c>
      <c r="T259">
        <f t="shared" si="36"/>
        <v>1000</v>
      </c>
    </row>
    <row r="260" spans="14:20" ht="15.75" customHeight="1" x14ac:dyDescent="0.15">
      <c r="N260">
        <f t="shared" si="37"/>
        <v>251</v>
      </c>
      <c r="O260">
        <f t="shared" si="38"/>
        <v>0.34861111111111109</v>
      </c>
      <c r="P260">
        <f t="shared" si="33"/>
        <v>0.41833333333333333</v>
      </c>
      <c r="Q260">
        <f t="shared" si="34"/>
        <v>0.83666666666666667</v>
      </c>
      <c r="R260">
        <f t="shared" si="35"/>
        <v>0.20916666666666667</v>
      </c>
      <c r="T260">
        <f t="shared" si="36"/>
        <v>1004</v>
      </c>
    </row>
    <row r="261" spans="14:20" ht="15.75" customHeight="1" x14ac:dyDescent="0.15">
      <c r="N261" s="77">
        <f t="shared" si="37"/>
        <v>252</v>
      </c>
      <c r="O261" s="77">
        <f t="shared" si="38"/>
        <v>0.35</v>
      </c>
      <c r="P261" s="77">
        <f t="shared" si="33"/>
        <v>0.42</v>
      </c>
      <c r="Q261" s="77">
        <f t="shared" si="34"/>
        <v>0.84</v>
      </c>
      <c r="R261" s="77">
        <f t="shared" si="35"/>
        <v>0.21</v>
      </c>
      <c r="S261" s="77"/>
      <c r="T261" s="77">
        <f t="shared" si="36"/>
        <v>1008</v>
      </c>
    </row>
    <row r="262" spans="14:20" ht="15.75" customHeight="1" x14ac:dyDescent="0.15">
      <c r="N262">
        <f t="shared" si="37"/>
        <v>253</v>
      </c>
      <c r="O262">
        <f t="shared" si="38"/>
        <v>0.35138888888888886</v>
      </c>
      <c r="P262">
        <f t="shared" si="33"/>
        <v>0.42166666666666669</v>
      </c>
      <c r="Q262">
        <f t="shared" si="34"/>
        <v>0.84333333333333338</v>
      </c>
      <c r="R262">
        <f t="shared" si="35"/>
        <v>0.21083333333333334</v>
      </c>
      <c r="T262">
        <f t="shared" si="36"/>
        <v>1012</v>
      </c>
    </row>
    <row r="263" spans="14:20" ht="15.75" customHeight="1" x14ac:dyDescent="0.15">
      <c r="N263">
        <f t="shared" si="37"/>
        <v>254</v>
      </c>
      <c r="O263">
        <f t="shared" si="38"/>
        <v>0.3527777777777778</v>
      </c>
      <c r="P263">
        <f t="shared" si="33"/>
        <v>0.42333333333333334</v>
      </c>
      <c r="Q263">
        <f t="shared" si="34"/>
        <v>0.84666666666666668</v>
      </c>
      <c r="R263">
        <f t="shared" si="35"/>
        <v>0.21166666666666667</v>
      </c>
      <c r="T263">
        <f t="shared" si="36"/>
        <v>1016</v>
      </c>
    </row>
    <row r="264" spans="14:20" ht="15.75" customHeight="1" x14ac:dyDescent="0.15">
      <c r="N264">
        <f t="shared" si="37"/>
        <v>255</v>
      </c>
      <c r="O264">
        <f t="shared" si="38"/>
        <v>0.35416666666666669</v>
      </c>
      <c r="P264">
        <f t="shared" si="33"/>
        <v>0.42499999999999999</v>
      </c>
      <c r="Q264">
        <f t="shared" si="34"/>
        <v>0.85</v>
      </c>
      <c r="R264">
        <f t="shared" si="35"/>
        <v>0.21249999999999999</v>
      </c>
      <c r="T264">
        <f t="shared" si="36"/>
        <v>1020</v>
      </c>
    </row>
    <row r="265" spans="14:20" ht="15.75" customHeight="1" x14ac:dyDescent="0.15">
      <c r="N265">
        <f t="shared" si="37"/>
        <v>256</v>
      </c>
      <c r="O265">
        <f t="shared" si="38"/>
        <v>0.35555555555555557</v>
      </c>
      <c r="P265">
        <f t="shared" si="33"/>
        <v>0.42666666666666669</v>
      </c>
      <c r="Q265">
        <f t="shared" si="34"/>
        <v>0.85333333333333339</v>
      </c>
      <c r="R265">
        <f t="shared" si="35"/>
        <v>0.21333333333333335</v>
      </c>
      <c r="T265">
        <f t="shared" si="36"/>
        <v>1024</v>
      </c>
    </row>
    <row r="266" spans="14:20" ht="15.75" customHeight="1" x14ac:dyDescent="0.15">
      <c r="N266">
        <f t="shared" si="37"/>
        <v>257</v>
      </c>
      <c r="O266">
        <f t="shared" si="38"/>
        <v>0.35694444444444445</v>
      </c>
      <c r="P266">
        <f t="shared" si="33"/>
        <v>0.42833333333333334</v>
      </c>
      <c r="Q266">
        <f t="shared" si="34"/>
        <v>0.85666666666666669</v>
      </c>
      <c r="R266">
        <f t="shared" si="35"/>
        <v>0.21416666666666667</v>
      </c>
      <c r="T266">
        <f t="shared" si="36"/>
        <v>1028</v>
      </c>
    </row>
    <row r="267" spans="14:20" ht="15.75" customHeight="1" x14ac:dyDescent="0.15">
      <c r="N267">
        <f t="shared" si="37"/>
        <v>258</v>
      </c>
      <c r="O267">
        <f t="shared" si="38"/>
        <v>0.35833333333333334</v>
      </c>
      <c r="P267">
        <f t="shared" ref="P267:P330" si="39">N267/600</f>
        <v>0.43</v>
      </c>
      <c r="Q267">
        <f t="shared" ref="Q267:Q330" si="40">N267/300</f>
        <v>0.86</v>
      </c>
      <c r="R267">
        <f t="shared" ref="R267:R330" si="41">N267/1200</f>
        <v>0.215</v>
      </c>
      <c r="T267">
        <f t="shared" ref="T267:T330" si="42">(N267*2)*2</f>
        <v>1032</v>
      </c>
    </row>
    <row r="268" spans="14:20" ht="15.75" customHeight="1" x14ac:dyDescent="0.15">
      <c r="N268">
        <f t="shared" ref="N268:N331" si="43">N267+1</f>
        <v>259</v>
      </c>
      <c r="O268">
        <f t="shared" ref="O268:O331" si="44">N268/720</f>
        <v>0.35972222222222222</v>
      </c>
      <c r="P268">
        <f t="shared" si="39"/>
        <v>0.43166666666666664</v>
      </c>
      <c r="Q268">
        <f t="shared" si="40"/>
        <v>0.86333333333333329</v>
      </c>
      <c r="R268">
        <f t="shared" si="41"/>
        <v>0.21583333333333332</v>
      </c>
      <c r="T268">
        <f t="shared" si="42"/>
        <v>1036</v>
      </c>
    </row>
    <row r="269" spans="14:20" ht="15.75" customHeight="1" x14ac:dyDescent="0.15">
      <c r="N269">
        <f t="shared" si="43"/>
        <v>260</v>
      </c>
      <c r="O269">
        <f t="shared" si="44"/>
        <v>0.3611111111111111</v>
      </c>
      <c r="P269">
        <f t="shared" si="39"/>
        <v>0.43333333333333335</v>
      </c>
      <c r="Q269">
        <f t="shared" si="40"/>
        <v>0.8666666666666667</v>
      </c>
      <c r="R269">
        <f t="shared" si="41"/>
        <v>0.21666666666666667</v>
      </c>
      <c r="T269">
        <f t="shared" si="42"/>
        <v>1040</v>
      </c>
    </row>
    <row r="270" spans="14:20" ht="15.75" customHeight="1" x14ac:dyDescent="0.15">
      <c r="N270">
        <f t="shared" si="43"/>
        <v>261</v>
      </c>
      <c r="O270">
        <f t="shared" si="44"/>
        <v>0.36249999999999999</v>
      </c>
      <c r="P270">
        <f t="shared" si="39"/>
        <v>0.435</v>
      </c>
      <c r="Q270">
        <f t="shared" si="40"/>
        <v>0.87</v>
      </c>
      <c r="R270">
        <f t="shared" si="41"/>
        <v>0.2175</v>
      </c>
      <c r="T270">
        <f t="shared" si="42"/>
        <v>1044</v>
      </c>
    </row>
    <row r="271" spans="14:20" ht="15.75" customHeight="1" x14ac:dyDescent="0.15">
      <c r="N271">
        <f t="shared" si="43"/>
        <v>262</v>
      </c>
      <c r="O271">
        <f t="shared" si="44"/>
        <v>0.36388888888888887</v>
      </c>
      <c r="P271">
        <f t="shared" si="39"/>
        <v>0.43666666666666665</v>
      </c>
      <c r="Q271">
        <f t="shared" si="40"/>
        <v>0.87333333333333329</v>
      </c>
      <c r="R271">
        <f t="shared" si="41"/>
        <v>0.21833333333333332</v>
      </c>
      <c r="T271">
        <f t="shared" si="42"/>
        <v>1048</v>
      </c>
    </row>
    <row r="272" spans="14:20" ht="15.75" customHeight="1" x14ac:dyDescent="0.15">
      <c r="N272">
        <f t="shared" si="43"/>
        <v>263</v>
      </c>
      <c r="O272">
        <f t="shared" si="44"/>
        <v>0.36527777777777776</v>
      </c>
      <c r="P272">
        <f t="shared" si="39"/>
        <v>0.43833333333333335</v>
      </c>
      <c r="Q272">
        <f t="shared" si="40"/>
        <v>0.87666666666666671</v>
      </c>
      <c r="R272">
        <f t="shared" si="41"/>
        <v>0.21916666666666668</v>
      </c>
      <c r="T272">
        <f t="shared" si="42"/>
        <v>1052</v>
      </c>
    </row>
    <row r="273" spans="14:20" ht="15.75" customHeight="1" x14ac:dyDescent="0.15">
      <c r="N273" s="82">
        <f t="shared" si="43"/>
        <v>264</v>
      </c>
      <c r="O273" s="82">
        <f t="shared" si="44"/>
        <v>0.36666666666666664</v>
      </c>
      <c r="P273" s="82">
        <f t="shared" si="39"/>
        <v>0.44</v>
      </c>
      <c r="Q273" s="82">
        <f t="shared" si="40"/>
        <v>0.88</v>
      </c>
      <c r="R273" s="82">
        <f t="shared" si="41"/>
        <v>0.22</v>
      </c>
      <c r="S273" s="82"/>
      <c r="T273" s="82">
        <f t="shared" si="42"/>
        <v>1056</v>
      </c>
    </row>
    <row r="274" spans="14:20" ht="15.75" customHeight="1" x14ac:dyDescent="0.15">
      <c r="N274">
        <f t="shared" si="43"/>
        <v>265</v>
      </c>
      <c r="O274">
        <f t="shared" si="44"/>
        <v>0.36805555555555558</v>
      </c>
      <c r="P274">
        <f t="shared" si="39"/>
        <v>0.44166666666666665</v>
      </c>
      <c r="Q274">
        <f t="shared" si="40"/>
        <v>0.8833333333333333</v>
      </c>
      <c r="R274">
        <f t="shared" si="41"/>
        <v>0.22083333333333333</v>
      </c>
      <c r="T274">
        <f t="shared" si="42"/>
        <v>1060</v>
      </c>
    </row>
    <row r="275" spans="14:20" ht="15.75" customHeight="1" x14ac:dyDescent="0.15">
      <c r="N275">
        <f t="shared" si="43"/>
        <v>266</v>
      </c>
      <c r="O275">
        <f t="shared" si="44"/>
        <v>0.36944444444444446</v>
      </c>
      <c r="P275">
        <f t="shared" si="39"/>
        <v>0.44333333333333336</v>
      </c>
      <c r="Q275">
        <f t="shared" si="40"/>
        <v>0.88666666666666671</v>
      </c>
      <c r="R275">
        <f t="shared" si="41"/>
        <v>0.22166666666666668</v>
      </c>
      <c r="T275">
        <f t="shared" si="42"/>
        <v>1064</v>
      </c>
    </row>
    <row r="276" spans="14:20" ht="15.75" customHeight="1" x14ac:dyDescent="0.15">
      <c r="N276">
        <f t="shared" si="43"/>
        <v>267</v>
      </c>
      <c r="O276">
        <f t="shared" si="44"/>
        <v>0.37083333333333335</v>
      </c>
      <c r="P276">
        <f t="shared" si="39"/>
        <v>0.44500000000000001</v>
      </c>
      <c r="Q276">
        <f t="shared" si="40"/>
        <v>0.89</v>
      </c>
      <c r="R276">
        <f t="shared" si="41"/>
        <v>0.2225</v>
      </c>
      <c r="T276">
        <f t="shared" si="42"/>
        <v>1068</v>
      </c>
    </row>
    <row r="277" spans="14:20" ht="15.75" customHeight="1" x14ac:dyDescent="0.15">
      <c r="N277">
        <f t="shared" si="43"/>
        <v>268</v>
      </c>
      <c r="O277">
        <f t="shared" si="44"/>
        <v>0.37222222222222223</v>
      </c>
      <c r="P277">
        <f t="shared" si="39"/>
        <v>0.44666666666666666</v>
      </c>
      <c r="Q277">
        <f t="shared" si="40"/>
        <v>0.89333333333333331</v>
      </c>
      <c r="R277">
        <f t="shared" si="41"/>
        <v>0.22333333333333333</v>
      </c>
      <c r="T277">
        <f t="shared" si="42"/>
        <v>1072</v>
      </c>
    </row>
    <row r="278" spans="14:20" ht="15.75" customHeight="1" x14ac:dyDescent="0.15">
      <c r="N278">
        <f t="shared" si="43"/>
        <v>269</v>
      </c>
      <c r="O278">
        <f t="shared" si="44"/>
        <v>0.37361111111111112</v>
      </c>
      <c r="P278">
        <f t="shared" si="39"/>
        <v>0.44833333333333331</v>
      </c>
      <c r="Q278">
        <f t="shared" si="40"/>
        <v>0.89666666666666661</v>
      </c>
      <c r="R278">
        <f t="shared" si="41"/>
        <v>0.22416666666666665</v>
      </c>
      <c r="T278">
        <f t="shared" si="42"/>
        <v>1076</v>
      </c>
    </row>
    <row r="279" spans="14:20" ht="15.75" customHeight="1" x14ac:dyDescent="0.15">
      <c r="N279">
        <f t="shared" si="43"/>
        <v>270</v>
      </c>
      <c r="O279">
        <f t="shared" si="44"/>
        <v>0.375</v>
      </c>
      <c r="P279">
        <f t="shared" si="39"/>
        <v>0.45</v>
      </c>
      <c r="Q279">
        <f t="shared" si="40"/>
        <v>0.9</v>
      </c>
      <c r="R279">
        <f t="shared" si="41"/>
        <v>0.22500000000000001</v>
      </c>
      <c r="T279">
        <f t="shared" si="42"/>
        <v>1080</v>
      </c>
    </row>
    <row r="280" spans="14:20" ht="15.75" customHeight="1" x14ac:dyDescent="0.15">
      <c r="N280">
        <f t="shared" si="43"/>
        <v>271</v>
      </c>
      <c r="O280">
        <f t="shared" si="44"/>
        <v>0.37638888888888888</v>
      </c>
      <c r="P280">
        <f t="shared" si="39"/>
        <v>0.45166666666666666</v>
      </c>
      <c r="Q280">
        <f t="shared" si="40"/>
        <v>0.90333333333333332</v>
      </c>
      <c r="R280">
        <f t="shared" si="41"/>
        <v>0.22583333333333333</v>
      </c>
      <c r="T280">
        <f t="shared" si="42"/>
        <v>1084</v>
      </c>
    </row>
    <row r="281" spans="14:20" ht="15.75" customHeight="1" x14ac:dyDescent="0.15">
      <c r="N281">
        <f t="shared" si="43"/>
        <v>272</v>
      </c>
      <c r="O281">
        <f t="shared" si="44"/>
        <v>0.37777777777777777</v>
      </c>
      <c r="P281">
        <f t="shared" si="39"/>
        <v>0.45333333333333331</v>
      </c>
      <c r="Q281">
        <f t="shared" si="40"/>
        <v>0.90666666666666662</v>
      </c>
      <c r="R281">
        <f t="shared" si="41"/>
        <v>0.22666666666666666</v>
      </c>
      <c r="T281">
        <f t="shared" si="42"/>
        <v>1088</v>
      </c>
    </row>
    <row r="282" spans="14:20" ht="15.75" customHeight="1" x14ac:dyDescent="0.15">
      <c r="N282">
        <f t="shared" si="43"/>
        <v>273</v>
      </c>
      <c r="O282">
        <f t="shared" si="44"/>
        <v>0.37916666666666665</v>
      </c>
      <c r="P282">
        <f t="shared" si="39"/>
        <v>0.45500000000000002</v>
      </c>
      <c r="Q282">
        <f t="shared" si="40"/>
        <v>0.91</v>
      </c>
      <c r="R282">
        <f t="shared" si="41"/>
        <v>0.22750000000000001</v>
      </c>
      <c r="T282">
        <f t="shared" si="42"/>
        <v>1092</v>
      </c>
    </row>
    <row r="283" spans="14:20" ht="15.75" customHeight="1" x14ac:dyDescent="0.15">
      <c r="N283">
        <f t="shared" si="43"/>
        <v>274</v>
      </c>
      <c r="O283">
        <f t="shared" si="44"/>
        <v>0.38055555555555554</v>
      </c>
      <c r="P283">
        <f t="shared" si="39"/>
        <v>0.45666666666666667</v>
      </c>
      <c r="Q283">
        <f t="shared" si="40"/>
        <v>0.91333333333333333</v>
      </c>
      <c r="R283">
        <f t="shared" si="41"/>
        <v>0.22833333333333333</v>
      </c>
      <c r="T283">
        <f t="shared" si="42"/>
        <v>1096</v>
      </c>
    </row>
    <row r="284" spans="14:20" ht="15.75" customHeight="1" x14ac:dyDescent="0.15">
      <c r="N284">
        <f t="shared" si="43"/>
        <v>275</v>
      </c>
      <c r="O284">
        <f t="shared" si="44"/>
        <v>0.38194444444444442</v>
      </c>
      <c r="P284">
        <f t="shared" si="39"/>
        <v>0.45833333333333331</v>
      </c>
      <c r="Q284">
        <f t="shared" si="40"/>
        <v>0.91666666666666663</v>
      </c>
      <c r="R284">
        <f t="shared" si="41"/>
        <v>0.22916666666666666</v>
      </c>
      <c r="T284">
        <f t="shared" si="42"/>
        <v>1100</v>
      </c>
    </row>
    <row r="285" spans="14:20" ht="15.75" customHeight="1" x14ac:dyDescent="0.15">
      <c r="N285">
        <f t="shared" si="43"/>
        <v>276</v>
      </c>
      <c r="O285">
        <f t="shared" si="44"/>
        <v>0.38333333333333336</v>
      </c>
      <c r="P285">
        <f t="shared" si="39"/>
        <v>0.46</v>
      </c>
      <c r="Q285">
        <f t="shared" si="40"/>
        <v>0.92</v>
      </c>
      <c r="R285">
        <f t="shared" si="41"/>
        <v>0.23</v>
      </c>
      <c r="T285">
        <f t="shared" si="42"/>
        <v>1104</v>
      </c>
    </row>
    <row r="286" spans="14:20" ht="15.75" customHeight="1" x14ac:dyDescent="0.15">
      <c r="N286">
        <f t="shared" si="43"/>
        <v>277</v>
      </c>
      <c r="O286">
        <f t="shared" si="44"/>
        <v>0.38472222222222224</v>
      </c>
      <c r="P286">
        <f t="shared" si="39"/>
        <v>0.46166666666666667</v>
      </c>
      <c r="Q286">
        <f t="shared" si="40"/>
        <v>0.92333333333333334</v>
      </c>
      <c r="R286">
        <f t="shared" si="41"/>
        <v>0.23083333333333333</v>
      </c>
      <c r="T286">
        <f t="shared" si="42"/>
        <v>1108</v>
      </c>
    </row>
    <row r="287" spans="14:20" ht="15.75" customHeight="1" x14ac:dyDescent="0.15">
      <c r="N287">
        <f t="shared" si="43"/>
        <v>278</v>
      </c>
      <c r="O287">
        <f t="shared" si="44"/>
        <v>0.38611111111111113</v>
      </c>
      <c r="P287">
        <f t="shared" si="39"/>
        <v>0.46333333333333332</v>
      </c>
      <c r="Q287">
        <f t="shared" si="40"/>
        <v>0.92666666666666664</v>
      </c>
      <c r="R287">
        <f t="shared" si="41"/>
        <v>0.23166666666666666</v>
      </c>
      <c r="T287">
        <f t="shared" si="42"/>
        <v>1112</v>
      </c>
    </row>
    <row r="288" spans="14:20" ht="15.75" customHeight="1" x14ac:dyDescent="0.15">
      <c r="N288">
        <f t="shared" si="43"/>
        <v>279</v>
      </c>
      <c r="O288">
        <f t="shared" si="44"/>
        <v>0.38750000000000001</v>
      </c>
      <c r="P288">
        <f t="shared" si="39"/>
        <v>0.46500000000000002</v>
      </c>
      <c r="Q288">
        <f t="shared" si="40"/>
        <v>0.93</v>
      </c>
      <c r="R288">
        <f t="shared" si="41"/>
        <v>0.23250000000000001</v>
      </c>
      <c r="T288">
        <f t="shared" si="42"/>
        <v>1116</v>
      </c>
    </row>
    <row r="289" spans="14:20" ht="15.75" customHeight="1" x14ac:dyDescent="0.15">
      <c r="N289">
        <f t="shared" si="43"/>
        <v>280</v>
      </c>
      <c r="O289">
        <f t="shared" si="44"/>
        <v>0.3888888888888889</v>
      </c>
      <c r="P289">
        <f t="shared" si="39"/>
        <v>0.46666666666666667</v>
      </c>
      <c r="Q289">
        <f t="shared" si="40"/>
        <v>0.93333333333333335</v>
      </c>
      <c r="R289">
        <f t="shared" si="41"/>
        <v>0.23333333333333334</v>
      </c>
      <c r="T289">
        <f t="shared" si="42"/>
        <v>1120</v>
      </c>
    </row>
    <row r="290" spans="14:20" ht="15.75" customHeight="1" x14ac:dyDescent="0.15">
      <c r="N290">
        <f t="shared" si="43"/>
        <v>281</v>
      </c>
      <c r="O290">
        <f t="shared" si="44"/>
        <v>0.39027777777777778</v>
      </c>
      <c r="P290">
        <f t="shared" si="39"/>
        <v>0.46833333333333332</v>
      </c>
      <c r="Q290">
        <f t="shared" si="40"/>
        <v>0.93666666666666665</v>
      </c>
      <c r="R290">
        <f t="shared" si="41"/>
        <v>0.23416666666666666</v>
      </c>
      <c r="T290">
        <f t="shared" si="42"/>
        <v>1124</v>
      </c>
    </row>
    <row r="291" spans="14:20" ht="15.75" customHeight="1" x14ac:dyDescent="0.15">
      <c r="N291">
        <f t="shared" si="43"/>
        <v>282</v>
      </c>
      <c r="O291">
        <f t="shared" si="44"/>
        <v>0.39166666666666666</v>
      </c>
      <c r="P291">
        <f t="shared" si="39"/>
        <v>0.47</v>
      </c>
      <c r="Q291">
        <f t="shared" si="40"/>
        <v>0.94</v>
      </c>
      <c r="R291">
        <f t="shared" si="41"/>
        <v>0.23499999999999999</v>
      </c>
      <c r="T291">
        <f t="shared" si="42"/>
        <v>1128</v>
      </c>
    </row>
    <row r="292" spans="14:20" ht="15.75" customHeight="1" x14ac:dyDescent="0.15">
      <c r="N292">
        <f t="shared" si="43"/>
        <v>283</v>
      </c>
      <c r="O292">
        <f t="shared" si="44"/>
        <v>0.39305555555555555</v>
      </c>
      <c r="P292">
        <f t="shared" si="39"/>
        <v>0.47166666666666668</v>
      </c>
      <c r="Q292">
        <f t="shared" si="40"/>
        <v>0.94333333333333336</v>
      </c>
      <c r="R292">
        <f t="shared" si="41"/>
        <v>0.23583333333333334</v>
      </c>
      <c r="T292">
        <f t="shared" si="42"/>
        <v>1132</v>
      </c>
    </row>
    <row r="293" spans="14:20" ht="15.75" customHeight="1" x14ac:dyDescent="0.15">
      <c r="N293">
        <f t="shared" si="43"/>
        <v>284</v>
      </c>
      <c r="O293">
        <f t="shared" si="44"/>
        <v>0.39444444444444443</v>
      </c>
      <c r="P293">
        <f t="shared" si="39"/>
        <v>0.47333333333333333</v>
      </c>
      <c r="Q293">
        <f t="shared" si="40"/>
        <v>0.94666666666666666</v>
      </c>
      <c r="R293">
        <f t="shared" si="41"/>
        <v>0.23666666666666666</v>
      </c>
      <c r="T293">
        <f t="shared" si="42"/>
        <v>1136</v>
      </c>
    </row>
    <row r="294" spans="14:20" ht="15.75" customHeight="1" x14ac:dyDescent="0.15">
      <c r="N294">
        <f t="shared" si="43"/>
        <v>285</v>
      </c>
      <c r="O294">
        <f t="shared" si="44"/>
        <v>0.39583333333333331</v>
      </c>
      <c r="P294">
        <f t="shared" si="39"/>
        <v>0.47499999999999998</v>
      </c>
      <c r="Q294">
        <f t="shared" si="40"/>
        <v>0.95</v>
      </c>
      <c r="R294">
        <f t="shared" si="41"/>
        <v>0.23749999999999999</v>
      </c>
      <c r="T294">
        <f t="shared" si="42"/>
        <v>1140</v>
      </c>
    </row>
    <row r="295" spans="14:20" ht="15.75" customHeight="1" x14ac:dyDescent="0.15">
      <c r="N295">
        <f t="shared" si="43"/>
        <v>286</v>
      </c>
      <c r="O295">
        <f t="shared" si="44"/>
        <v>0.3972222222222222</v>
      </c>
      <c r="P295">
        <f t="shared" si="39"/>
        <v>0.47666666666666668</v>
      </c>
      <c r="Q295">
        <f t="shared" si="40"/>
        <v>0.95333333333333337</v>
      </c>
      <c r="R295">
        <f t="shared" si="41"/>
        <v>0.23833333333333334</v>
      </c>
      <c r="T295">
        <f t="shared" si="42"/>
        <v>1144</v>
      </c>
    </row>
    <row r="296" spans="14:20" ht="15.75" customHeight="1" x14ac:dyDescent="0.15">
      <c r="N296">
        <f t="shared" si="43"/>
        <v>287</v>
      </c>
      <c r="O296">
        <f t="shared" si="44"/>
        <v>0.39861111111111114</v>
      </c>
      <c r="P296">
        <f t="shared" si="39"/>
        <v>0.47833333333333333</v>
      </c>
      <c r="Q296">
        <f t="shared" si="40"/>
        <v>0.95666666666666667</v>
      </c>
      <c r="R296">
        <f t="shared" si="41"/>
        <v>0.23916666666666667</v>
      </c>
      <c r="T296">
        <f t="shared" si="42"/>
        <v>1148</v>
      </c>
    </row>
    <row r="297" spans="14:20" ht="15.75" customHeight="1" x14ac:dyDescent="0.15">
      <c r="N297">
        <f t="shared" si="43"/>
        <v>288</v>
      </c>
      <c r="O297">
        <f t="shared" si="44"/>
        <v>0.4</v>
      </c>
      <c r="P297">
        <f t="shared" si="39"/>
        <v>0.48</v>
      </c>
      <c r="Q297">
        <f t="shared" si="40"/>
        <v>0.96</v>
      </c>
      <c r="R297">
        <f t="shared" si="41"/>
        <v>0.24</v>
      </c>
      <c r="T297">
        <f t="shared" si="42"/>
        <v>1152</v>
      </c>
    </row>
    <row r="298" spans="14:20" ht="15.75" customHeight="1" x14ac:dyDescent="0.15">
      <c r="N298">
        <f t="shared" si="43"/>
        <v>289</v>
      </c>
      <c r="O298">
        <f t="shared" si="44"/>
        <v>0.40138888888888891</v>
      </c>
      <c r="P298">
        <f t="shared" si="39"/>
        <v>0.48166666666666669</v>
      </c>
      <c r="Q298">
        <f t="shared" si="40"/>
        <v>0.96333333333333337</v>
      </c>
      <c r="R298">
        <f t="shared" si="41"/>
        <v>0.24083333333333334</v>
      </c>
      <c r="T298">
        <f t="shared" si="42"/>
        <v>1156</v>
      </c>
    </row>
    <row r="299" spans="14:20" ht="15.75" customHeight="1" x14ac:dyDescent="0.15">
      <c r="N299">
        <f t="shared" si="43"/>
        <v>290</v>
      </c>
      <c r="O299">
        <f t="shared" si="44"/>
        <v>0.40277777777777779</v>
      </c>
      <c r="P299">
        <f t="shared" si="39"/>
        <v>0.48333333333333334</v>
      </c>
      <c r="Q299">
        <f t="shared" si="40"/>
        <v>0.96666666666666667</v>
      </c>
      <c r="R299">
        <f t="shared" si="41"/>
        <v>0.24166666666666667</v>
      </c>
      <c r="T299">
        <f t="shared" si="42"/>
        <v>1160</v>
      </c>
    </row>
    <row r="300" spans="14:20" ht="15.75" customHeight="1" x14ac:dyDescent="0.15">
      <c r="N300">
        <f t="shared" si="43"/>
        <v>291</v>
      </c>
      <c r="O300">
        <f t="shared" si="44"/>
        <v>0.40416666666666667</v>
      </c>
      <c r="P300">
        <f t="shared" si="39"/>
        <v>0.48499999999999999</v>
      </c>
      <c r="Q300">
        <f t="shared" si="40"/>
        <v>0.97</v>
      </c>
      <c r="R300">
        <f t="shared" si="41"/>
        <v>0.24249999999999999</v>
      </c>
      <c r="T300">
        <f t="shared" si="42"/>
        <v>1164</v>
      </c>
    </row>
    <row r="301" spans="14:20" ht="15.75" customHeight="1" x14ac:dyDescent="0.15">
      <c r="N301">
        <f t="shared" si="43"/>
        <v>292</v>
      </c>
      <c r="O301">
        <f t="shared" si="44"/>
        <v>0.40555555555555556</v>
      </c>
      <c r="P301">
        <f t="shared" si="39"/>
        <v>0.48666666666666669</v>
      </c>
      <c r="Q301">
        <f t="shared" si="40"/>
        <v>0.97333333333333338</v>
      </c>
      <c r="R301">
        <f t="shared" si="41"/>
        <v>0.24333333333333335</v>
      </c>
      <c r="T301">
        <f t="shared" si="42"/>
        <v>1168</v>
      </c>
    </row>
    <row r="302" spans="14:20" ht="15.75" customHeight="1" x14ac:dyDescent="0.15">
      <c r="N302">
        <f t="shared" si="43"/>
        <v>293</v>
      </c>
      <c r="O302">
        <f t="shared" si="44"/>
        <v>0.40694444444444444</v>
      </c>
      <c r="P302">
        <f t="shared" si="39"/>
        <v>0.48833333333333334</v>
      </c>
      <c r="Q302">
        <f t="shared" si="40"/>
        <v>0.97666666666666668</v>
      </c>
      <c r="R302">
        <f t="shared" si="41"/>
        <v>0.24416666666666667</v>
      </c>
      <c r="T302">
        <f t="shared" si="42"/>
        <v>1172</v>
      </c>
    </row>
    <row r="303" spans="14:20" ht="15.75" customHeight="1" x14ac:dyDescent="0.15">
      <c r="N303">
        <f t="shared" si="43"/>
        <v>294</v>
      </c>
      <c r="O303">
        <f t="shared" si="44"/>
        <v>0.40833333333333333</v>
      </c>
      <c r="P303">
        <f t="shared" si="39"/>
        <v>0.49</v>
      </c>
      <c r="Q303">
        <f t="shared" si="40"/>
        <v>0.98</v>
      </c>
      <c r="R303">
        <f t="shared" si="41"/>
        <v>0.245</v>
      </c>
      <c r="T303">
        <f t="shared" si="42"/>
        <v>1176</v>
      </c>
    </row>
    <row r="304" spans="14:20" ht="15.75" customHeight="1" x14ac:dyDescent="0.15">
      <c r="N304">
        <f t="shared" si="43"/>
        <v>295</v>
      </c>
      <c r="O304">
        <f t="shared" si="44"/>
        <v>0.40972222222222221</v>
      </c>
      <c r="P304">
        <f t="shared" si="39"/>
        <v>0.49166666666666664</v>
      </c>
      <c r="Q304">
        <f t="shared" si="40"/>
        <v>0.98333333333333328</v>
      </c>
      <c r="R304">
        <f t="shared" si="41"/>
        <v>0.24583333333333332</v>
      </c>
      <c r="T304">
        <f t="shared" si="42"/>
        <v>1180</v>
      </c>
    </row>
    <row r="305" spans="14:20" ht="15.75" customHeight="1" x14ac:dyDescent="0.15">
      <c r="N305">
        <f t="shared" si="43"/>
        <v>296</v>
      </c>
      <c r="O305">
        <f t="shared" si="44"/>
        <v>0.41111111111111109</v>
      </c>
      <c r="P305">
        <f t="shared" si="39"/>
        <v>0.49333333333333335</v>
      </c>
      <c r="Q305">
        <f t="shared" si="40"/>
        <v>0.98666666666666669</v>
      </c>
      <c r="R305">
        <f t="shared" si="41"/>
        <v>0.24666666666666667</v>
      </c>
      <c r="T305">
        <f t="shared" si="42"/>
        <v>1184</v>
      </c>
    </row>
    <row r="306" spans="14:20" ht="15.75" customHeight="1" x14ac:dyDescent="0.15">
      <c r="N306">
        <f t="shared" si="43"/>
        <v>297</v>
      </c>
      <c r="O306">
        <f t="shared" si="44"/>
        <v>0.41249999999999998</v>
      </c>
      <c r="P306">
        <f t="shared" si="39"/>
        <v>0.495</v>
      </c>
      <c r="Q306">
        <f t="shared" si="40"/>
        <v>0.99</v>
      </c>
      <c r="R306">
        <f t="shared" si="41"/>
        <v>0.2475</v>
      </c>
      <c r="T306">
        <f t="shared" si="42"/>
        <v>1188</v>
      </c>
    </row>
    <row r="307" spans="14:20" ht="15.75" customHeight="1" x14ac:dyDescent="0.15">
      <c r="N307">
        <f t="shared" si="43"/>
        <v>298</v>
      </c>
      <c r="O307">
        <f t="shared" si="44"/>
        <v>0.41388888888888886</v>
      </c>
      <c r="P307">
        <f t="shared" si="39"/>
        <v>0.49666666666666665</v>
      </c>
      <c r="Q307">
        <f t="shared" si="40"/>
        <v>0.99333333333333329</v>
      </c>
      <c r="R307">
        <f t="shared" si="41"/>
        <v>0.24833333333333332</v>
      </c>
      <c r="T307">
        <f t="shared" si="42"/>
        <v>1192</v>
      </c>
    </row>
    <row r="308" spans="14:20" ht="15.75" customHeight="1" x14ac:dyDescent="0.15">
      <c r="N308">
        <f t="shared" si="43"/>
        <v>299</v>
      </c>
      <c r="O308">
        <f t="shared" si="44"/>
        <v>0.4152777777777778</v>
      </c>
      <c r="P308">
        <f t="shared" si="39"/>
        <v>0.49833333333333335</v>
      </c>
      <c r="Q308">
        <f t="shared" si="40"/>
        <v>0.9966666666666667</v>
      </c>
      <c r="R308">
        <f t="shared" si="41"/>
        <v>0.24916666666666668</v>
      </c>
      <c r="T308">
        <f t="shared" si="42"/>
        <v>1196</v>
      </c>
    </row>
    <row r="309" spans="14:20" ht="15.75" customHeight="1" x14ac:dyDescent="0.15">
      <c r="N309">
        <f t="shared" si="43"/>
        <v>300</v>
      </c>
      <c r="O309">
        <f t="shared" si="44"/>
        <v>0.41666666666666669</v>
      </c>
      <c r="P309">
        <f t="shared" si="39"/>
        <v>0.5</v>
      </c>
      <c r="Q309">
        <f t="shared" si="40"/>
        <v>1</v>
      </c>
      <c r="R309">
        <f t="shared" si="41"/>
        <v>0.25</v>
      </c>
      <c r="T309">
        <f t="shared" si="42"/>
        <v>1200</v>
      </c>
    </row>
    <row r="310" spans="14:20" ht="15.75" customHeight="1" x14ac:dyDescent="0.15">
      <c r="N310">
        <f t="shared" si="43"/>
        <v>301</v>
      </c>
      <c r="O310">
        <f t="shared" si="44"/>
        <v>0.41805555555555557</v>
      </c>
      <c r="P310">
        <f t="shared" si="39"/>
        <v>0.50166666666666671</v>
      </c>
      <c r="Q310">
        <f t="shared" si="40"/>
        <v>1.0033333333333334</v>
      </c>
      <c r="R310">
        <f t="shared" si="41"/>
        <v>0.25083333333333335</v>
      </c>
      <c r="T310">
        <f t="shared" si="42"/>
        <v>1204</v>
      </c>
    </row>
    <row r="311" spans="14:20" ht="15.75" customHeight="1" x14ac:dyDescent="0.15">
      <c r="N311">
        <f t="shared" si="43"/>
        <v>302</v>
      </c>
      <c r="O311">
        <f t="shared" si="44"/>
        <v>0.41944444444444445</v>
      </c>
      <c r="P311">
        <f t="shared" si="39"/>
        <v>0.5033333333333333</v>
      </c>
      <c r="Q311">
        <f t="shared" si="40"/>
        <v>1.0066666666666666</v>
      </c>
      <c r="R311">
        <f t="shared" si="41"/>
        <v>0.25166666666666665</v>
      </c>
      <c r="T311">
        <f t="shared" si="42"/>
        <v>1208</v>
      </c>
    </row>
    <row r="312" spans="14:20" ht="15.75" customHeight="1" x14ac:dyDescent="0.15">
      <c r="N312">
        <f t="shared" si="43"/>
        <v>303</v>
      </c>
      <c r="O312">
        <f t="shared" si="44"/>
        <v>0.42083333333333334</v>
      </c>
      <c r="P312">
        <f t="shared" si="39"/>
        <v>0.505</v>
      </c>
      <c r="Q312">
        <f t="shared" si="40"/>
        <v>1.01</v>
      </c>
      <c r="R312">
        <f t="shared" si="41"/>
        <v>0.2525</v>
      </c>
      <c r="T312">
        <f t="shared" si="42"/>
        <v>1212</v>
      </c>
    </row>
    <row r="313" spans="14:20" ht="15.75" customHeight="1" x14ac:dyDescent="0.15">
      <c r="N313">
        <f t="shared" si="43"/>
        <v>304</v>
      </c>
      <c r="O313">
        <f t="shared" si="44"/>
        <v>0.42222222222222222</v>
      </c>
      <c r="P313">
        <f t="shared" si="39"/>
        <v>0.50666666666666671</v>
      </c>
      <c r="Q313">
        <f t="shared" si="40"/>
        <v>1.0133333333333334</v>
      </c>
      <c r="R313">
        <f t="shared" si="41"/>
        <v>0.25333333333333335</v>
      </c>
      <c r="T313">
        <f t="shared" si="42"/>
        <v>1216</v>
      </c>
    </row>
    <row r="314" spans="14:20" ht="15.75" customHeight="1" x14ac:dyDescent="0.15">
      <c r="N314">
        <f t="shared" si="43"/>
        <v>305</v>
      </c>
      <c r="O314">
        <f t="shared" si="44"/>
        <v>0.4236111111111111</v>
      </c>
      <c r="P314">
        <f t="shared" si="39"/>
        <v>0.5083333333333333</v>
      </c>
      <c r="Q314">
        <f t="shared" si="40"/>
        <v>1.0166666666666666</v>
      </c>
      <c r="R314">
        <f t="shared" si="41"/>
        <v>0.25416666666666665</v>
      </c>
      <c r="T314">
        <f t="shared" si="42"/>
        <v>1220</v>
      </c>
    </row>
    <row r="315" spans="14:20" ht="15.75" customHeight="1" x14ac:dyDescent="0.15">
      <c r="N315">
        <f t="shared" si="43"/>
        <v>306</v>
      </c>
      <c r="O315">
        <f t="shared" si="44"/>
        <v>0.42499999999999999</v>
      </c>
      <c r="P315">
        <f t="shared" si="39"/>
        <v>0.51</v>
      </c>
      <c r="Q315">
        <f t="shared" si="40"/>
        <v>1.02</v>
      </c>
      <c r="R315">
        <f t="shared" si="41"/>
        <v>0.255</v>
      </c>
      <c r="T315">
        <f t="shared" si="42"/>
        <v>1224</v>
      </c>
    </row>
    <row r="316" spans="14:20" ht="15.75" customHeight="1" x14ac:dyDescent="0.15">
      <c r="N316">
        <f t="shared" si="43"/>
        <v>307</v>
      </c>
      <c r="O316">
        <f t="shared" si="44"/>
        <v>0.42638888888888887</v>
      </c>
      <c r="P316">
        <f t="shared" si="39"/>
        <v>0.51166666666666671</v>
      </c>
      <c r="Q316">
        <f t="shared" si="40"/>
        <v>1.0233333333333334</v>
      </c>
      <c r="R316">
        <f t="shared" si="41"/>
        <v>0.25583333333333336</v>
      </c>
      <c r="T316">
        <f t="shared" si="42"/>
        <v>1228</v>
      </c>
    </row>
    <row r="317" spans="14:20" ht="15.75" customHeight="1" x14ac:dyDescent="0.15">
      <c r="N317">
        <f t="shared" si="43"/>
        <v>308</v>
      </c>
      <c r="O317">
        <f t="shared" si="44"/>
        <v>0.42777777777777776</v>
      </c>
      <c r="P317">
        <f t="shared" si="39"/>
        <v>0.51333333333333331</v>
      </c>
      <c r="Q317">
        <f t="shared" si="40"/>
        <v>1.0266666666666666</v>
      </c>
      <c r="R317">
        <f t="shared" si="41"/>
        <v>0.25666666666666665</v>
      </c>
      <c r="T317">
        <f t="shared" si="42"/>
        <v>1232</v>
      </c>
    </row>
    <row r="318" spans="14:20" ht="15.75" customHeight="1" x14ac:dyDescent="0.15">
      <c r="N318">
        <f t="shared" si="43"/>
        <v>309</v>
      </c>
      <c r="O318">
        <f t="shared" si="44"/>
        <v>0.42916666666666664</v>
      </c>
      <c r="P318">
        <f t="shared" si="39"/>
        <v>0.51500000000000001</v>
      </c>
      <c r="Q318">
        <f t="shared" si="40"/>
        <v>1.03</v>
      </c>
      <c r="R318">
        <f t="shared" si="41"/>
        <v>0.25750000000000001</v>
      </c>
      <c r="T318">
        <f t="shared" si="42"/>
        <v>1236</v>
      </c>
    </row>
    <row r="319" spans="14:20" ht="15.75" customHeight="1" x14ac:dyDescent="0.15">
      <c r="N319">
        <f t="shared" si="43"/>
        <v>310</v>
      </c>
      <c r="O319">
        <f t="shared" si="44"/>
        <v>0.43055555555555558</v>
      </c>
      <c r="P319">
        <f t="shared" si="39"/>
        <v>0.51666666666666672</v>
      </c>
      <c r="Q319">
        <f t="shared" si="40"/>
        <v>1.0333333333333334</v>
      </c>
      <c r="R319">
        <f t="shared" si="41"/>
        <v>0.25833333333333336</v>
      </c>
      <c r="T319">
        <f t="shared" si="42"/>
        <v>1240</v>
      </c>
    </row>
    <row r="320" spans="14:20" ht="15.75" customHeight="1" x14ac:dyDescent="0.15">
      <c r="N320">
        <f t="shared" si="43"/>
        <v>311</v>
      </c>
      <c r="O320">
        <f t="shared" si="44"/>
        <v>0.43194444444444446</v>
      </c>
      <c r="P320">
        <f t="shared" si="39"/>
        <v>0.51833333333333331</v>
      </c>
      <c r="Q320">
        <f t="shared" si="40"/>
        <v>1.0366666666666666</v>
      </c>
      <c r="R320">
        <f t="shared" si="41"/>
        <v>0.25916666666666666</v>
      </c>
      <c r="T320">
        <f t="shared" si="42"/>
        <v>1244</v>
      </c>
    </row>
    <row r="321" spans="14:20" ht="15.75" customHeight="1" x14ac:dyDescent="0.15">
      <c r="N321">
        <f t="shared" si="43"/>
        <v>312</v>
      </c>
      <c r="O321">
        <f t="shared" si="44"/>
        <v>0.43333333333333335</v>
      </c>
      <c r="P321">
        <f t="shared" si="39"/>
        <v>0.52</v>
      </c>
      <c r="Q321">
        <f t="shared" si="40"/>
        <v>1.04</v>
      </c>
      <c r="R321">
        <f t="shared" si="41"/>
        <v>0.26</v>
      </c>
      <c r="T321">
        <f t="shared" si="42"/>
        <v>1248</v>
      </c>
    </row>
    <row r="322" spans="14:20" ht="15.75" customHeight="1" x14ac:dyDescent="0.15">
      <c r="N322">
        <f t="shared" si="43"/>
        <v>313</v>
      </c>
      <c r="O322">
        <f t="shared" si="44"/>
        <v>0.43472222222222223</v>
      </c>
      <c r="P322">
        <f t="shared" si="39"/>
        <v>0.52166666666666661</v>
      </c>
      <c r="Q322">
        <f t="shared" si="40"/>
        <v>1.0433333333333332</v>
      </c>
      <c r="R322">
        <f t="shared" si="41"/>
        <v>0.26083333333333331</v>
      </c>
      <c r="T322">
        <f t="shared" si="42"/>
        <v>1252</v>
      </c>
    </row>
    <row r="323" spans="14:20" ht="15.75" customHeight="1" x14ac:dyDescent="0.15">
      <c r="N323">
        <f t="shared" si="43"/>
        <v>314</v>
      </c>
      <c r="O323">
        <f t="shared" si="44"/>
        <v>0.43611111111111112</v>
      </c>
      <c r="P323">
        <f t="shared" si="39"/>
        <v>0.52333333333333332</v>
      </c>
      <c r="Q323">
        <f t="shared" si="40"/>
        <v>1.0466666666666666</v>
      </c>
      <c r="R323">
        <f t="shared" si="41"/>
        <v>0.26166666666666666</v>
      </c>
      <c r="T323">
        <f t="shared" si="42"/>
        <v>1256</v>
      </c>
    </row>
    <row r="324" spans="14:20" ht="15.75" customHeight="1" x14ac:dyDescent="0.15">
      <c r="N324">
        <f t="shared" si="43"/>
        <v>315</v>
      </c>
      <c r="O324">
        <f t="shared" si="44"/>
        <v>0.4375</v>
      </c>
      <c r="P324">
        <f t="shared" si="39"/>
        <v>0.52500000000000002</v>
      </c>
      <c r="Q324">
        <f t="shared" si="40"/>
        <v>1.05</v>
      </c>
      <c r="R324">
        <f t="shared" si="41"/>
        <v>0.26250000000000001</v>
      </c>
      <c r="T324">
        <f t="shared" si="42"/>
        <v>1260</v>
      </c>
    </row>
    <row r="325" spans="14:20" ht="15.75" customHeight="1" x14ac:dyDescent="0.15">
      <c r="N325">
        <f t="shared" si="43"/>
        <v>316</v>
      </c>
      <c r="O325">
        <f t="shared" si="44"/>
        <v>0.43888888888888888</v>
      </c>
      <c r="P325">
        <f t="shared" si="39"/>
        <v>0.52666666666666662</v>
      </c>
      <c r="Q325">
        <f t="shared" si="40"/>
        <v>1.0533333333333332</v>
      </c>
      <c r="R325">
        <f t="shared" si="41"/>
        <v>0.26333333333333331</v>
      </c>
      <c r="T325">
        <f t="shared" si="42"/>
        <v>1264</v>
      </c>
    </row>
    <row r="326" spans="14:20" ht="15.75" customHeight="1" x14ac:dyDescent="0.15">
      <c r="N326">
        <f t="shared" si="43"/>
        <v>317</v>
      </c>
      <c r="O326">
        <f t="shared" si="44"/>
        <v>0.44027777777777777</v>
      </c>
      <c r="P326">
        <f t="shared" si="39"/>
        <v>0.52833333333333332</v>
      </c>
      <c r="Q326">
        <f t="shared" si="40"/>
        <v>1.0566666666666666</v>
      </c>
      <c r="R326">
        <f t="shared" si="41"/>
        <v>0.26416666666666666</v>
      </c>
      <c r="T326">
        <f t="shared" si="42"/>
        <v>1268</v>
      </c>
    </row>
    <row r="327" spans="14:20" ht="15.75" customHeight="1" x14ac:dyDescent="0.15">
      <c r="N327">
        <f t="shared" si="43"/>
        <v>318</v>
      </c>
      <c r="O327">
        <f t="shared" si="44"/>
        <v>0.44166666666666665</v>
      </c>
      <c r="P327">
        <f t="shared" si="39"/>
        <v>0.53</v>
      </c>
      <c r="Q327">
        <f t="shared" si="40"/>
        <v>1.06</v>
      </c>
      <c r="R327">
        <f t="shared" si="41"/>
        <v>0.26500000000000001</v>
      </c>
      <c r="T327">
        <f t="shared" si="42"/>
        <v>1272</v>
      </c>
    </row>
    <row r="328" spans="14:20" ht="15.75" customHeight="1" x14ac:dyDescent="0.15">
      <c r="N328">
        <f t="shared" si="43"/>
        <v>319</v>
      </c>
      <c r="O328">
        <f t="shared" si="44"/>
        <v>0.44305555555555554</v>
      </c>
      <c r="P328">
        <f t="shared" si="39"/>
        <v>0.53166666666666662</v>
      </c>
      <c r="Q328">
        <f t="shared" si="40"/>
        <v>1.0633333333333332</v>
      </c>
      <c r="R328">
        <f t="shared" si="41"/>
        <v>0.26583333333333331</v>
      </c>
      <c r="T328">
        <f t="shared" si="42"/>
        <v>1276</v>
      </c>
    </row>
    <row r="329" spans="14:20" ht="15.75" customHeight="1" x14ac:dyDescent="0.15">
      <c r="N329">
        <f t="shared" si="43"/>
        <v>320</v>
      </c>
      <c r="O329">
        <f t="shared" si="44"/>
        <v>0.44444444444444442</v>
      </c>
      <c r="P329">
        <f t="shared" si="39"/>
        <v>0.53333333333333333</v>
      </c>
      <c r="Q329">
        <f t="shared" si="40"/>
        <v>1.0666666666666667</v>
      </c>
      <c r="R329">
        <f t="shared" si="41"/>
        <v>0.26666666666666666</v>
      </c>
      <c r="T329">
        <f t="shared" si="42"/>
        <v>1280</v>
      </c>
    </row>
    <row r="330" spans="14:20" ht="15.75" customHeight="1" x14ac:dyDescent="0.15">
      <c r="N330">
        <f t="shared" si="43"/>
        <v>321</v>
      </c>
      <c r="O330">
        <f t="shared" si="44"/>
        <v>0.44583333333333336</v>
      </c>
      <c r="P330">
        <f t="shared" si="39"/>
        <v>0.53500000000000003</v>
      </c>
      <c r="Q330">
        <f t="shared" si="40"/>
        <v>1.07</v>
      </c>
      <c r="R330">
        <f t="shared" si="41"/>
        <v>0.26750000000000002</v>
      </c>
      <c r="T330">
        <f t="shared" si="42"/>
        <v>1284</v>
      </c>
    </row>
    <row r="331" spans="14:20" ht="15.75" customHeight="1" x14ac:dyDescent="0.15">
      <c r="N331">
        <f t="shared" si="43"/>
        <v>322</v>
      </c>
      <c r="O331">
        <f t="shared" si="44"/>
        <v>0.44722222222222224</v>
      </c>
      <c r="P331">
        <f t="shared" ref="P331:P394" si="45">N331/600</f>
        <v>0.53666666666666663</v>
      </c>
      <c r="Q331">
        <f t="shared" ref="Q331:Q394" si="46">N331/300</f>
        <v>1.0733333333333333</v>
      </c>
      <c r="R331">
        <f t="shared" ref="R331:R394" si="47">N331/1200</f>
        <v>0.26833333333333331</v>
      </c>
      <c r="T331">
        <f t="shared" ref="T331:T394" si="48">(N331*2)*2</f>
        <v>1288</v>
      </c>
    </row>
    <row r="332" spans="14:20" ht="15.75" customHeight="1" x14ac:dyDescent="0.15">
      <c r="N332">
        <f t="shared" ref="N332:N394" si="49">N331+1</f>
        <v>323</v>
      </c>
      <c r="O332">
        <f t="shared" ref="O332:O395" si="50">N332/720</f>
        <v>0.44861111111111113</v>
      </c>
      <c r="P332">
        <f t="shared" si="45"/>
        <v>0.53833333333333333</v>
      </c>
      <c r="Q332">
        <f t="shared" si="46"/>
        <v>1.0766666666666667</v>
      </c>
      <c r="R332">
        <f t="shared" si="47"/>
        <v>0.26916666666666667</v>
      </c>
      <c r="T332">
        <f t="shared" si="48"/>
        <v>1292</v>
      </c>
    </row>
    <row r="333" spans="14:20" ht="15.75" customHeight="1" x14ac:dyDescent="0.15">
      <c r="N333">
        <f t="shared" si="49"/>
        <v>324</v>
      </c>
      <c r="O333">
        <f t="shared" si="50"/>
        <v>0.45</v>
      </c>
      <c r="P333">
        <f t="shared" si="45"/>
        <v>0.54</v>
      </c>
      <c r="Q333">
        <f t="shared" si="46"/>
        <v>1.08</v>
      </c>
      <c r="R333">
        <f t="shared" si="47"/>
        <v>0.27</v>
      </c>
      <c r="T333">
        <f t="shared" si="48"/>
        <v>1296</v>
      </c>
    </row>
    <row r="334" spans="14:20" ht="15.75" customHeight="1" x14ac:dyDescent="0.15">
      <c r="N334">
        <f t="shared" si="49"/>
        <v>325</v>
      </c>
      <c r="O334">
        <f t="shared" si="50"/>
        <v>0.4513888888888889</v>
      </c>
      <c r="P334">
        <f t="shared" si="45"/>
        <v>0.54166666666666663</v>
      </c>
      <c r="Q334">
        <f t="shared" si="46"/>
        <v>1.0833333333333333</v>
      </c>
      <c r="R334">
        <f t="shared" si="47"/>
        <v>0.27083333333333331</v>
      </c>
      <c r="T334">
        <f t="shared" si="48"/>
        <v>1300</v>
      </c>
    </row>
    <row r="335" spans="14:20" ht="15.75" customHeight="1" x14ac:dyDescent="0.15">
      <c r="N335">
        <f t="shared" si="49"/>
        <v>326</v>
      </c>
      <c r="O335">
        <f t="shared" si="50"/>
        <v>0.45277777777777778</v>
      </c>
      <c r="P335">
        <f t="shared" si="45"/>
        <v>0.54333333333333333</v>
      </c>
      <c r="Q335">
        <f t="shared" si="46"/>
        <v>1.0866666666666667</v>
      </c>
      <c r="R335">
        <f t="shared" si="47"/>
        <v>0.27166666666666667</v>
      </c>
      <c r="T335">
        <f t="shared" si="48"/>
        <v>1304</v>
      </c>
    </row>
    <row r="336" spans="14:20" ht="15.75" customHeight="1" x14ac:dyDescent="0.15">
      <c r="N336">
        <f t="shared" si="49"/>
        <v>327</v>
      </c>
      <c r="O336">
        <f t="shared" si="50"/>
        <v>0.45416666666666666</v>
      </c>
      <c r="P336">
        <f t="shared" si="45"/>
        <v>0.54500000000000004</v>
      </c>
      <c r="Q336">
        <f t="shared" si="46"/>
        <v>1.0900000000000001</v>
      </c>
      <c r="R336">
        <f t="shared" si="47"/>
        <v>0.27250000000000002</v>
      </c>
      <c r="T336">
        <f t="shared" si="48"/>
        <v>1308</v>
      </c>
    </row>
    <row r="337" spans="14:20" ht="15.75" customHeight="1" x14ac:dyDescent="0.15">
      <c r="N337">
        <f t="shared" si="49"/>
        <v>328</v>
      </c>
      <c r="O337">
        <f t="shared" si="50"/>
        <v>0.45555555555555555</v>
      </c>
      <c r="P337">
        <f t="shared" si="45"/>
        <v>0.54666666666666663</v>
      </c>
      <c r="Q337">
        <f t="shared" si="46"/>
        <v>1.0933333333333333</v>
      </c>
      <c r="R337">
        <f t="shared" si="47"/>
        <v>0.27333333333333332</v>
      </c>
      <c r="T337">
        <f t="shared" si="48"/>
        <v>1312</v>
      </c>
    </row>
    <row r="338" spans="14:20" ht="15.75" customHeight="1" x14ac:dyDescent="0.15">
      <c r="N338">
        <f t="shared" si="49"/>
        <v>329</v>
      </c>
      <c r="O338">
        <f t="shared" si="50"/>
        <v>0.45694444444444443</v>
      </c>
      <c r="P338">
        <f t="shared" si="45"/>
        <v>0.54833333333333334</v>
      </c>
      <c r="Q338">
        <f t="shared" si="46"/>
        <v>1.0966666666666667</v>
      </c>
      <c r="R338">
        <f t="shared" si="47"/>
        <v>0.27416666666666667</v>
      </c>
      <c r="T338">
        <f t="shared" si="48"/>
        <v>1316</v>
      </c>
    </row>
    <row r="339" spans="14:20" ht="15.75" customHeight="1" x14ac:dyDescent="0.15">
      <c r="N339">
        <f t="shared" si="49"/>
        <v>330</v>
      </c>
      <c r="O339">
        <f t="shared" si="50"/>
        <v>0.45833333333333331</v>
      </c>
      <c r="P339">
        <f t="shared" si="45"/>
        <v>0.55000000000000004</v>
      </c>
      <c r="Q339">
        <f t="shared" si="46"/>
        <v>1.1000000000000001</v>
      </c>
      <c r="R339">
        <f t="shared" si="47"/>
        <v>0.27500000000000002</v>
      </c>
      <c r="T339">
        <f t="shared" si="48"/>
        <v>1320</v>
      </c>
    </row>
    <row r="340" spans="14:20" ht="15.75" customHeight="1" x14ac:dyDescent="0.15">
      <c r="N340">
        <f t="shared" si="49"/>
        <v>331</v>
      </c>
      <c r="O340">
        <f t="shared" si="50"/>
        <v>0.4597222222222222</v>
      </c>
      <c r="P340">
        <f t="shared" si="45"/>
        <v>0.55166666666666664</v>
      </c>
      <c r="Q340">
        <f t="shared" si="46"/>
        <v>1.1033333333333333</v>
      </c>
      <c r="R340">
        <f t="shared" si="47"/>
        <v>0.27583333333333332</v>
      </c>
      <c r="T340">
        <f t="shared" si="48"/>
        <v>1324</v>
      </c>
    </row>
    <row r="341" spans="14:20" ht="15.75" customHeight="1" x14ac:dyDescent="0.15">
      <c r="N341">
        <f t="shared" si="49"/>
        <v>332</v>
      </c>
      <c r="O341">
        <f t="shared" si="50"/>
        <v>0.46111111111111114</v>
      </c>
      <c r="P341">
        <f t="shared" si="45"/>
        <v>0.55333333333333334</v>
      </c>
      <c r="Q341">
        <f t="shared" si="46"/>
        <v>1.1066666666666667</v>
      </c>
      <c r="R341">
        <f t="shared" si="47"/>
        <v>0.27666666666666667</v>
      </c>
      <c r="T341">
        <f t="shared" si="48"/>
        <v>1328</v>
      </c>
    </row>
    <row r="342" spans="14:20" ht="15.75" customHeight="1" x14ac:dyDescent="0.15">
      <c r="N342">
        <f t="shared" si="49"/>
        <v>333</v>
      </c>
      <c r="O342">
        <f t="shared" si="50"/>
        <v>0.46250000000000002</v>
      </c>
      <c r="P342">
        <f t="shared" si="45"/>
        <v>0.55500000000000005</v>
      </c>
      <c r="Q342">
        <f t="shared" si="46"/>
        <v>1.1100000000000001</v>
      </c>
      <c r="R342">
        <f t="shared" si="47"/>
        <v>0.27750000000000002</v>
      </c>
      <c r="T342">
        <f t="shared" si="48"/>
        <v>1332</v>
      </c>
    </row>
    <row r="343" spans="14:20" ht="15.75" customHeight="1" x14ac:dyDescent="0.15">
      <c r="N343">
        <f t="shared" si="49"/>
        <v>334</v>
      </c>
      <c r="O343">
        <f t="shared" si="50"/>
        <v>0.46388888888888891</v>
      </c>
      <c r="P343">
        <f t="shared" si="45"/>
        <v>0.55666666666666664</v>
      </c>
      <c r="Q343">
        <f t="shared" si="46"/>
        <v>1.1133333333333333</v>
      </c>
      <c r="R343">
        <f t="shared" si="47"/>
        <v>0.27833333333333332</v>
      </c>
      <c r="T343">
        <f t="shared" si="48"/>
        <v>1336</v>
      </c>
    </row>
    <row r="344" spans="14:20" ht="15.75" customHeight="1" x14ac:dyDescent="0.15">
      <c r="N344">
        <f t="shared" si="49"/>
        <v>335</v>
      </c>
      <c r="O344">
        <f t="shared" si="50"/>
        <v>0.46527777777777779</v>
      </c>
      <c r="P344">
        <f t="shared" si="45"/>
        <v>0.55833333333333335</v>
      </c>
      <c r="Q344">
        <f t="shared" si="46"/>
        <v>1.1166666666666667</v>
      </c>
      <c r="R344">
        <f t="shared" si="47"/>
        <v>0.27916666666666667</v>
      </c>
      <c r="T344">
        <f t="shared" si="48"/>
        <v>1340</v>
      </c>
    </row>
    <row r="345" spans="14:20" ht="15.75" customHeight="1" x14ac:dyDescent="0.15">
      <c r="N345">
        <f t="shared" si="49"/>
        <v>336</v>
      </c>
      <c r="O345">
        <f t="shared" si="50"/>
        <v>0.46666666666666667</v>
      </c>
      <c r="P345">
        <f t="shared" si="45"/>
        <v>0.56000000000000005</v>
      </c>
      <c r="Q345">
        <f t="shared" si="46"/>
        <v>1.1200000000000001</v>
      </c>
      <c r="R345">
        <f t="shared" si="47"/>
        <v>0.28000000000000003</v>
      </c>
      <c r="T345">
        <f t="shared" si="48"/>
        <v>1344</v>
      </c>
    </row>
    <row r="346" spans="14:20" ht="15.75" customHeight="1" x14ac:dyDescent="0.15">
      <c r="N346">
        <f t="shared" si="49"/>
        <v>337</v>
      </c>
      <c r="O346">
        <f t="shared" si="50"/>
        <v>0.46805555555555556</v>
      </c>
      <c r="P346">
        <f t="shared" si="45"/>
        <v>0.56166666666666665</v>
      </c>
      <c r="Q346">
        <f t="shared" si="46"/>
        <v>1.1233333333333333</v>
      </c>
      <c r="R346">
        <f t="shared" si="47"/>
        <v>0.28083333333333332</v>
      </c>
      <c r="T346">
        <f t="shared" si="48"/>
        <v>1348</v>
      </c>
    </row>
    <row r="347" spans="14:20" ht="15.75" customHeight="1" x14ac:dyDescent="0.15">
      <c r="N347">
        <f t="shared" si="49"/>
        <v>338</v>
      </c>
      <c r="O347">
        <f t="shared" si="50"/>
        <v>0.46944444444444444</v>
      </c>
      <c r="P347">
        <f t="shared" si="45"/>
        <v>0.56333333333333335</v>
      </c>
      <c r="Q347">
        <f t="shared" si="46"/>
        <v>1.1266666666666667</v>
      </c>
      <c r="R347">
        <f t="shared" si="47"/>
        <v>0.28166666666666668</v>
      </c>
      <c r="T347">
        <f t="shared" si="48"/>
        <v>1352</v>
      </c>
    </row>
    <row r="348" spans="14:20" ht="15.75" customHeight="1" x14ac:dyDescent="0.15">
      <c r="N348">
        <f t="shared" si="49"/>
        <v>339</v>
      </c>
      <c r="O348">
        <f t="shared" si="50"/>
        <v>0.47083333333333333</v>
      </c>
      <c r="P348">
        <f t="shared" si="45"/>
        <v>0.56499999999999995</v>
      </c>
      <c r="Q348">
        <f t="shared" si="46"/>
        <v>1.1299999999999999</v>
      </c>
      <c r="R348">
        <f t="shared" si="47"/>
        <v>0.28249999999999997</v>
      </c>
      <c r="T348">
        <f t="shared" si="48"/>
        <v>1356</v>
      </c>
    </row>
    <row r="349" spans="14:20" ht="15.75" customHeight="1" x14ac:dyDescent="0.15">
      <c r="N349">
        <f t="shared" si="49"/>
        <v>340</v>
      </c>
      <c r="O349">
        <f t="shared" si="50"/>
        <v>0.47222222222222221</v>
      </c>
      <c r="P349">
        <f t="shared" si="45"/>
        <v>0.56666666666666665</v>
      </c>
      <c r="Q349">
        <f t="shared" si="46"/>
        <v>1.1333333333333333</v>
      </c>
      <c r="R349">
        <f t="shared" si="47"/>
        <v>0.28333333333333333</v>
      </c>
      <c r="T349">
        <f t="shared" si="48"/>
        <v>1360</v>
      </c>
    </row>
    <row r="350" spans="14:20" ht="15.75" customHeight="1" x14ac:dyDescent="0.15">
      <c r="N350">
        <f t="shared" si="49"/>
        <v>341</v>
      </c>
      <c r="O350">
        <f t="shared" si="50"/>
        <v>0.47361111111111109</v>
      </c>
      <c r="P350">
        <f t="shared" si="45"/>
        <v>0.56833333333333336</v>
      </c>
      <c r="Q350">
        <f t="shared" si="46"/>
        <v>1.1366666666666667</v>
      </c>
      <c r="R350">
        <f t="shared" si="47"/>
        <v>0.28416666666666668</v>
      </c>
      <c r="T350">
        <f t="shared" si="48"/>
        <v>1364</v>
      </c>
    </row>
    <row r="351" spans="14:20" ht="15.75" customHeight="1" x14ac:dyDescent="0.15">
      <c r="N351">
        <f t="shared" si="49"/>
        <v>342</v>
      </c>
      <c r="O351">
        <f t="shared" si="50"/>
        <v>0.47499999999999998</v>
      </c>
      <c r="P351">
        <f t="shared" si="45"/>
        <v>0.56999999999999995</v>
      </c>
      <c r="Q351">
        <f t="shared" si="46"/>
        <v>1.1399999999999999</v>
      </c>
      <c r="R351">
        <f t="shared" si="47"/>
        <v>0.28499999999999998</v>
      </c>
      <c r="T351">
        <f t="shared" si="48"/>
        <v>1368</v>
      </c>
    </row>
    <row r="352" spans="14:20" ht="15.75" customHeight="1" x14ac:dyDescent="0.15">
      <c r="N352">
        <f t="shared" si="49"/>
        <v>343</v>
      </c>
      <c r="O352">
        <f t="shared" si="50"/>
        <v>0.47638888888888886</v>
      </c>
      <c r="P352">
        <f t="shared" si="45"/>
        <v>0.57166666666666666</v>
      </c>
      <c r="Q352">
        <f t="shared" si="46"/>
        <v>1.1433333333333333</v>
      </c>
      <c r="R352">
        <f t="shared" si="47"/>
        <v>0.28583333333333333</v>
      </c>
      <c r="T352">
        <f t="shared" si="48"/>
        <v>1372</v>
      </c>
    </row>
    <row r="353" spans="14:20" ht="15.75" customHeight="1" x14ac:dyDescent="0.15">
      <c r="N353">
        <f t="shared" si="49"/>
        <v>344</v>
      </c>
      <c r="O353">
        <f t="shared" si="50"/>
        <v>0.4777777777777778</v>
      </c>
      <c r="P353">
        <f t="shared" si="45"/>
        <v>0.57333333333333336</v>
      </c>
      <c r="Q353">
        <f t="shared" si="46"/>
        <v>1.1466666666666667</v>
      </c>
      <c r="R353">
        <f t="shared" si="47"/>
        <v>0.28666666666666668</v>
      </c>
      <c r="T353">
        <f t="shared" si="48"/>
        <v>1376</v>
      </c>
    </row>
    <row r="354" spans="14:20" ht="15.75" customHeight="1" x14ac:dyDescent="0.15">
      <c r="N354">
        <f t="shared" si="49"/>
        <v>345</v>
      </c>
      <c r="O354">
        <f t="shared" si="50"/>
        <v>0.47916666666666669</v>
      </c>
      <c r="P354">
        <f t="shared" si="45"/>
        <v>0.57499999999999996</v>
      </c>
      <c r="Q354">
        <f t="shared" si="46"/>
        <v>1.1499999999999999</v>
      </c>
      <c r="R354">
        <f t="shared" si="47"/>
        <v>0.28749999999999998</v>
      </c>
      <c r="T354">
        <f t="shared" si="48"/>
        <v>1380</v>
      </c>
    </row>
    <row r="355" spans="14:20" ht="15.75" customHeight="1" x14ac:dyDescent="0.15">
      <c r="N355">
        <f t="shared" si="49"/>
        <v>346</v>
      </c>
      <c r="O355">
        <f t="shared" si="50"/>
        <v>0.48055555555555557</v>
      </c>
      <c r="P355">
        <f t="shared" si="45"/>
        <v>0.57666666666666666</v>
      </c>
      <c r="Q355">
        <f t="shared" si="46"/>
        <v>1.1533333333333333</v>
      </c>
      <c r="R355">
        <f t="shared" si="47"/>
        <v>0.28833333333333333</v>
      </c>
      <c r="T355">
        <f t="shared" si="48"/>
        <v>1384</v>
      </c>
    </row>
    <row r="356" spans="14:20" ht="15.75" customHeight="1" x14ac:dyDescent="0.15">
      <c r="N356">
        <f t="shared" si="49"/>
        <v>347</v>
      </c>
      <c r="O356">
        <f t="shared" si="50"/>
        <v>0.48194444444444445</v>
      </c>
      <c r="P356">
        <f t="shared" si="45"/>
        <v>0.57833333333333337</v>
      </c>
      <c r="Q356">
        <f t="shared" si="46"/>
        <v>1.1566666666666667</v>
      </c>
      <c r="R356">
        <f t="shared" si="47"/>
        <v>0.28916666666666668</v>
      </c>
      <c r="T356">
        <f t="shared" si="48"/>
        <v>1388</v>
      </c>
    </row>
    <row r="357" spans="14:20" ht="15.75" customHeight="1" x14ac:dyDescent="0.15">
      <c r="N357">
        <f t="shared" si="49"/>
        <v>348</v>
      </c>
      <c r="O357">
        <f t="shared" si="50"/>
        <v>0.48333333333333334</v>
      </c>
      <c r="P357">
        <f t="shared" si="45"/>
        <v>0.57999999999999996</v>
      </c>
      <c r="Q357">
        <f t="shared" si="46"/>
        <v>1.1599999999999999</v>
      </c>
      <c r="R357">
        <f t="shared" si="47"/>
        <v>0.28999999999999998</v>
      </c>
      <c r="T357">
        <f t="shared" si="48"/>
        <v>1392</v>
      </c>
    </row>
    <row r="358" spans="14:20" ht="15.75" customHeight="1" x14ac:dyDescent="0.15">
      <c r="N358">
        <f t="shared" si="49"/>
        <v>349</v>
      </c>
      <c r="O358">
        <f t="shared" si="50"/>
        <v>0.48472222222222222</v>
      </c>
      <c r="P358">
        <f t="shared" si="45"/>
        <v>0.58166666666666667</v>
      </c>
      <c r="Q358">
        <f t="shared" si="46"/>
        <v>1.1633333333333333</v>
      </c>
      <c r="R358">
        <f t="shared" si="47"/>
        <v>0.29083333333333333</v>
      </c>
      <c r="T358">
        <f t="shared" si="48"/>
        <v>1396</v>
      </c>
    </row>
    <row r="359" spans="14:20" ht="15.75" customHeight="1" x14ac:dyDescent="0.15">
      <c r="N359">
        <f t="shared" si="49"/>
        <v>350</v>
      </c>
      <c r="O359">
        <f t="shared" si="50"/>
        <v>0.4861111111111111</v>
      </c>
      <c r="P359">
        <f t="shared" si="45"/>
        <v>0.58333333333333337</v>
      </c>
      <c r="Q359">
        <f t="shared" si="46"/>
        <v>1.1666666666666667</v>
      </c>
      <c r="R359">
        <f t="shared" si="47"/>
        <v>0.29166666666666669</v>
      </c>
      <c r="T359">
        <f t="shared" si="48"/>
        <v>1400</v>
      </c>
    </row>
    <row r="360" spans="14:20" ht="15.75" customHeight="1" x14ac:dyDescent="0.15">
      <c r="N360">
        <f t="shared" si="49"/>
        <v>351</v>
      </c>
      <c r="O360">
        <f t="shared" si="50"/>
        <v>0.48749999999999999</v>
      </c>
      <c r="P360">
        <f t="shared" si="45"/>
        <v>0.58499999999999996</v>
      </c>
      <c r="Q360">
        <f t="shared" si="46"/>
        <v>1.17</v>
      </c>
      <c r="R360">
        <f t="shared" si="47"/>
        <v>0.29249999999999998</v>
      </c>
      <c r="T360">
        <f t="shared" si="48"/>
        <v>1404</v>
      </c>
    </row>
    <row r="361" spans="14:20" ht="15.75" customHeight="1" x14ac:dyDescent="0.15">
      <c r="N361">
        <f t="shared" si="49"/>
        <v>352</v>
      </c>
      <c r="O361">
        <f t="shared" si="50"/>
        <v>0.48888888888888887</v>
      </c>
      <c r="P361">
        <f t="shared" si="45"/>
        <v>0.58666666666666667</v>
      </c>
      <c r="Q361">
        <f t="shared" si="46"/>
        <v>1.1733333333333333</v>
      </c>
      <c r="R361">
        <f t="shared" si="47"/>
        <v>0.29333333333333333</v>
      </c>
      <c r="T361">
        <f t="shared" si="48"/>
        <v>1408</v>
      </c>
    </row>
    <row r="362" spans="14:20" ht="15.75" customHeight="1" x14ac:dyDescent="0.15">
      <c r="N362">
        <f t="shared" si="49"/>
        <v>353</v>
      </c>
      <c r="O362">
        <f t="shared" si="50"/>
        <v>0.49027777777777776</v>
      </c>
      <c r="P362">
        <f t="shared" si="45"/>
        <v>0.58833333333333337</v>
      </c>
      <c r="Q362">
        <f t="shared" si="46"/>
        <v>1.1766666666666667</v>
      </c>
      <c r="R362">
        <f t="shared" si="47"/>
        <v>0.29416666666666669</v>
      </c>
      <c r="T362">
        <f t="shared" si="48"/>
        <v>1412</v>
      </c>
    </row>
    <row r="363" spans="14:20" ht="15.75" customHeight="1" x14ac:dyDescent="0.15">
      <c r="N363">
        <f t="shared" si="49"/>
        <v>354</v>
      </c>
      <c r="O363">
        <f t="shared" si="50"/>
        <v>0.49166666666666664</v>
      </c>
      <c r="P363">
        <f t="shared" si="45"/>
        <v>0.59</v>
      </c>
      <c r="Q363">
        <f t="shared" si="46"/>
        <v>1.18</v>
      </c>
      <c r="R363">
        <f t="shared" si="47"/>
        <v>0.29499999999999998</v>
      </c>
      <c r="T363">
        <f t="shared" si="48"/>
        <v>1416</v>
      </c>
    </row>
    <row r="364" spans="14:20" ht="15.75" customHeight="1" x14ac:dyDescent="0.15">
      <c r="N364">
        <f t="shared" si="49"/>
        <v>355</v>
      </c>
      <c r="O364">
        <f t="shared" si="50"/>
        <v>0.49305555555555558</v>
      </c>
      <c r="P364">
        <f t="shared" si="45"/>
        <v>0.59166666666666667</v>
      </c>
      <c r="Q364">
        <f t="shared" si="46"/>
        <v>1.1833333333333333</v>
      </c>
      <c r="R364">
        <f t="shared" si="47"/>
        <v>0.29583333333333334</v>
      </c>
      <c r="T364">
        <f t="shared" si="48"/>
        <v>1420</v>
      </c>
    </row>
    <row r="365" spans="14:20" ht="15.75" customHeight="1" x14ac:dyDescent="0.15">
      <c r="N365">
        <f t="shared" si="49"/>
        <v>356</v>
      </c>
      <c r="O365">
        <f t="shared" si="50"/>
        <v>0.49444444444444446</v>
      </c>
      <c r="P365">
        <f t="shared" si="45"/>
        <v>0.59333333333333338</v>
      </c>
      <c r="Q365">
        <f t="shared" si="46"/>
        <v>1.1866666666666668</v>
      </c>
      <c r="R365">
        <f t="shared" si="47"/>
        <v>0.29666666666666669</v>
      </c>
      <c r="T365">
        <f t="shared" si="48"/>
        <v>1424</v>
      </c>
    </row>
    <row r="366" spans="14:20" ht="15.75" customHeight="1" x14ac:dyDescent="0.15">
      <c r="N366">
        <f t="shared" si="49"/>
        <v>357</v>
      </c>
      <c r="O366">
        <f t="shared" si="50"/>
        <v>0.49583333333333335</v>
      </c>
      <c r="P366">
        <f t="shared" si="45"/>
        <v>0.59499999999999997</v>
      </c>
      <c r="Q366">
        <f t="shared" si="46"/>
        <v>1.19</v>
      </c>
      <c r="R366">
        <f t="shared" si="47"/>
        <v>0.29749999999999999</v>
      </c>
      <c r="T366">
        <f t="shared" si="48"/>
        <v>1428</v>
      </c>
    </row>
    <row r="367" spans="14:20" ht="15.75" customHeight="1" x14ac:dyDescent="0.15">
      <c r="N367">
        <f t="shared" si="49"/>
        <v>358</v>
      </c>
      <c r="O367">
        <f t="shared" si="50"/>
        <v>0.49722222222222223</v>
      </c>
      <c r="P367">
        <f t="shared" si="45"/>
        <v>0.59666666666666668</v>
      </c>
      <c r="Q367">
        <f t="shared" si="46"/>
        <v>1.1933333333333334</v>
      </c>
      <c r="R367">
        <f t="shared" si="47"/>
        <v>0.29833333333333334</v>
      </c>
      <c r="T367">
        <f t="shared" si="48"/>
        <v>1432</v>
      </c>
    </row>
    <row r="368" spans="14:20" ht="15.75" customHeight="1" x14ac:dyDescent="0.15">
      <c r="N368">
        <f t="shared" si="49"/>
        <v>359</v>
      </c>
      <c r="O368">
        <f t="shared" si="50"/>
        <v>0.49861111111111112</v>
      </c>
      <c r="P368">
        <f t="shared" si="45"/>
        <v>0.59833333333333338</v>
      </c>
      <c r="Q368">
        <f t="shared" si="46"/>
        <v>1.1966666666666668</v>
      </c>
      <c r="R368">
        <f t="shared" si="47"/>
        <v>0.29916666666666669</v>
      </c>
      <c r="T368">
        <f t="shared" si="48"/>
        <v>1436</v>
      </c>
    </row>
    <row r="369" spans="14:20" ht="15.75" customHeight="1" x14ac:dyDescent="0.15">
      <c r="N369" s="75">
        <f t="shared" si="49"/>
        <v>360</v>
      </c>
      <c r="O369" s="75">
        <f t="shared" si="50"/>
        <v>0.5</v>
      </c>
      <c r="P369" s="75">
        <f t="shared" si="45"/>
        <v>0.6</v>
      </c>
      <c r="Q369" s="75">
        <f t="shared" si="46"/>
        <v>1.2</v>
      </c>
      <c r="R369" s="75">
        <f t="shared" si="47"/>
        <v>0.3</v>
      </c>
      <c r="T369" s="77">
        <f t="shared" si="48"/>
        <v>1440</v>
      </c>
    </row>
    <row r="370" spans="14:20" ht="15.75" customHeight="1" x14ac:dyDescent="0.15">
      <c r="N370">
        <f t="shared" si="49"/>
        <v>361</v>
      </c>
      <c r="O370">
        <f t="shared" si="50"/>
        <v>0.50138888888888888</v>
      </c>
      <c r="P370">
        <f t="shared" si="45"/>
        <v>0.60166666666666668</v>
      </c>
      <c r="Q370">
        <f t="shared" si="46"/>
        <v>1.2033333333333334</v>
      </c>
      <c r="R370">
        <f t="shared" si="47"/>
        <v>0.30083333333333334</v>
      </c>
      <c r="T370">
        <f t="shared" si="48"/>
        <v>1444</v>
      </c>
    </row>
    <row r="371" spans="14:20" ht="15.75" customHeight="1" x14ac:dyDescent="0.15">
      <c r="N371">
        <f t="shared" si="49"/>
        <v>362</v>
      </c>
      <c r="O371">
        <f t="shared" si="50"/>
        <v>0.50277777777777777</v>
      </c>
      <c r="P371">
        <f t="shared" si="45"/>
        <v>0.60333333333333339</v>
      </c>
      <c r="Q371">
        <f t="shared" si="46"/>
        <v>1.2066666666666668</v>
      </c>
      <c r="R371">
        <f t="shared" si="47"/>
        <v>0.30166666666666669</v>
      </c>
      <c r="T371">
        <f t="shared" si="48"/>
        <v>1448</v>
      </c>
    </row>
    <row r="372" spans="14:20" ht="15.75" customHeight="1" x14ac:dyDescent="0.15">
      <c r="N372">
        <f t="shared" si="49"/>
        <v>363</v>
      </c>
      <c r="O372">
        <f t="shared" si="50"/>
        <v>0.50416666666666665</v>
      </c>
      <c r="P372">
        <f t="shared" si="45"/>
        <v>0.60499999999999998</v>
      </c>
      <c r="Q372">
        <f t="shared" si="46"/>
        <v>1.21</v>
      </c>
      <c r="R372">
        <f t="shared" si="47"/>
        <v>0.30249999999999999</v>
      </c>
      <c r="T372">
        <f t="shared" si="48"/>
        <v>1452</v>
      </c>
    </row>
    <row r="373" spans="14:20" ht="15.75" customHeight="1" x14ac:dyDescent="0.15">
      <c r="N373">
        <f t="shared" si="49"/>
        <v>364</v>
      </c>
      <c r="O373">
        <f t="shared" si="50"/>
        <v>0.50555555555555554</v>
      </c>
      <c r="P373">
        <f t="shared" si="45"/>
        <v>0.60666666666666669</v>
      </c>
      <c r="Q373">
        <f t="shared" si="46"/>
        <v>1.2133333333333334</v>
      </c>
      <c r="R373">
        <f t="shared" si="47"/>
        <v>0.30333333333333334</v>
      </c>
      <c r="T373">
        <f t="shared" si="48"/>
        <v>1456</v>
      </c>
    </row>
    <row r="374" spans="14:20" ht="15.75" customHeight="1" x14ac:dyDescent="0.15">
      <c r="N374">
        <f t="shared" si="49"/>
        <v>365</v>
      </c>
      <c r="O374">
        <f t="shared" si="50"/>
        <v>0.50694444444444442</v>
      </c>
      <c r="P374">
        <f t="shared" si="45"/>
        <v>0.60833333333333328</v>
      </c>
      <c r="Q374">
        <f t="shared" si="46"/>
        <v>1.2166666666666666</v>
      </c>
      <c r="R374">
        <f t="shared" si="47"/>
        <v>0.30416666666666664</v>
      </c>
      <c r="T374">
        <f t="shared" si="48"/>
        <v>1460</v>
      </c>
    </row>
    <row r="375" spans="14:20" ht="15.75" customHeight="1" x14ac:dyDescent="0.15">
      <c r="N375">
        <f t="shared" si="49"/>
        <v>366</v>
      </c>
      <c r="O375">
        <f t="shared" si="50"/>
        <v>0.5083333333333333</v>
      </c>
      <c r="P375">
        <f t="shared" si="45"/>
        <v>0.61</v>
      </c>
      <c r="Q375">
        <f t="shared" si="46"/>
        <v>1.22</v>
      </c>
      <c r="R375">
        <f t="shared" si="47"/>
        <v>0.30499999999999999</v>
      </c>
      <c r="T375">
        <f t="shared" si="48"/>
        <v>1464</v>
      </c>
    </row>
    <row r="376" spans="14:20" ht="15.75" customHeight="1" x14ac:dyDescent="0.15">
      <c r="N376">
        <f t="shared" si="49"/>
        <v>367</v>
      </c>
      <c r="O376">
        <f t="shared" si="50"/>
        <v>0.50972222222222219</v>
      </c>
      <c r="P376">
        <f t="shared" si="45"/>
        <v>0.61166666666666669</v>
      </c>
      <c r="Q376">
        <f t="shared" si="46"/>
        <v>1.2233333333333334</v>
      </c>
      <c r="R376">
        <f t="shared" si="47"/>
        <v>0.30583333333333335</v>
      </c>
      <c r="T376">
        <f t="shared" si="48"/>
        <v>1468</v>
      </c>
    </row>
    <row r="377" spans="14:20" ht="15.75" customHeight="1" x14ac:dyDescent="0.15">
      <c r="N377">
        <f t="shared" si="49"/>
        <v>368</v>
      </c>
      <c r="O377">
        <f t="shared" si="50"/>
        <v>0.51111111111111107</v>
      </c>
      <c r="P377">
        <f t="shared" si="45"/>
        <v>0.61333333333333329</v>
      </c>
      <c r="Q377">
        <f t="shared" si="46"/>
        <v>1.2266666666666666</v>
      </c>
      <c r="R377">
        <f t="shared" si="47"/>
        <v>0.30666666666666664</v>
      </c>
      <c r="T377">
        <f t="shared" si="48"/>
        <v>1472</v>
      </c>
    </row>
    <row r="378" spans="14:20" ht="15.75" customHeight="1" x14ac:dyDescent="0.15">
      <c r="N378">
        <f t="shared" si="49"/>
        <v>369</v>
      </c>
      <c r="O378">
        <f t="shared" si="50"/>
        <v>0.51249999999999996</v>
      </c>
      <c r="P378">
        <f t="shared" si="45"/>
        <v>0.61499999999999999</v>
      </c>
      <c r="Q378">
        <f t="shared" si="46"/>
        <v>1.23</v>
      </c>
      <c r="R378">
        <f t="shared" si="47"/>
        <v>0.3075</v>
      </c>
      <c r="T378">
        <f t="shared" si="48"/>
        <v>1476</v>
      </c>
    </row>
    <row r="379" spans="14:20" ht="15.75" customHeight="1" x14ac:dyDescent="0.15">
      <c r="N379">
        <f t="shared" si="49"/>
        <v>370</v>
      </c>
      <c r="O379">
        <f t="shared" si="50"/>
        <v>0.51388888888888884</v>
      </c>
      <c r="P379">
        <f t="shared" si="45"/>
        <v>0.6166666666666667</v>
      </c>
      <c r="Q379">
        <f t="shared" si="46"/>
        <v>1.2333333333333334</v>
      </c>
      <c r="R379">
        <f t="shared" si="47"/>
        <v>0.30833333333333335</v>
      </c>
      <c r="T379">
        <f t="shared" si="48"/>
        <v>1480</v>
      </c>
    </row>
    <row r="380" spans="14:20" ht="15.75" customHeight="1" x14ac:dyDescent="0.15">
      <c r="N380">
        <f t="shared" si="49"/>
        <v>371</v>
      </c>
      <c r="O380">
        <f t="shared" si="50"/>
        <v>0.51527777777777772</v>
      </c>
      <c r="P380">
        <f t="shared" si="45"/>
        <v>0.61833333333333329</v>
      </c>
      <c r="Q380">
        <f t="shared" si="46"/>
        <v>1.2366666666666666</v>
      </c>
      <c r="R380">
        <f t="shared" si="47"/>
        <v>0.30916666666666665</v>
      </c>
      <c r="T380">
        <f t="shared" si="48"/>
        <v>1484</v>
      </c>
    </row>
    <row r="381" spans="14:20" ht="15.75" customHeight="1" x14ac:dyDescent="0.15">
      <c r="N381">
        <f t="shared" si="49"/>
        <v>372</v>
      </c>
      <c r="O381">
        <f t="shared" si="50"/>
        <v>0.51666666666666672</v>
      </c>
      <c r="P381">
        <f t="shared" si="45"/>
        <v>0.62</v>
      </c>
      <c r="Q381">
        <f t="shared" si="46"/>
        <v>1.24</v>
      </c>
      <c r="R381">
        <f t="shared" si="47"/>
        <v>0.31</v>
      </c>
      <c r="T381">
        <f t="shared" si="48"/>
        <v>1488</v>
      </c>
    </row>
    <row r="382" spans="14:20" ht="15.75" customHeight="1" x14ac:dyDescent="0.15">
      <c r="N382">
        <f t="shared" si="49"/>
        <v>373</v>
      </c>
      <c r="O382">
        <f t="shared" si="50"/>
        <v>0.5180555555555556</v>
      </c>
      <c r="P382">
        <f t="shared" si="45"/>
        <v>0.6216666666666667</v>
      </c>
      <c r="Q382">
        <f t="shared" si="46"/>
        <v>1.2433333333333334</v>
      </c>
      <c r="R382">
        <f t="shared" si="47"/>
        <v>0.31083333333333335</v>
      </c>
      <c r="T382">
        <f t="shared" si="48"/>
        <v>1492</v>
      </c>
    </row>
    <row r="383" spans="14:20" ht="15.75" customHeight="1" x14ac:dyDescent="0.15">
      <c r="N383">
        <f t="shared" si="49"/>
        <v>374</v>
      </c>
      <c r="O383">
        <f t="shared" si="50"/>
        <v>0.51944444444444449</v>
      </c>
      <c r="P383">
        <f t="shared" si="45"/>
        <v>0.62333333333333329</v>
      </c>
      <c r="Q383">
        <f t="shared" si="46"/>
        <v>1.2466666666666666</v>
      </c>
      <c r="R383">
        <f t="shared" si="47"/>
        <v>0.31166666666666665</v>
      </c>
      <c r="T383">
        <f t="shared" si="48"/>
        <v>1496</v>
      </c>
    </row>
    <row r="384" spans="14:20" ht="15.75" customHeight="1" x14ac:dyDescent="0.15">
      <c r="N384">
        <f t="shared" si="49"/>
        <v>375</v>
      </c>
      <c r="O384">
        <f t="shared" si="50"/>
        <v>0.52083333333333337</v>
      </c>
      <c r="P384">
        <f t="shared" si="45"/>
        <v>0.625</v>
      </c>
      <c r="Q384">
        <f t="shared" si="46"/>
        <v>1.25</v>
      </c>
      <c r="R384">
        <f t="shared" si="47"/>
        <v>0.3125</v>
      </c>
      <c r="T384">
        <f t="shared" si="48"/>
        <v>1500</v>
      </c>
    </row>
    <row r="385" spans="14:20" ht="15.75" customHeight="1" x14ac:dyDescent="0.15">
      <c r="N385">
        <f t="shared" si="49"/>
        <v>376</v>
      </c>
      <c r="O385">
        <f t="shared" si="50"/>
        <v>0.52222222222222225</v>
      </c>
      <c r="P385">
        <f t="shared" si="45"/>
        <v>0.62666666666666671</v>
      </c>
      <c r="Q385">
        <f t="shared" si="46"/>
        <v>1.2533333333333334</v>
      </c>
      <c r="R385">
        <f t="shared" si="47"/>
        <v>0.31333333333333335</v>
      </c>
      <c r="T385">
        <f t="shared" si="48"/>
        <v>1504</v>
      </c>
    </row>
    <row r="386" spans="14:20" ht="15.75" customHeight="1" x14ac:dyDescent="0.15">
      <c r="N386">
        <f t="shared" si="49"/>
        <v>377</v>
      </c>
      <c r="O386">
        <f t="shared" si="50"/>
        <v>0.52361111111111114</v>
      </c>
      <c r="P386">
        <f t="shared" si="45"/>
        <v>0.6283333333333333</v>
      </c>
      <c r="Q386">
        <f t="shared" si="46"/>
        <v>1.2566666666666666</v>
      </c>
      <c r="R386">
        <f t="shared" si="47"/>
        <v>0.31416666666666665</v>
      </c>
      <c r="T386">
        <f t="shared" si="48"/>
        <v>1508</v>
      </c>
    </row>
    <row r="387" spans="14:20" ht="15.75" customHeight="1" x14ac:dyDescent="0.15">
      <c r="N387">
        <f t="shared" si="49"/>
        <v>378</v>
      </c>
      <c r="O387">
        <f t="shared" si="50"/>
        <v>0.52500000000000002</v>
      </c>
      <c r="P387">
        <f t="shared" si="45"/>
        <v>0.63</v>
      </c>
      <c r="Q387">
        <f t="shared" si="46"/>
        <v>1.26</v>
      </c>
      <c r="R387">
        <f t="shared" si="47"/>
        <v>0.315</v>
      </c>
      <c r="T387">
        <f t="shared" si="48"/>
        <v>1512</v>
      </c>
    </row>
    <row r="388" spans="14:20" ht="15.75" customHeight="1" x14ac:dyDescent="0.15">
      <c r="N388">
        <f t="shared" si="49"/>
        <v>379</v>
      </c>
      <c r="O388">
        <f t="shared" si="50"/>
        <v>0.52638888888888891</v>
      </c>
      <c r="P388">
        <f t="shared" si="45"/>
        <v>0.63166666666666671</v>
      </c>
      <c r="Q388">
        <f t="shared" si="46"/>
        <v>1.2633333333333334</v>
      </c>
      <c r="R388">
        <f t="shared" si="47"/>
        <v>0.31583333333333335</v>
      </c>
      <c r="T388">
        <f t="shared" si="48"/>
        <v>1516</v>
      </c>
    </row>
    <row r="389" spans="14:20" ht="15.75" customHeight="1" x14ac:dyDescent="0.15">
      <c r="N389">
        <f t="shared" si="49"/>
        <v>380</v>
      </c>
      <c r="O389">
        <f t="shared" si="50"/>
        <v>0.52777777777777779</v>
      </c>
      <c r="P389">
        <f t="shared" si="45"/>
        <v>0.6333333333333333</v>
      </c>
      <c r="Q389">
        <f t="shared" si="46"/>
        <v>1.2666666666666666</v>
      </c>
      <c r="R389">
        <f t="shared" si="47"/>
        <v>0.31666666666666665</v>
      </c>
      <c r="T389">
        <f t="shared" si="48"/>
        <v>1520</v>
      </c>
    </row>
    <row r="390" spans="14:20" ht="15.75" customHeight="1" x14ac:dyDescent="0.15">
      <c r="N390">
        <f t="shared" si="49"/>
        <v>381</v>
      </c>
      <c r="O390">
        <f t="shared" si="50"/>
        <v>0.52916666666666667</v>
      </c>
      <c r="P390">
        <f t="shared" si="45"/>
        <v>0.63500000000000001</v>
      </c>
      <c r="Q390">
        <f t="shared" si="46"/>
        <v>1.27</v>
      </c>
      <c r="R390">
        <f t="shared" si="47"/>
        <v>0.3175</v>
      </c>
      <c r="T390">
        <f t="shared" si="48"/>
        <v>1524</v>
      </c>
    </row>
    <row r="391" spans="14:20" ht="15.75" customHeight="1" x14ac:dyDescent="0.15">
      <c r="N391">
        <f t="shared" si="49"/>
        <v>382</v>
      </c>
      <c r="O391">
        <f t="shared" si="50"/>
        <v>0.53055555555555556</v>
      </c>
      <c r="P391">
        <f t="shared" si="45"/>
        <v>0.63666666666666671</v>
      </c>
      <c r="Q391">
        <f t="shared" si="46"/>
        <v>1.2733333333333334</v>
      </c>
      <c r="R391">
        <f t="shared" si="47"/>
        <v>0.31833333333333336</v>
      </c>
      <c r="T391">
        <f t="shared" si="48"/>
        <v>1528</v>
      </c>
    </row>
    <row r="392" spans="14:20" ht="15.75" customHeight="1" x14ac:dyDescent="0.15">
      <c r="N392">
        <f t="shared" si="49"/>
        <v>383</v>
      </c>
      <c r="O392">
        <f t="shared" si="50"/>
        <v>0.53194444444444444</v>
      </c>
      <c r="P392">
        <f t="shared" si="45"/>
        <v>0.63833333333333331</v>
      </c>
      <c r="Q392">
        <f t="shared" si="46"/>
        <v>1.2766666666666666</v>
      </c>
      <c r="R392">
        <f t="shared" si="47"/>
        <v>0.31916666666666665</v>
      </c>
      <c r="T392">
        <f t="shared" si="48"/>
        <v>1532</v>
      </c>
    </row>
    <row r="393" spans="14:20" ht="15.75" customHeight="1" x14ac:dyDescent="0.15">
      <c r="N393">
        <f t="shared" si="49"/>
        <v>384</v>
      </c>
      <c r="O393">
        <f t="shared" si="50"/>
        <v>0.53333333333333333</v>
      </c>
      <c r="P393">
        <f t="shared" si="45"/>
        <v>0.64</v>
      </c>
      <c r="Q393">
        <f t="shared" si="46"/>
        <v>1.28</v>
      </c>
      <c r="R393">
        <f t="shared" si="47"/>
        <v>0.32</v>
      </c>
      <c r="T393">
        <f t="shared" si="48"/>
        <v>1536</v>
      </c>
    </row>
    <row r="394" spans="14:20" ht="15.75" customHeight="1" x14ac:dyDescent="0.15">
      <c r="N394">
        <f t="shared" si="49"/>
        <v>385</v>
      </c>
      <c r="O394">
        <f t="shared" si="50"/>
        <v>0.53472222222222221</v>
      </c>
      <c r="P394">
        <f t="shared" si="45"/>
        <v>0.64166666666666672</v>
      </c>
      <c r="Q394">
        <f t="shared" si="46"/>
        <v>1.2833333333333334</v>
      </c>
      <c r="R394">
        <f t="shared" si="47"/>
        <v>0.32083333333333336</v>
      </c>
      <c r="T394">
        <f t="shared" si="48"/>
        <v>1540</v>
      </c>
    </row>
    <row r="395" spans="14:20" ht="15.75" customHeight="1" x14ac:dyDescent="0.15">
      <c r="N395">
        <f t="shared" ref="N395:N458" si="51">N394+1</f>
        <v>386</v>
      </c>
      <c r="O395">
        <f t="shared" si="50"/>
        <v>0.53611111111111109</v>
      </c>
      <c r="P395">
        <f t="shared" ref="P395:P458" si="52">N395/600</f>
        <v>0.64333333333333331</v>
      </c>
      <c r="Q395">
        <f t="shared" ref="Q395:Q458" si="53">N395/300</f>
        <v>1.2866666666666666</v>
      </c>
      <c r="R395">
        <f t="shared" ref="R395:R458" si="54">N395/1200</f>
        <v>0.32166666666666666</v>
      </c>
      <c r="T395">
        <f t="shared" ref="T395:T458" si="55">(N395*2)*2</f>
        <v>1544</v>
      </c>
    </row>
    <row r="396" spans="14:20" ht="15.75" customHeight="1" x14ac:dyDescent="0.15">
      <c r="N396">
        <f t="shared" si="51"/>
        <v>387</v>
      </c>
      <c r="O396">
        <f t="shared" ref="O396:O459" si="56">N396/720</f>
        <v>0.53749999999999998</v>
      </c>
      <c r="P396">
        <f t="shared" si="52"/>
        <v>0.64500000000000002</v>
      </c>
      <c r="Q396">
        <f t="shared" si="53"/>
        <v>1.29</v>
      </c>
      <c r="R396">
        <f t="shared" si="54"/>
        <v>0.32250000000000001</v>
      </c>
      <c r="T396">
        <f t="shared" si="55"/>
        <v>1548</v>
      </c>
    </row>
    <row r="397" spans="14:20" ht="15.75" customHeight="1" x14ac:dyDescent="0.15">
      <c r="N397">
        <f t="shared" si="51"/>
        <v>388</v>
      </c>
      <c r="O397">
        <f t="shared" si="56"/>
        <v>0.53888888888888886</v>
      </c>
      <c r="P397">
        <f t="shared" si="52"/>
        <v>0.64666666666666661</v>
      </c>
      <c r="Q397">
        <f t="shared" si="53"/>
        <v>1.2933333333333332</v>
      </c>
      <c r="R397">
        <f t="shared" si="54"/>
        <v>0.32333333333333331</v>
      </c>
      <c r="T397">
        <f t="shared" si="55"/>
        <v>1552</v>
      </c>
    </row>
    <row r="398" spans="14:20" ht="15.75" customHeight="1" x14ac:dyDescent="0.15">
      <c r="N398">
        <f t="shared" si="51"/>
        <v>389</v>
      </c>
      <c r="O398">
        <f t="shared" si="56"/>
        <v>0.54027777777777775</v>
      </c>
      <c r="P398">
        <f t="shared" si="52"/>
        <v>0.64833333333333332</v>
      </c>
      <c r="Q398">
        <f t="shared" si="53"/>
        <v>1.2966666666666666</v>
      </c>
      <c r="R398">
        <f t="shared" si="54"/>
        <v>0.32416666666666666</v>
      </c>
      <c r="T398">
        <f t="shared" si="55"/>
        <v>1556</v>
      </c>
    </row>
    <row r="399" spans="14:20" ht="15.75" customHeight="1" x14ac:dyDescent="0.15">
      <c r="N399">
        <f t="shared" si="51"/>
        <v>390</v>
      </c>
      <c r="O399">
        <f t="shared" si="56"/>
        <v>0.54166666666666663</v>
      </c>
      <c r="P399">
        <f t="shared" si="52"/>
        <v>0.65</v>
      </c>
      <c r="Q399">
        <f t="shared" si="53"/>
        <v>1.3</v>
      </c>
      <c r="R399">
        <f t="shared" si="54"/>
        <v>0.32500000000000001</v>
      </c>
      <c r="T399">
        <f t="shared" si="55"/>
        <v>1560</v>
      </c>
    </row>
    <row r="400" spans="14:20" ht="15.75" customHeight="1" x14ac:dyDescent="0.15">
      <c r="N400">
        <f t="shared" si="51"/>
        <v>391</v>
      </c>
      <c r="O400">
        <f t="shared" si="56"/>
        <v>0.54305555555555551</v>
      </c>
      <c r="P400">
        <f t="shared" si="52"/>
        <v>0.65166666666666662</v>
      </c>
      <c r="Q400">
        <f t="shared" si="53"/>
        <v>1.3033333333333332</v>
      </c>
      <c r="R400">
        <f t="shared" si="54"/>
        <v>0.32583333333333331</v>
      </c>
      <c r="T400">
        <f t="shared" si="55"/>
        <v>1564</v>
      </c>
    </row>
    <row r="401" spans="14:20" ht="15.75" customHeight="1" x14ac:dyDescent="0.15">
      <c r="N401">
        <f t="shared" si="51"/>
        <v>392</v>
      </c>
      <c r="O401">
        <f t="shared" si="56"/>
        <v>0.5444444444444444</v>
      </c>
      <c r="P401">
        <f t="shared" si="52"/>
        <v>0.65333333333333332</v>
      </c>
      <c r="Q401">
        <f t="shared" si="53"/>
        <v>1.3066666666666666</v>
      </c>
      <c r="R401">
        <f t="shared" si="54"/>
        <v>0.32666666666666666</v>
      </c>
      <c r="T401">
        <f t="shared" si="55"/>
        <v>1568</v>
      </c>
    </row>
    <row r="402" spans="14:20" ht="15.75" customHeight="1" x14ac:dyDescent="0.15">
      <c r="N402">
        <f t="shared" si="51"/>
        <v>393</v>
      </c>
      <c r="O402">
        <f t="shared" si="56"/>
        <v>0.54583333333333328</v>
      </c>
      <c r="P402">
        <f t="shared" si="52"/>
        <v>0.65500000000000003</v>
      </c>
      <c r="Q402">
        <f t="shared" si="53"/>
        <v>1.31</v>
      </c>
      <c r="R402">
        <f t="shared" si="54"/>
        <v>0.32750000000000001</v>
      </c>
      <c r="T402">
        <f t="shared" si="55"/>
        <v>1572</v>
      </c>
    </row>
    <row r="403" spans="14:20" ht="15.75" customHeight="1" x14ac:dyDescent="0.15">
      <c r="N403">
        <f t="shared" si="51"/>
        <v>394</v>
      </c>
      <c r="O403">
        <f t="shared" si="56"/>
        <v>0.54722222222222228</v>
      </c>
      <c r="P403">
        <f t="shared" si="52"/>
        <v>0.65666666666666662</v>
      </c>
      <c r="Q403">
        <f t="shared" si="53"/>
        <v>1.3133333333333332</v>
      </c>
      <c r="R403">
        <f t="shared" si="54"/>
        <v>0.32833333333333331</v>
      </c>
      <c r="T403">
        <f t="shared" si="55"/>
        <v>1576</v>
      </c>
    </row>
    <row r="404" spans="14:20" ht="15.75" customHeight="1" x14ac:dyDescent="0.15">
      <c r="N404">
        <f t="shared" si="51"/>
        <v>395</v>
      </c>
      <c r="O404">
        <f t="shared" si="56"/>
        <v>0.54861111111111116</v>
      </c>
      <c r="P404">
        <f t="shared" si="52"/>
        <v>0.65833333333333333</v>
      </c>
      <c r="Q404">
        <f t="shared" si="53"/>
        <v>1.3166666666666667</v>
      </c>
      <c r="R404">
        <f t="shared" si="54"/>
        <v>0.32916666666666666</v>
      </c>
      <c r="T404">
        <f t="shared" si="55"/>
        <v>1580</v>
      </c>
    </row>
    <row r="405" spans="14:20" ht="15.75" customHeight="1" x14ac:dyDescent="0.15">
      <c r="N405">
        <f t="shared" si="51"/>
        <v>396</v>
      </c>
      <c r="O405">
        <f t="shared" si="56"/>
        <v>0.55000000000000004</v>
      </c>
      <c r="P405">
        <f t="shared" si="52"/>
        <v>0.66</v>
      </c>
      <c r="Q405">
        <f t="shared" si="53"/>
        <v>1.32</v>
      </c>
      <c r="R405">
        <f t="shared" si="54"/>
        <v>0.33</v>
      </c>
      <c r="T405">
        <f t="shared" si="55"/>
        <v>1584</v>
      </c>
    </row>
    <row r="406" spans="14:20" ht="15.75" customHeight="1" x14ac:dyDescent="0.15">
      <c r="N406">
        <f t="shared" si="51"/>
        <v>397</v>
      </c>
      <c r="O406">
        <f t="shared" si="56"/>
        <v>0.55138888888888893</v>
      </c>
      <c r="P406">
        <f t="shared" si="52"/>
        <v>0.66166666666666663</v>
      </c>
      <c r="Q406">
        <f t="shared" si="53"/>
        <v>1.3233333333333333</v>
      </c>
      <c r="R406">
        <f t="shared" si="54"/>
        <v>0.33083333333333331</v>
      </c>
      <c r="T406">
        <f t="shared" si="55"/>
        <v>1588</v>
      </c>
    </row>
    <row r="407" spans="14:20" ht="15.75" customHeight="1" x14ac:dyDescent="0.15">
      <c r="N407">
        <f t="shared" si="51"/>
        <v>398</v>
      </c>
      <c r="O407">
        <f t="shared" si="56"/>
        <v>0.55277777777777781</v>
      </c>
      <c r="P407">
        <f t="shared" si="52"/>
        <v>0.66333333333333333</v>
      </c>
      <c r="Q407">
        <f t="shared" si="53"/>
        <v>1.3266666666666667</v>
      </c>
      <c r="R407">
        <f t="shared" si="54"/>
        <v>0.33166666666666667</v>
      </c>
      <c r="T407">
        <f t="shared" si="55"/>
        <v>1592</v>
      </c>
    </row>
    <row r="408" spans="14:20" ht="15.75" customHeight="1" x14ac:dyDescent="0.15">
      <c r="N408">
        <f t="shared" si="51"/>
        <v>399</v>
      </c>
      <c r="O408">
        <f t="shared" si="56"/>
        <v>0.5541666666666667</v>
      </c>
      <c r="P408">
        <f t="shared" si="52"/>
        <v>0.66500000000000004</v>
      </c>
      <c r="Q408">
        <f t="shared" si="53"/>
        <v>1.33</v>
      </c>
      <c r="R408">
        <f t="shared" si="54"/>
        <v>0.33250000000000002</v>
      </c>
      <c r="T408">
        <f t="shared" si="55"/>
        <v>1596</v>
      </c>
    </row>
    <row r="409" spans="14:20" ht="15.75" customHeight="1" x14ac:dyDescent="0.15">
      <c r="N409">
        <f t="shared" si="51"/>
        <v>400</v>
      </c>
      <c r="O409">
        <f t="shared" si="56"/>
        <v>0.55555555555555558</v>
      </c>
      <c r="P409">
        <f t="shared" si="52"/>
        <v>0.66666666666666663</v>
      </c>
      <c r="Q409">
        <f t="shared" si="53"/>
        <v>1.3333333333333333</v>
      </c>
      <c r="R409">
        <f t="shared" si="54"/>
        <v>0.33333333333333331</v>
      </c>
      <c r="T409">
        <f t="shared" si="55"/>
        <v>1600</v>
      </c>
    </row>
    <row r="410" spans="14:20" ht="15.75" customHeight="1" x14ac:dyDescent="0.15">
      <c r="N410">
        <f t="shared" si="51"/>
        <v>401</v>
      </c>
      <c r="O410">
        <f t="shared" si="56"/>
        <v>0.55694444444444446</v>
      </c>
      <c r="P410">
        <f t="shared" si="52"/>
        <v>0.66833333333333333</v>
      </c>
      <c r="Q410">
        <f t="shared" si="53"/>
        <v>1.3366666666666667</v>
      </c>
      <c r="R410">
        <f t="shared" si="54"/>
        <v>0.33416666666666667</v>
      </c>
      <c r="T410">
        <f t="shared" si="55"/>
        <v>1604</v>
      </c>
    </row>
    <row r="411" spans="14:20" ht="15.75" customHeight="1" x14ac:dyDescent="0.15">
      <c r="N411">
        <f t="shared" si="51"/>
        <v>402</v>
      </c>
      <c r="O411">
        <f t="shared" si="56"/>
        <v>0.55833333333333335</v>
      </c>
      <c r="P411">
        <f t="shared" si="52"/>
        <v>0.67</v>
      </c>
      <c r="Q411">
        <f t="shared" si="53"/>
        <v>1.34</v>
      </c>
      <c r="R411">
        <f t="shared" si="54"/>
        <v>0.33500000000000002</v>
      </c>
      <c r="T411">
        <f t="shared" si="55"/>
        <v>1608</v>
      </c>
    </row>
    <row r="412" spans="14:20" ht="15.75" customHeight="1" x14ac:dyDescent="0.15">
      <c r="N412">
        <f t="shared" si="51"/>
        <v>403</v>
      </c>
      <c r="O412">
        <f t="shared" si="56"/>
        <v>0.55972222222222223</v>
      </c>
      <c r="P412">
        <f t="shared" si="52"/>
        <v>0.67166666666666663</v>
      </c>
      <c r="Q412">
        <f t="shared" si="53"/>
        <v>1.3433333333333333</v>
      </c>
      <c r="R412">
        <f t="shared" si="54"/>
        <v>0.33583333333333332</v>
      </c>
      <c r="T412">
        <f t="shared" si="55"/>
        <v>1612</v>
      </c>
    </row>
    <row r="413" spans="14:20" ht="15.75" customHeight="1" x14ac:dyDescent="0.15">
      <c r="N413">
        <f t="shared" si="51"/>
        <v>404</v>
      </c>
      <c r="O413">
        <f t="shared" si="56"/>
        <v>0.56111111111111112</v>
      </c>
      <c r="P413">
        <f t="shared" si="52"/>
        <v>0.67333333333333334</v>
      </c>
      <c r="Q413">
        <f t="shared" si="53"/>
        <v>1.3466666666666667</v>
      </c>
      <c r="R413">
        <f t="shared" si="54"/>
        <v>0.33666666666666667</v>
      </c>
      <c r="T413">
        <f t="shared" si="55"/>
        <v>1616</v>
      </c>
    </row>
    <row r="414" spans="14:20" ht="15.75" customHeight="1" x14ac:dyDescent="0.15">
      <c r="N414">
        <f t="shared" si="51"/>
        <v>405</v>
      </c>
      <c r="O414">
        <f t="shared" si="56"/>
        <v>0.5625</v>
      </c>
      <c r="P414">
        <f t="shared" si="52"/>
        <v>0.67500000000000004</v>
      </c>
      <c r="Q414">
        <f t="shared" si="53"/>
        <v>1.35</v>
      </c>
      <c r="R414">
        <f t="shared" si="54"/>
        <v>0.33750000000000002</v>
      </c>
      <c r="T414">
        <f t="shared" si="55"/>
        <v>1620</v>
      </c>
    </row>
    <row r="415" spans="14:20" ht="15.75" customHeight="1" x14ac:dyDescent="0.15">
      <c r="N415">
        <f t="shared" si="51"/>
        <v>406</v>
      </c>
      <c r="O415">
        <f t="shared" si="56"/>
        <v>0.56388888888888888</v>
      </c>
      <c r="P415">
        <f t="shared" si="52"/>
        <v>0.67666666666666664</v>
      </c>
      <c r="Q415">
        <f t="shared" si="53"/>
        <v>1.3533333333333333</v>
      </c>
      <c r="R415">
        <f t="shared" si="54"/>
        <v>0.33833333333333332</v>
      </c>
      <c r="T415">
        <f t="shared" si="55"/>
        <v>1624</v>
      </c>
    </row>
    <row r="416" spans="14:20" ht="15.75" customHeight="1" x14ac:dyDescent="0.15">
      <c r="N416">
        <f t="shared" si="51"/>
        <v>407</v>
      </c>
      <c r="O416">
        <f t="shared" si="56"/>
        <v>0.56527777777777777</v>
      </c>
      <c r="P416">
        <f t="shared" si="52"/>
        <v>0.67833333333333334</v>
      </c>
      <c r="Q416">
        <f t="shared" si="53"/>
        <v>1.3566666666666667</v>
      </c>
      <c r="R416">
        <f t="shared" si="54"/>
        <v>0.33916666666666667</v>
      </c>
      <c r="T416">
        <f t="shared" si="55"/>
        <v>1628</v>
      </c>
    </row>
    <row r="417" spans="14:20" ht="15.75" customHeight="1" x14ac:dyDescent="0.15">
      <c r="N417">
        <f t="shared" si="51"/>
        <v>408</v>
      </c>
      <c r="O417">
        <f t="shared" si="56"/>
        <v>0.56666666666666665</v>
      </c>
      <c r="P417">
        <f t="shared" si="52"/>
        <v>0.68</v>
      </c>
      <c r="Q417">
        <f t="shared" si="53"/>
        <v>1.36</v>
      </c>
      <c r="R417">
        <f t="shared" si="54"/>
        <v>0.34</v>
      </c>
      <c r="T417">
        <f t="shared" si="55"/>
        <v>1632</v>
      </c>
    </row>
    <row r="418" spans="14:20" ht="15.75" customHeight="1" x14ac:dyDescent="0.15">
      <c r="N418">
        <f t="shared" si="51"/>
        <v>409</v>
      </c>
      <c r="O418">
        <f t="shared" si="56"/>
        <v>0.56805555555555554</v>
      </c>
      <c r="P418">
        <f t="shared" si="52"/>
        <v>0.68166666666666664</v>
      </c>
      <c r="Q418">
        <f t="shared" si="53"/>
        <v>1.3633333333333333</v>
      </c>
      <c r="R418">
        <f t="shared" si="54"/>
        <v>0.34083333333333332</v>
      </c>
      <c r="T418">
        <f t="shared" si="55"/>
        <v>1636</v>
      </c>
    </row>
    <row r="419" spans="14:20" ht="15.75" customHeight="1" x14ac:dyDescent="0.15">
      <c r="N419">
        <f t="shared" si="51"/>
        <v>410</v>
      </c>
      <c r="O419">
        <f t="shared" si="56"/>
        <v>0.56944444444444442</v>
      </c>
      <c r="P419">
        <f t="shared" si="52"/>
        <v>0.68333333333333335</v>
      </c>
      <c r="Q419">
        <f t="shared" si="53"/>
        <v>1.3666666666666667</v>
      </c>
      <c r="R419">
        <f t="shared" si="54"/>
        <v>0.34166666666666667</v>
      </c>
      <c r="T419">
        <f t="shared" si="55"/>
        <v>1640</v>
      </c>
    </row>
    <row r="420" spans="14:20" ht="15.75" customHeight="1" x14ac:dyDescent="0.15">
      <c r="N420">
        <f t="shared" si="51"/>
        <v>411</v>
      </c>
      <c r="O420">
        <f t="shared" si="56"/>
        <v>0.5708333333333333</v>
      </c>
      <c r="P420">
        <f t="shared" si="52"/>
        <v>0.68500000000000005</v>
      </c>
      <c r="Q420">
        <f t="shared" si="53"/>
        <v>1.37</v>
      </c>
      <c r="R420">
        <f t="shared" si="54"/>
        <v>0.34250000000000003</v>
      </c>
      <c r="T420">
        <f t="shared" si="55"/>
        <v>1644</v>
      </c>
    </row>
    <row r="421" spans="14:20" ht="15.75" customHeight="1" x14ac:dyDescent="0.15">
      <c r="N421">
        <f t="shared" si="51"/>
        <v>412</v>
      </c>
      <c r="O421">
        <f t="shared" si="56"/>
        <v>0.57222222222222219</v>
      </c>
      <c r="P421">
        <f t="shared" si="52"/>
        <v>0.68666666666666665</v>
      </c>
      <c r="Q421">
        <f t="shared" si="53"/>
        <v>1.3733333333333333</v>
      </c>
      <c r="R421">
        <f t="shared" si="54"/>
        <v>0.34333333333333332</v>
      </c>
      <c r="T421">
        <f t="shared" si="55"/>
        <v>1648</v>
      </c>
    </row>
    <row r="422" spans="14:20" ht="15.75" customHeight="1" x14ac:dyDescent="0.15">
      <c r="N422">
        <f t="shared" si="51"/>
        <v>413</v>
      </c>
      <c r="O422">
        <f t="shared" si="56"/>
        <v>0.57361111111111107</v>
      </c>
      <c r="P422">
        <f t="shared" si="52"/>
        <v>0.68833333333333335</v>
      </c>
      <c r="Q422">
        <f t="shared" si="53"/>
        <v>1.3766666666666667</v>
      </c>
      <c r="R422">
        <f t="shared" si="54"/>
        <v>0.34416666666666668</v>
      </c>
      <c r="T422">
        <f t="shared" si="55"/>
        <v>1652</v>
      </c>
    </row>
    <row r="423" spans="14:20" ht="15.75" customHeight="1" x14ac:dyDescent="0.15">
      <c r="N423">
        <f t="shared" si="51"/>
        <v>414</v>
      </c>
      <c r="O423">
        <f t="shared" si="56"/>
        <v>0.57499999999999996</v>
      </c>
      <c r="P423">
        <f t="shared" si="52"/>
        <v>0.69</v>
      </c>
      <c r="Q423">
        <f t="shared" si="53"/>
        <v>1.38</v>
      </c>
      <c r="R423">
        <f t="shared" si="54"/>
        <v>0.34499999999999997</v>
      </c>
      <c r="T423">
        <f t="shared" si="55"/>
        <v>1656</v>
      </c>
    </row>
    <row r="424" spans="14:20" ht="15.75" customHeight="1" x14ac:dyDescent="0.15">
      <c r="N424">
        <f t="shared" si="51"/>
        <v>415</v>
      </c>
      <c r="O424">
        <f t="shared" si="56"/>
        <v>0.57638888888888884</v>
      </c>
      <c r="P424">
        <f t="shared" si="52"/>
        <v>0.69166666666666665</v>
      </c>
      <c r="Q424">
        <f t="shared" si="53"/>
        <v>1.3833333333333333</v>
      </c>
      <c r="R424">
        <f t="shared" si="54"/>
        <v>0.34583333333333333</v>
      </c>
      <c r="T424">
        <f t="shared" si="55"/>
        <v>1660</v>
      </c>
    </row>
    <row r="425" spans="14:20" ht="15.75" customHeight="1" x14ac:dyDescent="0.15">
      <c r="N425">
        <f t="shared" si="51"/>
        <v>416</v>
      </c>
      <c r="O425">
        <f t="shared" si="56"/>
        <v>0.57777777777777772</v>
      </c>
      <c r="P425">
        <f t="shared" si="52"/>
        <v>0.69333333333333336</v>
      </c>
      <c r="Q425">
        <f t="shared" si="53"/>
        <v>1.3866666666666667</v>
      </c>
      <c r="R425">
        <f t="shared" si="54"/>
        <v>0.34666666666666668</v>
      </c>
      <c r="T425">
        <f t="shared" si="55"/>
        <v>1664</v>
      </c>
    </row>
    <row r="426" spans="14:20" ht="15.75" customHeight="1" x14ac:dyDescent="0.15">
      <c r="N426">
        <f t="shared" si="51"/>
        <v>417</v>
      </c>
      <c r="O426">
        <f t="shared" si="56"/>
        <v>0.57916666666666672</v>
      </c>
      <c r="P426">
        <f t="shared" si="52"/>
        <v>0.69499999999999995</v>
      </c>
      <c r="Q426">
        <f t="shared" si="53"/>
        <v>1.39</v>
      </c>
      <c r="R426">
        <f t="shared" si="54"/>
        <v>0.34749999999999998</v>
      </c>
      <c r="T426">
        <f t="shared" si="55"/>
        <v>1668</v>
      </c>
    </row>
    <row r="427" spans="14:20" ht="15.75" customHeight="1" x14ac:dyDescent="0.15">
      <c r="N427">
        <f t="shared" si="51"/>
        <v>418</v>
      </c>
      <c r="O427">
        <f t="shared" si="56"/>
        <v>0.5805555555555556</v>
      </c>
      <c r="P427">
        <f t="shared" si="52"/>
        <v>0.69666666666666666</v>
      </c>
      <c r="Q427">
        <f t="shared" si="53"/>
        <v>1.3933333333333333</v>
      </c>
      <c r="R427">
        <f t="shared" si="54"/>
        <v>0.34833333333333333</v>
      </c>
      <c r="T427">
        <f t="shared" si="55"/>
        <v>1672</v>
      </c>
    </row>
    <row r="428" spans="14:20" ht="15.75" customHeight="1" x14ac:dyDescent="0.15">
      <c r="N428">
        <f t="shared" si="51"/>
        <v>419</v>
      </c>
      <c r="O428">
        <f t="shared" si="56"/>
        <v>0.58194444444444449</v>
      </c>
      <c r="P428">
        <f t="shared" si="52"/>
        <v>0.69833333333333336</v>
      </c>
      <c r="Q428">
        <f t="shared" si="53"/>
        <v>1.3966666666666667</v>
      </c>
      <c r="R428">
        <f t="shared" si="54"/>
        <v>0.34916666666666668</v>
      </c>
      <c r="T428">
        <f t="shared" si="55"/>
        <v>1676</v>
      </c>
    </row>
    <row r="429" spans="14:20" ht="15.75" customHeight="1" x14ac:dyDescent="0.15">
      <c r="N429">
        <f t="shared" si="51"/>
        <v>420</v>
      </c>
      <c r="O429">
        <f t="shared" si="56"/>
        <v>0.58333333333333337</v>
      </c>
      <c r="P429">
        <f t="shared" si="52"/>
        <v>0.7</v>
      </c>
      <c r="Q429">
        <f t="shared" si="53"/>
        <v>1.4</v>
      </c>
      <c r="R429">
        <f t="shared" si="54"/>
        <v>0.35</v>
      </c>
      <c r="T429">
        <f t="shared" si="55"/>
        <v>1680</v>
      </c>
    </row>
    <row r="430" spans="14:20" ht="15.75" customHeight="1" x14ac:dyDescent="0.15">
      <c r="N430">
        <f t="shared" si="51"/>
        <v>421</v>
      </c>
      <c r="O430">
        <f t="shared" si="56"/>
        <v>0.58472222222222225</v>
      </c>
      <c r="P430">
        <f t="shared" si="52"/>
        <v>0.70166666666666666</v>
      </c>
      <c r="Q430">
        <f t="shared" si="53"/>
        <v>1.4033333333333333</v>
      </c>
      <c r="R430">
        <f t="shared" si="54"/>
        <v>0.35083333333333333</v>
      </c>
      <c r="T430">
        <f t="shared" si="55"/>
        <v>1684</v>
      </c>
    </row>
    <row r="431" spans="14:20" ht="15.75" customHeight="1" x14ac:dyDescent="0.15">
      <c r="N431">
        <f t="shared" si="51"/>
        <v>422</v>
      </c>
      <c r="O431">
        <f t="shared" si="56"/>
        <v>0.58611111111111114</v>
      </c>
      <c r="P431">
        <f t="shared" si="52"/>
        <v>0.70333333333333337</v>
      </c>
      <c r="Q431">
        <f t="shared" si="53"/>
        <v>1.4066666666666667</v>
      </c>
      <c r="R431">
        <f t="shared" si="54"/>
        <v>0.35166666666666668</v>
      </c>
      <c r="T431">
        <f t="shared" si="55"/>
        <v>1688</v>
      </c>
    </row>
    <row r="432" spans="14:20" ht="15.75" customHeight="1" x14ac:dyDescent="0.15">
      <c r="N432">
        <f t="shared" si="51"/>
        <v>423</v>
      </c>
      <c r="O432">
        <f t="shared" si="56"/>
        <v>0.58750000000000002</v>
      </c>
      <c r="P432">
        <f t="shared" si="52"/>
        <v>0.70499999999999996</v>
      </c>
      <c r="Q432">
        <f t="shared" si="53"/>
        <v>1.41</v>
      </c>
      <c r="R432">
        <f t="shared" si="54"/>
        <v>0.35249999999999998</v>
      </c>
      <c r="T432">
        <f t="shared" si="55"/>
        <v>1692</v>
      </c>
    </row>
    <row r="433" spans="14:20" ht="15.75" customHeight="1" x14ac:dyDescent="0.15">
      <c r="N433">
        <f t="shared" si="51"/>
        <v>424</v>
      </c>
      <c r="O433">
        <f t="shared" si="56"/>
        <v>0.58888888888888891</v>
      </c>
      <c r="P433">
        <f t="shared" si="52"/>
        <v>0.70666666666666667</v>
      </c>
      <c r="Q433">
        <f t="shared" si="53"/>
        <v>1.4133333333333333</v>
      </c>
      <c r="R433">
        <f t="shared" si="54"/>
        <v>0.35333333333333333</v>
      </c>
      <c r="T433">
        <f t="shared" si="55"/>
        <v>1696</v>
      </c>
    </row>
    <row r="434" spans="14:20" ht="15.75" customHeight="1" x14ac:dyDescent="0.15">
      <c r="N434">
        <f t="shared" si="51"/>
        <v>425</v>
      </c>
      <c r="O434">
        <f t="shared" si="56"/>
        <v>0.59027777777777779</v>
      </c>
      <c r="P434">
        <f t="shared" si="52"/>
        <v>0.70833333333333337</v>
      </c>
      <c r="Q434">
        <f t="shared" si="53"/>
        <v>1.4166666666666667</v>
      </c>
      <c r="R434">
        <f t="shared" si="54"/>
        <v>0.35416666666666669</v>
      </c>
      <c r="T434">
        <f t="shared" si="55"/>
        <v>1700</v>
      </c>
    </row>
    <row r="435" spans="14:20" ht="15.75" customHeight="1" x14ac:dyDescent="0.15">
      <c r="N435">
        <f t="shared" si="51"/>
        <v>426</v>
      </c>
      <c r="O435">
        <f t="shared" si="56"/>
        <v>0.59166666666666667</v>
      </c>
      <c r="P435">
        <f t="shared" si="52"/>
        <v>0.71</v>
      </c>
      <c r="Q435">
        <f t="shared" si="53"/>
        <v>1.42</v>
      </c>
      <c r="R435">
        <f t="shared" si="54"/>
        <v>0.35499999999999998</v>
      </c>
      <c r="T435">
        <f t="shared" si="55"/>
        <v>1704</v>
      </c>
    </row>
    <row r="436" spans="14:20" ht="15.75" customHeight="1" x14ac:dyDescent="0.15">
      <c r="N436">
        <f t="shared" si="51"/>
        <v>427</v>
      </c>
      <c r="O436">
        <f t="shared" si="56"/>
        <v>0.59305555555555556</v>
      </c>
      <c r="P436">
        <f t="shared" si="52"/>
        <v>0.71166666666666667</v>
      </c>
      <c r="Q436">
        <f t="shared" si="53"/>
        <v>1.4233333333333333</v>
      </c>
      <c r="R436">
        <f t="shared" si="54"/>
        <v>0.35583333333333333</v>
      </c>
      <c r="T436">
        <f t="shared" si="55"/>
        <v>1708</v>
      </c>
    </row>
    <row r="437" spans="14:20" ht="15.75" customHeight="1" x14ac:dyDescent="0.15">
      <c r="N437">
        <f t="shared" si="51"/>
        <v>428</v>
      </c>
      <c r="O437">
        <f t="shared" si="56"/>
        <v>0.59444444444444444</v>
      </c>
      <c r="P437">
        <f t="shared" si="52"/>
        <v>0.71333333333333337</v>
      </c>
      <c r="Q437">
        <f t="shared" si="53"/>
        <v>1.4266666666666667</v>
      </c>
      <c r="R437">
        <f t="shared" si="54"/>
        <v>0.35666666666666669</v>
      </c>
      <c r="T437">
        <f t="shared" si="55"/>
        <v>1712</v>
      </c>
    </row>
    <row r="438" spans="14:20" ht="15.75" customHeight="1" x14ac:dyDescent="0.15">
      <c r="N438">
        <f t="shared" si="51"/>
        <v>429</v>
      </c>
      <c r="O438">
        <f t="shared" si="56"/>
        <v>0.59583333333333333</v>
      </c>
      <c r="P438">
        <f t="shared" si="52"/>
        <v>0.71499999999999997</v>
      </c>
      <c r="Q438">
        <f t="shared" si="53"/>
        <v>1.43</v>
      </c>
      <c r="R438">
        <f t="shared" si="54"/>
        <v>0.35749999999999998</v>
      </c>
      <c r="T438">
        <f t="shared" si="55"/>
        <v>1716</v>
      </c>
    </row>
    <row r="439" spans="14:20" ht="15.75" customHeight="1" x14ac:dyDescent="0.15">
      <c r="N439">
        <f t="shared" si="51"/>
        <v>430</v>
      </c>
      <c r="O439">
        <f t="shared" si="56"/>
        <v>0.59722222222222221</v>
      </c>
      <c r="P439">
        <f t="shared" si="52"/>
        <v>0.71666666666666667</v>
      </c>
      <c r="Q439">
        <f t="shared" si="53"/>
        <v>1.4333333333333333</v>
      </c>
      <c r="R439">
        <f t="shared" si="54"/>
        <v>0.35833333333333334</v>
      </c>
      <c r="T439">
        <f t="shared" si="55"/>
        <v>1720</v>
      </c>
    </row>
    <row r="440" spans="14:20" ht="15.75" customHeight="1" x14ac:dyDescent="0.15">
      <c r="N440">
        <f t="shared" si="51"/>
        <v>431</v>
      </c>
      <c r="O440">
        <f t="shared" si="56"/>
        <v>0.59861111111111109</v>
      </c>
      <c r="P440">
        <f t="shared" si="52"/>
        <v>0.71833333333333338</v>
      </c>
      <c r="Q440">
        <f t="shared" si="53"/>
        <v>1.4366666666666668</v>
      </c>
      <c r="R440">
        <f t="shared" si="54"/>
        <v>0.35916666666666669</v>
      </c>
      <c r="T440">
        <f t="shared" si="55"/>
        <v>1724</v>
      </c>
    </row>
    <row r="441" spans="14:20" ht="15.75" customHeight="1" x14ac:dyDescent="0.15">
      <c r="N441" s="75">
        <f t="shared" si="51"/>
        <v>432</v>
      </c>
      <c r="O441" s="75">
        <f t="shared" si="56"/>
        <v>0.6</v>
      </c>
      <c r="P441" s="75">
        <f t="shared" si="52"/>
        <v>0.72</v>
      </c>
      <c r="Q441" s="75">
        <f t="shared" si="53"/>
        <v>1.44</v>
      </c>
      <c r="R441" s="75">
        <f t="shared" si="54"/>
        <v>0.36</v>
      </c>
      <c r="T441" s="77">
        <f t="shared" si="55"/>
        <v>1728</v>
      </c>
    </row>
    <row r="442" spans="14:20" ht="15.75" customHeight="1" x14ac:dyDescent="0.15">
      <c r="N442">
        <f t="shared" si="51"/>
        <v>433</v>
      </c>
      <c r="O442">
        <f t="shared" si="56"/>
        <v>0.60138888888888886</v>
      </c>
      <c r="P442">
        <f t="shared" si="52"/>
        <v>0.72166666666666668</v>
      </c>
      <c r="Q442">
        <f t="shared" si="53"/>
        <v>1.4433333333333334</v>
      </c>
      <c r="R442">
        <f t="shared" si="54"/>
        <v>0.36083333333333334</v>
      </c>
      <c r="T442">
        <f t="shared" si="55"/>
        <v>1732</v>
      </c>
    </row>
    <row r="443" spans="14:20" ht="15.75" customHeight="1" x14ac:dyDescent="0.15">
      <c r="N443">
        <f t="shared" si="51"/>
        <v>434</v>
      </c>
      <c r="O443">
        <f t="shared" si="56"/>
        <v>0.60277777777777775</v>
      </c>
      <c r="P443">
        <f t="shared" si="52"/>
        <v>0.72333333333333338</v>
      </c>
      <c r="Q443">
        <f t="shared" si="53"/>
        <v>1.4466666666666668</v>
      </c>
      <c r="R443">
        <f t="shared" si="54"/>
        <v>0.36166666666666669</v>
      </c>
      <c r="T443">
        <f t="shared" si="55"/>
        <v>1736</v>
      </c>
    </row>
    <row r="444" spans="14:20" ht="15.75" customHeight="1" x14ac:dyDescent="0.15">
      <c r="N444">
        <f t="shared" si="51"/>
        <v>435</v>
      </c>
      <c r="O444">
        <f t="shared" si="56"/>
        <v>0.60416666666666663</v>
      </c>
      <c r="P444">
        <f t="shared" si="52"/>
        <v>0.72499999999999998</v>
      </c>
      <c r="Q444">
        <f t="shared" si="53"/>
        <v>1.45</v>
      </c>
      <c r="R444">
        <f t="shared" si="54"/>
        <v>0.36249999999999999</v>
      </c>
      <c r="T444">
        <f t="shared" si="55"/>
        <v>1740</v>
      </c>
    </row>
    <row r="445" spans="14:20" ht="15.75" customHeight="1" x14ac:dyDescent="0.15">
      <c r="N445">
        <f t="shared" si="51"/>
        <v>436</v>
      </c>
      <c r="O445">
        <f t="shared" si="56"/>
        <v>0.60555555555555551</v>
      </c>
      <c r="P445">
        <f t="shared" si="52"/>
        <v>0.72666666666666668</v>
      </c>
      <c r="Q445">
        <f t="shared" si="53"/>
        <v>1.4533333333333334</v>
      </c>
      <c r="R445">
        <f t="shared" si="54"/>
        <v>0.36333333333333334</v>
      </c>
      <c r="T445">
        <f t="shared" si="55"/>
        <v>1744</v>
      </c>
    </row>
    <row r="446" spans="14:20" ht="15.75" customHeight="1" x14ac:dyDescent="0.15">
      <c r="N446">
        <f t="shared" si="51"/>
        <v>437</v>
      </c>
      <c r="O446">
        <f t="shared" si="56"/>
        <v>0.6069444444444444</v>
      </c>
      <c r="P446">
        <f t="shared" si="52"/>
        <v>0.72833333333333339</v>
      </c>
      <c r="Q446">
        <f t="shared" si="53"/>
        <v>1.4566666666666668</v>
      </c>
      <c r="R446">
        <f t="shared" si="54"/>
        <v>0.36416666666666669</v>
      </c>
      <c r="T446">
        <f t="shared" si="55"/>
        <v>1748</v>
      </c>
    </row>
    <row r="447" spans="14:20" ht="15.75" customHeight="1" x14ac:dyDescent="0.15">
      <c r="N447">
        <f t="shared" si="51"/>
        <v>438</v>
      </c>
      <c r="O447">
        <f t="shared" si="56"/>
        <v>0.60833333333333328</v>
      </c>
      <c r="P447">
        <f t="shared" si="52"/>
        <v>0.73</v>
      </c>
      <c r="Q447">
        <f t="shared" si="53"/>
        <v>1.46</v>
      </c>
      <c r="R447">
        <f t="shared" si="54"/>
        <v>0.36499999999999999</v>
      </c>
      <c r="T447">
        <f t="shared" si="55"/>
        <v>1752</v>
      </c>
    </row>
    <row r="448" spans="14:20" ht="15.75" customHeight="1" x14ac:dyDescent="0.15">
      <c r="N448">
        <f t="shared" si="51"/>
        <v>439</v>
      </c>
      <c r="O448">
        <f t="shared" si="56"/>
        <v>0.60972222222222228</v>
      </c>
      <c r="P448">
        <f t="shared" si="52"/>
        <v>0.73166666666666669</v>
      </c>
      <c r="Q448">
        <f t="shared" si="53"/>
        <v>1.4633333333333334</v>
      </c>
      <c r="R448">
        <f t="shared" si="54"/>
        <v>0.36583333333333334</v>
      </c>
      <c r="T448">
        <f t="shared" si="55"/>
        <v>1756</v>
      </c>
    </row>
    <row r="449" spans="14:20" ht="15.75" customHeight="1" x14ac:dyDescent="0.15">
      <c r="N449">
        <f t="shared" si="51"/>
        <v>440</v>
      </c>
      <c r="O449">
        <f t="shared" si="56"/>
        <v>0.61111111111111116</v>
      </c>
      <c r="P449">
        <f t="shared" si="52"/>
        <v>0.73333333333333328</v>
      </c>
      <c r="Q449">
        <f t="shared" si="53"/>
        <v>1.4666666666666666</v>
      </c>
      <c r="R449">
        <f t="shared" si="54"/>
        <v>0.36666666666666664</v>
      </c>
      <c r="T449">
        <f t="shared" si="55"/>
        <v>1760</v>
      </c>
    </row>
    <row r="450" spans="14:20" ht="15.75" customHeight="1" x14ac:dyDescent="0.15">
      <c r="N450">
        <f t="shared" si="51"/>
        <v>441</v>
      </c>
      <c r="O450">
        <f t="shared" si="56"/>
        <v>0.61250000000000004</v>
      </c>
      <c r="P450">
        <f t="shared" si="52"/>
        <v>0.73499999999999999</v>
      </c>
      <c r="Q450">
        <f t="shared" si="53"/>
        <v>1.47</v>
      </c>
      <c r="R450">
        <f t="shared" si="54"/>
        <v>0.36749999999999999</v>
      </c>
      <c r="T450">
        <f t="shared" si="55"/>
        <v>1764</v>
      </c>
    </row>
    <row r="451" spans="14:20" ht="15.75" customHeight="1" x14ac:dyDescent="0.15">
      <c r="N451">
        <f t="shared" si="51"/>
        <v>442</v>
      </c>
      <c r="O451">
        <f t="shared" si="56"/>
        <v>0.61388888888888893</v>
      </c>
      <c r="P451">
        <f t="shared" si="52"/>
        <v>0.73666666666666669</v>
      </c>
      <c r="Q451">
        <f t="shared" si="53"/>
        <v>1.4733333333333334</v>
      </c>
      <c r="R451">
        <f t="shared" si="54"/>
        <v>0.36833333333333335</v>
      </c>
      <c r="T451">
        <f t="shared" si="55"/>
        <v>1768</v>
      </c>
    </row>
    <row r="452" spans="14:20" ht="15.75" customHeight="1" x14ac:dyDescent="0.15">
      <c r="N452">
        <f t="shared" si="51"/>
        <v>443</v>
      </c>
      <c r="O452">
        <f t="shared" si="56"/>
        <v>0.61527777777777781</v>
      </c>
      <c r="P452">
        <f t="shared" si="52"/>
        <v>0.73833333333333329</v>
      </c>
      <c r="Q452">
        <f t="shared" si="53"/>
        <v>1.4766666666666666</v>
      </c>
      <c r="R452">
        <f t="shared" si="54"/>
        <v>0.36916666666666664</v>
      </c>
      <c r="T452">
        <f t="shared" si="55"/>
        <v>1772</v>
      </c>
    </row>
    <row r="453" spans="14:20" ht="15.75" customHeight="1" x14ac:dyDescent="0.15">
      <c r="N453">
        <f t="shared" si="51"/>
        <v>444</v>
      </c>
      <c r="O453">
        <f t="shared" si="56"/>
        <v>0.6166666666666667</v>
      </c>
      <c r="P453">
        <f t="shared" si="52"/>
        <v>0.74</v>
      </c>
      <c r="Q453">
        <f t="shared" si="53"/>
        <v>1.48</v>
      </c>
      <c r="R453">
        <f t="shared" si="54"/>
        <v>0.37</v>
      </c>
      <c r="T453">
        <f t="shared" si="55"/>
        <v>1776</v>
      </c>
    </row>
    <row r="454" spans="14:20" ht="15.75" customHeight="1" x14ac:dyDescent="0.15">
      <c r="N454">
        <f t="shared" si="51"/>
        <v>445</v>
      </c>
      <c r="O454">
        <f t="shared" si="56"/>
        <v>0.61805555555555558</v>
      </c>
      <c r="P454">
        <f t="shared" si="52"/>
        <v>0.7416666666666667</v>
      </c>
      <c r="Q454">
        <f t="shared" si="53"/>
        <v>1.4833333333333334</v>
      </c>
      <c r="R454">
        <f t="shared" si="54"/>
        <v>0.37083333333333335</v>
      </c>
      <c r="T454">
        <f t="shared" si="55"/>
        <v>1780</v>
      </c>
    </row>
    <row r="455" spans="14:20" ht="15.75" customHeight="1" x14ac:dyDescent="0.15">
      <c r="N455">
        <f t="shared" si="51"/>
        <v>446</v>
      </c>
      <c r="O455">
        <f t="shared" si="56"/>
        <v>0.61944444444444446</v>
      </c>
      <c r="P455">
        <f t="shared" si="52"/>
        <v>0.74333333333333329</v>
      </c>
      <c r="Q455">
        <f t="shared" si="53"/>
        <v>1.4866666666666666</v>
      </c>
      <c r="R455">
        <f t="shared" si="54"/>
        <v>0.37166666666666665</v>
      </c>
      <c r="T455">
        <f t="shared" si="55"/>
        <v>1784</v>
      </c>
    </row>
    <row r="456" spans="14:20" ht="15.75" customHeight="1" x14ac:dyDescent="0.15">
      <c r="N456">
        <f t="shared" si="51"/>
        <v>447</v>
      </c>
      <c r="O456">
        <f t="shared" si="56"/>
        <v>0.62083333333333335</v>
      </c>
      <c r="P456">
        <f t="shared" si="52"/>
        <v>0.745</v>
      </c>
      <c r="Q456">
        <f t="shared" si="53"/>
        <v>1.49</v>
      </c>
      <c r="R456">
        <f t="shared" si="54"/>
        <v>0.3725</v>
      </c>
      <c r="T456">
        <f t="shared" si="55"/>
        <v>1788</v>
      </c>
    </row>
    <row r="457" spans="14:20" ht="15.75" customHeight="1" x14ac:dyDescent="0.15">
      <c r="N457">
        <f t="shared" si="51"/>
        <v>448</v>
      </c>
      <c r="O457">
        <f t="shared" si="56"/>
        <v>0.62222222222222223</v>
      </c>
      <c r="P457">
        <f t="shared" si="52"/>
        <v>0.7466666666666667</v>
      </c>
      <c r="Q457">
        <f t="shared" si="53"/>
        <v>1.4933333333333334</v>
      </c>
      <c r="R457">
        <f t="shared" si="54"/>
        <v>0.37333333333333335</v>
      </c>
      <c r="T457">
        <f t="shared" si="55"/>
        <v>1792</v>
      </c>
    </row>
    <row r="458" spans="14:20" ht="15.75" customHeight="1" x14ac:dyDescent="0.15">
      <c r="N458">
        <f t="shared" si="51"/>
        <v>449</v>
      </c>
      <c r="O458">
        <f t="shared" si="56"/>
        <v>0.62361111111111112</v>
      </c>
      <c r="P458">
        <f t="shared" si="52"/>
        <v>0.74833333333333329</v>
      </c>
      <c r="Q458">
        <f t="shared" si="53"/>
        <v>1.4966666666666666</v>
      </c>
      <c r="R458">
        <f t="shared" si="54"/>
        <v>0.37416666666666665</v>
      </c>
      <c r="T458">
        <f t="shared" si="55"/>
        <v>1796</v>
      </c>
    </row>
    <row r="459" spans="14:20" ht="15.75" customHeight="1" x14ac:dyDescent="0.15">
      <c r="N459">
        <f t="shared" ref="N459:N522" si="57">N458+1</f>
        <v>450</v>
      </c>
      <c r="O459">
        <f t="shared" si="56"/>
        <v>0.625</v>
      </c>
      <c r="P459">
        <f t="shared" ref="P459:P522" si="58">N459/600</f>
        <v>0.75</v>
      </c>
      <c r="Q459">
        <f t="shared" ref="Q459:Q522" si="59">N459/300</f>
        <v>1.5</v>
      </c>
      <c r="R459">
        <f t="shared" ref="R459:R522" si="60">N459/1200</f>
        <v>0.375</v>
      </c>
      <c r="T459">
        <f t="shared" ref="T459:T522" si="61">(N459*2)*2</f>
        <v>1800</v>
      </c>
    </row>
    <row r="460" spans="14:20" ht="15.75" customHeight="1" x14ac:dyDescent="0.15">
      <c r="N460">
        <f t="shared" si="57"/>
        <v>451</v>
      </c>
      <c r="O460">
        <f t="shared" ref="O460:O523" si="62">N460/720</f>
        <v>0.62638888888888888</v>
      </c>
      <c r="P460">
        <f t="shared" si="58"/>
        <v>0.75166666666666671</v>
      </c>
      <c r="Q460">
        <f t="shared" si="59"/>
        <v>1.5033333333333334</v>
      </c>
      <c r="R460">
        <f t="shared" si="60"/>
        <v>0.37583333333333335</v>
      </c>
      <c r="T460">
        <f t="shared" si="61"/>
        <v>1804</v>
      </c>
    </row>
    <row r="461" spans="14:20" ht="15.75" customHeight="1" x14ac:dyDescent="0.15">
      <c r="N461">
        <f t="shared" si="57"/>
        <v>452</v>
      </c>
      <c r="O461">
        <f t="shared" si="62"/>
        <v>0.62777777777777777</v>
      </c>
      <c r="P461">
        <f t="shared" si="58"/>
        <v>0.7533333333333333</v>
      </c>
      <c r="Q461">
        <f t="shared" si="59"/>
        <v>1.5066666666666666</v>
      </c>
      <c r="R461">
        <f t="shared" si="60"/>
        <v>0.37666666666666665</v>
      </c>
      <c r="T461">
        <f t="shared" si="61"/>
        <v>1808</v>
      </c>
    </row>
    <row r="462" spans="14:20" ht="15.75" customHeight="1" x14ac:dyDescent="0.15">
      <c r="N462">
        <f t="shared" si="57"/>
        <v>453</v>
      </c>
      <c r="O462">
        <f t="shared" si="62"/>
        <v>0.62916666666666665</v>
      </c>
      <c r="P462">
        <f t="shared" si="58"/>
        <v>0.755</v>
      </c>
      <c r="Q462">
        <f t="shared" si="59"/>
        <v>1.51</v>
      </c>
      <c r="R462">
        <f t="shared" si="60"/>
        <v>0.3775</v>
      </c>
      <c r="T462">
        <f t="shared" si="61"/>
        <v>1812</v>
      </c>
    </row>
    <row r="463" spans="14:20" ht="15.75" customHeight="1" x14ac:dyDescent="0.15">
      <c r="N463">
        <f t="shared" si="57"/>
        <v>454</v>
      </c>
      <c r="O463">
        <f t="shared" si="62"/>
        <v>0.63055555555555554</v>
      </c>
      <c r="P463">
        <f t="shared" si="58"/>
        <v>0.75666666666666671</v>
      </c>
      <c r="Q463">
        <f t="shared" si="59"/>
        <v>1.5133333333333334</v>
      </c>
      <c r="R463">
        <f t="shared" si="60"/>
        <v>0.37833333333333335</v>
      </c>
      <c r="T463">
        <f t="shared" si="61"/>
        <v>1816</v>
      </c>
    </row>
    <row r="464" spans="14:20" ht="15.75" customHeight="1" x14ac:dyDescent="0.15">
      <c r="N464">
        <f t="shared" si="57"/>
        <v>455</v>
      </c>
      <c r="O464">
        <f t="shared" si="62"/>
        <v>0.63194444444444442</v>
      </c>
      <c r="P464">
        <f t="shared" si="58"/>
        <v>0.7583333333333333</v>
      </c>
      <c r="Q464">
        <f t="shared" si="59"/>
        <v>1.5166666666666666</v>
      </c>
      <c r="R464">
        <f t="shared" si="60"/>
        <v>0.37916666666666665</v>
      </c>
      <c r="T464">
        <f t="shared" si="61"/>
        <v>1820</v>
      </c>
    </row>
    <row r="465" spans="14:20" ht="15.75" customHeight="1" x14ac:dyDescent="0.15">
      <c r="N465">
        <f t="shared" si="57"/>
        <v>456</v>
      </c>
      <c r="O465">
        <f t="shared" si="62"/>
        <v>0.6333333333333333</v>
      </c>
      <c r="P465">
        <f t="shared" si="58"/>
        <v>0.76</v>
      </c>
      <c r="Q465">
        <f t="shared" si="59"/>
        <v>1.52</v>
      </c>
      <c r="R465">
        <f t="shared" si="60"/>
        <v>0.38</v>
      </c>
      <c r="T465">
        <f t="shared" si="61"/>
        <v>1824</v>
      </c>
    </row>
    <row r="466" spans="14:20" ht="15.75" customHeight="1" x14ac:dyDescent="0.15">
      <c r="N466">
        <f t="shared" si="57"/>
        <v>457</v>
      </c>
      <c r="O466">
        <f t="shared" si="62"/>
        <v>0.63472222222222219</v>
      </c>
      <c r="P466">
        <f t="shared" si="58"/>
        <v>0.76166666666666671</v>
      </c>
      <c r="Q466">
        <f t="shared" si="59"/>
        <v>1.5233333333333334</v>
      </c>
      <c r="R466">
        <f t="shared" si="60"/>
        <v>0.38083333333333336</v>
      </c>
      <c r="T466">
        <f t="shared" si="61"/>
        <v>1828</v>
      </c>
    </row>
    <row r="467" spans="14:20" ht="15.75" customHeight="1" x14ac:dyDescent="0.15">
      <c r="N467">
        <f t="shared" si="57"/>
        <v>458</v>
      </c>
      <c r="O467">
        <f t="shared" si="62"/>
        <v>0.63611111111111107</v>
      </c>
      <c r="P467">
        <f t="shared" si="58"/>
        <v>0.76333333333333331</v>
      </c>
      <c r="Q467">
        <f t="shared" si="59"/>
        <v>1.5266666666666666</v>
      </c>
      <c r="R467">
        <f t="shared" si="60"/>
        <v>0.38166666666666665</v>
      </c>
      <c r="T467">
        <f t="shared" si="61"/>
        <v>1832</v>
      </c>
    </row>
    <row r="468" spans="14:20" ht="15.75" customHeight="1" x14ac:dyDescent="0.15">
      <c r="N468">
        <f t="shared" si="57"/>
        <v>459</v>
      </c>
      <c r="O468">
        <f t="shared" si="62"/>
        <v>0.63749999999999996</v>
      </c>
      <c r="P468">
        <f t="shared" si="58"/>
        <v>0.76500000000000001</v>
      </c>
      <c r="Q468">
        <f t="shared" si="59"/>
        <v>1.53</v>
      </c>
      <c r="R468">
        <f t="shared" si="60"/>
        <v>0.38250000000000001</v>
      </c>
      <c r="T468">
        <f t="shared" si="61"/>
        <v>1836</v>
      </c>
    </row>
    <row r="469" spans="14:20" ht="15.75" customHeight="1" x14ac:dyDescent="0.15">
      <c r="N469">
        <f t="shared" si="57"/>
        <v>460</v>
      </c>
      <c r="O469">
        <f t="shared" si="62"/>
        <v>0.63888888888888884</v>
      </c>
      <c r="P469">
        <f t="shared" si="58"/>
        <v>0.76666666666666672</v>
      </c>
      <c r="Q469">
        <f t="shared" si="59"/>
        <v>1.5333333333333334</v>
      </c>
      <c r="R469">
        <f t="shared" si="60"/>
        <v>0.38333333333333336</v>
      </c>
      <c r="T469">
        <f t="shared" si="61"/>
        <v>1840</v>
      </c>
    </row>
    <row r="470" spans="14:20" ht="15.75" customHeight="1" x14ac:dyDescent="0.15">
      <c r="N470">
        <f t="shared" si="57"/>
        <v>461</v>
      </c>
      <c r="O470">
        <f t="shared" si="62"/>
        <v>0.64027777777777772</v>
      </c>
      <c r="P470">
        <f t="shared" si="58"/>
        <v>0.76833333333333331</v>
      </c>
      <c r="Q470">
        <f t="shared" si="59"/>
        <v>1.5366666666666666</v>
      </c>
      <c r="R470">
        <f t="shared" si="60"/>
        <v>0.38416666666666666</v>
      </c>
      <c r="T470">
        <f t="shared" si="61"/>
        <v>1844</v>
      </c>
    </row>
    <row r="471" spans="14:20" ht="15.75" customHeight="1" x14ac:dyDescent="0.15">
      <c r="N471">
        <f t="shared" si="57"/>
        <v>462</v>
      </c>
      <c r="O471">
        <f t="shared" si="62"/>
        <v>0.64166666666666672</v>
      </c>
      <c r="P471">
        <f t="shared" si="58"/>
        <v>0.77</v>
      </c>
      <c r="Q471">
        <f t="shared" si="59"/>
        <v>1.54</v>
      </c>
      <c r="R471">
        <f t="shared" si="60"/>
        <v>0.38500000000000001</v>
      </c>
      <c r="T471">
        <f t="shared" si="61"/>
        <v>1848</v>
      </c>
    </row>
    <row r="472" spans="14:20" ht="15.75" customHeight="1" x14ac:dyDescent="0.15">
      <c r="N472">
        <f t="shared" si="57"/>
        <v>463</v>
      </c>
      <c r="O472">
        <f t="shared" si="62"/>
        <v>0.6430555555555556</v>
      </c>
      <c r="P472">
        <f t="shared" si="58"/>
        <v>0.77166666666666661</v>
      </c>
      <c r="Q472">
        <f t="shared" si="59"/>
        <v>1.5433333333333332</v>
      </c>
      <c r="R472">
        <f t="shared" si="60"/>
        <v>0.38583333333333331</v>
      </c>
      <c r="T472">
        <f t="shared" si="61"/>
        <v>1852</v>
      </c>
    </row>
    <row r="473" spans="14:20" ht="15.75" customHeight="1" x14ac:dyDescent="0.15">
      <c r="N473">
        <f t="shared" si="57"/>
        <v>464</v>
      </c>
      <c r="O473">
        <f t="shared" si="62"/>
        <v>0.64444444444444449</v>
      </c>
      <c r="P473">
        <f t="shared" si="58"/>
        <v>0.77333333333333332</v>
      </c>
      <c r="Q473">
        <f t="shared" si="59"/>
        <v>1.5466666666666666</v>
      </c>
      <c r="R473">
        <f t="shared" si="60"/>
        <v>0.38666666666666666</v>
      </c>
      <c r="T473">
        <f t="shared" si="61"/>
        <v>1856</v>
      </c>
    </row>
    <row r="474" spans="14:20" ht="15.75" customHeight="1" x14ac:dyDescent="0.15">
      <c r="N474">
        <f t="shared" si="57"/>
        <v>465</v>
      </c>
      <c r="O474">
        <f t="shared" si="62"/>
        <v>0.64583333333333337</v>
      </c>
      <c r="P474">
        <f t="shared" si="58"/>
        <v>0.77500000000000002</v>
      </c>
      <c r="Q474">
        <f t="shared" si="59"/>
        <v>1.55</v>
      </c>
      <c r="R474">
        <f t="shared" si="60"/>
        <v>0.38750000000000001</v>
      </c>
      <c r="T474">
        <f t="shared" si="61"/>
        <v>1860</v>
      </c>
    </row>
    <row r="475" spans="14:20" ht="15.75" customHeight="1" x14ac:dyDescent="0.15">
      <c r="N475">
        <f t="shared" si="57"/>
        <v>466</v>
      </c>
      <c r="O475">
        <f t="shared" si="62"/>
        <v>0.64722222222222225</v>
      </c>
      <c r="P475">
        <f t="shared" si="58"/>
        <v>0.77666666666666662</v>
      </c>
      <c r="Q475">
        <f t="shared" si="59"/>
        <v>1.5533333333333332</v>
      </c>
      <c r="R475">
        <f t="shared" si="60"/>
        <v>0.38833333333333331</v>
      </c>
      <c r="T475">
        <f t="shared" si="61"/>
        <v>1864</v>
      </c>
    </row>
    <row r="476" spans="14:20" ht="15.75" customHeight="1" x14ac:dyDescent="0.15">
      <c r="N476">
        <f t="shared" si="57"/>
        <v>467</v>
      </c>
      <c r="O476">
        <f t="shared" si="62"/>
        <v>0.64861111111111114</v>
      </c>
      <c r="P476">
        <f t="shared" si="58"/>
        <v>0.77833333333333332</v>
      </c>
      <c r="Q476">
        <f t="shared" si="59"/>
        <v>1.5566666666666666</v>
      </c>
      <c r="R476">
        <f t="shared" si="60"/>
        <v>0.38916666666666666</v>
      </c>
      <c r="T476">
        <f t="shared" si="61"/>
        <v>1868</v>
      </c>
    </row>
    <row r="477" spans="14:20" ht="15.75" customHeight="1" x14ac:dyDescent="0.15">
      <c r="N477">
        <f t="shared" si="57"/>
        <v>468</v>
      </c>
      <c r="O477">
        <f t="shared" si="62"/>
        <v>0.65</v>
      </c>
      <c r="P477">
        <f t="shared" si="58"/>
        <v>0.78</v>
      </c>
      <c r="Q477">
        <f t="shared" si="59"/>
        <v>1.56</v>
      </c>
      <c r="R477">
        <f t="shared" si="60"/>
        <v>0.39</v>
      </c>
      <c r="T477">
        <f t="shared" si="61"/>
        <v>1872</v>
      </c>
    </row>
    <row r="478" spans="14:20" ht="15.75" customHeight="1" x14ac:dyDescent="0.15">
      <c r="N478">
        <f t="shared" si="57"/>
        <v>469</v>
      </c>
      <c r="O478">
        <f t="shared" si="62"/>
        <v>0.65138888888888891</v>
      </c>
      <c r="P478">
        <f t="shared" si="58"/>
        <v>0.78166666666666662</v>
      </c>
      <c r="Q478">
        <f t="shared" si="59"/>
        <v>1.5633333333333332</v>
      </c>
      <c r="R478">
        <f t="shared" si="60"/>
        <v>0.39083333333333331</v>
      </c>
      <c r="T478">
        <f t="shared" si="61"/>
        <v>1876</v>
      </c>
    </row>
    <row r="479" spans="14:20" ht="15.75" customHeight="1" x14ac:dyDescent="0.15">
      <c r="N479">
        <f t="shared" si="57"/>
        <v>470</v>
      </c>
      <c r="O479">
        <f t="shared" si="62"/>
        <v>0.65277777777777779</v>
      </c>
      <c r="P479">
        <f t="shared" si="58"/>
        <v>0.78333333333333333</v>
      </c>
      <c r="Q479">
        <f t="shared" si="59"/>
        <v>1.5666666666666667</v>
      </c>
      <c r="R479">
        <f t="shared" si="60"/>
        <v>0.39166666666666666</v>
      </c>
      <c r="T479">
        <f t="shared" si="61"/>
        <v>1880</v>
      </c>
    </row>
    <row r="480" spans="14:20" ht="15.75" customHeight="1" x14ac:dyDescent="0.15">
      <c r="N480">
        <f t="shared" si="57"/>
        <v>471</v>
      </c>
      <c r="O480">
        <f t="shared" si="62"/>
        <v>0.65416666666666667</v>
      </c>
      <c r="P480">
        <f t="shared" si="58"/>
        <v>0.78500000000000003</v>
      </c>
      <c r="Q480">
        <f t="shared" si="59"/>
        <v>1.57</v>
      </c>
      <c r="R480">
        <f t="shared" si="60"/>
        <v>0.39250000000000002</v>
      </c>
      <c r="T480">
        <f t="shared" si="61"/>
        <v>1884</v>
      </c>
    </row>
    <row r="481" spans="14:20" ht="15.75" customHeight="1" x14ac:dyDescent="0.15">
      <c r="N481">
        <f t="shared" si="57"/>
        <v>472</v>
      </c>
      <c r="O481">
        <f t="shared" si="62"/>
        <v>0.65555555555555556</v>
      </c>
      <c r="P481">
        <f t="shared" si="58"/>
        <v>0.78666666666666663</v>
      </c>
      <c r="Q481">
        <f t="shared" si="59"/>
        <v>1.5733333333333333</v>
      </c>
      <c r="R481">
        <f t="shared" si="60"/>
        <v>0.39333333333333331</v>
      </c>
      <c r="T481">
        <f t="shared" si="61"/>
        <v>1888</v>
      </c>
    </row>
    <row r="482" spans="14:20" ht="15.75" customHeight="1" x14ac:dyDescent="0.15">
      <c r="N482">
        <f t="shared" si="57"/>
        <v>473</v>
      </c>
      <c r="O482">
        <f t="shared" si="62"/>
        <v>0.65694444444444444</v>
      </c>
      <c r="P482">
        <f t="shared" si="58"/>
        <v>0.78833333333333333</v>
      </c>
      <c r="Q482">
        <f t="shared" si="59"/>
        <v>1.5766666666666667</v>
      </c>
      <c r="R482">
        <f t="shared" si="60"/>
        <v>0.39416666666666667</v>
      </c>
      <c r="T482">
        <f t="shared" si="61"/>
        <v>1892</v>
      </c>
    </row>
    <row r="483" spans="14:20" ht="15.75" customHeight="1" x14ac:dyDescent="0.15">
      <c r="N483">
        <f t="shared" si="57"/>
        <v>474</v>
      </c>
      <c r="O483">
        <f t="shared" si="62"/>
        <v>0.65833333333333333</v>
      </c>
      <c r="P483">
        <f t="shared" si="58"/>
        <v>0.79</v>
      </c>
      <c r="Q483">
        <f t="shared" si="59"/>
        <v>1.58</v>
      </c>
      <c r="R483">
        <f t="shared" si="60"/>
        <v>0.39500000000000002</v>
      </c>
      <c r="T483">
        <f t="shared" si="61"/>
        <v>1896</v>
      </c>
    </row>
    <row r="484" spans="14:20" ht="15.75" customHeight="1" x14ac:dyDescent="0.15">
      <c r="N484">
        <f t="shared" si="57"/>
        <v>475</v>
      </c>
      <c r="O484">
        <f t="shared" si="62"/>
        <v>0.65972222222222221</v>
      </c>
      <c r="P484">
        <f t="shared" si="58"/>
        <v>0.79166666666666663</v>
      </c>
      <c r="Q484">
        <f t="shared" si="59"/>
        <v>1.5833333333333333</v>
      </c>
      <c r="R484">
        <f t="shared" si="60"/>
        <v>0.39583333333333331</v>
      </c>
      <c r="T484">
        <f t="shared" si="61"/>
        <v>1900</v>
      </c>
    </row>
    <row r="485" spans="14:20" ht="15.75" customHeight="1" x14ac:dyDescent="0.15">
      <c r="N485">
        <f t="shared" si="57"/>
        <v>476</v>
      </c>
      <c r="O485">
        <f t="shared" si="62"/>
        <v>0.66111111111111109</v>
      </c>
      <c r="P485">
        <f t="shared" si="58"/>
        <v>0.79333333333333333</v>
      </c>
      <c r="Q485">
        <f t="shared" si="59"/>
        <v>1.5866666666666667</v>
      </c>
      <c r="R485">
        <f t="shared" si="60"/>
        <v>0.39666666666666667</v>
      </c>
      <c r="T485">
        <f t="shared" si="61"/>
        <v>1904</v>
      </c>
    </row>
    <row r="486" spans="14:20" ht="15.75" customHeight="1" x14ac:dyDescent="0.15">
      <c r="N486">
        <f t="shared" si="57"/>
        <v>477</v>
      </c>
      <c r="O486">
        <f t="shared" si="62"/>
        <v>0.66249999999999998</v>
      </c>
      <c r="P486">
        <f t="shared" si="58"/>
        <v>0.79500000000000004</v>
      </c>
      <c r="Q486">
        <f t="shared" si="59"/>
        <v>1.59</v>
      </c>
      <c r="R486">
        <f t="shared" si="60"/>
        <v>0.39750000000000002</v>
      </c>
      <c r="T486">
        <f t="shared" si="61"/>
        <v>1908</v>
      </c>
    </row>
    <row r="487" spans="14:20" ht="15.75" customHeight="1" x14ac:dyDescent="0.15">
      <c r="N487">
        <f t="shared" si="57"/>
        <v>478</v>
      </c>
      <c r="O487">
        <f t="shared" si="62"/>
        <v>0.66388888888888886</v>
      </c>
      <c r="P487">
        <f t="shared" si="58"/>
        <v>0.79666666666666663</v>
      </c>
      <c r="Q487">
        <f t="shared" si="59"/>
        <v>1.5933333333333333</v>
      </c>
      <c r="R487">
        <f t="shared" si="60"/>
        <v>0.39833333333333332</v>
      </c>
      <c r="T487">
        <f t="shared" si="61"/>
        <v>1912</v>
      </c>
    </row>
    <row r="488" spans="14:20" ht="15.75" customHeight="1" x14ac:dyDescent="0.15">
      <c r="N488">
        <f t="shared" si="57"/>
        <v>479</v>
      </c>
      <c r="O488">
        <f t="shared" si="62"/>
        <v>0.66527777777777775</v>
      </c>
      <c r="P488">
        <f t="shared" si="58"/>
        <v>0.79833333333333334</v>
      </c>
      <c r="Q488">
        <f t="shared" si="59"/>
        <v>1.5966666666666667</v>
      </c>
      <c r="R488">
        <f t="shared" si="60"/>
        <v>0.39916666666666667</v>
      </c>
      <c r="T488">
        <f t="shared" si="61"/>
        <v>1916</v>
      </c>
    </row>
    <row r="489" spans="14:20" ht="15.75" customHeight="1" x14ac:dyDescent="0.15">
      <c r="N489">
        <f t="shared" si="57"/>
        <v>480</v>
      </c>
      <c r="O489">
        <f t="shared" si="62"/>
        <v>0.66666666666666663</v>
      </c>
      <c r="P489">
        <f t="shared" si="58"/>
        <v>0.8</v>
      </c>
      <c r="Q489">
        <f t="shared" si="59"/>
        <v>1.6</v>
      </c>
      <c r="R489">
        <f t="shared" si="60"/>
        <v>0.4</v>
      </c>
      <c r="T489">
        <f t="shared" si="61"/>
        <v>1920</v>
      </c>
    </row>
    <row r="490" spans="14:20" ht="15.75" customHeight="1" x14ac:dyDescent="0.15">
      <c r="N490">
        <f t="shared" si="57"/>
        <v>481</v>
      </c>
      <c r="O490">
        <f t="shared" si="62"/>
        <v>0.66805555555555551</v>
      </c>
      <c r="P490">
        <f t="shared" si="58"/>
        <v>0.80166666666666664</v>
      </c>
      <c r="Q490">
        <f t="shared" si="59"/>
        <v>1.6033333333333333</v>
      </c>
      <c r="R490">
        <f t="shared" si="60"/>
        <v>0.40083333333333332</v>
      </c>
      <c r="T490">
        <f t="shared" si="61"/>
        <v>1924</v>
      </c>
    </row>
    <row r="491" spans="14:20" ht="15.75" customHeight="1" x14ac:dyDescent="0.15">
      <c r="N491">
        <f t="shared" si="57"/>
        <v>482</v>
      </c>
      <c r="O491">
        <f t="shared" si="62"/>
        <v>0.6694444444444444</v>
      </c>
      <c r="P491">
        <f t="shared" si="58"/>
        <v>0.80333333333333334</v>
      </c>
      <c r="Q491">
        <f t="shared" si="59"/>
        <v>1.6066666666666667</v>
      </c>
      <c r="R491">
        <f t="shared" si="60"/>
        <v>0.40166666666666667</v>
      </c>
      <c r="T491">
        <f t="shared" si="61"/>
        <v>1928</v>
      </c>
    </row>
    <row r="492" spans="14:20" ht="15.75" customHeight="1" x14ac:dyDescent="0.15">
      <c r="N492">
        <f t="shared" si="57"/>
        <v>483</v>
      </c>
      <c r="O492">
        <f t="shared" si="62"/>
        <v>0.67083333333333328</v>
      </c>
      <c r="P492">
        <f t="shared" si="58"/>
        <v>0.80500000000000005</v>
      </c>
      <c r="Q492">
        <f t="shared" si="59"/>
        <v>1.61</v>
      </c>
      <c r="R492">
        <f t="shared" si="60"/>
        <v>0.40250000000000002</v>
      </c>
      <c r="T492">
        <f t="shared" si="61"/>
        <v>1932</v>
      </c>
    </row>
    <row r="493" spans="14:20" ht="15.75" customHeight="1" x14ac:dyDescent="0.15">
      <c r="N493">
        <f t="shared" si="57"/>
        <v>484</v>
      </c>
      <c r="O493">
        <f t="shared" si="62"/>
        <v>0.67222222222222228</v>
      </c>
      <c r="P493">
        <f t="shared" si="58"/>
        <v>0.80666666666666664</v>
      </c>
      <c r="Q493">
        <f t="shared" si="59"/>
        <v>1.6133333333333333</v>
      </c>
      <c r="R493">
        <f t="shared" si="60"/>
        <v>0.40333333333333332</v>
      </c>
      <c r="T493">
        <f t="shared" si="61"/>
        <v>1936</v>
      </c>
    </row>
    <row r="494" spans="14:20" ht="15.75" customHeight="1" x14ac:dyDescent="0.15">
      <c r="N494">
        <f t="shared" si="57"/>
        <v>485</v>
      </c>
      <c r="O494">
        <f t="shared" si="62"/>
        <v>0.67361111111111116</v>
      </c>
      <c r="P494">
        <f t="shared" si="58"/>
        <v>0.80833333333333335</v>
      </c>
      <c r="Q494">
        <f t="shared" si="59"/>
        <v>1.6166666666666667</v>
      </c>
      <c r="R494">
        <f t="shared" si="60"/>
        <v>0.40416666666666667</v>
      </c>
      <c r="T494">
        <f t="shared" si="61"/>
        <v>1940</v>
      </c>
    </row>
    <row r="495" spans="14:20" ht="15.75" customHeight="1" x14ac:dyDescent="0.15">
      <c r="N495">
        <f t="shared" si="57"/>
        <v>486</v>
      </c>
      <c r="O495">
        <f t="shared" si="62"/>
        <v>0.67500000000000004</v>
      </c>
      <c r="P495">
        <f t="shared" si="58"/>
        <v>0.81</v>
      </c>
      <c r="Q495">
        <f t="shared" si="59"/>
        <v>1.62</v>
      </c>
      <c r="R495">
        <f t="shared" si="60"/>
        <v>0.40500000000000003</v>
      </c>
      <c r="T495">
        <f t="shared" si="61"/>
        <v>1944</v>
      </c>
    </row>
    <row r="496" spans="14:20" ht="15.75" customHeight="1" x14ac:dyDescent="0.15">
      <c r="N496">
        <f t="shared" si="57"/>
        <v>487</v>
      </c>
      <c r="O496">
        <f t="shared" si="62"/>
        <v>0.67638888888888893</v>
      </c>
      <c r="P496">
        <f t="shared" si="58"/>
        <v>0.81166666666666665</v>
      </c>
      <c r="Q496">
        <f t="shared" si="59"/>
        <v>1.6233333333333333</v>
      </c>
      <c r="R496">
        <f t="shared" si="60"/>
        <v>0.40583333333333332</v>
      </c>
      <c r="T496">
        <f t="shared" si="61"/>
        <v>1948</v>
      </c>
    </row>
    <row r="497" spans="14:20" ht="15.75" customHeight="1" x14ac:dyDescent="0.15">
      <c r="N497">
        <f t="shared" si="57"/>
        <v>488</v>
      </c>
      <c r="O497">
        <f t="shared" si="62"/>
        <v>0.67777777777777781</v>
      </c>
      <c r="P497">
        <f t="shared" si="58"/>
        <v>0.81333333333333335</v>
      </c>
      <c r="Q497">
        <f t="shared" si="59"/>
        <v>1.6266666666666667</v>
      </c>
      <c r="R497">
        <f t="shared" si="60"/>
        <v>0.40666666666666668</v>
      </c>
      <c r="T497">
        <f t="shared" si="61"/>
        <v>1952</v>
      </c>
    </row>
    <row r="498" spans="14:20" ht="15.75" customHeight="1" x14ac:dyDescent="0.15">
      <c r="N498">
        <f t="shared" si="57"/>
        <v>489</v>
      </c>
      <c r="O498">
        <f t="shared" si="62"/>
        <v>0.6791666666666667</v>
      </c>
      <c r="P498">
        <f t="shared" si="58"/>
        <v>0.81499999999999995</v>
      </c>
      <c r="Q498">
        <f t="shared" si="59"/>
        <v>1.63</v>
      </c>
      <c r="R498">
        <f t="shared" si="60"/>
        <v>0.40749999999999997</v>
      </c>
      <c r="T498">
        <f t="shared" si="61"/>
        <v>1956</v>
      </c>
    </row>
    <row r="499" spans="14:20" ht="15.75" customHeight="1" x14ac:dyDescent="0.15">
      <c r="N499">
        <f t="shared" si="57"/>
        <v>490</v>
      </c>
      <c r="O499">
        <f t="shared" si="62"/>
        <v>0.68055555555555558</v>
      </c>
      <c r="P499">
        <f t="shared" si="58"/>
        <v>0.81666666666666665</v>
      </c>
      <c r="Q499">
        <f t="shared" si="59"/>
        <v>1.6333333333333333</v>
      </c>
      <c r="R499">
        <f t="shared" si="60"/>
        <v>0.40833333333333333</v>
      </c>
      <c r="T499">
        <f t="shared" si="61"/>
        <v>1960</v>
      </c>
    </row>
    <row r="500" spans="14:20" ht="15.75" customHeight="1" x14ac:dyDescent="0.15">
      <c r="N500">
        <f t="shared" si="57"/>
        <v>491</v>
      </c>
      <c r="O500">
        <f t="shared" si="62"/>
        <v>0.68194444444444446</v>
      </c>
      <c r="P500">
        <f t="shared" si="58"/>
        <v>0.81833333333333336</v>
      </c>
      <c r="Q500">
        <f t="shared" si="59"/>
        <v>1.6366666666666667</v>
      </c>
      <c r="R500">
        <f t="shared" si="60"/>
        <v>0.40916666666666668</v>
      </c>
      <c r="T500">
        <f t="shared" si="61"/>
        <v>1964</v>
      </c>
    </row>
    <row r="501" spans="14:20" ht="15.75" customHeight="1" x14ac:dyDescent="0.15">
      <c r="N501">
        <f t="shared" si="57"/>
        <v>492</v>
      </c>
      <c r="O501">
        <f t="shared" si="62"/>
        <v>0.68333333333333335</v>
      </c>
      <c r="P501">
        <f t="shared" si="58"/>
        <v>0.82</v>
      </c>
      <c r="Q501">
        <f t="shared" si="59"/>
        <v>1.64</v>
      </c>
      <c r="R501">
        <f t="shared" si="60"/>
        <v>0.41</v>
      </c>
      <c r="T501">
        <f t="shared" si="61"/>
        <v>1968</v>
      </c>
    </row>
    <row r="502" spans="14:20" ht="15.75" customHeight="1" x14ac:dyDescent="0.15">
      <c r="N502">
        <f t="shared" si="57"/>
        <v>493</v>
      </c>
      <c r="O502">
        <f t="shared" si="62"/>
        <v>0.68472222222222223</v>
      </c>
      <c r="P502">
        <f t="shared" si="58"/>
        <v>0.82166666666666666</v>
      </c>
      <c r="Q502">
        <f t="shared" si="59"/>
        <v>1.6433333333333333</v>
      </c>
      <c r="R502">
        <f t="shared" si="60"/>
        <v>0.41083333333333333</v>
      </c>
      <c r="T502">
        <f t="shared" si="61"/>
        <v>1972</v>
      </c>
    </row>
    <row r="503" spans="14:20" ht="15.75" customHeight="1" x14ac:dyDescent="0.15">
      <c r="N503">
        <f t="shared" si="57"/>
        <v>494</v>
      </c>
      <c r="O503">
        <f t="shared" si="62"/>
        <v>0.68611111111111112</v>
      </c>
      <c r="P503">
        <f t="shared" si="58"/>
        <v>0.82333333333333336</v>
      </c>
      <c r="Q503">
        <f t="shared" si="59"/>
        <v>1.6466666666666667</v>
      </c>
      <c r="R503">
        <f t="shared" si="60"/>
        <v>0.41166666666666668</v>
      </c>
      <c r="T503">
        <f t="shared" si="61"/>
        <v>1976</v>
      </c>
    </row>
    <row r="504" spans="14:20" ht="15.75" customHeight="1" x14ac:dyDescent="0.15">
      <c r="N504">
        <f t="shared" si="57"/>
        <v>495</v>
      </c>
      <c r="O504">
        <f t="shared" si="62"/>
        <v>0.6875</v>
      </c>
      <c r="P504">
        <f t="shared" si="58"/>
        <v>0.82499999999999996</v>
      </c>
      <c r="Q504">
        <f t="shared" si="59"/>
        <v>1.65</v>
      </c>
      <c r="R504">
        <f t="shared" si="60"/>
        <v>0.41249999999999998</v>
      </c>
      <c r="T504">
        <f t="shared" si="61"/>
        <v>1980</v>
      </c>
    </row>
    <row r="505" spans="14:20" ht="15.75" customHeight="1" x14ac:dyDescent="0.15">
      <c r="N505">
        <f t="shared" si="57"/>
        <v>496</v>
      </c>
      <c r="O505">
        <f t="shared" si="62"/>
        <v>0.68888888888888888</v>
      </c>
      <c r="P505">
        <f t="shared" si="58"/>
        <v>0.82666666666666666</v>
      </c>
      <c r="Q505">
        <f t="shared" si="59"/>
        <v>1.6533333333333333</v>
      </c>
      <c r="R505">
        <f t="shared" si="60"/>
        <v>0.41333333333333333</v>
      </c>
      <c r="T505">
        <f t="shared" si="61"/>
        <v>1984</v>
      </c>
    </row>
    <row r="506" spans="14:20" ht="15.75" customHeight="1" x14ac:dyDescent="0.15">
      <c r="N506">
        <f t="shared" si="57"/>
        <v>497</v>
      </c>
      <c r="O506">
        <f t="shared" si="62"/>
        <v>0.69027777777777777</v>
      </c>
      <c r="P506">
        <f t="shared" si="58"/>
        <v>0.82833333333333337</v>
      </c>
      <c r="Q506">
        <f t="shared" si="59"/>
        <v>1.6566666666666667</v>
      </c>
      <c r="R506">
        <f t="shared" si="60"/>
        <v>0.41416666666666668</v>
      </c>
      <c r="T506">
        <f t="shared" si="61"/>
        <v>1988</v>
      </c>
    </row>
    <row r="507" spans="14:20" ht="15.75" customHeight="1" x14ac:dyDescent="0.15">
      <c r="N507">
        <f t="shared" si="57"/>
        <v>498</v>
      </c>
      <c r="O507">
        <f t="shared" si="62"/>
        <v>0.69166666666666665</v>
      </c>
      <c r="P507">
        <f t="shared" si="58"/>
        <v>0.83</v>
      </c>
      <c r="Q507">
        <f t="shared" si="59"/>
        <v>1.66</v>
      </c>
      <c r="R507">
        <f t="shared" si="60"/>
        <v>0.41499999999999998</v>
      </c>
      <c r="T507">
        <f t="shared" si="61"/>
        <v>1992</v>
      </c>
    </row>
    <row r="508" spans="14:20" ht="15.75" customHeight="1" x14ac:dyDescent="0.15">
      <c r="N508">
        <f t="shared" si="57"/>
        <v>499</v>
      </c>
      <c r="O508">
        <f t="shared" si="62"/>
        <v>0.69305555555555554</v>
      </c>
      <c r="P508">
        <f t="shared" si="58"/>
        <v>0.83166666666666667</v>
      </c>
      <c r="Q508">
        <f t="shared" si="59"/>
        <v>1.6633333333333333</v>
      </c>
      <c r="R508">
        <f t="shared" si="60"/>
        <v>0.41583333333333333</v>
      </c>
      <c r="T508">
        <f t="shared" si="61"/>
        <v>1996</v>
      </c>
    </row>
    <row r="509" spans="14:20" ht="15.75" customHeight="1" x14ac:dyDescent="0.15">
      <c r="N509">
        <f t="shared" si="57"/>
        <v>500</v>
      </c>
      <c r="O509">
        <f t="shared" si="62"/>
        <v>0.69444444444444442</v>
      </c>
      <c r="P509">
        <f t="shared" si="58"/>
        <v>0.83333333333333337</v>
      </c>
      <c r="Q509">
        <f t="shared" si="59"/>
        <v>1.6666666666666667</v>
      </c>
      <c r="R509">
        <f t="shared" si="60"/>
        <v>0.41666666666666669</v>
      </c>
      <c r="T509">
        <f t="shared" si="61"/>
        <v>2000</v>
      </c>
    </row>
    <row r="510" spans="14:20" ht="15.75" customHeight="1" x14ac:dyDescent="0.15">
      <c r="N510">
        <f t="shared" si="57"/>
        <v>501</v>
      </c>
      <c r="O510">
        <f t="shared" si="62"/>
        <v>0.6958333333333333</v>
      </c>
      <c r="P510">
        <f t="shared" si="58"/>
        <v>0.83499999999999996</v>
      </c>
      <c r="Q510">
        <f t="shared" si="59"/>
        <v>1.67</v>
      </c>
      <c r="R510">
        <f t="shared" si="60"/>
        <v>0.41749999999999998</v>
      </c>
      <c r="T510">
        <f t="shared" si="61"/>
        <v>2004</v>
      </c>
    </row>
    <row r="511" spans="14:20" ht="15.75" customHeight="1" x14ac:dyDescent="0.15">
      <c r="N511">
        <f t="shared" si="57"/>
        <v>502</v>
      </c>
      <c r="O511">
        <f t="shared" si="62"/>
        <v>0.69722222222222219</v>
      </c>
      <c r="P511">
        <f t="shared" si="58"/>
        <v>0.83666666666666667</v>
      </c>
      <c r="Q511">
        <f t="shared" si="59"/>
        <v>1.6733333333333333</v>
      </c>
      <c r="R511">
        <f t="shared" si="60"/>
        <v>0.41833333333333333</v>
      </c>
      <c r="T511">
        <f t="shared" si="61"/>
        <v>2008</v>
      </c>
    </row>
    <row r="512" spans="14:20" ht="15.75" customHeight="1" x14ac:dyDescent="0.15">
      <c r="N512">
        <f t="shared" si="57"/>
        <v>503</v>
      </c>
      <c r="O512">
        <f t="shared" si="62"/>
        <v>0.69861111111111107</v>
      </c>
      <c r="P512">
        <f t="shared" si="58"/>
        <v>0.83833333333333337</v>
      </c>
      <c r="Q512">
        <f t="shared" si="59"/>
        <v>1.6766666666666667</v>
      </c>
      <c r="R512">
        <f t="shared" si="60"/>
        <v>0.41916666666666669</v>
      </c>
      <c r="T512">
        <f t="shared" si="61"/>
        <v>2012</v>
      </c>
    </row>
    <row r="513" spans="14:20" ht="15.75" customHeight="1" x14ac:dyDescent="0.15">
      <c r="N513" s="75">
        <f t="shared" si="57"/>
        <v>504</v>
      </c>
      <c r="O513" s="75">
        <f t="shared" si="62"/>
        <v>0.7</v>
      </c>
      <c r="P513" s="75">
        <f t="shared" si="58"/>
        <v>0.84</v>
      </c>
      <c r="Q513" s="75">
        <f t="shared" si="59"/>
        <v>1.68</v>
      </c>
      <c r="R513" s="75">
        <f t="shared" si="60"/>
        <v>0.42</v>
      </c>
      <c r="T513" s="77">
        <f t="shared" si="61"/>
        <v>2016</v>
      </c>
    </row>
    <row r="514" spans="14:20" ht="15.75" customHeight="1" x14ac:dyDescent="0.15">
      <c r="N514">
        <f t="shared" si="57"/>
        <v>505</v>
      </c>
      <c r="O514">
        <f t="shared" si="62"/>
        <v>0.70138888888888884</v>
      </c>
      <c r="P514">
        <f t="shared" si="58"/>
        <v>0.84166666666666667</v>
      </c>
      <c r="Q514">
        <f t="shared" si="59"/>
        <v>1.6833333333333333</v>
      </c>
      <c r="R514">
        <f t="shared" si="60"/>
        <v>0.42083333333333334</v>
      </c>
      <c r="T514">
        <f t="shared" si="61"/>
        <v>2020</v>
      </c>
    </row>
    <row r="515" spans="14:20" ht="15.75" customHeight="1" x14ac:dyDescent="0.15">
      <c r="N515">
        <f t="shared" si="57"/>
        <v>506</v>
      </c>
      <c r="O515">
        <f t="shared" si="62"/>
        <v>0.70277777777777772</v>
      </c>
      <c r="P515">
        <f t="shared" si="58"/>
        <v>0.84333333333333338</v>
      </c>
      <c r="Q515">
        <f t="shared" si="59"/>
        <v>1.6866666666666668</v>
      </c>
      <c r="R515">
        <f t="shared" si="60"/>
        <v>0.42166666666666669</v>
      </c>
      <c r="T515">
        <f t="shared" si="61"/>
        <v>2024</v>
      </c>
    </row>
    <row r="516" spans="14:20" ht="15.75" customHeight="1" x14ac:dyDescent="0.15">
      <c r="N516">
        <f t="shared" si="57"/>
        <v>507</v>
      </c>
      <c r="O516">
        <f t="shared" si="62"/>
        <v>0.70416666666666672</v>
      </c>
      <c r="P516">
        <f t="shared" si="58"/>
        <v>0.84499999999999997</v>
      </c>
      <c r="Q516">
        <f t="shared" si="59"/>
        <v>1.69</v>
      </c>
      <c r="R516">
        <f t="shared" si="60"/>
        <v>0.42249999999999999</v>
      </c>
      <c r="T516">
        <f t="shared" si="61"/>
        <v>2028</v>
      </c>
    </row>
    <row r="517" spans="14:20" ht="15.75" customHeight="1" x14ac:dyDescent="0.15">
      <c r="N517">
        <f t="shared" si="57"/>
        <v>508</v>
      </c>
      <c r="O517">
        <f t="shared" si="62"/>
        <v>0.7055555555555556</v>
      </c>
      <c r="P517">
        <f t="shared" si="58"/>
        <v>0.84666666666666668</v>
      </c>
      <c r="Q517">
        <f t="shared" si="59"/>
        <v>1.6933333333333334</v>
      </c>
      <c r="R517">
        <f t="shared" si="60"/>
        <v>0.42333333333333334</v>
      </c>
      <c r="T517">
        <f t="shared" si="61"/>
        <v>2032</v>
      </c>
    </row>
    <row r="518" spans="14:20" ht="15.75" customHeight="1" x14ac:dyDescent="0.15">
      <c r="N518">
        <f t="shared" si="57"/>
        <v>509</v>
      </c>
      <c r="O518">
        <f t="shared" si="62"/>
        <v>0.70694444444444449</v>
      </c>
      <c r="P518">
        <f t="shared" si="58"/>
        <v>0.84833333333333338</v>
      </c>
      <c r="Q518">
        <f t="shared" si="59"/>
        <v>1.6966666666666668</v>
      </c>
      <c r="R518">
        <f t="shared" si="60"/>
        <v>0.42416666666666669</v>
      </c>
      <c r="T518">
        <f t="shared" si="61"/>
        <v>2036</v>
      </c>
    </row>
    <row r="519" spans="14:20" ht="15.75" customHeight="1" x14ac:dyDescent="0.15">
      <c r="N519">
        <f t="shared" si="57"/>
        <v>510</v>
      </c>
      <c r="O519">
        <f t="shared" si="62"/>
        <v>0.70833333333333337</v>
      </c>
      <c r="P519">
        <f t="shared" si="58"/>
        <v>0.85</v>
      </c>
      <c r="Q519">
        <f t="shared" si="59"/>
        <v>1.7</v>
      </c>
      <c r="R519">
        <f t="shared" si="60"/>
        <v>0.42499999999999999</v>
      </c>
      <c r="T519">
        <f t="shared" si="61"/>
        <v>2040</v>
      </c>
    </row>
    <row r="520" spans="14:20" ht="15.75" customHeight="1" x14ac:dyDescent="0.15">
      <c r="N520">
        <f t="shared" si="57"/>
        <v>511</v>
      </c>
      <c r="O520">
        <f t="shared" si="62"/>
        <v>0.70972222222222225</v>
      </c>
      <c r="P520">
        <f t="shared" si="58"/>
        <v>0.85166666666666668</v>
      </c>
      <c r="Q520">
        <f t="shared" si="59"/>
        <v>1.7033333333333334</v>
      </c>
      <c r="R520">
        <f t="shared" si="60"/>
        <v>0.42583333333333334</v>
      </c>
      <c r="T520">
        <f t="shared" si="61"/>
        <v>2044</v>
      </c>
    </row>
    <row r="521" spans="14:20" ht="15.75" customHeight="1" x14ac:dyDescent="0.15">
      <c r="N521">
        <f t="shared" si="57"/>
        <v>512</v>
      </c>
      <c r="O521">
        <f t="shared" si="62"/>
        <v>0.71111111111111114</v>
      </c>
      <c r="P521">
        <f t="shared" si="58"/>
        <v>0.85333333333333339</v>
      </c>
      <c r="Q521">
        <f t="shared" si="59"/>
        <v>1.7066666666666668</v>
      </c>
      <c r="R521">
        <f t="shared" si="60"/>
        <v>0.42666666666666669</v>
      </c>
      <c r="T521">
        <f t="shared" si="61"/>
        <v>2048</v>
      </c>
    </row>
    <row r="522" spans="14:20" ht="15.75" customHeight="1" x14ac:dyDescent="0.15">
      <c r="N522">
        <f t="shared" si="57"/>
        <v>513</v>
      </c>
      <c r="O522">
        <f t="shared" si="62"/>
        <v>0.71250000000000002</v>
      </c>
      <c r="P522">
        <f t="shared" si="58"/>
        <v>0.85499999999999998</v>
      </c>
      <c r="Q522">
        <f t="shared" si="59"/>
        <v>1.71</v>
      </c>
      <c r="R522">
        <f t="shared" si="60"/>
        <v>0.42749999999999999</v>
      </c>
      <c r="T522">
        <f t="shared" si="61"/>
        <v>2052</v>
      </c>
    </row>
    <row r="523" spans="14:20" ht="15.75" customHeight="1" x14ac:dyDescent="0.15">
      <c r="N523">
        <f t="shared" ref="N523:N583" si="63">N522+1</f>
        <v>514</v>
      </c>
      <c r="O523">
        <f t="shared" si="62"/>
        <v>0.71388888888888891</v>
      </c>
      <c r="P523">
        <f t="shared" ref="P523:P583" si="64">N523/600</f>
        <v>0.85666666666666669</v>
      </c>
      <c r="Q523">
        <f t="shared" ref="Q523:Q583" si="65">N523/300</f>
        <v>1.7133333333333334</v>
      </c>
      <c r="R523">
        <f t="shared" ref="R523:R583" si="66">N523/1200</f>
        <v>0.42833333333333334</v>
      </c>
      <c r="T523">
        <f t="shared" ref="T523:T585" si="67">(N523*2)*2</f>
        <v>2056</v>
      </c>
    </row>
    <row r="524" spans="14:20" ht="15.75" customHeight="1" x14ac:dyDescent="0.15">
      <c r="N524">
        <f t="shared" si="63"/>
        <v>515</v>
      </c>
      <c r="O524">
        <f t="shared" ref="O524:O585" si="68">N524/720</f>
        <v>0.71527777777777779</v>
      </c>
      <c r="P524">
        <f t="shared" si="64"/>
        <v>0.85833333333333328</v>
      </c>
      <c r="Q524">
        <f t="shared" si="65"/>
        <v>1.7166666666666666</v>
      </c>
      <c r="R524">
        <f t="shared" si="66"/>
        <v>0.42916666666666664</v>
      </c>
      <c r="T524">
        <f t="shared" si="67"/>
        <v>2060</v>
      </c>
    </row>
    <row r="525" spans="14:20" ht="15.75" customHeight="1" x14ac:dyDescent="0.15">
      <c r="N525">
        <f t="shared" si="63"/>
        <v>516</v>
      </c>
      <c r="O525">
        <f t="shared" si="68"/>
        <v>0.71666666666666667</v>
      </c>
      <c r="P525">
        <f t="shared" si="64"/>
        <v>0.86</v>
      </c>
      <c r="Q525">
        <f t="shared" si="65"/>
        <v>1.72</v>
      </c>
      <c r="R525">
        <f t="shared" si="66"/>
        <v>0.43</v>
      </c>
      <c r="T525">
        <f t="shared" si="67"/>
        <v>2064</v>
      </c>
    </row>
    <row r="526" spans="14:20" ht="15.75" customHeight="1" x14ac:dyDescent="0.15">
      <c r="N526">
        <f t="shared" si="63"/>
        <v>517</v>
      </c>
      <c r="O526">
        <f t="shared" si="68"/>
        <v>0.71805555555555556</v>
      </c>
      <c r="P526">
        <f t="shared" si="64"/>
        <v>0.86166666666666669</v>
      </c>
      <c r="Q526">
        <f t="shared" si="65"/>
        <v>1.7233333333333334</v>
      </c>
      <c r="R526">
        <f t="shared" si="66"/>
        <v>0.43083333333333335</v>
      </c>
      <c r="T526">
        <f t="shared" si="67"/>
        <v>2068</v>
      </c>
    </row>
    <row r="527" spans="14:20" ht="15.75" customHeight="1" x14ac:dyDescent="0.15">
      <c r="N527">
        <f t="shared" si="63"/>
        <v>518</v>
      </c>
      <c r="O527">
        <f t="shared" si="68"/>
        <v>0.71944444444444444</v>
      </c>
      <c r="P527">
        <f t="shared" si="64"/>
        <v>0.86333333333333329</v>
      </c>
      <c r="Q527">
        <f t="shared" si="65"/>
        <v>1.7266666666666666</v>
      </c>
      <c r="R527">
        <f t="shared" si="66"/>
        <v>0.43166666666666664</v>
      </c>
      <c r="T527">
        <f t="shared" si="67"/>
        <v>2072</v>
      </c>
    </row>
    <row r="528" spans="14:20" ht="15.75" customHeight="1" x14ac:dyDescent="0.15">
      <c r="N528">
        <f t="shared" si="63"/>
        <v>519</v>
      </c>
      <c r="O528">
        <f t="shared" si="68"/>
        <v>0.72083333333333333</v>
      </c>
      <c r="P528">
        <f t="shared" si="64"/>
        <v>0.86499999999999999</v>
      </c>
      <c r="Q528">
        <f t="shared" si="65"/>
        <v>1.73</v>
      </c>
      <c r="R528">
        <f t="shared" si="66"/>
        <v>0.4325</v>
      </c>
      <c r="T528">
        <f t="shared" si="67"/>
        <v>2076</v>
      </c>
    </row>
    <row r="529" spans="14:20" ht="15.75" customHeight="1" x14ac:dyDescent="0.15">
      <c r="N529">
        <f t="shared" si="63"/>
        <v>520</v>
      </c>
      <c r="O529">
        <f t="shared" si="68"/>
        <v>0.72222222222222221</v>
      </c>
      <c r="P529">
        <f t="shared" si="64"/>
        <v>0.8666666666666667</v>
      </c>
      <c r="Q529">
        <f t="shared" si="65"/>
        <v>1.7333333333333334</v>
      </c>
      <c r="R529">
        <f t="shared" si="66"/>
        <v>0.43333333333333335</v>
      </c>
      <c r="T529">
        <f t="shared" si="67"/>
        <v>2080</v>
      </c>
    </row>
    <row r="530" spans="14:20" ht="15.75" customHeight="1" x14ac:dyDescent="0.15">
      <c r="N530">
        <f t="shared" si="63"/>
        <v>521</v>
      </c>
      <c r="O530">
        <f t="shared" si="68"/>
        <v>0.72361111111111109</v>
      </c>
      <c r="P530">
        <f t="shared" si="64"/>
        <v>0.86833333333333329</v>
      </c>
      <c r="Q530">
        <f t="shared" si="65"/>
        <v>1.7366666666666666</v>
      </c>
      <c r="R530">
        <f t="shared" si="66"/>
        <v>0.43416666666666665</v>
      </c>
      <c r="T530">
        <f t="shared" si="67"/>
        <v>2084</v>
      </c>
    </row>
    <row r="531" spans="14:20" ht="15.75" customHeight="1" x14ac:dyDescent="0.15">
      <c r="N531">
        <f t="shared" si="63"/>
        <v>522</v>
      </c>
      <c r="O531">
        <f t="shared" si="68"/>
        <v>0.72499999999999998</v>
      </c>
      <c r="P531">
        <f t="shared" si="64"/>
        <v>0.87</v>
      </c>
      <c r="Q531">
        <f t="shared" si="65"/>
        <v>1.74</v>
      </c>
      <c r="R531">
        <f t="shared" si="66"/>
        <v>0.435</v>
      </c>
      <c r="T531">
        <f t="shared" si="67"/>
        <v>2088</v>
      </c>
    </row>
    <row r="532" spans="14:20" ht="15.75" customHeight="1" x14ac:dyDescent="0.15">
      <c r="N532">
        <f t="shared" si="63"/>
        <v>523</v>
      </c>
      <c r="O532">
        <f t="shared" si="68"/>
        <v>0.72638888888888886</v>
      </c>
      <c r="P532">
        <f t="shared" si="64"/>
        <v>0.8716666666666667</v>
      </c>
      <c r="Q532">
        <f t="shared" si="65"/>
        <v>1.7433333333333334</v>
      </c>
      <c r="R532">
        <f t="shared" si="66"/>
        <v>0.43583333333333335</v>
      </c>
      <c r="T532">
        <f t="shared" si="67"/>
        <v>2092</v>
      </c>
    </row>
    <row r="533" spans="14:20" ht="15.75" customHeight="1" x14ac:dyDescent="0.15">
      <c r="N533">
        <f t="shared" si="63"/>
        <v>524</v>
      </c>
      <c r="O533">
        <f t="shared" si="68"/>
        <v>0.72777777777777775</v>
      </c>
      <c r="P533">
        <f t="shared" si="64"/>
        <v>0.87333333333333329</v>
      </c>
      <c r="Q533">
        <f t="shared" si="65"/>
        <v>1.7466666666666666</v>
      </c>
      <c r="R533">
        <f t="shared" si="66"/>
        <v>0.43666666666666665</v>
      </c>
      <c r="T533">
        <f t="shared" si="67"/>
        <v>2096</v>
      </c>
    </row>
    <row r="534" spans="14:20" ht="15.75" customHeight="1" x14ac:dyDescent="0.15">
      <c r="N534">
        <f t="shared" si="63"/>
        <v>525</v>
      </c>
      <c r="O534">
        <f t="shared" si="68"/>
        <v>0.72916666666666663</v>
      </c>
      <c r="P534">
        <f t="shared" si="64"/>
        <v>0.875</v>
      </c>
      <c r="Q534">
        <f t="shared" si="65"/>
        <v>1.75</v>
      </c>
      <c r="R534">
        <f t="shared" si="66"/>
        <v>0.4375</v>
      </c>
      <c r="T534">
        <f t="shared" si="67"/>
        <v>2100</v>
      </c>
    </row>
    <row r="535" spans="14:20" ht="15.75" customHeight="1" x14ac:dyDescent="0.15">
      <c r="N535">
        <f t="shared" si="63"/>
        <v>526</v>
      </c>
      <c r="O535">
        <f t="shared" si="68"/>
        <v>0.73055555555555551</v>
      </c>
      <c r="P535">
        <f t="shared" si="64"/>
        <v>0.87666666666666671</v>
      </c>
      <c r="Q535">
        <f t="shared" si="65"/>
        <v>1.7533333333333334</v>
      </c>
      <c r="R535">
        <f t="shared" si="66"/>
        <v>0.43833333333333335</v>
      </c>
      <c r="T535">
        <f t="shared" si="67"/>
        <v>2104</v>
      </c>
    </row>
    <row r="536" spans="14:20" ht="15.75" customHeight="1" x14ac:dyDescent="0.15">
      <c r="N536">
        <f t="shared" si="63"/>
        <v>527</v>
      </c>
      <c r="O536">
        <f t="shared" si="68"/>
        <v>0.7319444444444444</v>
      </c>
      <c r="P536">
        <f t="shared" si="64"/>
        <v>0.8783333333333333</v>
      </c>
      <c r="Q536">
        <f t="shared" si="65"/>
        <v>1.7566666666666666</v>
      </c>
      <c r="R536">
        <f t="shared" si="66"/>
        <v>0.43916666666666665</v>
      </c>
      <c r="T536">
        <f t="shared" si="67"/>
        <v>2108</v>
      </c>
    </row>
    <row r="537" spans="14:20" ht="15.75" customHeight="1" x14ac:dyDescent="0.15">
      <c r="N537">
        <f t="shared" si="63"/>
        <v>528</v>
      </c>
      <c r="O537">
        <f t="shared" si="68"/>
        <v>0.73333333333333328</v>
      </c>
      <c r="P537">
        <f t="shared" si="64"/>
        <v>0.88</v>
      </c>
      <c r="Q537">
        <f t="shared" si="65"/>
        <v>1.76</v>
      </c>
      <c r="R537">
        <f t="shared" si="66"/>
        <v>0.44</v>
      </c>
      <c r="T537">
        <f t="shared" si="67"/>
        <v>2112</v>
      </c>
    </row>
    <row r="538" spans="14:20" ht="15.75" customHeight="1" x14ac:dyDescent="0.15">
      <c r="N538">
        <f t="shared" si="63"/>
        <v>529</v>
      </c>
      <c r="O538">
        <f t="shared" si="68"/>
        <v>0.73472222222222228</v>
      </c>
      <c r="P538">
        <f t="shared" si="64"/>
        <v>0.88166666666666671</v>
      </c>
      <c r="Q538">
        <f t="shared" si="65"/>
        <v>1.7633333333333334</v>
      </c>
      <c r="R538">
        <f t="shared" si="66"/>
        <v>0.44083333333333335</v>
      </c>
      <c r="T538">
        <f t="shared" si="67"/>
        <v>2116</v>
      </c>
    </row>
    <row r="539" spans="14:20" ht="15.75" customHeight="1" x14ac:dyDescent="0.15">
      <c r="N539">
        <f t="shared" si="63"/>
        <v>530</v>
      </c>
      <c r="O539">
        <f t="shared" si="68"/>
        <v>0.73611111111111116</v>
      </c>
      <c r="P539">
        <f t="shared" si="64"/>
        <v>0.8833333333333333</v>
      </c>
      <c r="Q539">
        <f t="shared" si="65"/>
        <v>1.7666666666666666</v>
      </c>
      <c r="R539">
        <f t="shared" si="66"/>
        <v>0.44166666666666665</v>
      </c>
      <c r="T539">
        <f t="shared" si="67"/>
        <v>2120</v>
      </c>
    </row>
    <row r="540" spans="14:20" ht="15.75" customHeight="1" x14ac:dyDescent="0.15">
      <c r="N540">
        <f t="shared" si="63"/>
        <v>531</v>
      </c>
      <c r="O540">
        <f t="shared" si="68"/>
        <v>0.73750000000000004</v>
      </c>
      <c r="P540">
        <f t="shared" si="64"/>
        <v>0.88500000000000001</v>
      </c>
      <c r="Q540">
        <f t="shared" si="65"/>
        <v>1.77</v>
      </c>
      <c r="R540">
        <f t="shared" si="66"/>
        <v>0.4425</v>
      </c>
      <c r="T540">
        <f t="shared" si="67"/>
        <v>2124</v>
      </c>
    </row>
    <row r="541" spans="14:20" ht="15.75" customHeight="1" x14ac:dyDescent="0.15">
      <c r="N541">
        <f t="shared" si="63"/>
        <v>532</v>
      </c>
      <c r="O541">
        <f t="shared" si="68"/>
        <v>0.73888888888888893</v>
      </c>
      <c r="P541">
        <f t="shared" si="64"/>
        <v>0.88666666666666671</v>
      </c>
      <c r="Q541">
        <f t="shared" si="65"/>
        <v>1.7733333333333334</v>
      </c>
      <c r="R541">
        <f t="shared" si="66"/>
        <v>0.44333333333333336</v>
      </c>
      <c r="T541">
        <f t="shared" si="67"/>
        <v>2128</v>
      </c>
    </row>
    <row r="542" spans="14:20" ht="15.75" customHeight="1" x14ac:dyDescent="0.15">
      <c r="N542">
        <f t="shared" si="63"/>
        <v>533</v>
      </c>
      <c r="O542">
        <f t="shared" si="68"/>
        <v>0.74027777777777781</v>
      </c>
      <c r="P542">
        <f t="shared" si="64"/>
        <v>0.88833333333333331</v>
      </c>
      <c r="Q542">
        <f t="shared" si="65"/>
        <v>1.7766666666666666</v>
      </c>
      <c r="R542">
        <f t="shared" si="66"/>
        <v>0.44416666666666665</v>
      </c>
      <c r="T542">
        <f t="shared" si="67"/>
        <v>2132</v>
      </c>
    </row>
    <row r="543" spans="14:20" ht="15.75" customHeight="1" x14ac:dyDescent="0.15">
      <c r="N543">
        <f t="shared" si="63"/>
        <v>534</v>
      </c>
      <c r="O543">
        <f t="shared" si="68"/>
        <v>0.7416666666666667</v>
      </c>
      <c r="P543">
        <f t="shared" si="64"/>
        <v>0.89</v>
      </c>
      <c r="Q543">
        <f t="shared" si="65"/>
        <v>1.78</v>
      </c>
      <c r="R543">
        <f t="shared" si="66"/>
        <v>0.44500000000000001</v>
      </c>
      <c r="T543">
        <f t="shared" si="67"/>
        <v>2136</v>
      </c>
    </row>
    <row r="544" spans="14:20" ht="15.75" customHeight="1" x14ac:dyDescent="0.15">
      <c r="N544">
        <f t="shared" si="63"/>
        <v>535</v>
      </c>
      <c r="O544">
        <f t="shared" si="68"/>
        <v>0.74305555555555558</v>
      </c>
      <c r="P544">
        <f t="shared" si="64"/>
        <v>0.89166666666666672</v>
      </c>
      <c r="Q544">
        <f t="shared" si="65"/>
        <v>1.7833333333333334</v>
      </c>
      <c r="R544">
        <f t="shared" si="66"/>
        <v>0.44583333333333336</v>
      </c>
      <c r="T544">
        <f t="shared" si="67"/>
        <v>2140</v>
      </c>
    </row>
    <row r="545" spans="14:20" ht="15.75" customHeight="1" x14ac:dyDescent="0.15">
      <c r="N545">
        <f t="shared" si="63"/>
        <v>536</v>
      </c>
      <c r="O545">
        <f t="shared" si="68"/>
        <v>0.74444444444444446</v>
      </c>
      <c r="P545">
        <f t="shared" si="64"/>
        <v>0.89333333333333331</v>
      </c>
      <c r="Q545">
        <f t="shared" si="65"/>
        <v>1.7866666666666666</v>
      </c>
      <c r="R545">
        <f t="shared" si="66"/>
        <v>0.44666666666666666</v>
      </c>
      <c r="T545">
        <f t="shared" si="67"/>
        <v>2144</v>
      </c>
    </row>
    <row r="546" spans="14:20" ht="15.75" customHeight="1" x14ac:dyDescent="0.15">
      <c r="N546">
        <f t="shared" si="63"/>
        <v>537</v>
      </c>
      <c r="O546">
        <f t="shared" si="68"/>
        <v>0.74583333333333335</v>
      </c>
      <c r="P546">
        <f t="shared" si="64"/>
        <v>0.89500000000000002</v>
      </c>
      <c r="Q546">
        <f t="shared" si="65"/>
        <v>1.79</v>
      </c>
      <c r="R546">
        <f t="shared" si="66"/>
        <v>0.44750000000000001</v>
      </c>
      <c r="T546">
        <f t="shared" si="67"/>
        <v>2148</v>
      </c>
    </row>
    <row r="547" spans="14:20" ht="15.75" customHeight="1" x14ac:dyDescent="0.15">
      <c r="N547">
        <f t="shared" si="63"/>
        <v>538</v>
      </c>
      <c r="O547">
        <f t="shared" si="68"/>
        <v>0.74722222222222223</v>
      </c>
      <c r="P547">
        <f t="shared" si="64"/>
        <v>0.89666666666666661</v>
      </c>
      <c r="Q547">
        <f t="shared" si="65"/>
        <v>1.7933333333333332</v>
      </c>
      <c r="R547">
        <f t="shared" si="66"/>
        <v>0.44833333333333331</v>
      </c>
      <c r="T547">
        <f t="shared" si="67"/>
        <v>2152</v>
      </c>
    </row>
    <row r="548" spans="14:20" ht="15.75" customHeight="1" x14ac:dyDescent="0.15">
      <c r="N548">
        <f t="shared" si="63"/>
        <v>539</v>
      </c>
      <c r="O548">
        <f t="shared" si="68"/>
        <v>0.74861111111111112</v>
      </c>
      <c r="P548">
        <f t="shared" si="64"/>
        <v>0.89833333333333332</v>
      </c>
      <c r="Q548">
        <f t="shared" si="65"/>
        <v>1.7966666666666666</v>
      </c>
      <c r="R548">
        <f t="shared" si="66"/>
        <v>0.44916666666666666</v>
      </c>
      <c r="T548">
        <f t="shared" si="67"/>
        <v>2156</v>
      </c>
    </row>
    <row r="549" spans="14:20" ht="15.75" customHeight="1" x14ac:dyDescent="0.15">
      <c r="N549">
        <f t="shared" si="63"/>
        <v>540</v>
      </c>
      <c r="O549">
        <f t="shared" si="68"/>
        <v>0.75</v>
      </c>
      <c r="P549">
        <f t="shared" si="64"/>
        <v>0.9</v>
      </c>
      <c r="Q549">
        <f t="shared" si="65"/>
        <v>1.8</v>
      </c>
      <c r="R549">
        <f t="shared" si="66"/>
        <v>0.45</v>
      </c>
      <c r="T549">
        <f t="shared" si="67"/>
        <v>2160</v>
      </c>
    </row>
    <row r="550" spans="14:20" ht="15.75" customHeight="1" x14ac:dyDescent="0.15">
      <c r="N550">
        <f t="shared" si="63"/>
        <v>541</v>
      </c>
      <c r="O550">
        <f t="shared" si="68"/>
        <v>0.75138888888888888</v>
      </c>
      <c r="P550">
        <f t="shared" si="64"/>
        <v>0.90166666666666662</v>
      </c>
      <c r="Q550">
        <f t="shared" si="65"/>
        <v>1.8033333333333332</v>
      </c>
      <c r="R550">
        <f t="shared" si="66"/>
        <v>0.45083333333333331</v>
      </c>
      <c r="T550">
        <f t="shared" si="67"/>
        <v>2164</v>
      </c>
    </row>
    <row r="551" spans="14:20" ht="15.75" customHeight="1" x14ac:dyDescent="0.15">
      <c r="N551">
        <f t="shared" si="63"/>
        <v>542</v>
      </c>
      <c r="O551">
        <f t="shared" si="68"/>
        <v>0.75277777777777777</v>
      </c>
      <c r="P551">
        <f t="shared" si="64"/>
        <v>0.90333333333333332</v>
      </c>
      <c r="Q551">
        <f t="shared" si="65"/>
        <v>1.8066666666666666</v>
      </c>
      <c r="R551">
        <f t="shared" si="66"/>
        <v>0.45166666666666666</v>
      </c>
      <c r="T551">
        <f t="shared" si="67"/>
        <v>2168</v>
      </c>
    </row>
    <row r="552" spans="14:20" ht="15.75" customHeight="1" x14ac:dyDescent="0.15">
      <c r="N552">
        <f t="shared" si="63"/>
        <v>543</v>
      </c>
      <c r="O552">
        <f t="shared" si="68"/>
        <v>0.75416666666666665</v>
      </c>
      <c r="P552">
        <f t="shared" si="64"/>
        <v>0.90500000000000003</v>
      </c>
      <c r="Q552">
        <f t="shared" si="65"/>
        <v>1.81</v>
      </c>
      <c r="R552">
        <f t="shared" si="66"/>
        <v>0.45250000000000001</v>
      </c>
      <c r="T552">
        <f t="shared" si="67"/>
        <v>2172</v>
      </c>
    </row>
    <row r="553" spans="14:20" ht="15.75" customHeight="1" x14ac:dyDescent="0.15">
      <c r="N553">
        <f t="shared" si="63"/>
        <v>544</v>
      </c>
      <c r="O553">
        <f t="shared" si="68"/>
        <v>0.75555555555555554</v>
      </c>
      <c r="P553">
        <f t="shared" si="64"/>
        <v>0.90666666666666662</v>
      </c>
      <c r="Q553">
        <f t="shared" si="65"/>
        <v>1.8133333333333332</v>
      </c>
      <c r="R553">
        <f t="shared" si="66"/>
        <v>0.45333333333333331</v>
      </c>
      <c r="T553">
        <f t="shared" si="67"/>
        <v>2176</v>
      </c>
    </row>
    <row r="554" spans="14:20" ht="15.75" customHeight="1" x14ac:dyDescent="0.15">
      <c r="N554">
        <f t="shared" si="63"/>
        <v>545</v>
      </c>
      <c r="O554">
        <f t="shared" si="68"/>
        <v>0.75694444444444442</v>
      </c>
      <c r="P554">
        <f t="shared" si="64"/>
        <v>0.90833333333333333</v>
      </c>
      <c r="Q554">
        <f t="shared" si="65"/>
        <v>1.8166666666666667</v>
      </c>
      <c r="R554">
        <f t="shared" si="66"/>
        <v>0.45416666666666666</v>
      </c>
      <c r="T554">
        <f t="shared" si="67"/>
        <v>2180</v>
      </c>
    </row>
    <row r="555" spans="14:20" ht="15.75" customHeight="1" x14ac:dyDescent="0.15">
      <c r="N555">
        <f t="shared" si="63"/>
        <v>546</v>
      </c>
      <c r="O555">
        <f t="shared" si="68"/>
        <v>0.7583333333333333</v>
      </c>
      <c r="P555">
        <f t="shared" si="64"/>
        <v>0.91</v>
      </c>
      <c r="Q555">
        <f t="shared" si="65"/>
        <v>1.82</v>
      </c>
      <c r="R555">
        <f t="shared" si="66"/>
        <v>0.45500000000000002</v>
      </c>
      <c r="T555">
        <f t="shared" si="67"/>
        <v>2184</v>
      </c>
    </row>
    <row r="556" spans="14:20" ht="15.75" customHeight="1" x14ac:dyDescent="0.15">
      <c r="N556">
        <f t="shared" si="63"/>
        <v>547</v>
      </c>
      <c r="O556">
        <f t="shared" si="68"/>
        <v>0.75972222222222219</v>
      </c>
      <c r="P556">
        <f t="shared" si="64"/>
        <v>0.91166666666666663</v>
      </c>
      <c r="Q556">
        <f t="shared" si="65"/>
        <v>1.8233333333333333</v>
      </c>
      <c r="R556">
        <f t="shared" si="66"/>
        <v>0.45583333333333331</v>
      </c>
      <c r="T556">
        <f t="shared" si="67"/>
        <v>2188</v>
      </c>
    </row>
    <row r="557" spans="14:20" ht="15.75" customHeight="1" x14ac:dyDescent="0.15">
      <c r="N557">
        <f t="shared" si="63"/>
        <v>548</v>
      </c>
      <c r="O557">
        <f t="shared" si="68"/>
        <v>0.76111111111111107</v>
      </c>
      <c r="P557">
        <f t="shared" si="64"/>
        <v>0.91333333333333333</v>
      </c>
      <c r="Q557">
        <f t="shared" si="65"/>
        <v>1.8266666666666667</v>
      </c>
      <c r="R557">
        <f t="shared" si="66"/>
        <v>0.45666666666666667</v>
      </c>
      <c r="T557">
        <f t="shared" si="67"/>
        <v>2192</v>
      </c>
    </row>
    <row r="558" spans="14:20" ht="15.75" customHeight="1" x14ac:dyDescent="0.15">
      <c r="N558">
        <f t="shared" si="63"/>
        <v>549</v>
      </c>
      <c r="O558">
        <f t="shared" si="68"/>
        <v>0.76249999999999996</v>
      </c>
      <c r="P558">
        <f t="shared" si="64"/>
        <v>0.91500000000000004</v>
      </c>
      <c r="Q558">
        <f t="shared" si="65"/>
        <v>1.83</v>
      </c>
      <c r="R558">
        <f t="shared" si="66"/>
        <v>0.45750000000000002</v>
      </c>
      <c r="T558">
        <f t="shared" si="67"/>
        <v>2196</v>
      </c>
    </row>
    <row r="559" spans="14:20" ht="15.75" customHeight="1" x14ac:dyDescent="0.15">
      <c r="N559">
        <f t="shared" si="63"/>
        <v>550</v>
      </c>
      <c r="O559">
        <f t="shared" si="68"/>
        <v>0.76388888888888884</v>
      </c>
      <c r="P559">
        <f t="shared" si="64"/>
        <v>0.91666666666666663</v>
      </c>
      <c r="Q559">
        <f t="shared" si="65"/>
        <v>1.8333333333333333</v>
      </c>
      <c r="R559">
        <f t="shared" si="66"/>
        <v>0.45833333333333331</v>
      </c>
      <c r="T559">
        <f t="shared" si="67"/>
        <v>2200</v>
      </c>
    </row>
    <row r="560" spans="14:20" ht="15.75" customHeight="1" x14ac:dyDescent="0.15">
      <c r="N560">
        <f t="shared" si="63"/>
        <v>551</v>
      </c>
      <c r="O560">
        <f t="shared" si="68"/>
        <v>0.76527777777777772</v>
      </c>
      <c r="P560">
        <f t="shared" si="64"/>
        <v>0.91833333333333333</v>
      </c>
      <c r="Q560">
        <f t="shared" si="65"/>
        <v>1.8366666666666667</v>
      </c>
      <c r="R560">
        <f t="shared" si="66"/>
        <v>0.45916666666666667</v>
      </c>
      <c r="T560">
        <f t="shared" si="67"/>
        <v>2204</v>
      </c>
    </row>
    <row r="561" spans="14:20" ht="15.75" customHeight="1" x14ac:dyDescent="0.15">
      <c r="N561">
        <f t="shared" si="63"/>
        <v>552</v>
      </c>
      <c r="O561">
        <f t="shared" si="68"/>
        <v>0.76666666666666672</v>
      </c>
      <c r="P561">
        <f t="shared" si="64"/>
        <v>0.92</v>
      </c>
      <c r="Q561">
        <f t="shared" si="65"/>
        <v>1.84</v>
      </c>
      <c r="R561">
        <f t="shared" si="66"/>
        <v>0.46</v>
      </c>
      <c r="T561">
        <f t="shared" si="67"/>
        <v>2208</v>
      </c>
    </row>
    <row r="562" spans="14:20" ht="15.75" customHeight="1" x14ac:dyDescent="0.15">
      <c r="N562">
        <f t="shared" si="63"/>
        <v>553</v>
      </c>
      <c r="O562">
        <f t="shared" si="68"/>
        <v>0.7680555555555556</v>
      </c>
      <c r="P562">
        <f t="shared" si="64"/>
        <v>0.92166666666666663</v>
      </c>
      <c r="Q562">
        <f t="shared" si="65"/>
        <v>1.8433333333333333</v>
      </c>
      <c r="R562">
        <f t="shared" si="66"/>
        <v>0.46083333333333332</v>
      </c>
      <c r="T562">
        <f t="shared" si="67"/>
        <v>2212</v>
      </c>
    </row>
    <row r="563" spans="14:20" ht="15.75" customHeight="1" x14ac:dyDescent="0.15">
      <c r="N563">
        <f t="shared" si="63"/>
        <v>554</v>
      </c>
      <c r="O563">
        <f t="shared" si="68"/>
        <v>0.76944444444444449</v>
      </c>
      <c r="P563">
        <f t="shared" si="64"/>
        <v>0.92333333333333334</v>
      </c>
      <c r="Q563">
        <f t="shared" si="65"/>
        <v>1.8466666666666667</v>
      </c>
      <c r="R563">
        <f t="shared" si="66"/>
        <v>0.46166666666666667</v>
      </c>
      <c r="T563">
        <f t="shared" si="67"/>
        <v>2216</v>
      </c>
    </row>
    <row r="564" spans="14:20" ht="15.75" customHeight="1" x14ac:dyDescent="0.15">
      <c r="N564">
        <f t="shared" si="63"/>
        <v>555</v>
      </c>
      <c r="O564">
        <f t="shared" si="68"/>
        <v>0.77083333333333337</v>
      </c>
      <c r="P564">
        <f t="shared" si="64"/>
        <v>0.92500000000000004</v>
      </c>
      <c r="Q564">
        <f t="shared" si="65"/>
        <v>1.85</v>
      </c>
      <c r="R564">
        <f t="shared" si="66"/>
        <v>0.46250000000000002</v>
      </c>
      <c r="T564">
        <f t="shared" si="67"/>
        <v>2220</v>
      </c>
    </row>
    <row r="565" spans="14:20" ht="15.75" customHeight="1" x14ac:dyDescent="0.15">
      <c r="N565">
        <f t="shared" si="63"/>
        <v>556</v>
      </c>
      <c r="O565">
        <f t="shared" si="68"/>
        <v>0.77222222222222225</v>
      </c>
      <c r="P565">
        <f t="shared" si="64"/>
        <v>0.92666666666666664</v>
      </c>
      <c r="Q565">
        <f t="shared" si="65"/>
        <v>1.8533333333333333</v>
      </c>
      <c r="R565">
        <f t="shared" si="66"/>
        <v>0.46333333333333332</v>
      </c>
      <c r="T565">
        <f t="shared" si="67"/>
        <v>2224</v>
      </c>
    </row>
    <row r="566" spans="14:20" ht="15.75" customHeight="1" x14ac:dyDescent="0.15">
      <c r="N566">
        <f t="shared" si="63"/>
        <v>557</v>
      </c>
      <c r="O566">
        <f t="shared" si="68"/>
        <v>0.77361111111111114</v>
      </c>
      <c r="P566">
        <f t="shared" si="64"/>
        <v>0.92833333333333334</v>
      </c>
      <c r="Q566">
        <f t="shared" si="65"/>
        <v>1.8566666666666667</v>
      </c>
      <c r="R566">
        <f t="shared" si="66"/>
        <v>0.46416666666666667</v>
      </c>
      <c r="T566">
        <f t="shared" si="67"/>
        <v>2228</v>
      </c>
    </row>
    <row r="567" spans="14:20" ht="15.75" customHeight="1" x14ac:dyDescent="0.15">
      <c r="N567">
        <f t="shared" si="63"/>
        <v>558</v>
      </c>
      <c r="O567">
        <f t="shared" si="68"/>
        <v>0.77500000000000002</v>
      </c>
      <c r="P567">
        <f t="shared" si="64"/>
        <v>0.93</v>
      </c>
      <c r="Q567">
        <f t="shared" si="65"/>
        <v>1.86</v>
      </c>
      <c r="R567">
        <f t="shared" si="66"/>
        <v>0.46500000000000002</v>
      </c>
      <c r="T567">
        <f t="shared" si="67"/>
        <v>2232</v>
      </c>
    </row>
    <row r="568" spans="14:20" ht="15.75" customHeight="1" x14ac:dyDescent="0.15">
      <c r="N568">
        <f t="shared" si="63"/>
        <v>559</v>
      </c>
      <c r="O568">
        <f t="shared" si="68"/>
        <v>0.77638888888888891</v>
      </c>
      <c r="P568">
        <f t="shared" si="64"/>
        <v>0.93166666666666664</v>
      </c>
      <c r="Q568">
        <f t="shared" si="65"/>
        <v>1.8633333333333333</v>
      </c>
      <c r="R568">
        <f t="shared" si="66"/>
        <v>0.46583333333333332</v>
      </c>
      <c r="T568">
        <f t="shared" si="67"/>
        <v>2236</v>
      </c>
    </row>
    <row r="569" spans="14:20" ht="15.75" customHeight="1" x14ac:dyDescent="0.15">
      <c r="N569">
        <f t="shared" si="63"/>
        <v>560</v>
      </c>
      <c r="O569">
        <f t="shared" si="68"/>
        <v>0.77777777777777779</v>
      </c>
      <c r="P569">
        <f t="shared" si="64"/>
        <v>0.93333333333333335</v>
      </c>
      <c r="Q569">
        <f t="shared" si="65"/>
        <v>1.8666666666666667</v>
      </c>
      <c r="R569">
        <f t="shared" si="66"/>
        <v>0.46666666666666667</v>
      </c>
      <c r="T569">
        <f t="shared" si="67"/>
        <v>2240</v>
      </c>
    </row>
    <row r="570" spans="14:20" ht="15.75" customHeight="1" x14ac:dyDescent="0.15">
      <c r="N570">
        <f t="shared" si="63"/>
        <v>561</v>
      </c>
      <c r="O570">
        <f t="shared" si="68"/>
        <v>0.77916666666666667</v>
      </c>
      <c r="P570">
        <f t="shared" si="64"/>
        <v>0.93500000000000005</v>
      </c>
      <c r="Q570">
        <f t="shared" si="65"/>
        <v>1.87</v>
      </c>
      <c r="R570">
        <f t="shared" si="66"/>
        <v>0.46750000000000003</v>
      </c>
      <c r="T570">
        <f t="shared" si="67"/>
        <v>2244</v>
      </c>
    </row>
    <row r="571" spans="14:20" ht="15.75" customHeight="1" x14ac:dyDescent="0.15">
      <c r="N571">
        <f t="shared" si="63"/>
        <v>562</v>
      </c>
      <c r="O571">
        <f t="shared" si="68"/>
        <v>0.78055555555555556</v>
      </c>
      <c r="P571">
        <f t="shared" si="64"/>
        <v>0.93666666666666665</v>
      </c>
      <c r="Q571">
        <f t="shared" si="65"/>
        <v>1.8733333333333333</v>
      </c>
      <c r="R571">
        <f t="shared" si="66"/>
        <v>0.46833333333333332</v>
      </c>
      <c r="T571">
        <f t="shared" si="67"/>
        <v>2248</v>
      </c>
    </row>
    <row r="572" spans="14:20" ht="15.75" customHeight="1" x14ac:dyDescent="0.15">
      <c r="N572">
        <f t="shared" si="63"/>
        <v>563</v>
      </c>
      <c r="O572">
        <f t="shared" si="68"/>
        <v>0.78194444444444444</v>
      </c>
      <c r="P572">
        <f t="shared" si="64"/>
        <v>0.93833333333333335</v>
      </c>
      <c r="Q572">
        <f t="shared" si="65"/>
        <v>1.8766666666666667</v>
      </c>
      <c r="R572">
        <f t="shared" si="66"/>
        <v>0.46916666666666668</v>
      </c>
      <c r="T572">
        <f t="shared" si="67"/>
        <v>2252</v>
      </c>
    </row>
    <row r="573" spans="14:20" ht="15.75" customHeight="1" x14ac:dyDescent="0.15">
      <c r="N573">
        <f t="shared" si="63"/>
        <v>564</v>
      </c>
      <c r="O573">
        <f t="shared" si="68"/>
        <v>0.78333333333333333</v>
      </c>
      <c r="P573">
        <f t="shared" si="64"/>
        <v>0.94</v>
      </c>
      <c r="Q573">
        <f t="shared" si="65"/>
        <v>1.88</v>
      </c>
      <c r="R573">
        <f t="shared" si="66"/>
        <v>0.47</v>
      </c>
      <c r="T573">
        <f t="shared" si="67"/>
        <v>2256</v>
      </c>
    </row>
    <row r="574" spans="14:20" ht="15.75" customHeight="1" x14ac:dyDescent="0.15">
      <c r="N574">
        <f t="shared" si="63"/>
        <v>565</v>
      </c>
      <c r="O574">
        <f t="shared" si="68"/>
        <v>0.78472222222222221</v>
      </c>
      <c r="P574">
        <f t="shared" si="64"/>
        <v>0.94166666666666665</v>
      </c>
      <c r="Q574">
        <f t="shared" si="65"/>
        <v>1.8833333333333333</v>
      </c>
      <c r="R574">
        <f t="shared" si="66"/>
        <v>0.47083333333333333</v>
      </c>
      <c r="T574">
        <f t="shared" si="67"/>
        <v>2260</v>
      </c>
    </row>
    <row r="575" spans="14:20" ht="15.75" customHeight="1" x14ac:dyDescent="0.15">
      <c r="N575">
        <f t="shared" si="63"/>
        <v>566</v>
      </c>
      <c r="O575">
        <f t="shared" si="68"/>
        <v>0.78611111111111109</v>
      </c>
      <c r="P575">
        <f t="shared" si="64"/>
        <v>0.94333333333333336</v>
      </c>
      <c r="Q575">
        <f t="shared" si="65"/>
        <v>1.8866666666666667</v>
      </c>
      <c r="R575">
        <f t="shared" si="66"/>
        <v>0.47166666666666668</v>
      </c>
      <c r="T575">
        <f t="shared" si="67"/>
        <v>2264</v>
      </c>
    </row>
    <row r="576" spans="14:20" ht="15.75" customHeight="1" x14ac:dyDescent="0.15">
      <c r="N576">
        <f t="shared" si="63"/>
        <v>567</v>
      </c>
      <c r="O576">
        <f t="shared" si="68"/>
        <v>0.78749999999999998</v>
      </c>
      <c r="P576">
        <f t="shared" si="64"/>
        <v>0.94499999999999995</v>
      </c>
      <c r="Q576">
        <f t="shared" si="65"/>
        <v>1.89</v>
      </c>
      <c r="R576">
        <f t="shared" si="66"/>
        <v>0.47249999999999998</v>
      </c>
      <c r="T576">
        <f t="shared" si="67"/>
        <v>2268</v>
      </c>
    </row>
    <row r="577" spans="14:20" ht="15.75" customHeight="1" x14ac:dyDescent="0.15">
      <c r="N577">
        <f t="shared" si="63"/>
        <v>568</v>
      </c>
      <c r="O577">
        <f t="shared" si="68"/>
        <v>0.78888888888888886</v>
      </c>
      <c r="P577">
        <f t="shared" si="64"/>
        <v>0.94666666666666666</v>
      </c>
      <c r="Q577">
        <f t="shared" si="65"/>
        <v>1.8933333333333333</v>
      </c>
      <c r="R577">
        <f t="shared" si="66"/>
        <v>0.47333333333333333</v>
      </c>
      <c r="T577">
        <f t="shared" si="67"/>
        <v>2272</v>
      </c>
    </row>
    <row r="578" spans="14:20" ht="15.75" customHeight="1" x14ac:dyDescent="0.15">
      <c r="N578">
        <f t="shared" si="63"/>
        <v>569</v>
      </c>
      <c r="O578">
        <f t="shared" si="68"/>
        <v>0.79027777777777775</v>
      </c>
      <c r="P578">
        <f t="shared" si="64"/>
        <v>0.94833333333333336</v>
      </c>
      <c r="Q578">
        <f t="shared" si="65"/>
        <v>1.8966666666666667</v>
      </c>
      <c r="R578">
        <f t="shared" si="66"/>
        <v>0.47416666666666668</v>
      </c>
      <c r="T578">
        <f t="shared" si="67"/>
        <v>2276</v>
      </c>
    </row>
    <row r="579" spans="14:20" ht="15.75" customHeight="1" x14ac:dyDescent="0.15">
      <c r="N579">
        <f t="shared" si="63"/>
        <v>570</v>
      </c>
      <c r="O579">
        <f t="shared" si="68"/>
        <v>0.79166666666666663</v>
      </c>
      <c r="P579">
        <f t="shared" si="64"/>
        <v>0.95</v>
      </c>
      <c r="Q579">
        <f t="shared" si="65"/>
        <v>1.9</v>
      </c>
      <c r="R579">
        <f t="shared" si="66"/>
        <v>0.47499999999999998</v>
      </c>
      <c r="T579">
        <f t="shared" si="67"/>
        <v>2280</v>
      </c>
    </row>
    <row r="580" spans="14:20" ht="15.75" customHeight="1" x14ac:dyDescent="0.15">
      <c r="N580">
        <f t="shared" si="63"/>
        <v>571</v>
      </c>
      <c r="O580">
        <f t="shared" si="68"/>
        <v>0.79305555555555551</v>
      </c>
      <c r="P580">
        <f t="shared" si="64"/>
        <v>0.95166666666666666</v>
      </c>
      <c r="Q580">
        <f t="shared" si="65"/>
        <v>1.9033333333333333</v>
      </c>
      <c r="R580">
        <f t="shared" si="66"/>
        <v>0.47583333333333333</v>
      </c>
      <c r="T580">
        <f t="shared" si="67"/>
        <v>2284</v>
      </c>
    </row>
    <row r="581" spans="14:20" ht="15.75" customHeight="1" x14ac:dyDescent="0.15">
      <c r="N581">
        <f t="shared" si="63"/>
        <v>572</v>
      </c>
      <c r="O581">
        <f t="shared" si="68"/>
        <v>0.7944444444444444</v>
      </c>
      <c r="P581">
        <f t="shared" si="64"/>
        <v>0.95333333333333337</v>
      </c>
      <c r="Q581">
        <f t="shared" si="65"/>
        <v>1.9066666666666667</v>
      </c>
      <c r="R581">
        <f t="shared" si="66"/>
        <v>0.47666666666666668</v>
      </c>
      <c r="T581">
        <f t="shared" si="67"/>
        <v>2288</v>
      </c>
    </row>
    <row r="582" spans="14:20" ht="15.75" customHeight="1" x14ac:dyDescent="0.15">
      <c r="N582">
        <f t="shared" si="63"/>
        <v>573</v>
      </c>
      <c r="O582">
        <f t="shared" si="68"/>
        <v>0.79583333333333328</v>
      </c>
      <c r="P582">
        <f t="shared" si="64"/>
        <v>0.95499999999999996</v>
      </c>
      <c r="Q582">
        <f t="shared" si="65"/>
        <v>1.91</v>
      </c>
      <c r="R582">
        <f t="shared" si="66"/>
        <v>0.47749999999999998</v>
      </c>
      <c r="T582">
        <f t="shared" si="67"/>
        <v>2292</v>
      </c>
    </row>
    <row r="583" spans="14:20" ht="15.75" customHeight="1" x14ac:dyDescent="0.15">
      <c r="N583">
        <f t="shared" si="63"/>
        <v>574</v>
      </c>
      <c r="O583">
        <f t="shared" si="68"/>
        <v>0.79722222222222228</v>
      </c>
      <c r="P583">
        <f t="shared" si="64"/>
        <v>0.95666666666666667</v>
      </c>
      <c r="Q583">
        <f t="shared" si="65"/>
        <v>1.9133333333333333</v>
      </c>
      <c r="R583">
        <f t="shared" si="66"/>
        <v>0.47833333333333333</v>
      </c>
      <c r="T583">
        <f t="shared" si="67"/>
        <v>2296</v>
      </c>
    </row>
    <row r="584" spans="14:20" ht="15.75" customHeight="1" x14ac:dyDescent="0.15">
      <c r="N584">
        <f t="shared" ref="N584:N585" si="69">N583+1</f>
        <v>575</v>
      </c>
      <c r="O584">
        <f t="shared" si="68"/>
        <v>0.79861111111111116</v>
      </c>
      <c r="P584">
        <f t="shared" ref="P584:P585" si="70">N584/600</f>
        <v>0.95833333333333337</v>
      </c>
      <c r="Q584">
        <f t="shared" ref="Q584:Q585" si="71">N584/300</f>
        <v>1.9166666666666667</v>
      </c>
      <c r="R584">
        <f t="shared" ref="R584:R585" si="72">N584/1200</f>
        <v>0.47916666666666669</v>
      </c>
      <c r="T584">
        <f t="shared" si="67"/>
        <v>2300</v>
      </c>
    </row>
    <row r="585" spans="14:20" ht="15.75" customHeight="1" x14ac:dyDescent="0.15">
      <c r="N585" s="75">
        <f t="shared" si="69"/>
        <v>576</v>
      </c>
      <c r="O585" s="75">
        <f t="shared" si="68"/>
        <v>0.8</v>
      </c>
      <c r="P585" s="75">
        <f t="shared" si="70"/>
        <v>0.96</v>
      </c>
      <c r="Q585" s="75">
        <f t="shared" si="71"/>
        <v>1.92</v>
      </c>
      <c r="R585" s="75">
        <f t="shared" si="72"/>
        <v>0.48</v>
      </c>
      <c r="T585">
        <f t="shared" si="67"/>
        <v>2304</v>
      </c>
    </row>
    <row r="586" spans="14:20" ht="15.75" customHeight="1" x14ac:dyDescent="0.15"/>
    <row r="587" spans="14:20" ht="15.75" customHeight="1" x14ac:dyDescent="0.15"/>
    <row r="588" spans="14:20" ht="15.75" customHeight="1" x14ac:dyDescent="0.15"/>
    <row r="589" spans="14:20" ht="15.75" customHeight="1" x14ac:dyDescent="0.15"/>
    <row r="590" spans="14:20" ht="15.75" customHeight="1" x14ac:dyDescent="0.15"/>
    <row r="591" spans="14:20" ht="15.75" customHeight="1" x14ac:dyDescent="0.15"/>
    <row r="592" spans="14:20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H50:H51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ЧЕТВЕРТИ!$C$8:$C$43</xm:f>
          </x14:formula1>
          <xm:sqref>B6</xm:sqref>
        </x14:dataValidation>
        <x14:dataValidation type="list" allowBlank="1" showErrorMessage="1" xr:uid="{00000000-0002-0000-0000-000001000000}">
          <x14:formula1>
            <xm:f>ЧЕТВЕРТИ!$D$8:$D$10</xm:f>
          </x14:formula1>
          <xm:sqref>B2</xm:sqref>
        </x14:dataValidation>
        <x14:dataValidation type="list" allowBlank="1" showErrorMessage="1" xr:uid="{00000000-0002-0000-0000-000002000000}">
          <x14:formula1>
            <xm:f>ЧЕТВЕРТИ!$A$8:$A$96</xm:f>
          </x14:formula1>
          <xm:sqref>B4:B5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9A0B-E878-7E41-9BA6-5E5562FB916B}">
  <dimension ref="A1:N56"/>
  <sheetViews>
    <sheetView workbookViewId="0">
      <selection activeCell="L19" sqref="L19"/>
    </sheetView>
  </sheetViews>
  <sheetFormatPr baseColWidth="10" defaultRowHeight="14" x14ac:dyDescent="0.15"/>
  <cols>
    <col min="1" max="1" width="5.1640625" bestFit="1" customWidth="1"/>
    <col min="2" max="2" width="1.33203125" customWidth="1"/>
    <col min="3" max="3" width="3.33203125" bestFit="1" customWidth="1"/>
    <col min="4" max="4" width="11.6640625" bestFit="1" customWidth="1"/>
    <col min="5" max="7" width="11" bestFit="1" customWidth="1"/>
    <col min="8" max="8" width="2.1640625" customWidth="1"/>
    <col min="9" max="9" width="4.33203125" bestFit="1" customWidth="1"/>
  </cols>
  <sheetData>
    <row r="1" spans="1:14" x14ac:dyDescent="0.15">
      <c r="A1" s="87" t="s">
        <v>93</v>
      </c>
      <c r="B1" s="88"/>
      <c r="C1" s="88"/>
      <c r="D1" s="88">
        <v>720</v>
      </c>
      <c r="E1" s="88">
        <v>600</v>
      </c>
      <c r="F1" s="88">
        <v>300</v>
      </c>
      <c r="G1" s="88">
        <v>1200</v>
      </c>
      <c r="H1" s="88"/>
      <c r="I1" s="88"/>
      <c r="J1" s="88"/>
      <c r="K1" s="88"/>
    </row>
    <row r="2" spans="1:14" x14ac:dyDescent="0.15">
      <c r="A2" s="88">
        <f t="shared" ref="A2:A45" si="0">(C2*2)*4</f>
        <v>8</v>
      </c>
      <c r="B2" s="88"/>
      <c r="C2" s="88">
        <v>1</v>
      </c>
      <c r="D2" s="88">
        <f>C2/720</f>
        <v>1.3888888888888889E-3</v>
      </c>
      <c r="E2" s="88">
        <f>C2/600</f>
        <v>1.6666666666666668E-3</v>
      </c>
      <c r="F2" s="88">
        <f>C2/300</f>
        <v>3.3333333333333335E-3</v>
      </c>
      <c r="G2" s="88">
        <f>C2/1200</f>
        <v>8.3333333333333339E-4</v>
      </c>
      <c r="H2" s="88"/>
      <c r="I2" s="88">
        <f>(C2*2)*2</f>
        <v>4</v>
      </c>
      <c r="J2" s="88"/>
      <c r="K2" s="88"/>
    </row>
    <row r="3" spans="1:14" x14ac:dyDescent="0.15">
      <c r="A3" s="88">
        <f t="shared" si="0"/>
        <v>16</v>
      </c>
      <c r="B3" s="88"/>
      <c r="C3" s="88">
        <f>C2+1</f>
        <v>2</v>
      </c>
      <c r="D3" s="88">
        <f t="shared" ref="D3:D55" si="1">C3/720</f>
        <v>2.7777777777777779E-3</v>
      </c>
      <c r="E3" s="88">
        <f t="shared" ref="E3:E55" si="2">C3/600</f>
        <v>3.3333333333333335E-3</v>
      </c>
      <c r="F3" s="88">
        <f t="shared" ref="F3:F55" si="3">C3/300</f>
        <v>6.6666666666666671E-3</v>
      </c>
      <c r="G3" s="88">
        <f t="shared" ref="G3:G55" si="4">C3/1200</f>
        <v>1.6666666666666668E-3</v>
      </c>
      <c r="H3" s="88"/>
      <c r="I3" s="88">
        <f t="shared" ref="I3:I55" si="5">(C3*2)*2</f>
        <v>8</v>
      </c>
      <c r="J3" s="88"/>
      <c r="K3" s="88"/>
    </row>
    <row r="4" spans="1:14" x14ac:dyDescent="0.15">
      <c r="A4" s="88">
        <f t="shared" si="0"/>
        <v>24</v>
      </c>
      <c r="B4" s="88"/>
      <c r="C4" s="88">
        <f t="shared" ref="C4:C55" si="6">C3+1</f>
        <v>3</v>
      </c>
      <c r="D4" s="88">
        <f t="shared" si="1"/>
        <v>4.1666666666666666E-3</v>
      </c>
      <c r="E4" s="89">
        <f t="shared" si="2"/>
        <v>5.0000000000000001E-3</v>
      </c>
      <c r="F4" s="89">
        <f t="shared" si="3"/>
        <v>0.01</v>
      </c>
      <c r="G4" s="89">
        <f t="shared" si="4"/>
        <v>2.5000000000000001E-3</v>
      </c>
      <c r="H4" s="88"/>
      <c r="I4" s="88">
        <f t="shared" si="5"/>
        <v>12</v>
      </c>
      <c r="J4" s="88"/>
      <c r="K4" s="88"/>
    </row>
    <row r="5" spans="1:14" x14ac:dyDescent="0.15">
      <c r="A5" s="88">
        <f t="shared" si="0"/>
        <v>32</v>
      </c>
      <c r="B5" s="88"/>
      <c r="C5" s="88">
        <f t="shared" si="6"/>
        <v>4</v>
      </c>
      <c r="D5" s="88">
        <f t="shared" si="1"/>
        <v>5.5555555555555558E-3</v>
      </c>
      <c r="E5" s="88">
        <f t="shared" si="2"/>
        <v>6.6666666666666671E-3</v>
      </c>
      <c r="F5" s="88">
        <f t="shared" si="3"/>
        <v>1.3333333333333334E-2</v>
      </c>
      <c r="G5" s="88">
        <f t="shared" si="4"/>
        <v>3.3333333333333335E-3</v>
      </c>
      <c r="H5" s="88"/>
      <c r="I5" s="88">
        <f t="shared" si="5"/>
        <v>16</v>
      </c>
      <c r="J5" s="88"/>
      <c r="K5" s="88"/>
    </row>
    <row r="6" spans="1:14" x14ac:dyDescent="0.15">
      <c r="A6" s="88">
        <f t="shared" si="0"/>
        <v>40</v>
      </c>
      <c r="B6" s="88"/>
      <c r="C6" s="88">
        <f t="shared" si="6"/>
        <v>5</v>
      </c>
      <c r="D6" s="88">
        <f t="shared" si="1"/>
        <v>6.9444444444444441E-3</v>
      </c>
      <c r="E6" s="88">
        <f t="shared" si="2"/>
        <v>8.3333333333333332E-3</v>
      </c>
      <c r="F6" s="88">
        <f t="shared" si="3"/>
        <v>1.6666666666666666E-2</v>
      </c>
      <c r="G6" s="88">
        <f t="shared" si="4"/>
        <v>4.1666666666666666E-3</v>
      </c>
      <c r="H6" s="88"/>
      <c r="I6" s="88">
        <f t="shared" si="5"/>
        <v>20</v>
      </c>
      <c r="J6" s="88"/>
      <c r="K6" s="88"/>
    </row>
    <row r="7" spans="1:14" x14ac:dyDescent="0.15">
      <c r="A7" s="88">
        <f t="shared" si="0"/>
        <v>48</v>
      </c>
      <c r="B7" s="88"/>
      <c r="C7" s="88">
        <f t="shared" si="6"/>
        <v>6</v>
      </c>
      <c r="D7" s="88">
        <f t="shared" si="1"/>
        <v>8.3333333333333332E-3</v>
      </c>
      <c r="E7" s="89">
        <f t="shared" si="2"/>
        <v>0.01</v>
      </c>
      <c r="F7" s="89">
        <f t="shared" si="3"/>
        <v>0.02</v>
      </c>
      <c r="G7" s="89">
        <f t="shared" si="4"/>
        <v>5.0000000000000001E-3</v>
      </c>
      <c r="H7" s="88"/>
      <c r="I7" s="88">
        <f t="shared" si="5"/>
        <v>24</v>
      </c>
      <c r="J7" s="88"/>
      <c r="K7" s="88"/>
    </row>
    <row r="8" spans="1:14" x14ac:dyDescent="0.15">
      <c r="A8" s="88">
        <f t="shared" si="0"/>
        <v>56</v>
      </c>
      <c r="B8" s="88"/>
      <c r="C8" s="88">
        <f t="shared" si="6"/>
        <v>7</v>
      </c>
      <c r="D8" s="88">
        <f t="shared" si="1"/>
        <v>9.7222222222222224E-3</v>
      </c>
      <c r="E8" s="88">
        <f t="shared" si="2"/>
        <v>1.1666666666666667E-2</v>
      </c>
      <c r="F8" s="88">
        <f t="shared" si="3"/>
        <v>2.3333333333333334E-2</v>
      </c>
      <c r="G8" s="88">
        <f t="shared" si="4"/>
        <v>5.8333333333333336E-3</v>
      </c>
      <c r="H8" s="88"/>
      <c r="I8" s="88">
        <f t="shared" si="5"/>
        <v>28</v>
      </c>
      <c r="J8" s="88"/>
      <c r="K8" s="88"/>
    </row>
    <row r="9" spans="1:14" x14ac:dyDescent="0.15">
      <c r="A9" s="88">
        <f t="shared" si="0"/>
        <v>64</v>
      </c>
      <c r="B9" s="88"/>
      <c r="C9" s="88">
        <f t="shared" si="6"/>
        <v>8</v>
      </c>
      <c r="D9" s="88">
        <f t="shared" si="1"/>
        <v>1.1111111111111112E-2</v>
      </c>
      <c r="E9" s="88">
        <f t="shared" si="2"/>
        <v>1.3333333333333334E-2</v>
      </c>
      <c r="F9" s="88">
        <f t="shared" si="3"/>
        <v>2.6666666666666668E-2</v>
      </c>
      <c r="G9" s="88">
        <f t="shared" si="4"/>
        <v>6.6666666666666671E-3</v>
      </c>
      <c r="H9" s="88"/>
      <c r="I9" s="88">
        <f t="shared" si="5"/>
        <v>32</v>
      </c>
      <c r="J9" s="88"/>
      <c r="K9" s="88">
        <v>64</v>
      </c>
      <c r="L9">
        <v>15</v>
      </c>
      <c r="N9">
        <f>L9*4</f>
        <v>60</v>
      </c>
    </row>
    <row r="10" spans="1:14" x14ac:dyDescent="0.15">
      <c r="A10" s="88">
        <f t="shared" si="0"/>
        <v>72</v>
      </c>
      <c r="B10" s="88"/>
      <c r="C10" s="89">
        <f t="shared" si="6"/>
        <v>9</v>
      </c>
      <c r="D10" s="89">
        <f t="shared" si="1"/>
        <v>1.2500000000000001E-2</v>
      </c>
      <c r="E10" s="89">
        <f t="shared" si="2"/>
        <v>1.4999999999999999E-2</v>
      </c>
      <c r="F10" s="89">
        <f t="shared" si="3"/>
        <v>0.03</v>
      </c>
      <c r="G10" s="89">
        <f t="shared" si="4"/>
        <v>7.4999999999999997E-3</v>
      </c>
      <c r="H10" s="88"/>
      <c r="I10" s="88">
        <f t="shared" si="5"/>
        <v>36</v>
      </c>
      <c r="J10" s="88"/>
      <c r="K10" s="88">
        <v>80</v>
      </c>
      <c r="L10">
        <v>21</v>
      </c>
      <c r="N10">
        <f>L10*4</f>
        <v>84</v>
      </c>
    </row>
    <row r="11" spans="1:14" x14ac:dyDescent="0.15">
      <c r="A11" s="88">
        <f t="shared" si="0"/>
        <v>80</v>
      </c>
      <c r="B11" s="88"/>
      <c r="C11" s="88">
        <f t="shared" si="6"/>
        <v>10</v>
      </c>
      <c r="D11" s="88">
        <f t="shared" si="1"/>
        <v>1.3888888888888888E-2</v>
      </c>
      <c r="E11" s="88">
        <f t="shared" si="2"/>
        <v>1.6666666666666666E-2</v>
      </c>
      <c r="F11" s="88">
        <f t="shared" si="3"/>
        <v>3.3333333333333333E-2</v>
      </c>
      <c r="G11" s="88">
        <f t="shared" si="4"/>
        <v>8.3333333333333332E-3</v>
      </c>
      <c r="H11" s="88"/>
      <c r="I11" s="88">
        <f t="shared" si="5"/>
        <v>40</v>
      </c>
      <c r="J11" s="88"/>
      <c r="K11" s="88">
        <f>(K9+K10)/2</f>
        <v>72</v>
      </c>
      <c r="N11">
        <f>SUM(N9:N10)</f>
        <v>144</v>
      </c>
    </row>
    <row r="12" spans="1:14" x14ac:dyDescent="0.15">
      <c r="A12" s="88">
        <f t="shared" si="0"/>
        <v>88</v>
      </c>
      <c r="B12" s="88"/>
      <c r="C12" s="88">
        <f t="shared" si="6"/>
        <v>11</v>
      </c>
      <c r="D12" s="88">
        <f t="shared" si="1"/>
        <v>1.5277777777777777E-2</v>
      </c>
      <c r="E12" s="88">
        <f t="shared" si="2"/>
        <v>1.8333333333333333E-2</v>
      </c>
      <c r="F12" s="88">
        <f t="shared" si="3"/>
        <v>3.6666666666666667E-2</v>
      </c>
      <c r="G12" s="88">
        <f t="shared" si="4"/>
        <v>9.1666666666666667E-3</v>
      </c>
      <c r="H12" s="88"/>
      <c r="I12" s="88">
        <f t="shared" si="5"/>
        <v>44</v>
      </c>
      <c r="J12" s="88"/>
      <c r="K12" s="88"/>
      <c r="M12">
        <f>(K11+K15)/2</f>
        <v>120</v>
      </c>
    </row>
    <row r="13" spans="1:14" x14ac:dyDescent="0.15">
      <c r="A13" s="88">
        <f t="shared" si="0"/>
        <v>96</v>
      </c>
      <c r="B13" s="88"/>
      <c r="C13" s="88">
        <f t="shared" si="6"/>
        <v>12</v>
      </c>
      <c r="D13" s="88">
        <f t="shared" si="1"/>
        <v>1.6666666666666666E-2</v>
      </c>
      <c r="E13" s="89">
        <f t="shared" si="2"/>
        <v>0.02</v>
      </c>
      <c r="F13" s="89">
        <f t="shared" si="3"/>
        <v>0.04</v>
      </c>
      <c r="G13" s="89">
        <f t="shared" si="4"/>
        <v>0.01</v>
      </c>
      <c r="H13" s="88"/>
      <c r="I13" s="88">
        <f t="shared" si="5"/>
        <v>48</v>
      </c>
      <c r="J13" s="88"/>
      <c r="K13" s="88">
        <v>160</v>
      </c>
      <c r="L13">
        <v>18</v>
      </c>
      <c r="N13">
        <f>L13*4</f>
        <v>72</v>
      </c>
    </row>
    <row r="14" spans="1:14" x14ac:dyDescent="0.15">
      <c r="A14" s="88">
        <f t="shared" si="0"/>
        <v>104</v>
      </c>
      <c r="B14" s="88"/>
      <c r="C14" s="88">
        <f t="shared" si="6"/>
        <v>13</v>
      </c>
      <c r="D14" s="88">
        <f t="shared" si="1"/>
        <v>1.8055555555555554E-2</v>
      </c>
      <c r="E14" s="88">
        <f t="shared" si="2"/>
        <v>2.1666666666666667E-2</v>
      </c>
      <c r="F14" s="88">
        <f t="shared" si="3"/>
        <v>4.3333333333333335E-2</v>
      </c>
      <c r="G14" s="88">
        <f t="shared" si="4"/>
        <v>1.0833333333333334E-2</v>
      </c>
      <c r="H14" s="88"/>
      <c r="I14" s="88">
        <f t="shared" si="5"/>
        <v>52</v>
      </c>
      <c r="J14" s="88"/>
      <c r="K14" s="88">
        <v>176</v>
      </c>
      <c r="L14">
        <v>14</v>
      </c>
      <c r="N14">
        <f>L14*4</f>
        <v>56</v>
      </c>
    </row>
    <row r="15" spans="1:14" x14ac:dyDescent="0.15">
      <c r="A15" s="88">
        <f t="shared" si="0"/>
        <v>112</v>
      </c>
      <c r="B15" s="88"/>
      <c r="C15" s="88">
        <f t="shared" si="6"/>
        <v>14</v>
      </c>
      <c r="D15" s="88">
        <f t="shared" si="1"/>
        <v>1.9444444444444445E-2</v>
      </c>
      <c r="E15" s="88">
        <f t="shared" si="2"/>
        <v>2.3333333333333334E-2</v>
      </c>
      <c r="F15" s="88">
        <f t="shared" si="3"/>
        <v>4.6666666666666669E-2</v>
      </c>
      <c r="G15" s="88">
        <f t="shared" si="4"/>
        <v>1.1666666666666667E-2</v>
      </c>
      <c r="H15" s="88"/>
      <c r="I15" s="88">
        <f t="shared" si="5"/>
        <v>56</v>
      </c>
      <c r="J15" s="88"/>
      <c r="K15" s="88">
        <f>(K13+K14)/2</f>
        <v>168</v>
      </c>
      <c r="N15">
        <f>SUM(N13:N14)</f>
        <v>128</v>
      </c>
    </row>
    <row r="16" spans="1:14" x14ac:dyDescent="0.15">
      <c r="A16" s="88">
        <f t="shared" si="0"/>
        <v>120</v>
      </c>
      <c r="B16" s="88"/>
      <c r="C16" s="88">
        <f t="shared" si="6"/>
        <v>15</v>
      </c>
      <c r="D16" s="88">
        <f t="shared" si="1"/>
        <v>2.0833333333333332E-2</v>
      </c>
      <c r="E16" s="89">
        <f t="shared" si="2"/>
        <v>2.5000000000000001E-2</v>
      </c>
      <c r="F16" s="89">
        <f t="shared" si="3"/>
        <v>0.05</v>
      </c>
      <c r="G16" s="89">
        <f t="shared" si="4"/>
        <v>1.2500000000000001E-2</v>
      </c>
      <c r="H16" s="88"/>
      <c r="I16" s="88">
        <f t="shared" si="5"/>
        <v>60</v>
      </c>
      <c r="J16" s="88"/>
      <c r="K16" s="88"/>
    </row>
    <row r="17" spans="1:14" x14ac:dyDescent="0.15">
      <c r="A17" s="88">
        <f t="shared" si="0"/>
        <v>128</v>
      </c>
      <c r="B17" s="88"/>
      <c r="C17" s="88">
        <f t="shared" si="6"/>
        <v>16</v>
      </c>
      <c r="D17" s="88">
        <f t="shared" si="1"/>
        <v>2.2222222222222223E-2</v>
      </c>
      <c r="E17" s="88">
        <f t="shared" si="2"/>
        <v>2.6666666666666668E-2</v>
      </c>
      <c r="F17" s="88">
        <f t="shared" si="3"/>
        <v>5.3333333333333337E-2</v>
      </c>
      <c r="G17" s="88">
        <f t="shared" si="4"/>
        <v>1.3333333333333334E-2</v>
      </c>
      <c r="H17" s="88"/>
      <c r="I17" s="88">
        <f t="shared" si="5"/>
        <v>64</v>
      </c>
      <c r="J17" s="88"/>
      <c r="K17" s="88"/>
      <c r="L17">
        <v>24</v>
      </c>
      <c r="N17">
        <f>L17*4</f>
        <v>96</v>
      </c>
    </row>
    <row r="18" spans="1:14" x14ac:dyDescent="0.15">
      <c r="A18" s="88">
        <f t="shared" si="0"/>
        <v>136</v>
      </c>
      <c r="B18" s="88"/>
      <c r="C18" s="88">
        <f t="shared" si="6"/>
        <v>17</v>
      </c>
      <c r="D18" s="88">
        <f t="shared" si="1"/>
        <v>2.361111111111111E-2</v>
      </c>
      <c r="E18" s="88">
        <f t="shared" si="2"/>
        <v>2.8333333333333332E-2</v>
      </c>
      <c r="F18" s="88">
        <f t="shared" si="3"/>
        <v>5.6666666666666664E-2</v>
      </c>
      <c r="G18" s="88">
        <f t="shared" si="4"/>
        <v>1.4166666666666666E-2</v>
      </c>
      <c r="H18" s="88"/>
      <c r="I18" s="88">
        <f t="shared" si="5"/>
        <v>68</v>
      </c>
      <c r="J18" s="88"/>
      <c r="K18" s="88"/>
      <c r="L18">
        <v>26</v>
      </c>
      <c r="N18">
        <f>L18*4</f>
        <v>104</v>
      </c>
    </row>
    <row r="19" spans="1:14" x14ac:dyDescent="0.15">
      <c r="A19" s="88">
        <f t="shared" si="0"/>
        <v>144</v>
      </c>
      <c r="B19" s="88"/>
      <c r="C19" s="89">
        <f t="shared" si="6"/>
        <v>18</v>
      </c>
      <c r="D19" s="89">
        <f t="shared" si="1"/>
        <v>2.5000000000000001E-2</v>
      </c>
      <c r="E19" s="89">
        <f t="shared" si="2"/>
        <v>0.03</v>
      </c>
      <c r="F19" s="90">
        <f t="shared" si="3"/>
        <v>0.06</v>
      </c>
      <c r="G19" s="89">
        <f t="shared" si="4"/>
        <v>1.4999999999999999E-2</v>
      </c>
      <c r="H19" s="88"/>
      <c r="I19" s="91">
        <f t="shared" si="5"/>
        <v>72</v>
      </c>
      <c r="J19" s="88"/>
      <c r="K19" s="88"/>
      <c r="N19">
        <f>SUM(N17:N18)</f>
        <v>200</v>
      </c>
    </row>
    <row r="20" spans="1:14" x14ac:dyDescent="0.15">
      <c r="A20" s="88">
        <f t="shared" si="0"/>
        <v>152</v>
      </c>
      <c r="B20" s="88"/>
      <c r="C20" s="88">
        <f t="shared" si="6"/>
        <v>19</v>
      </c>
      <c r="D20" s="88">
        <f t="shared" si="1"/>
        <v>2.6388888888888889E-2</v>
      </c>
      <c r="E20" s="88">
        <f t="shared" si="2"/>
        <v>3.1666666666666669E-2</v>
      </c>
      <c r="F20" s="88">
        <f t="shared" si="3"/>
        <v>6.3333333333333339E-2</v>
      </c>
      <c r="G20" s="88">
        <f t="shared" si="4"/>
        <v>1.5833333333333335E-2</v>
      </c>
      <c r="H20" s="88"/>
      <c r="I20" s="88">
        <f t="shared" si="5"/>
        <v>76</v>
      </c>
      <c r="J20" s="88"/>
      <c r="K20" s="88"/>
      <c r="M20">
        <f>(N11+N15+N19)/3</f>
        <v>157.33333333333334</v>
      </c>
    </row>
    <row r="21" spans="1:14" x14ac:dyDescent="0.15">
      <c r="A21" s="88">
        <f t="shared" si="0"/>
        <v>160</v>
      </c>
      <c r="B21" s="88"/>
      <c r="C21" s="88">
        <f t="shared" si="6"/>
        <v>20</v>
      </c>
      <c r="D21" s="88">
        <f t="shared" si="1"/>
        <v>2.7777777777777776E-2</v>
      </c>
      <c r="E21" s="88">
        <f t="shared" si="2"/>
        <v>3.3333333333333333E-2</v>
      </c>
      <c r="F21" s="88">
        <f t="shared" si="3"/>
        <v>6.6666666666666666E-2</v>
      </c>
      <c r="G21" s="88">
        <f t="shared" si="4"/>
        <v>1.6666666666666666E-2</v>
      </c>
      <c r="H21" s="88"/>
      <c r="I21" s="88">
        <f t="shared" si="5"/>
        <v>80</v>
      </c>
      <c r="J21" s="88"/>
      <c r="K21" s="88"/>
      <c r="L21">
        <v>20</v>
      </c>
      <c r="N21">
        <f>L21*4</f>
        <v>80</v>
      </c>
    </row>
    <row r="22" spans="1:14" x14ac:dyDescent="0.15">
      <c r="A22" s="91">
        <f t="shared" si="0"/>
        <v>168</v>
      </c>
      <c r="B22" s="91"/>
      <c r="C22" s="88">
        <f t="shared" si="6"/>
        <v>21</v>
      </c>
      <c r="D22" s="88">
        <f t="shared" si="1"/>
        <v>2.9166666666666667E-2</v>
      </c>
      <c r="E22" s="89">
        <f t="shared" si="2"/>
        <v>3.5000000000000003E-2</v>
      </c>
      <c r="F22" s="89">
        <f t="shared" si="3"/>
        <v>7.0000000000000007E-2</v>
      </c>
      <c r="G22" s="89">
        <f t="shared" si="4"/>
        <v>1.7500000000000002E-2</v>
      </c>
      <c r="H22" s="88"/>
      <c r="I22" s="88">
        <f t="shared" si="5"/>
        <v>84</v>
      </c>
      <c r="J22" s="88"/>
      <c r="K22" s="88"/>
      <c r="L22">
        <v>19</v>
      </c>
      <c r="N22">
        <f>L22*4</f>
        <v>76</v>
      </c>
    </row>
    <row r="23" spans="1:14" x14ac:dyDescent="0.15">
      <c r="A23" s="88">
        <f t="shared" si="0"/>
        <v>176</v>
      </c>
      <c r="B23" s="88"/>
      <c r="C23" s="88">
        <f t="shared" si="6"/>
        <v>22</v>
      </c>
      <c r="D23" s="88">
        <f t="shared" si="1"/>
        <v>3.0555555555555555E-2</v>
      </c>
      <c r="E23" s="88">
        <f t="shared" si="2"/>
        <v>3.6666666666666667E-2</v>
      </c>
      <c r="F23" s="88">
        <f t="shared" si="3"/>
        <v>7.3333333333333334E-2</v>
      </c>
      <c r="G23" s="88">
        <f t="shared" si="4"/>
        <v>1.8333333333333333E-2</v>
      </c>
      <c r="H23" s="88"/>
      <c r="I23" s="88">
        <f t="shared" si="5"/>
        <v>88</v>
      </c>
      <c r="J23" s="88"/>
      <c r="K23" s="88"/>
      <c r="N23">
        <f>SUM(N21:N22)</f>
        <v>156</v>
      </c>
    </row>
    <row r="24" spans="1:14" x14ac:dyDescent="0.15">
      <c r="A24" s="88">
        <f t="shared" si="0"/>
        <v>184</v>
      </c>
      <c r="B24" s="88"/>
      <c r="C24" s="88">
        <f t="shared" si="6"/>
        <v>23</v>
      </c>
      <c r="D24" s="88">
        <f t="shared" si="1"/>
        <v>3.1944444444444442E-2</v>
      </c>
      <c r="E24" s="88">
        <f t="shared" si="2"/>
        <v>3.833333333333333E-2</v>
      </c>
      <c r="F24" s="88">
        <f t="shared" si="3"/>
        <v>7.6666666666666661E-2</v>
      </c>
      <c r="G24" s="88">
        <f t="shared" si="4"/>
        <v>1.9166666666666665E-2</v>
      </c>
      <c r="H24" s="88"/>
      <c r="I24" s="88">
        <f t="shared" si="5"/>
        <v>92</v>
      </c>
      <c r="J24" s="88"/>
      <c r="K24" s="88"/>
      <c r="M24">
        <f>(N11+N15+N19+N23)/4</f>
        <v>157</v>
      </c>
    </row>
    <row r="25" spans="1:14" x14ac:dyDescent="0.15">
      <c r="A25" s="91">
        <f t="shared" si="0"/>
        <v>192</v>
      </c>
      <c r="B25" s="88"/>
      <c r="C25" s="88">
        <f t="shared" si="6"/>
        <v>24</v>
      </c>
      <c r="D25" s="88">
        <f t="shared" si="1"/>
        <v>3.3333333333333333E-2</v>
      </c>
      <c r="E25" s="89">
        <f t="shared" si="2"/>
        <v>0.04</v>
      </c>
      <c r="F25" s="89">
        <f t="shared" si="3"/>
        <v>0.08</v>
      </c>
      <c r="G25" s="89">
        <f t="shared" si="4"/>
        <v>0.02</v>
      </c>
      <c r="H25" s="88"/>
      <c r="I25" s="88">
        <f t="shared" si="5"/>
        <v>96</v>
      </c>
      <c r="J25" s="88"/>
      <c r="K25" s="88"/>
    </row>
    <row r="26" spans="1:14" x14ac:dyDescent="0.15">
      <c r="A26" s="88">
        <f t="shared" si="0"/>
        <v>200</v>
      </c>
      <c r="B26" s="88"/>
      <c r="C26" s="88">
        <f t="shared" si="6"/>
        <v>25</v>
      </c>
      <c r="D26" s="88">
        <f t="shared" si="1"/>
        <v>3.4722222222222224E-2</v>
      </c>
      <c r="E26" s="88">
        <f t="shared" si="2"/>
        <v>4.1666666666666664E-2</v>
      </c>
      <c r="F26" s="88">
        <f t="shared" si="3"/>
        <v>8.3333333333333329E-2</v>
      </c>
      <c r="G26" s="88">
        <f t="shared" si="4"/>
        <v>2.0833333333333332E-2</v>
      </c>
      <c r="H26" s="88"/>
      <c r="I26" s="88">
        <f t="shared" si="5"/>
        <v>100</v>
      </c>
      <c r="J26" s="88"/>
      <c r="K26" s="88"/>
    </row>
    <row r="27" spans="1:14" x14ac:dyDescent="0.15">
      <c r="A27" s="88">
        <f t="shared" si="0"/>
        <v>208</v>
      </c>
      <c r="B27" s="88"/>
      <c r="C27" s="88">
        <f t="shared" si="6"/>
        <v>26</v>
      </c>
      <c r="D27" s="88">
        <f t="shared" si="1"/>
        <v>3.6111111111111108E-2</v>
      </c>
      <c r="E27" s="88">
        <f t="shared" si="2"/>
        <v>4.3333333333333335E-2</v>
      </c>
      <c r="F27" s="88">
        <f t="shared" si="3"/>
        <v>8.666666666666667E-2</v>
      </c>
      <c r="G27" s="88">
        <f t="shared" si="4"/>
        <v>2.1666666666666667E-2</v>
      </c>
      <c r="H27" s="88"/>
      <c r="I27" s="88">
        <f t="shared" si="5"/>
        <v>104</v>
      </c>
      <c r="J27" s="88"/>
      <c r="K27" s="88"/>
    </row>
    <row r="28" spans="1:14" x14ac:dyDescent="0.15">
      <c r="A28" s="88">
        <f t="shared" si="0"/>
        <v>216</v>
      </c>
      <c r="B28" s="88"/>
      <c r="C28" s="89">
        <f t="shared" si="6"/>
        <v>27</v>
      </c>
      <c r="D28" s="89">
        <f t="shared" si="1"/>
        <v>3.7499999999999999E-2</v>
      </c>
      <c r="E28" s="92">
        <f t="shared" si="2"/>
        <v>4.4999999999999998E-2</v>
      </c>
      <c r="F28" s="89">
        <f t="shared" si="3"/>
        <v>0.09</v>
      </c>
      <c r="G28" s="89">
        <f t="shared" si="4"/>
        <v>2.2499999999999999E-2</v>
      </c>
      <c r="H28" s="88"/>
      <c r="I28" s="91">
        <f t="shared" si="5"/>
        <v>108</v>
      </c>
      <c r="J28" s="88"/>
      <c r="K28" s="88"/>
    </row>
    <row r="29" spans="1:14" x14ac:dyDescent="0.15">
      <c r="A29" s="88">
        <f t="shared" si="0"/>
        <v>224</v>
      </c>
      <c r="B29" s="88"/>
      <c r="C29" s="88">
        <f t="shared" si="6"/>
        <v>28</v>
      </c>
      <c r="D29" s="88">
        <f t="shared" si="1"/>
        <v>3.888888888888889E-2</v>
      </c>
      <c r="E29" s="88">
        <f t="shared" si="2"/>
        <v>4.6666666666666669E-2</v>
      </c>
      <c r="F29" s="88">
        <f t="shared" si="3"/>
        <v>9.3333333333333338E-2</v>
      </c>
      <c r="G29" s="88">
        <f t="shared" si="4"/>
        <v>2.3333333333333334E-2</v>
      </c>
      <c r="H29" s="88"/>
      <c r="I29" s="88">
        <f t="shared" si="5"/>
        <v>112</v>
      </c>
      <c r="J29" s="88"/>
      <c r="K29" s="88"/>
    </row>
    <row r="30" spans="1:14" x14ac:dyDescent="0.15">
      <c r="A30" s="88">
        <f t="shared" si="0"/>
        <v>232</v>
      </c>
      <c r="B30" s="88"/>
      <c r="C30" s="88">
        <f t="shared" si="6"/>
        <v>29</v>
      </c>
      <c r="D30" s="88">
        <f t="shared" si="1"/>
        <v>4.027777777777778E-2</v>
      </c>
      <c r="E30" s="88">
        <f t="shared" si="2"/>
        <v>4.8333333333333332E-2</v>
      </c>
      <c r="F30" s="88">
        <f t="shared" si="3"/>
        <v>9.6666666666666665E-2</v>
      </c>
      <c r="G30" s="88">
        <f t="shared" si="4"/>
        <v>2.4166666666666666E-2</v>
      </c>
      <c r="H30" s="88"/>
      <c r="I30" s="88">
        <f t="shared" si="5"/>
        <v>116</v>
      </c>
      <c r="J30" s="88"/>
      <c r="K30" s="88"/>
    </row>
    <row r="31" spans="1:14" x14ac:dyDescent="0.15">
      <c r="A31" s="93">
        <f t="shared" si="0"/>
        <v>240</v>
      </c>
      <c r="B31" s="88"/>
      <c r="C31" s="88">
        <f t="shared" si="6"/>
        <v>30</v>
      </c>
      <c r="D31" s="88">
        <f t="shared" si="1"/>
        <v>4.1666666666666664E-2</v>
      </c>
      <c r="E31" s="92">
        <f t="shared" si="2"/>
        <v>0.05</v>
      </c>
      <c r="F31" s="89">
        <f t="shared" si="3"/>
        <v>0.1</v>
      </c>
      <c r="G31" s="89">
        <f t="shared" si="4"/>
        <v>2.5000000000000001E-2</v>
      </c>
      <c r="H31" s="91"/>
      <c r="I31" s="91">
        <f t="shared" si="5"/>
        <v>120</v>
      </c>
      <c r="J31" s="88"/>
      <c r="K31" s="88"/>
    </row>
    <row r="32" spans="1:14" x14ac:dyDescent="0.15">
      <c r="A32" s="88">
        <f t="shared" si="0"/>
        <v>248</v>
      </c>
      <c r="B32" s="88"/>
      <c r="C32" s="88">
        <f t="shared" si="6"/>
        <v>31</v>
      </c>
      <c r="D32" s="88">
        <f t="shared" si="1"/>
        <v>4.3055555555555555E-2</v>
      </c>
      <c r="E32" s="88">
        <f t="shared" si="2"/>
        <v>5.1666666666666666E-2</v>
      </c>
      <c r="F32" s="88">
        <f t="shared" si="3"/>
        <v>0.10333333333333333</v>
      </c>
      <c r="G32" s="88">
        <f t="shared" si="4"/>
        <v>2.5833333333333333E-2</v>
      </c>
      <c r="H32" s="88"/>
      <c r="I32" s="88">
        <f t="shared" si="5"/>
        <v>124</v>
      </c>
      <c r="J32" s="88"/>
      <c r="K32" s="88"/>
    </row>
    <row r="33" spans="1:11" x14ac:dyDescent="0.15">
      <c r="A33" s="88">
        <f t="shared" si="0"/>
        <v>256</v>
      </c>
      <c r="B33" s="88"/>
      <c r="C33" s="88">
        <f t="shared" si="6"/>
        <v>32</v>
      </c>
      <c r="D33" s="88">
        <f t="shared" si="1"/>
        <v>4.4444444444444446E-2</v>
      </c>
      <c r="E33" s="88">
        <f t="shared" si="2"/>
        <v>5.3333333333333337E-2</v>
      </c>
      <c r="F33" s="88">
        <f t="shared" si="3"/>
        <v>0.10666666666666667</v>
      </c>
      <c r="G33" s="88">
        <f t="shared" si="4"/>
        <v>2.6666666666666668E-2</v>
      </c>
      <c r="H33" s="88"/>
      <c r="I33" s="88">
        <f t="shared" si="5"/>
        <v>128</v>
      </c>
      <c r="J33" s="88"/>
      <c r="K33" s="88"/>
    </row>
    <row r="34" spans="1:11" x14ac:dyDescent="0.15">
      <c r="A34" s="93">
        <f t="shared" si="0"/>
        <v>264</v>
      </c>
      <c r="B34" s="93"/>
      <c r="C34" s="88">
        <f t="shared" si="6"/>
        <v>33</v>
      </c>
      <c r="D34" s="88">
        <f t="shared" si="1"/>
        <v>4.583333333333333E-2</v>
      </c>
      <c r="E34" s="94">
        <f t="shared" si="2"/>
        <v>5.5E-2</v>
      </c>
      <c r="F34" s="89">
        <f t="shared" si="3"/>
        <v>0.11</v>
      </c>
      <c r="G34" s="89">
        <f t="shared" si="4"/>
        <v>2.75E-2</v>
      </c>
      <c r="H34" s="91"/>
      <c r="I34" s="91">
        <f t="shared" si="5"/>
        <v>132</v>
      </c>
      <c r="J34" s="88"/>
      <c r="K34" s="88"/>
    </row>
    <row r="35" spans="1:11" x14ac:dyDescent="0.15">
      <c r="A35" s="88">
        <f t="shared" si="0"/>
        <v>272</v>
      </c>
      <c r="B35" s="88"/>
      <c r="C35" s="88">
        <f t="shared" si="6"/>
        <v>34</v>
      </c>
      <c r="D35" s="88">
        <f t="shared" si="1"/>
        <v>4.7222222222222221E-2</v>
      </c>
      <c r="E35" s="88">
        <f t="shared" si="2"/>
        <v>5.6666666666666664E-2</v>
      </c>
      <c r="F35" s="88">
        <f t="shared" si="3"/>
        <v>0.11333333333333333</v>
      </c>
      <c r="G35" s="88">
        <f t="shared" si="4"/>
        <v>2.8333333333333332E-2</v>
      </c>
      <c r="H35" s="88"/>
      <c r="I35" s="88">
        <f t="shared" si="5"/>
        <v>136</v>
      </c>
      <c r="J35" s="88"/>
      <c r="K35" s="88"/>
    </row>
    <row r="36" spans="1:11" x14ac:dyDescent="0.15">
      <c r="A36" s="88">
        <f t="shared" si="0"/>
        <v>280</v>
      </c>
      <c r="B36" s="88"/>
      <c r="C36" s="88">
        <f t="shared" si="6"/>
        <v>35</v>
      </c>
      <c r="D36" s="88">
        <f t="shared" si="1"/>
        <v>4.8611111111111112E-2</v>
      </c>
      <c r="E36" s="88">
        <f t="shared" si="2"/>
        <v>5.8333333333333334E-2</v>
      </c>
      <c r="F36" s="88">
        <f t="shared" si="3"/>
        <v>0.11666666666666667</v>
      </c>
      <c r="G36" s="88">
        <f t="shared" si="4"/>
        <v>2.9166666666666667E-2</v>
      </c>
      <c r="H36" s="88"/>
      <c r="I36" s="88">
        <f t="shared" si="5"/>
        <v>140</v>
      </c>
      <c r="J36" s="88"/>
      <c r="K36" s="88"/>
    </row>
    <row r="37" spans="1:11" x14ac:dyDescent="0.15">
      <c r="A37" s="95">
        <f t="shared" si="0"/>
        <v>288</v>
      </c>
      <c r="B37" s="88"/>
      <c r="C37" s="89">
        <f t="shared" si="6"/>
        <v>36</v>
      </c>
      <c r="D37" s="89">
        <f t="shared" si="1"/>
        <v>0.05</v>
      </c>
      <c r="E37" s="90">
        <f t="shared" si="2"/>
        <v>0.06</v>
      </c>
      <c r="F37" s="89">
        <f t="shared" si="3"/>
        <v>0.12</v>
      </c>
      <c r="G37" s="89">
        <f t="shared" si="4"/>
        <v>0.03</v>
      </c>
      <c r="H37" s="91"/>
      <c r="I37" s="91">
        <f t="shared" si="5"/>
        <v>144</v>
      </c>
      <c r="J37" s="88"/>
      <c r="K37" s="88"/>
    </row>
    <row r="38" spans="1:11" x14ac:dyDescent="0.15">
      <c r="A38" s="88">
        <f t="shared" si="0"/>
        <v>296</v>
      </c>
      <c r="B38" s="88"/>
      <c r="C38" s="88">
        <f t="shared" si="6"/>
        <v>37</v>
      </c>
      <c r="D38" s="88">
        <f t="shared" si="1"/>
        <v>5.1388888888888887E-2</v>
      </c>
      <c r="E38" s="88">
        <f t="shared" si="2"/>
        <v>6.1666666666666668E-2</v>
      </c>
      <c r="F38" s="88">
        <f t="shared" si="3"/>
        <v>0.12333333333333334</v>
      </c>
      <c r="G38" s="88">
        <f t="shared" si="4"/>
        <v>3.0833333333333334E-2</v>
      </c>
      <c r="H38" s="88"/>
      <c r="I38" s="88">
        <f t="shared" si="5"/>
        <v>148</v>
      </c>
      <c r="J38" s="88"/>
      <c r="K38" s="88"/>
    </row>
    <row r="39" spans="1:11" x14ac:dyDescent="0.15">
      <c r="A39" s="88">
        <f t="shared" si="0"/>
        <v>304</v>
      </c>
      <c r="B39" s="88"/>
      <c r="C39" s="88">
        <f t="shared" si="6"/>
        <v>38</v>
      </c>
      <c r="D39" s="88">
        <f t="shared" si="1"/>
        <v>5.2777777777777778E-2</v>
      </c>
      <c r="E39" s="88">
        <f t="shared" si="2"/>
        <v>6.3333333333333339E-2</v>
      </c>
      <c r="F39" s="88">
        <f t="shared" si="3"/>
        <v>0.12666666666666668</v>
      </c>
      <c r="G39" s="88">
        <f t="shared" si="4"/>
        <v>3.1666666666666669E-2</v>
      </c>
      <c r="H39" s="88"/>
      <c r="I39" s="88">
        <f t="shared" si="5"/>
        <v>152</v>
      </c>
      <c r="J39" s="88"/>
      <c r="K39" s="88"/>
    </row>
    <row r="40" spans="1:11" x14ac:dyDescent="0.15">
      <c r="A40" s="88">
        <f t="shared" si="0"/>
        <v>312</v>
      </c>
      <c r="B40" s="88"/>
      <c r="C40" s="88">
        <f t="shared" si="6"/>
        <v>39</v>
      </c>
      <c r="D40" s="96">
        <f t="shared" si="1"/>
        <v>5.4166666666666669E-2</v>
      </c>
      <c r="E40" s="89">
        <f t="shared" si="2"/>
        <v>6.5000000000000002E-2</v>
      </c>
      <c r="F40" s="89">
        <f t="shared" si="3"/>
        <v>0.13</v>
      </c>
      <c r="G40" s="89">
        <f t="shared" si="4"/>
        <v>3.2500000000000001E-2</v>
      </c>
      <c r="H40" s="91"/>
      <c r="I40" s="91">
        <f t="shared" si="5"/>
        <v>156</v>
      </c>
      <c r="J40" s="88"/>
      <c r="K40" s="88"/>
    </row>
    <row r="41" spans="1:11" x14ac:dyDescent="0.15">
      <c r="A41" s="88">
        <f t="shared" si="0"/>
        <v>320</v>
      </c>
      <c r="B41" s="88"/>
      <c r="C41" s="88">
        <f t="shared" si="6"/>
        <v>40</v>
      </c>
      <c r="D41" s="96">
        <f t="shared" si="1"/>
        <v>5.5555555555555552E-2</v>
      </c>
      <c r="E41" s="88">
        <f t="shared" si="2"/>
        <v>6.6666666666666666E-2</v>
      </c>
      <c r="F41" s="88">
        <f t="shared" si="3"/>
        <v>0.13333333333333333</v>
      </c>
      <c r="G41" s="88">
        <f t="shared" si="4"/>
        <v>3.3333333333333333E-2</v>
      </c>
      <c r="H41" s="88"/>
      <c r="I41" s="88">
        <f t="shared" si="5"/>
        <v>160</v>
      </c>
      <c r="J41" s="88"/>
      <c r="K41" s="88"/>
    </row>
    <row r="42" spans="1:11" x14ac:dyDescent="0.15">
      <c r="A42" s="88">
        <f t="shared" si="0"/>
        <v>328</v>
      </c>
      <c r="B42" s="88"/>
      <c r="C42" s="88">
        <f t="shared" si="6"/>
        <v>41</v>
      </c>
      <c r="D42" s="88">
        <f t="shared" si="1"/>
        <v>5.6944444444444443E-2</v>
      </c>
      <c r="E42" s="88">
        <f t="shared" si="2"/>
        <v>6.8333333333333329E-2</v>
      </c>
      <c r="F42" s="88">
        <f t="shared" si="3"/>
        <v>0.13666666666666666</v>
      </c>
      <c r="G42" s="88">
        <f t="shared" si="4"/>
        <v>3.4166666666666665E-2</v>
      </c>
      <c r="H42" s="88"/>
      <c r="I42" s="88">
        <f t="shared" si="5"/>
        <v>164</v>
      </c>
      <c r="J42" s="88"/>
      <c r="K42" s="88"/>
    </row>
    <row r="43" spans="1:11" x14ac:dyDescent="0.15">
      <c r="A43" s="88">
        <f t="shared" si="0"/>
        <v>336</v>
      </c>
      <c r="B43" s="88"/>
      <c r="C43" s="88">
        <f t="shared" si="6"/>
        <v>42</v>
      </c>
      <c r="D43" s="96">
        <f t="shared" si="1"/>
        <v>5.8333333333333334E-2</v>
      </c>
      <c r="E43" s="89">
        <f t="shared" si="2"/>
        <v>7.0000000000000007E-2</v>
      </c>
      <c r="F43" s="89">
        <f t="shared" si="3"/>
        <v>0.14000000000000001</v>
      </c>
      <c r="G43" s="89">
        <f t="shared" si="4"/>
        <v>3.5000000000000003E-2</v>
      </c>
      <c r="H43" s="91"/>
      <c r="I43" s="91">
        <f t="shared" si="5"/>
        <v>168</v>
      </c>
      <c r="J43" s="88"/>
      <c r="K43" s="88"/>
    </row>
    <row r="44" spans="1:11" x14ac:dyDescent="0.15">
      <c r="A44" s="88">
        <f t="shared" si="0"/>
        <v>344</v>
      </c>
      <c r="B44" s="88"/>
      <c r="C44" s="88">
        <f t="shared" si="6"/>
        <v>43</v>
      </c>
      <c r="D44" s="88">
        <f t="shared" si="1"/>
        <v>5.9722222222222225E-2</v>
      </c>
      <c r="E44" s="88">
        <f t="shared" si="2"/>
        <v>7.166666666666667E-2</v>
      </c>
      <c r="F44" s="88">
        <f t="shared" si="3"/>
        <v>0.14333333333333334</v>
      </c>
      <c r="G44" s="88">
        <f t="shared" si="4"/>
        <v>3.5833333333333335E-2</v>
      </c>
      <c r="H44" s="88"/>
      <c r="I44" s="88">
        <f t="shared" si="5"/>
        <v>172</v>
      </c>
      <c r="J44" s="88"/>
      <c r="K44" s="88"/>
    </row>
    <row r="45" spans="1:11" x14ac:dyDescent="0.15">
      <c r="A45" s="88">
        <f t="shared" si="0"/>
        <v>352</v>
      </c>
      <c r="B45" s="88"/>
      <c r="C45" s="88">
        <f t="shared" si="6"/>
        <v>44</v>
      </c>
      <c r="D45" s="88">
        <f t="shared" si="1"/>
        <v>6.1111111111111109E-2</v>
      </c>
      <c r="E45" s="88">
        <f t="shared" si="2"/>
        <v>7.3333333333333334E-2</v>
      </c>
      <c r="F45" s="88">
        <f t="shared" si="3"/>
        <v>0.14666666666666667</v>
      </c>
      <c r="G45" s="88">
        <f t="shared" si="4"/>
        <v>3.6666666666666667E-2</v>
      </c>
      <c r="H45" s="88"/>
      <c r="I45" s="88">
        <f t="shared" si="5"/>
        <v>176</v>
      </c>
      <c r="J45" s="88"/>
      <c r="K45" s="88"/>
    </row>
    <row r="46" spans="1:11" x14ac:dyDescent="0.15">
      <c r="A46" s="95">
        <f>(C46*2)*4</f>
        <v>360</v>
      </c>
      <c r="B46" s="88"/>
      <c r="C46" s="97">
        <f t="shared" si="6"/>
        <v>45</v>
      </c>
      <c r="D46" s="98">
        <f>C46/720</f>
        <v>6.25E-2</v>
      </c>
      <c r="E46" s="97">
        <f t="shared" si="2"/>
        <v>7.4999999999999997E-2</v>
      </c>
      <c r="F46" s="97">
        <f t="shared" si="3"/>
        <v>0.15</v>
      </c>
      <c r="G46" s="97">
        <f t="shared" si="4"/>
        <v>3.7499999999999999E-2</v>
      </c>
      <c r="H46" s="91"/>
      <c r="I46" s="91">
        <f t="shared" si="5"/>
        <v>180</v>
      </c>
      <c r="J46" s="88"/>
      <c r="K46" s="88"/>
    </row>
    <row r="47" spans="1:11" x14ac:dyDescent="0.15">
      <c r="A47" s="88">
        <f t="shared" ref="A47:A55" si="7">(C47*2)*4</f>
        <v>368</v>
      </c>
      <c r="B47" s="88"/>
      <c r="C47" s="88">
        <f t="shared" si="6"/>
        <v>46</v>
      </c>
      <c r="D47" s="88">
        <f t="shared" si="1"/>
        <v>6.3888888888888884E-2</v>
      </c>
      <c r="E47" s="88">
        <f t="shared" si="2"/>
        <v>7.6666666666666661E-2</v>
      </c>
      <c r="F47" s="88">
        <f t="shared" si="3"/>
        <v>0.15333333333333332</v>
      </c>
      <c r="G47" s="88">
        <f t="shared" si="4"/>
        <v>3.833333333333333E-2</v>
      </c>
      <c r="H47" s="88"/>
      <c r="I47" s="88">
        <f t="shared" si="5"/>
        <v>184</v>
      </c>
      <c r="J47" s="88"/>
      <c r="K47" s="88"/>
    </row>
    <row r="48" spans="1:11" x14ac:dyDescent="0.15">
      <c r="A48" s="88">
        <f t="shared" si="7"/>
        <v>376</v>
      </c>
      <c r="B48" s="88"/>
      <c r="C48" s="88">
        <f t="shared" si="6"/>
        <v>47</v>
      </c>
      <c r="D48" s="88">
        <f t="shared" si="1"/>
        <v>6.5277777777777782E-2</v>
      </c>
      <c r="E48" s="88">
        <f t="shared" si="2"/>
        <v>7.8333333333333338E-2</v>
      </c>
      <c r="F48" s="88">
        <f t="shared" si="3"/>
        <v>0.15666666666666668</v>
      </c>
      <c r="G48" s="88">
        <f t="shared" si="4"/>
        <v>3.9166666666666669E-2</v>
      </c>
      <c r="H48" s="88"/>
      <c r="I48" s="88">
        <f t="shared" si="5"/>
        <v>188</v>
      </c>
      <c r="J48" s="88"/>
      <c r="K48" s="88"/>
    </row>
    <row r="49" spans="1:11" x14ac:dyDescent="0.15">
      <c r="A49" s="88">
        <f t="shared" si="7"/>
        <v>384</v>
      </c>
      <c r="B49" s="88"/>
      <c r="C49" s="88">
        <f t="shared" si="6"/>
        <v>48</v>
      </c>
      <c r="D49" s="88">
        <f t="shared" si="1"/>
        <v>6.6666666666666666E-2</v>
      </c>
      <c r="E49" s="89">
        <f t="shared" si="2"/>
        <v>0.08</v>
      </c>
      <c r="F49" s="89">
        <f t="shared" si="3"/>
        <v>0.16</v>
      </c>
      <c r="G49" s="89">
        <f t="shared" si="4"/>
        <v>0.04</v>
      </c>
      <c r="H49" s="91"/>
      <c r="I49" s="91">
        <f t="shared" si="5"/>
        <v>192</v>
      </c>
      <c r="J49" s="88"/>
      <c r="K49" s="88"/>
    </row>
    <row r="50" spans="1:11" x14ac:dyDescent="0.15">
      <c r="A50" s="88">
        <f t="shared" si="7"/>
        <v>392</v>
      </c>
      <c r="B50" s="88"/>
      <c r="C50" s="88">
        <f t="shared" si="6"/>
        <v>49</v>
      </c>
      <c r="D50" s="88">
        <f t="shared" si="1"/>
        <v>6.805555555555555E-2</v>
      </c>
      <c r="E50" s="88">
        <f t="shared" si="2"/>
        <v>8.1666666666666665E-2</v>
      </c>
      <c r="F50" s="88">
        <f t="shared" si="3"/>
        <v>0.16333333333333333</v>
      </c>
      <c r="G50" s="88">
        <f t="shared" si="4"/>
        <v>4.0833333333333333E-2</v>
      </c>
      <c r="H50" s="88"/>
      <c r="I50" s="88">
        <f t="shared" si="5"/>
        <v>196</v>
      </c>
      <c r="J50" s="88"/>
      <c r="K50" s="88"/>
    </row>
    <row r="51" spans="1:11" x14ac:dyDescent="0.15">
      <c r="A51" s="88">
        <f t="shared" si="7"/>
        <v>400</v>
      </c>
      <c r="B51" s="88"/>
      <c r="C51" s="88">
        <f t="shared" si="6"/>
        <v>50</v>
      </c>
      <c r="D51" s="88">
        <f t="shared" si="1"/>
        <v>6.9444444444444448E-2</v>
      </c>
      <c r="E51" s="88">
        <f t="shared" si="2"/>
        <v>8.3333333333333329E-2</v>
      </c>
      <c r="F51" s="88">
        <f t="shared" si="3"/>
        <v>0.16666666666666666</v>
      </c>
      <c r="G51" s="88">
        <f t="shared" si="4"/>
        <v>4.1666666666666664E-2</v>
      </c>
      <c r="H51" s="88"/>
      <c r="I51" s="88">
        <f t="shared" si="5"/>
        <v>200</v>
      </c>
      <c r="J51" s="88"/>
      <c r="K51" s="88"/>
    </row>
    <row r="52" spans="1:11" x14ac:dyDescent="0.15">
      <c r="A52" s="88">
        <f t="shared" si="7"/>
        <v>408</v>
      </c>
      <c r="B52" s="88"/>
      <c r="C52" s="88">
        <f t="shared" si="6"/>
        <v>51</v>
      </c>
      <c r="D52" s="88">
        <f t="shared" si="1"/>
        <v>7.0833333333333331E-2</v>
      </c>
      <c r="E52" s="89">
        <f t="shared" si="2"/>
        <v>8.5000000000000006E-2</v>
      </c>
      <c r="F52" s="89">
        <f t="shared" si="3"/>
        <v>0.17</v>
      </c>
      <c r="G52" s="89">
        <f t="shared" si="4"/>
        <v>4.2500000000000003E-2</v>
      </c>
      <c r="H52" s="88"/>
      <c r="I52" s="88">
        <f t="shared" si="5"/>
        <v>204</v>
      </c>
      <c r="J52" s="88"/>
      <c r="K52" s="88"/>
    </row>
    <row r="53" spans="1:11" x14ac:dyDescent="0.15">
      <c r="A53" s="88">
        <f t="shared" si="7"/>
        <v>416</v>
      </c>
      <c r="B53" s="88"/>
      <c r="C53" s="88">
        <f t="shared" si="6"/>
        <v>52</v>
      </c>
      <c r="D53" s="88">
        <f t="shared" si="1"/>
        <v>7.2222222222222215E-2</v>
      </c>
      <c r="E53" s="88">
        <f t="shared" si="2"/>
        <v>8.666666666666667E-2</v>
      </c>
      <c r="F53" s="88">
        <f t="shared" si="3"/>
        <v>0.17333333333333334</v>
      </c>
      <c r="G53" s="88">
        <f t="shared" si="4"/>
        <v>4.3333333333333335E-2</v>
      </c>
      <c r="H53" s="88"/>
      <c r="I53" s="88">
        <f t="shared" si="5"/>
        <v>208</v>
      </c>
      <c r="J53" s="88"/>
      <c r="K53" s="88"/>
    </row>
    <row r="54" spans="1:11" x14ac:dyDescent="0.15">
      <c r="A54" s="88">
        <f t="shared" si="7"/>
        <v>424</v>
      </c>
      <c r="B54" s="88"/>
      <c r="C54" s="88">
        <f t="shared" si="6"/>
        <v>53</v>
      </c>
      <c r="D54" s="88">
        <f t="shared" si="1"/>
        <v>7.3611111111111113E-2</v>
      </c>
      <c r="E54" s="88">
        <f t="shared" si="2"/>
        <v>8.8333333333333333E-2</v>
      </c>
      <c r="F54" s="88">
        <f t="shared" si="3"/>
        <v>0.17666666666666667</v>
      </c>
      <c r="G54" s="88">
        <f t="shared" si="4"/>
        <v>4.4166666666666667E-2</v>
      </c>
      <c r="H54" s="88"/>
      <c r="I54" s="88">
        <f t="shared" si="5"/>
        <v>212</v>
      </c>
      <c r="J54" s="88"/>
      <c r="K54" s="88"/>
    </row>
    <row r="55" spans="1:11" x14ac:dyDescent="0.15">
      <c r="A55" s="95">
        <f t="shared" si="7"/>
        <v>432</v>
      </c>
      <c r="B55" s="88"/>
      <c r="C55" s="89">
        <f t="shared" si="6"/>
        <v>54</v>
      </c>
      <c r="D55" s="89">
        <f t="shared" si="1"/>
        <v>7.4999999999999997E-2</v>
      </c>
      <c r="E55" s="89">
        <f t="shared" si="2"/>
        <v>0.09</v>
      </c>
      <c r="F55" s="89">
        <f t="shared" si="3"/>
        <v>0.18</v>
      </c>
      <c r="G55" s="89">
        <f t="shared" si="4"/>
        <v>4.4999999999999998E-2</v>
      </c>
      <c r="H55" s="88"/>
      <c r="I55" s="88">
        <f t="shared" si="5"/>
        <v>216</v>
      </c>
      <c r="J55" s="88"/>
      <c r="K55" s="88"/>
    </row>
    <row r="56" spans="1:11" x14ac:dyDescent="0.15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</row>
  </sheetData>
  <pageMargins left="0.7" right="0.7" top="0.25" bottom="0.2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2.5" customWidth="1"/>
    <col min="3" max="3" width="3.6640625" customWidth="1"/>
    <col min="4" max="4" width="2.6640625" customWidth="1"/>
    <col min="5" max="5" width="2.5" customWidth="1"/>
    <col min="6" max="6" width="3.6640625" customWidth="1"/>
    <col min="7" max="7" width="2.6640625" customWidth="1"/>
    <col min="8" max="8" width="2.5" customWidth="1"/>
    <col min="9" max="9" width="3.6640625" customWidth="1"/>
    <col min="10" max="10" width="2.6640625" customWidth="1"/>
    <col min="11" max="11" width="2.5" customWidth="1"/>
    <col min="12" max="12" width="3.6640625" customWidth="1"/>
    <col min="13" max="13" width="2.6640625" customWidth="1"/>
    <col min="14" max="14" width="2.5" customWidth="1"/>
    <col min="15" max="15" width="3.6640625" customWidth="1"/>
    <col min="16" max="16" width="2.6640625" customWidth="1"/>
    <col min="17" max="17" width="2.5" customWidth="1"/>
    <col min="18" max="18" width="4.1640625" customWidth="1"/>
    <col min="19" max="19" width="2.6640625" customWidth="1"/>
    <col min="20" max="20" width="2.5" customWidth="1"/>
    <col min="21" max="21" width="4.1640625" customWidth="1"/>
    <col min="22" max="23" width="2.5" customWidth="1"/>
    <col min="24" max="24" width="3.5" customWidth="1"/>
    <col min="25" max="26" width="2.5" customWidth="1"/>
  </cols>
  <sheetData>
    <row r="1" spans="1:26" ht="10.5" customHeight="1" x14ac:dyDescent="0.15">
      <c r="A1" s="33"/>
      <c r="B1" s="34">
        <v>600</v>
      </c>
      <c r="C1" s="33">
        <v>63</v>
      </c>
      <c r="D1" s="33"/>
      <c r="E1" s="34">
        <v>720</v>
      </c>
      <c r="F1" s="33" t="s">
        <v>15</v>
      </c>
      <c r="G1" s="33">
        <v>83</v>
      </c>
      <c r="H1" s="34">
        <v>720</v>
      </c>
      <c r="I1" s="33" t="s">
        <v>15</v>
      </c>
      <c r="J1" s="33">
        <v>83</v>
      </c>
      <c r="K1" s="34"/>
      <c r="L1" s="33"/>
      <c r="M1" s="33"/>
      <c r="N1" s="34"/>
      <c r="O1" s="33"/>
      <c r="P1" s="33"/>
      <c r="Q1" s="34"/>
      <c r="R1" s="33"/>
      <c r="S1" s="33"/>
      <c r="T1" s="34"/>
      <c r="U1" s="33"/>
      <c r="V1" s="33"/>
      <c r="W1" s="34"/>
      <c r="X1" s="33"/>
      <c r="Y1" s="35"/>
      <c r="Z1" s="35"/>
    </row>
    <row r="2" spans="1:26" ht="10.5" customHeight="1" x14ac:dyDescent="0.15">
      <c r="A2" s="36" t="s">
        <v>16</v>
      </c>
      <c r="B2" s="34" t="s">
        <v>17</v>
      </c>
      <c r="C2" s="35">
        <v>42.86</v>
      </c>
      <c r="D2" s="35">
        <v>27</v>
      </c>
      <c r="E2" s="34" t="s">
        <v>17</v>
      </c>
      <c r="F2" s="35">
        <v>61.45</v>
      </c>
      <c r="G2" s="37">
        <f t="shared" ref="G2:G5" si="0">(83/100)*F2</f>
        <v>51.003500000000003</v>
      </c>
      <c r="H2" s="34" t="s">
        <v>17</v>
      </c>
      <c r="I2" s="38">
        <f>(100/83)*J2</f>
        <v>53.01204819277109</v>
      </c>
      <c r="J2" s="35">
        <v>44</v>
      </c>
      <c r="K2" s="34"/>
      <c r="L2" s="35"/>
      <c r="M2" s="35"/>
      <c r="N2" s="34"/>
      <c r="O2" s="35"/>
      <c r="P2" s="35"/>
      <c r="Q2" s="34"/>
      <c r="R2" s="35"/>
      <c r="S2" s="35"/>
      <c r="T2" s="34"/>
      <c r="U2" s="35"/>
      <c r="V2" s="35"/>
      <c r="W2" s="34"/>
      <c r="X2" s="35"/>
      <c r="Y2" s="35"/>
      <c r="Z2" s="35"/>
    </row>
    <row r="3" spans="1:26" ht="10.5" customHeight="1" x14ac:dyDescent="0.15">
      <c r="A3" s="39" t="s">
        <v>18</v>
      </c>
      <c r="B3" s="34" t="s">
        <v>19</v>
      </c>
      <c r="C3" s="35">
        <v>52.38</v>
      </c>
      <c r="D3" s="35">
        <v>33</v>
      </c>
      <c r="E3" s="34" t="s">
        <v>19</v>
      </c>
      <c r="F3" s="35">
        <v>66.27</v>
      </c>
      <c r="G3" s="37">
        <f t="shared" si="0"/>
        <v>55.004099999999994</v>
      </c>
      <c r="H3" s="34" t="s">
        <v>19</v>
      </c>
      <c r="I3" s="35">
        <v>61.45</v>
      </c>
      <c r="J3" s="35">
        <v>51</v>
      </c>
      <c r="K3" s="34"/>
      <c r="L3" s="35"/>
      <c r="M3" s="35"/>
      <c r="N3" s="34"/>
      <c r="O3" s="35"/>
      <c r="P3" s="35"/>
      <c r="Q3" s="34"/>
      <c r="R3" s="35"/>
      <c r="S3" s="35"/>
      <c r="T3" s="34"/>
      <c r="U3" s="35"/>
      <c r="V3" s="35"/>
      <c r="W3" s="34"/>
      <c r="X3" s="35"/>
      <c r="Y3" s="35"/>
      <c r="Z3" s="35"/>
    </row>
    <row r="4" spans="1:26" ht="10.5" customHeight="1" x14ac:dyDescent="0.15">
      <c r="A4" s="39" t="s">
        <v>20</v>
      </c>
      <c r="B4" s="34" t="s">
        <v>21</v>
      </c>
      <c r="C4" s="35">
        <v>65.08</v>
      </c>
      <c r="D4" s="35">
        <v>41</v>
      </c>
      <c r="E4" s="34" t="s">
        <v>21</v>
      </c>
      <c r="F4" s="35">
        <v>68.67</v>
      </c>
      <c r="G4" s="37">
        <f t="shared" si="0"/>
        <v>56.996099999999998</v>
      </c>
      <c r="H4" s="34" t="s">
        <v>21</v>
      </c>
      <c r="I4" s="35">
        <v>63.86</v>
      </c>
      <c r="J4" s="35">
        <v>53</v>
      </c>
      <c r="K4" s="34"/>
      <c r="L4" s="35"/>
      <c r="M4" s="35"/>
      <c r="N4" s="34"/>
      <c r="O4" s="35"/>
      <c r="P4" s="35"/>
      <c r="Q4" s="34"/>
      <c r="R4" s="35"/>
      <c r="S4" s="35"/>
      <c r="T4" s="34"/>
      <c r="U4" s="35"/>
      <c r="V4" s="35"/>
      <c r="W4" s="34"/>
      <c r="X4" s="35"/>
      <c r="Y4" s="35"/>
      <c r="Z4" s="35"/>
    </row>
    <row r="5" spans="1:26" ht="10.5" customHeight="1" x14ac:dyDescent="0.15">
      <c r="A5" s="36" t="s">
        <v>22</v>
      </c>
      <c r="B5" s="34" t="s">
        <v>23</v>
      </c>
      <c r="C5" s="35">
        <v>58.73</v>
      </c>
      <c r="D5" s="35">
        <v>37</v>
      </c>
      <c r="E5" s="34" t="s">
        <v>23</v>
      </c>
      <c r="F5" s="35">
        <v>53.01</v>
      </c>
      <c r="G5" s="37">
        <f t="shared" si="0"/>
        <v>43.998299999999993</v>
      </c>
      <c r="H5" s="34" t="s">
        <v>23</v>
      </c>
      <c r="I5" s="35">
        <v>59.04</v>
      </c>
      <c r="J5" s="35">
        <v>49</v>
      </c>
      <c r="K5" s="34"/>
      <c r="L5" s="35"/>
      <c r="M5" s="35"/>
      <c r="N5" s="34"/>
      <c r="O5" s="35"/>
      <c r="P5" s="35"/>
      <c r="Q5" s="34"/>
      <c r="R5" s="35"/>
      <c r="S5" s="35"/>
      <c r="T5" s="34"/>
      <c r="U5" s="35"/>
      <c r="V5" s="35"/>
      <c r="W5" s="34"/>
      <c r="X5" s="35"/>
      <c r="Y5" s="35"/>
      <c r="Z5" s="35"/>
    </row>
    <row r="6" spans="1:26" ht="10.5" customHeight="1" x14ac:dyDescent="0.15">
      <c r="A6" s="35"/>
      <c r="B6" s="34" t="s">
        <v>24</v>
      </c>
      <c r="C6" s="35">
        <v>54.76</v>
      </c>
      <c r="D6" s="35">
        <v>138</v>
      </c>
      <c r="E6" s="34" t="s">
        <v>24</v>
      </c>
      <c r="F6" s="35">
        <v>62.35</v>
      </c>
      <c r="G6" s="37">
        <f>SUM(G2:G5)</f>
        <v>207.00199999999998</v>
      </c>
      <c r="H6" s="34" t="s">
        <v>24</v>
      </c>
      <c r="I6" s="35">
        <v>59.34</v>
      </c>
      <c r="J6" s="35">
        <v>197</v>
      </c>
      <c r="K6" s="34"/>
      <c r="L6" s="35"/>
      <c r="M6" s="35"/>
      <c r="N6" s="34"/>
      <c r="O6" s="35"/>
      <c r="P6" s="35"/>
      <c r="Q6" s="34"/>
      <c r="R6" s="35"/>
      <c r="S6" s="35"/>
      <c r="T6" s="34"/>
      <c r="U6" s="35"/>
      <c r="V6" s="35"/>
      <c r="W6" s="34"/>
      <c r="X6" s="35"/>
      <c r="Y6" s="35"/>
      <c r="Z6" s="35"/>
    </row>
    <row r="7" spans="1:26" ht="10.5" customHeight="1" x14ac:dyDescent="0.15">
      <c r="A7" s="35"/>
      <c r="B7" s="40"/>
      <c r="C7" s="35"/>
      <c r="D7" s="35"/>
      <c r="E7" s="40"/>
      <c r="F7" s="35"/>
      <c r="G7" s="35"/>
      <c r="H7" s="34"/>
      <c r="I7" s="35"/>
      <c r="J7" s="35"/>
      <c r="K7" s="34"/>
      <c r="L7" s="35"/>
      <c r="M7" s="35"/>
      <c r="N7" s="34"/>
      <c r="O7" s="35"/>
      <c r="P7" s="35"/>
      <c r="Q7" s="34"/>
      <c r="R7" s="35"/>
      <c r="S7" s="35"/>
      <c r="T7" s="34"/>
      <c r="U7" s="35"/>
      <c r="V7" s="35"/>
      <c r="W7" s="34"/>
      <c r="X7" s="35"/>
      <c r="Y7" s="35"/>
      <c r="Z7" s="35"/>
    </row>
    <row r="8" spans="1:26" ht="10.5" customHeight="1" x14ac:dyDescent="0.15">
      <c r="A8" s="33"/>
      <c r="B8" s="34">
        <v>600</v>
      </c>
      <c r="C8" s="33" t="s">
        <v>25</v>
      </c>
      <c r="D8" s="33">
        <v>63</v>
      </c>
      <c r="E8" s="34"/>
      <c r="F8" s="33"/>
      <c r="G8" s="33"/>
      <c r="H8" s="34"/>
      <c r="I8" s="33"/>
      <c r="J8" s="33"/>
      <c r="K8" s="34"/>
      <c r="L8" s="33"/>
      <c r="M8" s="33"/>
      <c r="N8" s="34"/>
      <c r="O8" s="33"/>
      <c r="P8" s="33"/>
      <c r="Q8" s="34"/>
      <c r="R8" s="33"/>
      <c r="S8" s="33"/>
      <c r="T8" s="34"/>
      <c r="U8" s="33"/>
      <c r="V8" s="33"/>
      <c r="W8" s="34"/>
      <c r="X8" s="33"/>
      <c r="Y8" s="33"/>
      <c r="Z8" s="33"/>
    </row>
    <row r="9" spans="1:26" ht="10.5" customHeight="1" x14ac:dyDescent="0.15">
      <c r="A9" s="36" t="s">
        <v>16</v>
      </c>
      <c r="B9" s="34" t="s">
        <v>17</v>
      </c>
      <c r="C9" s="35">
        <v>58.73</v>
      </c>
      <c r="D9" s="37">
        <f t="shared" ref="D9:D12" si="1">(63/100)*C9</f>
        <v>36.999899999999997</v>
      </c>
      <c r="E9" s="34"/>
      <c r="F9" s="35"/>
      <c r="G9" s="35"/>
      <c r="H9" s="34"/>
      <c r="I9" s="35"/>
      <c r="J9" s="35"/>
      <c r="K9" s="34"/>
      <c r="L9" s="35"/>
      <c r="M9" s="35"/>
      <c r="N9" s="34"/>
      <c r="O9" s="35"/>
      <c r="P9" s="35"/>
      <c r="Q9" s="34"/>
      <c r="R9" s="35"/>
      <c r="S9" s="35"/>
      <c r="T9" s="34"/>
      <c r="U9" s="35"/>
      <c r="V9" s="35"/>
      <c r="W9" s="34"/>
      <c r="X9" s="35"/>
      <c r="Y9" s="35"/>
      <c r="Z9" s="35"/>
    </row>
    <row r="10" spans="1:26" ht="10.5" customHeight="1" x14ac:dyDescent="0.15">
      <c r="A10" s="39" t="s">
        <v>18</v>
      </c>
      <c r="B10" s="34" t="s">
        <v>19</v>
      </c>
      <c r="C10" s="35">
        <v>69.84</v>
      </c>
      <c r="D10" s="37">
        <f t="shared" si="1"/>
        <v>43.999200000000002</v>
      </c>
      <c r="E10" s="34"/>
      <c r="F10" s="35"/>
      <c r="G10" s="35"/>
      <c r="H10" s="34"/>
      <c r="I10" s="35"/>
      <c r="J10" s="35"/>
      <c r="K10" s="34"/>
      <c r="L10" s="35"/>
      <c r="M10" s="35"/>
      <c r="N10" s="34"/>
      <c r="O10" s="35"/>
      <c r="P10" s="35"/>
      <c r="Q10" s="34"/>
      <c r="R10" s="35"/>
      <c r="S10" s="35"/>
      <c r="T10" s="34"/>
      <c r="U10" s="35"/>
      <c r="V10" s="35"/>
      <c r="W10" s="34"/>
      <c r="X10" s="35"/>
      <c r="Y10" s="35"/>
      <c r="Z10" s="35"/>
    </row>
    <row r="11" spans="1:26" ht="10.5" customHeight="1" x14ac:dyDescent="0.15">
      <c r="A11" s="36" t="s">
        <v>26</v>
      </c>
      <c r="B11" s="34" t="s">
        <v>21</v>
      </c>
      <c r="C11" s="35">
        <v>53.97</v>
      </c>
      <c r="D11" s="37">
        <f t="shared" si="1"/>
        <v>34.001100000000001</v>
      </c>
      <c r="E11" s="34"/>
      <c r="F11" s="35"/>
      <c r="G11" s="35"/>
      <c r="H11" s="34"/>
      <c r="I11" s="35"/>
      <c r="J11" s="35"/>
      <c r="K11" s="34"/>
      <c r="L11" s="35"/>
      <c r="M11" s="35"/>
      <c r="N11" s="34"/>
      <c r="O11" s="35"/>
      <c r="P11" s="35"/>
      <c r="Q11" s="34"/>
      <c r="R11" s="35"/>
      <c r="S11" s="35"/>
      <c r="T11" s="34"/>
      <c r="U11" s="35"/>
      <c r="V11" s="35"/>
      <c r="W11" s="34"/>
      <c r="X11" s="35"/>
      <c r="Y11" s="35"/>
      <c r="Z11" s="35"/>
    </row>
    <row r="12" spans="1:26" ht="10.5" customHeight="1" x14ac:dyDescent="0.15">
      <c r="A12" s="41" t="s">
        <v>27</v>
      </c>
      <c r="B12" s="34" t="s">
        <v>23</v>
      </c>
      <c r="C12" s="35">
        <v>53.97</v>
      </c>
      <c r="D12" s="37">
        <f t="shared" si="1"/>
        <v>34.001100000000001</v>
      </c>
      <c r="E12" s="34"/>
      <c r="F12" s="35"/>
      <c r="G12" s="35"/>
      <c r="H12" s="34"/>
      <c r="I12" s="35"/>
      <c r="J12" s="35"/>
      <c r="K12" s="34"/>
      <c r="L12" s="35"/>
      <c r="M12" s="35"/>
      <c r="N12" s="34"/>
      <c r="O12" s="35"/>
      <c r="P12" s="35"/>
      <c r="Q12" s="34"/>
      <c r="R12" s="35"/>
      <c r="S12" s="35"/>
      <c r="T12" s="34"/>
      <c r="U12" s="35"/>
      <c r="V12" s="35"/>
      <c r="W12" s="34"/>
      <c r="X12" s="35"/>
      <c r="Y12" s="35"/>
      <c r="Z12" s="35"/>
    </row>
    <row r="13" spans="1:26" ht="10.5" customHeight="1" x14ac:dyDescent="0.15">
      <c r="A13" s="35"/>
      <c r="B13" s="34" t="s">
        <v>24</v>
      </c>
      <c r="C13" s="35">
        <v>59.13</v>
      </c>
      <c r="D13" s="37">
        <f>SUM(D9:D12)</f>
        <v>149.00130000000001</v>
      </c>
      <c r="E13" s="34"/>
      <c r="F13" s="35"/>
      <c r="G13" s="35"/>
      <c r="H13" s="34"/>
      <c r="I13" s="35"/>
      <c r="J13" s="35"/>
      <c r="K13" s="34"/>
      <c r="L13" s="35"/>
      <c r="M13" s="35"/>
      <c r="N13" s="34"/>
      <c r="O13" s="35"/>
      <c r="P13" s="35"/>
      <c r="Q13" s="34"/>
      <c r="R13" s="35"/>
      <c r="S13" s="35"/>
      <c r="T13" s="34"/>
      <c r="U13" s="35"/>
      <c r="V13" s="35"/>
      <c r="W13" s="34"/>
      <c r="X13" s="35"/>
      <c r="Y13" s="35"/>
      <c r="Z13" s="35"/>
    </row>
    <row r="14" spans="1:26" ht="10.5" customHeight="1" x14ac:dyDescent="0.15">
      <c r="A14" s="35"/>
      <c r="B14" s="34"/>
      <c r="C14" s="35"/>
      <c r="D14" s="35"/>
      <c r="E14" s="34"/>
      <c r="F14" s="35"/>
      <c r="G14" s="35"/>
      <c r="H14" s="34"/>
      <c r="I14" s="35"/>
      <c r="J14" s="35"/>
      <c r="K14" s="34"/>
      <c r="L14" s="35"/>
      <c r="M14" s="35"/>
      <c r="N14" s="34"/>
      <c r="O14" s="35"/>
      <c r="P14" s="35"/>
      <c r="Q14" s="34"/>
      <c r="R14" s="35"/>
      <c r="S14" s="35"/>
      <c r="T14" s="34"/>
      <c r="U14" s="35"/>
      <c r="V14" s="35"/>
      <c r="W14" s="34"/>
      <c r="X14" s="35"/>
      <c r="Y14" s="35"/>
      <c r="Z14" s="35"/>
    </row>
    <row r="15" spans="1:26" ht="10.5" customHeight="1" x14ac:dyDescent="0.15">
      <c r="A15" s="33"/>
      <c r="B15" s="34">
        <v>600</v>
      </c>
      <c r="C15" s="33" t="s">
        <v>28</v>
      </c>
      <c r="D15" s="33">
        <v>63</v>
      </c>
      <c r="E15" s="34">
        <v>720</v>
      </c>
      <c r="F15" s="33" t="s">
        <v>29</v>
      </c>
      <c r="G15" s="33">
        <v>83</v>
      </c>
      <c r="H15" s="34"/>
      <c r="I15" s="33"/>
      <c r="J15" s="33"/>
      <c r="K15" s="34"/>
      <c r="L15" s="33"/>
      <c r="M15" s="33"/>
      <c r="N15" s="34"/>
      <c r="O15" s="33"/>
      <c r="P15" s="33"/>
      <c r="Q15" s="34"/>
      <c r="R15" s="33"/>
      <c r="S15" s="33"/>
      <c r="T15" s="34"/>
      <c r="U15" s="33"/>
      <c r="V15" s="33"/>
      <c r="W15" s="34"/>
      <c r="X15" s="33"/>
      <c r="Y15" s="33"/>
      <c r="Z15" s="33"/>
    </row>
    <row r="16" spans="1:26" ht="10.5" customHeight="1" x14ac:dyDescent="0.15">
      <c r="A16" s="36" t="s">
        <v>16</v>
      </c>
      <c r="B16" s="34" t="s">
        <v>17</v>
      </c>
      <c r="C16" s="35">
        <v>39.68</v>
      </c>
      <c r="D16" s="37">
        <f t="shared" ref="D16:D19" si="2">(63/100)*C16</f>
        <v>24.9984</v>
      </c>
      <c r="E16" s="34" t="s">
        <v>17</v>
      </c>
      <c r="F16" s="35">
        <v>62.65</v>
      </c>
      <c r="G16" s="37">
        <f t="shared" ref="G16:G19" si="3">(83/100)*F16</f>
        <v>51.999499999999998</v>
      </c>
      <c r="H16" s="34"/>
      <c r="I16" s="35"/>
      <c r="J16" s="35"/>
      <c r="K16" s="34"/>
      <c r="L16" s="35"/>
      <c r="M16" s="35"/>
      <c r="N16" s="34"/>
      <c r="O16" s="35"/>
      <c r="P16" s="35"/>
      <c r="Q16" s="34"/>
      <c r="R16" s="35"/>
      <c r="S16" s="35"/>
      <c r="T16" s="34"/>
      <c r="U16" s="35"/>
      <c r="V16" s="35"/>
      <c r="W16" s="34"/>
      <c r="X16" s="35"/>
      <c r="Y16" s="35"/>
      <c r="Z16" s="35"/>
    </row>
    <row r="17" spans="1:26" ht="10.5" customHeight="1" x14ac:dyDescent="0.15">
      <c r="A17" s="36" t="s">
        <v>30</v>
      </c>
      <c r="B17" s="34" t="s">
        <v>19</v>
      </c>
      <c r="C17" s="35">
        <v>28.57</v>
      </c>
      <c r="D17" s="37">
        <f t="shared" si="2"/>
        <v>17.999099999999999</v>
      </c>
      <c r="E17" s="34" t="s">
        <v>19</v>
      </c>
      <c r="F17" s="35">
        <v>50.6</v>
      </c>
      <c r="G17" s="37">
        <f t="shared" si="3"/>
        <v>41.997999999999998</v>
      </c>
      <c r="H17" s="34"/>
      <c r="I17" s="35"/>
      <c r="J17" s="35"/>
      <c r="K17" s="34"/>
      <c r="L17" s="35"/>
      <c r="M17" s="35"/>
      <c r="N17" s="34"/>
      <c r="O17" s="35"/>
      <c r="P17" s="35"/>
      <c r="Q17" s="34"/>
      <c r="R17" s="35"/>
      <c r="S17" s="35"/>
      <c r="T17" s="34"/>
      <c r="U17" s="35"/>
      <c r="V17" s="35"/>
      <c r="W17" s="34"/>
      <c r="X17" s="35"/>
      <c r="Y17" s="35"/>
      <c r="Z17" s="35"/>
    </row>
    <row r="18" spans="1:26" ht="10.5" customHeight="1" x14ac:dyDescent="0.15">
      <c r="A18" s="39" t="s">
        <v>20</v>
      </c>
      <c r="B18" s="34" t="s">
        <v>21</v>
      </c>
      <c r="C18" s="35">
        <v>36.51</v>
      </c>
      <c r="D18" s="37">
        <f t="shared" si="2"/>
        <v>23.001300000000001</v>
      </c>
      <c r="E18" s="34" t="s">
        <v>21</v>
      </c>
      <c r="F18" s="35">
        <v>71.08</v>
      </c>
      <c r="G18" s="37">
        <f t="shared" si="3"/>
        <v>58.996399999999994</v>
      </c>
      <c r="H18" s="34"/>
      <c r="I18" s="35"/>
      <c r="J18" s="35"/>
      <c r="K18" s="34"/>
      <c r="L18" s="35"/>
      <c r="M18" s="35"/>
      <c r="N18" s="34"/>
      <c r="O18" s="35"/>
      <c r="P18" s="35"/>
      <c r="Q18" s="34"/>
      <c r="R18" s="35"/>
      <c r="S18" s="35"/>
      <c r="T18" s="34"/>
      <c r="U18" s="35"/>
      <c r="V18" s="35"/>
      <c r="W18" s="34"/>
      <c r="X18" s="35"/>
      <c r="Y18" s="35"/>
      <c r="Z18" s="35"/>
    </row>
    <row r="19" spans="1:26" ht="10.5" customHeight="1" x14ac:dyDescent="0.15">
      <c r="A19" s="39" t="s">
        <v>31</v>
      </c>
      <c r="B19" s="34" t="s">
        <v>23</v>
      </c>
      <c r="C19" s="35">
        <v>60.32</v>
      </c>
      <c r="D19" s="37">
        <f t="shared" si="2"/>
        <v>38.001600000000003</v>
      </c>
      <c r="E19" s="34" t="s">
        <v>23</v>
      </c>
      <c r="F19" s="35">
        <v>73.489999999999995</v>
      </c>
      <c r="G19" s="37">
        <f t="shared" si="3"/>
        <v>60.99669999999999</v>
      </c>
      <c r="H19" s="34"/>
      <c r="I19" s="35"/>
      <c r="J19" s="35"/>
      <c r="K19" s="34"/>
      <c r="L19" s="35"/>
      <c r="M19" s="35"/>
      <c r="N19" s="34"/>
      <c r="O19" s="35"/>
      <c r="P19" s="35"/>
      <c r="Q19" s="34"/>
      <c r="R19" s="35"/>
      <c r="S19" s="35"/>
      <c r="T19" s="34"/>
      <c r="U19" s="35"/>
      <c r="V19" s="35"/>
      <c r="W19" s="34"/>
      <c r="X19" s="35"/>
      <c r="Y19" s="35"/>
      <c r="Z19" s="35"/>
    </row>
    <row r="20" spans="1:26" ht="10.5" customHeight="1" x14ac:dyDescent="0.15">
      <c r="A20" s="35"/>
      <c r="B20" s="34" t="s">
        <v>24</v>
      </c>
      <c r="C20" s="35">
        <v>41.27</v>
      </c>
      <c r="D20" s="37">
        <f>SUM(D16:D19)</f>
        <v>104.00040000000001</v>
      </c>
      <c r="E20" s="34" t="s">
        <v>24</v>
      </c>
      <c r="F20" s="35">
        <v>64.459999999999994</v>
      </c>
      <c r="G20" s="37">
        <f>SUM(G16:G19)</f>
        <v>213.99059999999997</v>
      </c>
      <c r="H20" s="34"/>
      <c r="I20" s="35"/>
      <c r="J20" s="35"/>
      <c r="K20" s="34"/>
      <c r="L20" s="35"/>
      <c r="M20" s="35"/>
      <c r="N20" s="34"/>
      <c r="O20" s="35"/>
      <c r="P20" s="35"/>
      <c r="Q20" s="34"/>
      <c r="R20" s="35"/>
      <c r="S20" s="35"/>
      <c r="T20" s="34"/>
      <c r="U20" s="35"/>
      <c r="V20" s="35"/>
      <c r="W20" s="34"/>
      <c r="X20" s="35"/>
      <c r="Y20" s="35"/>
      <c r="Z20" s="35"/>
    </row>
    <row r="21" spans="1:26" ht="10.5" customHeight="1" x14ac:dyDescent="0.15">
      <c r="A21" s="35"/>
      <c r="B21" s="34"/>
      <c r="C21" s="35"/>
      <c r="D21" s="35"/>
      <c r="E21" s="34"/>
      <c r="F21" s="35"/>
      <c r="G21" s="35"/>
      <c r="H21" s="34"/>
      <c r="I21" s="35"/>
      <c r="J21" s="35"/>
      <c r="K21" s="34"/>
      <c r="L21" s="35"/>
      <c r="M21" s="35"/>
      <c r="N21" s="34"/>
      <c r="O21" s="35"/>
      <c r="P21" s="35"/>
      <c r="Q21" s="34"/>
      <c r="R21" s="35"/>
      <c r="S21" s="35"/>
      <c r="T21" s="34"/>
      <c r="U21" s="35"/>
      <c r="V21" s="35"/>
      <c r="W21" s="34"/>
      <c r="X21" s="35"/>
      <c r="Y21" s="35"/>
      <c r="Z21" s="35"/>
    </row>
    <row r="22" spans="1:26" ht="10.5" customHeight="1" x14ac:dyDescent="0.15">
      <c r="A22" s="33"/>
      <c r="B22" s="34">
        <v>600</v>
      </c>
      <c r="C22" s="33"/>
      <c r="D22" s="33">
        <v>63</v>
      </c>
      <c r="E22" s="34"/>
      <c r="F22" s="33"/>
      <c r="G22" s="33"/>
      <c r="H22" s="34"/>
      <c r="I22" s="33"/>
      <c r="J22" s="33"/>
      <c r="K22" s="34"/>
      <c r="L22" s="33"/>
      <c r="M22" s="33"/>
      <c r="N22" s="34"/>
      <c r="O22" s="33"/>
      <c r="P22" s="33"/>
      <c r="Q22" s="34"/>
      <c r="R22" s="33"/>
      <c r="S22" s="33"/>
      <c r="T22" s="34"/>
      <c r="U22" s="33"/>
      <c r="V22" s="33"/>
      <c r="W22" s="34"/>
      <c r="X22" s="33"/>
      <c r="Y22" s="33"/>
      <c r="Z22" s="33"/>
    </row>
    <row r="23" spans="1:26" ht="10.5" customHeight="1" x14ac:dyDescent="0.15">
      <c r="A23" s="36" t="s">
        <v>16</v>
      </c>
      <c r="B23" s="34" t="s">
        <v>17</v>
      </c>
      <c r="C23" s="35">
        <v>39.68</v>
      </c>
      <c r="D23" s="37">
        <f t="shared" ref="D23:D26" si="4">(63/100)*C23</f>
        <v>24.9984</v>
      </c>
      <c r="E23" s="34"/>
      <c r="F23" s="35"/>
      <c r="G23" s="35"/>
      <c r="H23" s="34"/>
      <c r="I23" s="35"/>
      <c r="J23" s="35"/>
      <c r="K23" s="34"/>
      <c r="L23" s="35"/>
      <c r="M23" s="35"/>
      <c r="N23" s="34"/>
      <c r="O23" s="35"/>
      <c r="P23" s="35"/>
      <c r="Q23" s="34"/>
      <c r="R23" s="35"/>
      <c r="S23" s="35"/>
      <c r="T23" s="34"/>
      <c r="U23" s="35"/>
      <c r="V23" s="35"/>
      <c r="W23" s="34"/>
      <c r="X23" s="35"/>
      <c r="Y23" s="35"/>
      <c r="Z23" s="35"/>
    </row>
    <row r="24" spans="1:26" ht="10.5" customHeight="1" x14ac:dyDescent="0.15">
      <c r="A24" s="39" t="s">
        <v>18</v>
      </c>
      <c r="B24" s="34" t="s">
        <v>19</v>
      </c>
      <c r="C24" s="35">
        <v>42.86</v>
      </c>
      <c r="D24" s="37">
        <f t="shared" si="4"/>
        <v>27.001799999999999</v>
      </c>
      <c r="E24" s="34"/>
      <c r="F24" s="35"/>
      <c r="G24" s="35"/>
      <c r="H24" s="34"/>
      <c r="I24" s="35"/>
      <c r="J24" s="35"/>
      <c r="K24" s="34"/>
      <c r="L24" s="35"/>
      <c r="M24" s="35"/>
      <c r="N24" s="34"/>
      <c r="O24" s="35"/>
      <c r="P24" s="35"/>
      <c r="Q24" s="34"/>
      <c r="R24" s="35"/>
      <c r="S24" s="35"/>
      <c r="T24" s="34"/>
      <c r="U24" s="35"/>
      <c r="V24" s="35"/>
      <c r="W24" s="34"/>
      <c r="X24" s="35"/>
      <c r="Y24" s="35"/>
      <c r="Z24" s="35"/>
    </row>
    <row r="25" spans="1:26" ht="10.5" customHeight="1" x14ac:dyDescent="0.15">
      <c r="A25" s="41" t="s">
        <v>32</v>
      </c>
      <c r="B25" s="34" t="s">
        <v>21</v>
      </c>
      <c r="C25" s="35">
        <v>42.86</v>
      </c>
      <c r="D25" s="37">
        <f t="shared" si="4"/>
        <v>27.001799999999999</v>
      </c>
      <c r="E25" s="34"/>
      <c r="F25" s="35"/>
      <c r="G25" s="35"/>
      <c r="H25" s="34"/>
      <c r="I25" s="35"/>
      <c r="J25" s="35"/>
      <c r="K25" s="34"/>
      <c r="L25" s="35"/>
      <c r="M25" s="35"/>
      <c r="N25" s="34"/>
      <c r="O25" s="35"/>
      <c r="P25" s="35"/>
      <c r="Q25" s="34"/>
      <c r="R25" s="35"/>
      <c r="S25" s="35"/>
      <c r="T25" s="34"/>
      <c r="U25" s="35"/>
      <c r="V25" s="35"/>
      <c r="W25" s="34"/>
      <c r="X25" s="35"/>
      <c r="Y25" s="35"/>
      <c r="Z25" s="35"/>
    </row>
    <row r="26" spans="1:26" ht="10.5" customHeight="1" x14ac:dyDescent="0.15">
      <c r="A26" s="39" t="s">
        <v>31</v>
      </c>
      <c r="B26" s="34" t="s">
        <v>23</v>
      </c>
      <c r="C26" s="35">
        <v>47.62</v>
      </c>
      <c r="D26" s="37">
        <f t="shared" si="4"/>
        <v>30.000599999999999</v>
      </c>
      <c r="E26" s="34"/>
      <c r="F26" s="35"/>
      <c r="G26" s="35"/>
      <c r="H26" s="34"/>
      <c r="I26" s="35"/>
      <c r="J26" s="35"/>
      <c r="K26" s="34"/>
      <c r="L26" s="35"/>
      <c r="M26" s="35"/>
      <c r="N26" s="34"/>
      <c r="O26" s="35"/>
      <c r="P26" s="35"/>
      <c r="Q26" s="34"/>
      <c r="R26" s="35"/>
      <c r="S26" s="35"/>
      <c r="T26" s="34"/>
      <c r="U26" s="35"/>
      <c r="V26" s="35"/>
      <c r="W26" s="34"/>
      <c r="X26" s="35"/>
      <c r="Y26" s="35"/>
      <c r="Z26" s="35"/>
    </row>
    <row r="27" spans="1:26" ht="10.5" customHeight="1" x14ac:dyDescent="0.15">
      <c r="A27" s="35"/>
      <c r="B27" s="34" t="s">
        <v>24</v>
      </c>
      <c r="C27" s="35">
        <v>43.25</v>
      </c>
      <c r="D27" s="37">
        <f>SUM(D23:D26)</f>
        <v>109.0026</v>
      </c>
      <c r="E27" s="34"/>
      <c r="F27" s="35"/>
      <c r="G27" s="35"/>
      <c r="H27" s="34"/>
      <c r="I27" s="35"/>
      <c r="J27" s="35"/>
      <c r="K27" s="34"/>
      <c r="L27" s="35"/>
      <c r="M27" s="35"/>
      <c r="N27" s="34"/>
      <c r="O27" s="35"/>
      <c r="P27" s="35"/>
      <c r="Q27" s="34"/>
      <c r="R27" s="35"/>
      <c r="S27" s="35"/>
      <c r="T27" s="34"/>
      <c r="U27" s="35"/>
      <c r="V27" s="35"/>
      <c r="W27" s="34"/>
      <c r="X27" s="35"/>
      <c r="Y27" s="35"/>
      <c r="Z27" s="35"/>
    </row>
    <row r="28" spans="1:26" ht="10.5" customHeight="1" x14ac:dyDescent="0.15">
      <c r="A28" s="35"/>
      <c r="B28" s="34"/>
      <c r="C28" s="35"/>
      <c r="D28" s="35"/>
      <c r="E28" s="34"/>
      <c r="F28" s="35"/>
      <c r="G28" s="35"/>
      <c r="H28" s="34"/>
      <c r="I28" s="35"/>
      <c r="J28" s="35"/>
      <c r="K28" s="34"/>
      <c r="L28" s="35"/>
      <c r="M28" s="35"/>
      <c r="N28" s="34"/>
      <c r="O28" s="35"/>
      <c r="P28" s="35"/>
      <c r="Q28" s="34"/>
      <c r="R28" s="35"/>
      <c r="S28" s="35"/>
      <c r="T28" s="34"/>
      <c r="U28" s="35"/>
      <c r="V28" s="35"/>
      <c r="W28" s="34"/>
      <c r="X28" s="35"/>
      <c r="Y28" s="35"/>
      <c r="Z28" s="35"/>
    </row>
    <row r="29" spans="1:26" ht="10.5" customHeight="1" x14ac:dyDescent="0.15">
      <c r="A29" s="33"/>
      <c r="B29" s="34">
        <v>600</v>
      </c>
      <c r="C29" s="33" t="s">
        <v>25</v>
      </c>
      <c r="D29" s="33">
        <v>63</v>
      </c>
      <c r="E29" s="34"/>
      <c r="F29" s="33"/>
      <c r="G29" s="33"/>
      <c r="H29" s="34"/>
      <c r="I29" s="33"/>
      <c r="J29" s="33"/>
      <c r="K29" s="34"/>
      <c r="L29" s="33"/>
      <c r="M29" s="33"/>
      <c r="N29" s="34"/>
      <c r="O29" s="33"/>
      <c r="P29" s="33"/>
      <c r="Q29" s="34"/>
      <c r="R29" s="33"/>
      <c r="S29" s="33"/>
      <c r="T29" s="34"/>
      <c r="U29" s="33"/>
      <c r="V29" s="33"/>
      <c r="W29" s="34"/>
      <c r="X29" s="33"/>
      <c r="Y29" s="33"/>
      <c r="Z29" s="33"/>
    </row>
    <row r="30" spans="1:26" ht="10.5" customHeight="1" x14ac:dyDescent="0.15">
      <c r="A30" s="36" t="s">
        <v>16</v>
      </c>
      <c r="B30" s="34" t="s">
        <v>17</v>
      </c>
      <c r="C30" s="35">
        <v>47.62</v>
      </c>
      <c r="D30" s="35">
        <v>30</v>
      </c>
      <c r="E30" s="34"/>
      <c r="F30" s="35"/>
      <c r="G30" s="35"/>
      <c r="H30" s="34"/>
      <c r="I30" s="35"/>
      <c r="J30" s="35"/>
      <c r="K30" s="34"/>
      <c r="L30" s="35"/>
      <c r="M30" s="35"/>
      <c r="N30" s="34"/>
      <c r="O30" s="35"/>
      <c r="P30" s="35"/>
      <c r="Q30" s="34"/>
      <c r="R30" s="35"/>
      <c r="S30" s="35"/>
      <c r="T30" s="34"/>
      <c r="U30" s="35"/>
      <c r="V30" s="35"/>
      <c r="W30" s="34"/>
      <c r="X30" s="35"/>
      <c r="Y30" s="35"/>
      <c r="Z30" s="35"/>
    </row>
    <row r="31" spans="1:26" ht="10.5" customHeight="1" x14ac:dyDescent="0.15">
      <c r="A31" s="36" t="s">
        <v>30</v>
      </c>
      <c r="B31" s="34" t="s">
        <v>19</v>
      </c>
      <c r="C31" s="35">
        <v>46.03</v>
      </c>
      <c r="D31" s="35">
        <v>29</v>
      </c>
      <c r="E31" s="34"/>
      <c r="F31" s="35"/>
      <c r="G31" s="35"/>
      <c r="H31" s="34"/>
      <c r="I31" s="35"/>
      <c r="J31" s="35"/>
      <c r="K31" s="34"/>
      <c r="L31" s="35"/>
      <c r="M31" s="35"/>
      <c r="N31" s="34"/>
      <c r="O31" s="35"/>
      <c r="P31" s="35"/>
      <c r="Q31" s="34"/>
      <c r="R31" s="35"/>
      <c r="S31" s="35"/>
      <c r="T31" s="34"/>
      <c r="U31" s="35"/>
      <c r="V31" s="35"/>
      <c r="W31" s="34"/>
      <c r="X31" s="35"/>
      <c r="Y31" s="35"/>
      <c r="Z31" s="35"/>
    </row>
    <row r="32" spans="1:26" ht="10.5" customHeight="1" x14ac:dyDescent="0.15">
      <c r="A32" s="41" t="s">
        <v>32</v>
      </c>
      <c r="B32" s="34" t="s">
        <v>21</v>
      </c>
      <c r="C32" s="35">
        <v>46.03</v>
      </c>
      <c r="D32" s="35">
        <v>29</v>
      </c>
      <c r="E32" s="34"/>
      <c r="F32" s="35"/>
      <c r="G32" s="35"/>
      <c r="H32" s="34"/>
      <c r="I32" s="35"/>
      <c r="J32" s="35"/>
      <c r="K32" s="34"/>
      <c r="L32" s="35"/>
      <c r="M32" s="35"/>
      <c r="N32" s="34"/>
      <c r="O32" s="35"/>
      <c r="P32" s="35"/>
      <c r="Q32" s="34"/>
      <c r="R32" s="35"/>
      <c r="S32" s="35"/>
      <c r="T32" s="34"/>
      <c r="U32" s="35"/>
      <c r="V32" s="35"/>
      <c r="W32" s="34"/>
      <c r="X32" s="35"/>
      <c r="Y32" s="35"/>
      <c r="Z32" s="35"/>
    </row>
    <row r="33" spans="1:26" ht="10.5" customHeight="1" x14ac:dyDescent="0.15">
      <c r="A33" s="36" t="s">
        <v>22</v>
      </c>
      <c r="B33" s="34" t="s">
        <v>23</v>
      </c>
      <c r="C33" s="35">
        <v>44.44</v>
      </c>
      <c r="D33" s="35">
        <v>28</v>
      </c>
      <c r="E33" s="34"/>
      <c r="F33" s="35"/>
      <c r="G33" s="35"/>
      <c r="H33" s="34"/>
      <c r="I33" s="35"/>
      <c r="J33" s="35"/>
      <c r="K33" s="34"/>
      <c r="L33" s="35"/>
      <c r="M33" s="35"/>
      <c r="N33" s="34"/>
      <c r="O33" s="35"/>
      <c r="P33" s="35"/>
      <c r="Q33" s="34"/>
      <c r="R33" s="35"/>
      <c r="S33" s="35"/>
      <c r="T33" s="34"/>
      <c r="U33" s="35"/>
      <c r="V33" s="35"/>
      <c r="W33" s="34"/>
      <c r="X33" s="35"/>
      <c r="Y33" s="35"/>
      <c r="Z33" s="35"/>
    </row>
    <row r="34" spans="1:26" ht="10.5" customHeight="1" x14ac:dyDescent="0.15">
      <c r="A34" s="35"/>
      <c r="B34" s="34" t="s">
        <v>24</v>
      </c>
      <c r="C34" s="35">
        <v>46.03</v>
      </c>
      <c r="D34" s="35">
        <v>116</v>
      </c>
      <c r="E34" s="34"/>
      <c r="F34" s="35"/>
      <c r="G34" s="35"/>
      <c r="H34" s="34"/>
      <c r="I34" s="35"/>
      <c r="J34" s="35"/>
      <c r="K34" s="34"/>
      <c r="L34" s="35"/>
      <c r="M34" s="35"/>
      <c r="N34" s="34"/>
      <c r="O34" s="35"/>
      <c r="P34" s="35"/>
      <c r="Q34" s="34"/>
      <c r="R34" s="35"/>
      <c r="S34" s="35"/>
      <c r="T34" s="34"/>
      <c r="U34" s="35"/>
      <c r="V34" s="35"/>
      <c r="W34" s="34"/>
      <c r="X34" s="35"/>
      <c r="Y34" s="35"/>
      <c r="Z34" s="35"/>
    </row>
    <row r="35" spans="1:26" ht="10.5" customHeight="1" x14ac:dyDescent="0.15">
      <c r="A35" s="35"/>
      <c r="B35" s="34"/>
      <c r="C35" s="35"/>
      <c r="D35" s="35"/>
      <c r="E35" s="34"/>
      <c r="F35" s="35"/>
      <c r="G35" s="35"/>
      <c r="H35" s="34"/>
      <c r="I35" s="35"/>
      <c r="J35" s="35"/>
      <c r="K35" s="34"/>
      <c r="L35" s="35"/>
      <c r="M35" s="35"/>
      <c r="N35" s="34"/>
      <c r="O35" s="35"/>
      <c r="P35" s="35"/>
      <c r="Q35" s="34"/>
      <c r="R35" s="35"/>
      <c r="S35" s="35"/>
      <c r="T35" s="34"/>
      <c r="U35" s="35"/>
      <c r="V35" s="35"/>
      <c r="W35" s="34"/>
      <c r="X35" s="35"/>
      <c r="Y35" s="35"/>
      <c r="Z35" s="35"/>
    </row>
    <row r="36" spans="1:26" ht="10.5" customHeight="1" x14ac:dyDescent="0.15">
      <c r="A36" s="33"/>
      <c r="B36" s="34">
        <v>720</v>
      </c>
      <c r="C36" s="33" t="s">
        <v>15</v>
      </c>
      <c r="D36" s="33">
        <v>83</v>
      </c>
      <c r="E36" s="34">
        <v>600</v>
      </c>
      <c r="F36" s="33" t="s">
        <v>25</v>
      </c>
      <c r="G36" s="33">
        <v>63</v>
      </c>
      <c r="H36" s="33"/>
      <c r="I36" s="33"/>
      <c r="J36" s="33"/>
      <c r="K36" s="33"/>
      <c r="L36" s="33"/>
      <c r="M36" s="33"/>
      <c r="N36" s="33"/>
      <c r="O36" s="33"/>
      <c r="P36" s="33"/>
      <c r="Q36" s="34"/>
      <c r="R36" s="33"/>
      <c r="S36" s="33"/>
      <c r="T36" s="34"/>
      <c r="U36" s="33"/>
      <c r="V36" s="33"/>
      <c r="W36" s="34"/>
      <c r="X36" s="33"/>
      <c r="Y36" s="33"/>
      <c r="Z36" s="33"/>
    </row>
    <row r="37" spans="1:26" ht="10.5" customHeight="1" x14ac:dyDescent="0.15">
      <c r="A37" s="36" t="s">
        <v>16</v>
      </c>
      <c r="B37" s="34" t="s">
        <v>17</v>
      </c>
      <c r="C37" s="35">
        <v>59.04</v>
      </c>
      <c r="D37" s="37">
        <f t="shared" ref="D37:D40" si="5">(83/100)*C37</f>
        <v>49.0032</v>
      </c>
      <c r="E37" s="34" t="s">
        <v>17</v>
      </c>
      <c r="F37" s="35">
        <v>47.62</v>
      </c>
      <c r="G37" s="37">
        <f t="shared" ref="G37:G40" si="6">(63/100)*X44</f>
        <v>39.998699999999999</v>
      </c>
      <c r="H37" s="34"/>
      <c r="I37" s="35"/>
      <c r="J37" s="35"/>
      <c r="K37" s="34"/>
      <c r="L37" s="35"/>
      <c r="M37" s="35"/>
      <c r="N37" s="34"/>
      <c r="O37" s="35"/>
      <c r="P37" s="35"/>
      <c r="Q37" s="34"/>
      <c r="R37" s="35"/>
      <c r="S37" s="35"/>
      <c r="T37" s="34"/>
      <c r="U37" s="35"/>
      <c r="V37" s="35"/>
      <c r="W37" s="34"/>
      <c r="X37" s="35"/>
      <c r="Y37" s="35"/>
      <c r="Z37" s="35"/>
    </row>
    <row r="38" spans="1:26" ht="10.5" customHeight="1" x14ac:dyDescent="0.15">
      <c r="A38" s="36" t="s">
        <v>30</v>
      </c>
      <c r="B38" s="34" t="s">
        <v>19</v>
      </c>
      <c r="C38" s="35">
        <v>56.63</v>
      </c>
      <c r="D38" s="37">
        <f t="shared" si="5"/>
        <v>47.002899999999997</v>
      </c>
      <c r="E38" s="34" t="s">
        <v>19</v>
      </c>
      <c r="F38" s="35">
        <v>44.44</v>
      </c>
      <c r="G38" s="37">
        <f t="shared" si="6"/>
        <v>35.002800000000001</v>
      </c>
      <c r="H38" s="34"/>
      <c r="I38" s="35"/>
      <c r="J38" s="35"/>
      <c r="K38" s="34"/>
      <c r="L38" s="35"/>
      <c r="M38" s="35"/>
      <c r="N38" s="34"/>
      <c r="O38" s="35"/>
      <c r="P38" s="35"/>
      <c r="Q38" s="34"/>
      <c r="R38" s="35"/>
      <c r="S38" s="35"/>
      <c r="T38" s="34"/>
      <c r="U38" s="35"/>
      <c r="V38" s="35"/>
      <c r="W38" s="34"/>
      <c r="X38" s="35"/>
      <c r="Y38" s="35"/>
      <c r="Z38" s="35"/>
    </row>
    <row r="39" spans="1:26" ht="10.5" customHeight="1" x14ac:dyDescent="0.15">
      <c r="A39" s="39" t="s">
        <v>20</v>
      </c>
      <c r="B39" s="34" t="s">
        <v>21</v>
      </c>
      <c r="C39" s="35">
        <v>75.900000000000006</v>
      </c>
      <c r="D39" s="37">
        <f t="shared" si="5"/>
        <v>62.997</v>
      </c>
      <c r="E39" s="34" t="s">
        <v>21</v>
      </c>
      <c r="F39" s="35">
        <v>49.21</v>
      </c>
      <c r="G39" s="37">
        <f t="shared" si="6"/>
        <v>43.999200000000002</v>
      </c>
      <c r="H39" s="34"/>
      <c r="I39" s="35"/>
      <c r="J39" s="35"/>
      <c r="K39" s="34"/>
      <c r="L39" s="35"/>
      <c r="M39" s="35"/>
      <c r="N39" s="34"/>
      <c r="O39" s="35"/>
      <c r="P39" s="35"/>
      <c r="Q39" s="34"/>
      <c r="R39" s="35"/>
      <c r="S39" s="35"/>
      <c r="T39" s="34"/>
      <c r="U39" s="35"/>
      <c r="V39" s="35"/>
      <c r="W39" s="34"/>
      <c r="X39" s="35"/>
      <c r="Y39" s="35"/>
      <c r="Z39" s="35"/>
    </row>
    <row r="40" spans="1:26" ht="10.5" customHeight="1" x14ac:dyDescent="0.15">
      <c r="A40" s="41" t="s">
        <v>27</v>
      </c>
      <c r="B40" s="34" t="s">
        <v>23</v>
      </c>
      <c r="C40" s="35">
        <v>75.900000000000006</v>
      </c>
      <c r="D40" s="37">
        <f t="shared" si="5"/>
        <v>62.997</v>
      </c>
      <c r="E40" s="34" t="s">
        <v>23</v>
      </c>
      <c r="F40" s="35">
        <v>49.21</v>
      </c>
      <c r="G40" s="37">
        <f t="shared" si="6"/>
        <v>38.001600000000003</v>
      </c>
      <c r="H40" s="34"/>
      <c r="I40" s="35"/>
      <c r="J40" s="35"/>
      <c r="K40" s="34"/>
      <c r="L40" s="35"/>
      <c r="M40" s="35"/>
      <c r="N40" s="34"/>
      <c r="O40" s="35"/>
      <c r="P40" s="35"/>
      <c r="Q40" s="34"/>
      <c r="R40" s="35"/>
      <c r="S40" s="35"/>
      <c r="T40" s="34"/>
      <c r="U40" s="35"/>
      <c r="V40" s="35"/>
      <c r="W40" s="34"/>
      <c r="X40" s="35"/>
      <c r="Y40" s="35"/>
      <c r="Z40" s="35"/>
    </row>
    <row r="41" spans="1:26" ht="10.5" customHeight="1" x14ac:dyDescent="0.15">
      <c r="A41" s="35"/>
      <c r="B41" s="34" t="s">
        <v>24</v>
      </c>
      <c r="C41" s="35">
        <v>66.87</v>
      </c>
      <c r="D41" s="37">
        <f>SUM(D37:D40)</f>
        <v>222.00010000000003</v>
      </c>
      <c r="E41" s="34" t="s">
        <v>24</v>
      </c>
      <c r="F41" s="35">
        <v>47.62</v>
      </c>
      <c r="G41" s="37">
        <f>SUM(G37:G40)</f>
        <v>157.00229999999999</v>
      </c>
      <c r="H41" s="34"/>
      <c r="I41" s="35"/>
      <c r="J41" s="35"/>
      <c r="K41" s="34"/>
      <c r="L41" s="35"/>
      <c r="M41" s="35"/>
      <c r="N41" s="34"/>
      <c r="O41" s="35"/>
      <c r="P41" s="35"/>
      <c r="Q41" s="34"/>
      <c r="R41" s="35"/>
      <c r="S41" s="35"/>
      <c r="T41" s="34"/>
      <c r="U41" s="35"/>
      <c r="V41" s="35"/>
      <c r="W41" s="34"/>
      <c r="X41" s="35"/>
      <c r="Y41" s="35"/>
      <c r="Z41" s="35"/>
    </row>
    <row r="42" spans="1:26" ht="10.5" customHeight="1" x14ac:dyDescent="0.15">
      <c r="A42" s="35"/>
      <c r="B42" s="34"/>
      <c r="C42" s="35"/>
      <c r="D42" s="35"/>
      <c r="E42" s="34"/>
      <c r="F42" s="35"/>
      <c r="G42" s="35"/>
      <c r="H42" s="34"/>
      <c r="I42" s="35"/>
      <c r="J42" s="35"/>
      <c r="K42" s="34"/>
      <c r="L42" s="35"/>
      <c r="M42" s="35"/>
      <c r="N42" s="34"/>
      <c r="O42" s="35"/>
      <c r="P42" s="35"/>
      <c r="Q42" s="34"/>
      <c r="R42" s="35"/>
      <c r="S42" s="35"/>
      <c r="T42" s="34"/>
      <c r="U42" s="35"/>
      <c r="V42" s="35"/>
      <c r="W42" s="34"/>
      <c r="X42" s="35"/>
      <c r="Y42" s="35"/>
      <c r="Z42" s="35"/>
    </row>
    <row r="43" spans="1:26" ht="10.5" customHeight="1" x14ac:dyDescent="0.15">
      <c r="A43" s="33"/>
      <c r="B43" s="34">
        <v>600</v>
      </c>
      <c r="C43" s="33"/>
      <c r="D43" s="33">
        <v>63</v>
      </c>
      <c r="E43" s="34">
        <v>600</v>
      </c>
      <c r="F43" s="33"/>
      <c r="G43" s="33">
        <v>63</v>
      </c>
      <c r="H43" s="34">
        <v>600</v>
      </c>
      <c r="I43" s="33"/>
      <c r="J43" s="33">
        <v>63</v>
      </c>
      <c r="K43" s="34">
        <v>600</v>
      </c>
      <c r="L43" s="33" t="s">
        <v>33</v>
      </c>
      <c r="M43" s="33">
        <v>63</v>
      </c>
      <c r="N43" s="34">
        <v>720</v>
      </c>
      <c r="O43" s="33" t="s">
        <v>15</v>
      </c>
      <c r="P43" s="33">
        <v>83</v>
      </c>
      <c r="Q43" s="34">
        <v>720</v>
      </c>
      <c r="R43" s="33"/>
      <c r="S43" s="33">
        <v>83</v>
      </c>
      <c r="T43" s="34">
        <v>600</v>
      </c>
      <c r="U43" s="33" t="s">
        <v>28</v>
      </c>
      <c r="V43" s="33">
        <v>63</v>
      </c>
      <c r="W43" s="34">
        <v>600</v>
      </c>
      <c r="X43" s="33"/>
      <c r="Y43" s="33">
        <v>63</v>
      </c>
      <c r="Z43" s="33"/>
    </row>
    <row r="44" spans="1:26" ht="10.5" customHeight="1" x14ac:dyDescent="0.15">
      <c r="A44" s="36" t="s">
        <v>16</v>
      </c>
      <c r="B44" s="34" t="s">
        <v>17</v>
      </c>
      <c r="C44" s="35">
        <v>61.9</v>
      </c>
      <c r="D44" s="37">
        <f t="shared" ref="D44:D47" si="7">(63/100)*C44</f>
        <v>38.997</v>
      </c>
      <c r="E44" s="34" t="s">
        <v>17</v>
      </c>
      <c r="F44" s="35">
        <v>79.37</v>
      </c>
      <c r="G44" s="37">
        <f t="shared" ref="G44:G47" si="8">(63/100)*F44</f>
        <v>50.003100000000003</v>
      </c>
      <c r="H44" s="34" t="s">
        <v>17</v>
      </c>
      <c r="I44" s="35">
        <v>55.56</v>
      </c>
      <c r="J44" s="37">
        <f t="shared" ref="J44:J47" si="9">(63/100)*I44</f>
        <v>35.002800000000001</v>
      </c>
      <c r="K44" s="34" t="s">
        <v>17</v>
      </c>
      <c r="L44" s="42">
        <v>69.84</v>
      </c>
      <c r="M44" s="35">
        <v>44</v>
      </c>
      <c r="N44" s="34" t="s">
        <v>17</v>
      </c>
      <c r="O44" s="35">
        <v>61.45</v>
      </c>
      <c r="P44" s="37">
        <f t="shared" ref="P44:P47" si="10">(83/100)*O44</f>
        <v>51.003500000000003</v>
      </c>
      <c r="Q44" s="34" t="s">
        <v>17</v>
      </c>
      <c r="R44" s="38">
        <v>67.47</v>
      </c>
      <c r="S44" s="37">
        <f t="shared" ref="S44:S45" si="11">(83/100)*R44</f>
        <v>56.000099999999996</v>
      </c>
      <c r="T44" s="34" t="s">
        <v>17</v>
      </c>
      <c r="U44" s="38">
        <v>55.56</v>
      </c>
      <c r="V44" s="37">
        <f t="shared" ref="V44:V47" si="12">(63/100)*U44</f>
        <v>35.002800000000001</v>
      </c>
      <c r="W44" s="34" t="s">
        <v>17</v>
      </c>
      <c r="X44" s="38">
        <v>63.49</v>
      </c>
      <c r="Y44" s="37">
        <f t="shared" ref="Y44:Y47" si="13">(63/100)*X44</f>
        <v>39.998699999999999</v>
      </c>
      <c r="Z44" s="35"/>
    </row>
    <row r="45" spans="1:26" ht="10.5" customHeight="1" x14ac:dyDescent="0.15">
      <c r="A45" s="36" t="s">
        <v>30</v>
      </c>
      <c r="B45" s="34" t="s">
        <v>19</v>
      </c>
      <c r="C45" s="35">
        <v>52.38</v>
      </c>
      <c r="D45" s="37">
        <f t="shared" si="7"/>
        <v>32.999400000000001</v>
      </c>
      <c r="E45" s="34" t="s">
        <v>19</v>
      </c>
      <c r="F45" s="35">
        <v>61.9</v>
      </c>
      <c r="G45" s="37">
        <f t="shared" si="8"/>
        <v>38.997</v>
      </c>
      <c r="H45" s="34" t="s">
        <v>19</v>
      </c>
      <c r="I45" s="35">
        <v>47.62</v>
      </c>
      <c r="J45" s="37">
        <f t="shared" si="9"/>
        <v>30.000599999999999</v>
      </c>
      <c r="K45" s="34" t="s">
        <v>19</v>
      </c>
      <c r="L45" s="42">
        <v>44.44</v>
      </c>
      <c r="M45" s="35">
        <v>28</v>
      </c>
      <c r="N45" s="34" t="s">
        <v>19</v>
      </c>
      <c r="O45" s="35">
        <v>50.6</v>
      </c>
      <c r="P45" s="37">
        <f t="shared" si="10"/>
        <v>41.997999999999998</v>
      </c>
      <c r="Q45" s="34" t="s">
        <v>19</v>
      </c>
      <c r="R45" s="38">
        <v>61.45</v>
      </c>
      <c r="S45" s="37">
        <f t="shared" si="11"/>
        <v>51.003500000000003</v>
      </c>
      <c r="T45" s="34" t="s">
        <v>19</v>
      </c>
      <c r="U45" s="43">
        <v>38.1</v>
      </c>
      <c r="V45" s="37">
        <f t="shared" si="12"/>
        <v>24.003</v>
      </c>
      <c r="W45" s="34" t="s">
        <v>19</v>
      </c>
      <c r="X45" s="38">
        <v>55.56</v>
      </c>
      <c r="Y45" s="37">
        <f t="shared" si="13"/>
        <v>35.002800000000001</v>
      </c>
      <c r="Z45" s="35"/>
    </row>
    <row r="46" spans="1:26" ht="10.5" customHeight="1" x14ac:dyDescent="0.15">
      <c r="A46" s="39" t="s">
        <v>20</v>
      </c>
      <c r="B46" s="34" t="s">
        <v>21</v>
      </c>
      <c r="C46" s="35">
        <v>66.67</v>
      </c>
      <c r="D46" s="37">
        <f t="shared" si="7"/>
        <v>42.002099999999999</v>
      </c>
      <c r="E46" s="34" t="s">
        <v>21</v>
      </c>
      <c r="F46" s="35">
        <v>88.89</v>
      </c>
      <c r="G46" s="37">
        <f t="shared" si="8"/>
        <v>56.000700000000002</v>
      </c>
      <c r="H46" s="34" t="s">
        <v>21</v>
      </c>
      <c r="I46" s="35">
        <v>71.430000000000007</v>
      </c>
      <c r="J46" s="37">
        <f t="shared" si="9"/>
        <v>45.000900000000001</v>
      </c>
      <c r="K46" s="34" t="s">
        <v>21</v>
      </c>
      <c r="L46" s="42">
        <v>71.430000000000007</v>
      </c>
      <c r="M46" s="35">
        <v>45</v>
      </c>
      <c r="N46" s="34" t="s">
        <v>21</v>
      </c>
      <c r="O46" s="35">
        <v>66.27</v>
      </c>
      <c r="P46" s="37">
        <f t="shared" si="10"/>
        <v>55.004099999999994</v>
      </c>
      <c r="Q46" s="34" t="s">
        <v>21</v>
      </c>
      <c r="R46" s="38">
        <v>65.06</v>
      </c>
      <c r="S46" s="35">
        <v>54</v>
      </c>
      <c r="T46" s="34" t="s">
        <v>21</v>
      </c>
      <c r="U46" s="38">
        <v>55.56</v>
      </c>
      <c r="V46" s="37">
        <f t="shared" si="12"/>
        <v>35.002800000000001</v>
      </c>
      <c r="W46" s="34" t="s">
        <v>21</v>
      </c>
      <c r="X46" s="38">
        <v>69.84</v>
      </c>
      <c r="Y46" s="37">
        <f t="shared" si="13"/>
        <v>43.999200000000002</v>
      </c>
      <c r="Z46" s="35"/>
    </row>
    <row r="47" spans="1:26" ht="10.5" customHeight="1" x14ac:dyDescent="0.15">
      <c r="A47" s="36" t="s">
        <v>22</v>
      </c>
      <c r="B47" s="34" t="s">
        <v>23</v>
      </c>
      <c r="C47" s="35">
        <v>47.62</v>
      </c>
      <c r="D47" s="37">
        <f t="shared" si="7"/>
        <v>30.000599999999999</v>
      </c>
      <c r="E47" s="34" t="s">
        <v>23</v>
      </c>
      <c r="F47" s="35">
        <v>57.14</v>
      </c>
      <c r="G47" s="37">
        <f t="shared" si="8"/>
        <v>35.998199999999997</v>
      </c>
      <c r="H47" s="34" t="s">
        <v>23</v>
      </c>
      <c r="I47" s="35">
        <v>65.52</v>
      </c>
      <c r="J47" s="37">
        <f t="shared" si="9"/>
        <v>41.2776</v>
      </c>
      <c r="K47" s="34" t="s">
        <v>23</v>
      </c>
      <c r="L47" s="42">
        <v>65.08</v>
      </c>
      <c r="M47" s="35">
        <v>41</v>
      </c>
      <c r="N47" s="34" t="s">
        <v>23</v>
      </c>
      <c r="O47" s="35">
        <v>53.01</v>
      </c>
      <c r="P47" s="37">
        <f t="shared" si="10"/>
        <v>43.998299999999993</v>
      </c>
      <c r="Q47" s="34" t="s">
        <v>23</v>
      </c>
      <c r="R47" s="38">
        <v>54.22</v>
      </c>
      <c r="S47" s="35">
        <v>45</v>
      </c>
      <c r="T47" s="34" t="s">
        <v>23</v>
      </c>
      <c r="U47" s="38">
        <v>50.79</v>
      </c>
      <c r="V47" s="37">
        <f t="shared" si="12"/>
        <v>31.997699999999998</v>
      </c>
      <c r="W47" s="34" t="s">
        <v>23</v>
      </c>
      <c r="X47" s="38">
        <v>60.32</v>
      </c>
      <c r="Y47" s="37">
        <f t="shared" si="13"/>
        <v>38.001600000000003</v>
      </c>
      <c r="Z47" s="35"/>
    </row>
    <row r="48" spans="1:26" ht="10.5" customHeight="1" x14ac:dyDescent="0.15">
      <c r="A48" s="35"/>
      <c r="B48" s="34" t="s">
        <v>24</v>
      </c>
      <c r="C48" s="35">
        <v>57.14</v>
      </c>
      <c r="D48" s="37">
        <f>SUM(D44:D47)</f>
        <v>143.9991</v>
      </c>
      <c r="E48" s="34" t="s">
        <v>24</v>
      </c>
      <c r="F48" s="38">
        <f>AVERAGE(F44:F47)</f>
        <v>71.825000000000003</v>
      </c>
      <c r="G48" s="37">
        <f>SUM(G44:G47)</f>
        <v>180.999</v>
      </c>
      <c r="H48" s="34" t="s">
        <v>24</v>
      </c>
      <c r="I48" s="35">
        <v>60.03</v>
      </c>
      <c r="J48" s="37">
        <f>SUM(J44:J47)</f>
        <v>151.28190000000001</v>
      </c>
      <c r="K48" s="34" t="s">
        <v>24</v>
      </c>
      <c r="L48" s="42">
        <v>62.7</v>
      </c>
      <c r="M48" s="35">
        <v>158</v>
      </c>
      <c r="N48" s="34" t="s">
        <v>24</v>
      </c>
      <c r="O48" s="35">
        <v>57.83</v>
      </c>
      <c r="P48" s="37">
        <f>SUM(P44:P47)</f>
        <v>192.00389999999999</v>
      </c>
      <c r="Q48" s="34" t="s">
        <v>24</v>
      </c>
      <c r="R48" s="38">
        <v>62.05</v>
      </c>
      <c r="S48" s="35">
        <v>206</v>
      </c>
      <c r="T48" s="34" t="s">
        <v>24</v>
      </c>
      <c r="U48" s="37">
        <v>50</v>
      </c>
      <c r="V48" s="37">
        <f>SUM(V44:V47)</f>
        <v>126.0063</v>
      </c>
      <c r="W48" s="34" t="s">
        <v>24</v>
      </c>
      <c r="X48" s="38">
        <f>AVERAGE(X44:X47)</f>
        <v>62.302500000000002</v>
      </c>
      <c r="Y48" s="37">
        <f>SUM(Y44:Y47)</f>
        <v>157.00229999999999</v>
      </c>
      <c r="Z48" s="35"/>
    </row>
    <row r="49" spans="1:26" ht="10.5" customHeight="1" x14ac:dyDescent="0.15">
      <c r="A49" s="35"/>
      <c r="B49" s="34"/>
      <c r="C49" s="35"/>
      <c r="D49" s="35"/>
      <c r="E49" s="34"/>
      <c r="F49" s="35"/>
      <c r="G49" s="35"/>
      <c r="H49" s="34"/>
      <c r="I49" s="35"/>
      <c r="J49" s="35"/>
      <c r="K49" s="34"/>
      <c r="L49" s="35"/>
      <c r="M49" s="35"/>
      <c r="N49" s="34"/>
      <c r="O49" s="35"/>
      <c r="P49" s="35"/>
      <c r="Q49" s="34"/>
      <c r="R49" s="35"/>
      <c r="S49" s="35"/>
      <c r="T49" s="34"/>
      <c r="U49" s="35"/>
      <c r="V49" s="35"/>
      <c r="W49" s="34"/>
      <c r="X49" s="35"/>
      <c r="Y49" s="35"/>
      <c r="Z49" s="35"/>
    </row>
    <row r="50" spans="1:26" ht="10.5" customHeight="1" x14ac:dyDescent="0.15">
      <c r="A50" s="33"/>
      <c r="B50" s="34">
        <v>600</v>
      </c>
      <c r="C50" s="33">
        <v>63</v>
      </c>
      <c r="D50" s="33"/>
      <c r="E50" s="34">
        <v>600</v>
      </c>
      <c r="F50" s="33">
        <v>63</v>
      </c>
      <c r="G50" s="33"/>
      <c r="H50" s="34">
        <v>720</v>
      </c>
      <c r="I50" s="33"/>
      <c r="J50" s="33">
        <v>83</v>
      </c>
      <c r="K50" s="34">
        <v>720</v>
      </c>
      <c r="L50" s="33"/>
      <c r="M50" s="33">
        <v>83</v>
      </c>
      <c r="N50" s="34">
        <v>600</v>
      </c>
      <c r="O50" s="33" t="s">
        <v>34</v>
      </c>
      <c r="P50" s="33">
        <v>63</v>
      </c>
      <c r="Q50" s="34"/>
      <c r="R50" s="33"/>
      <c r="S50" s="33"/>
      <c r="T50" s="34"/>
      <c r="U50" s="33"/>
      <c r="V50" s="33"/>
      <c r="W50" s="34"/>
      <c r="X50" s="33"/>
      <c r="Y50" s="33"/>
      <c r="Z50" s="33"/>
    </row>
    <row r="51" spans="1:26" ht="10.5" customHeight="1" x14ac:dyDescent="0.15">
      <c r="A51" s="36" t="s">
        <v>16</v>
      </c>
      <c r="B51" s="34" t="s">
        <v>17</v>
      </c>
      <c r="C51" s="35">
        <v>46.03</v>
      </c>
      <c r="D51" s="35">
        <v>29</v>
      </c>
      <c r="E51" s="34" t="s">
        <v>17</v>
      </c>
      <c r="F51" s="35">
        <v>50.79</v>
      </c>
      <c r="G51" s="37">
        <f t="shared" ref="G51:G54" si="14">(63/100)*F51</f>
        <v>31.997699999999998</v>
      </c>
      <c r="H51" s="34" t="s">
        <v>17</v>
      </c>
      <c r="I51" s="35">
        <v>56.63</v>
      </c>
      <c r="J51" s="37">
        <f t="shared" ref="J51:J54" si="15">(83/100)*I51</f>
        <v>47.002899999999997</v>
      </c>
      <c r="K51" s="34" t="s">
        <v>17</v>
      </c>
      <c r="L51" s="44">
        <v>60.24</v>
      </c>
      <c r="M51" s="35">
        <f t="shared" ref="M51:M54" si="16">(83/100)*L51</f>
        <v>49.999200000000002</v>
      </c>
      <c r="N51" s="34" t="s">
        <v>17</v>
      </c>
      <c r="O51" s="35">
        <v>74.599999999999994</v>
      </c>
      <c r="P51" s="37">
        <f t="shared" ref="P51:P54" si="17">(63/100)*O51</f>
        <v>46.997999999999998</v>
      </c>
      <c r="Q51" s="34"/>
      <c r="R51" s="35"/>
      <c r="S51" s="35"/>
      <c r="T51" s="34"/>
      <c r="U51" s="35"/>
      <c r="V51" s="35"/>
      <c r="W51" s="34"/>
      <c r="X51" s="35"/>
      <c r="Y51" s="35"/>
      <c r="Z51" s="35"/>
    </row>
    <row r="52" spans="1:26" ht="10.5" customHeight="1" x14ac:dyDescent="0.15">
      <c r="A52" s="39" t="s">
        <v>18</v>
      </c>
      <c r="B52" s="34" t="s">
        <v>19</v>
      </c>
      <c r="C52" s="35">
        <v>63.49</v>
      </c>
      <c r="D52" s="35">
        <v>40</v>
      </c>
      <c r="E52" s="34" t="s">
        <v>19</v>
      </c>
      <c r="F52" s="35">
        <v>61.9</v>
      </c>
      <c r="G52" s="37">
        <f t="shared" si="14"/>
        <v>38.997</v>
      </c>
      <c r="H52" s="34" t="s">
        <v>19</v>
      </c>
      <c r="I52" s="35">
        <v>72.290000000000006</v>
      </c>
      <c r="J52" s="37">
        <f t="shared" si="15"/>
        <v>60.000700000000002</v>
      </c>
      <c r="K52" s="34" t="s">
        <v>19</v>
      </c>
      <c r="L52" s="44">
        <v>80.72</v>
      </c>
      <c r="M52" s="35">
        <f t="shared" si="16"/>
        <v>66.997599999999991</v>
      </c>
      <c r="N52" s="34" t="s">
        <v>19</v>
      </c>
      <c r="O52" s="35">
        <v>77.78</v>
      </c>
      <c r="P52" s="37">
        <f t="shared" si="17"/>
        <v>49.001400000000004</v>
      </c>
      <c r="Q52" s="34"/>
      <c r="R52" s="35"/>
      <c r="S52" s="35"/>
      <c r="T52" s="34"/>
      <c r="U52" s="35"/>
      <c r="V52" s="35"/>
      <c r="W52" s="34"/>
      <c r="X52" s="35"/>
      <c r="Y52" s="35"/>
      <c r="Z52" s="35"/>
    </row>
    <row r="53" spans="1:26" ht="10.5" customHeight="1" x14ac:dyDescent="0.15">
      <c r="A53" s="36" t="s">
        <v>26</v>
      </c>
      <c r="B53" s="34" t="s">
        <v>21</v>
      </c>
      <c r="C53" s="35">
        <v>55.56</v>
      </c>
      <c r="D53" s="35">
        <v>35</v>
      </c>
      <c r="E53" s="34" t="s">
        <v>21</v>
      </c>
      <c r="F53" s="35">
        <v>58.73</v>
      </c>
      <c r="G53" s="37">
        <f t="shared" si="14"/>
        <v>36.999899999999997</v>
      </c>
      <c r="H53" s="34" t="s">
        <v>21</v>
      </c>
      <c r="I53" s="35">
        <v>49.4</v>
      </c>
      <c r="J53" s="37">
        <f t="shared" si="15"/>
        <v>41.001999999999995</v>
      </c>
      <c r="K53" s="34" t="s">
        <v>21</v>
      </c>
      <c r="L53" s="44">
        <v>72.290000000000006</v>
      </c>
      <c r="M53" s="35">
        <f t="shared" si="16"/>
        <v>60.000700000000002</v>
      </c>
      <c r="N53" s="34" t="s">
        <v>21</v>
      </c>
      <c r="O53" s="35">
        <v>61.9</v>
      </c>
      <c r="P53" s="37">
        <f t="shared" si="17"/>
        <v>38.997</v>
      </c>
      <c r="Q53" s="34"/>
      <c r="R53" s="35"/>
      <c r="S53" s="35"/>
      <c r="T53" s="34"/>
      <c r="U53" s="35"/>
      <c r="V53" s="35"/>
      <c r="W53" s="34"/>
      <c r="X53" s="35"/>
      <c r="Y53" s="35"/>
      <c r="Z53" s="35"/>
    </row>
    <row r="54" spans="1:26" ht="10.5" customHeight="1" x14ac:dyDescent="0.15">
      <c r="A54" s="39" t="s">
        <v>31</v>
      </c>
      <c r="B54" s="34" t="s">
        <v>23</v>
      </c>
      <c r="C54" s="35">
        <v>57.14</v>
      </c>
      <c r="D54" s="35">
        <v>36</v>
      </c>
      <c r="E54" s="34" t="s">
        <v>23</v>
      </c>
      <c r="F54" s="35">
        <v>60.32</v>
      </c>
      <c r="G54" s="37">
        <f t="shared" si="14"/>
        <v>38.001600000000003</v>
      </c>
      <c r="H54" s="34" t="s">
        <v>23</v>
      </c>
      <c r="I54" s="35">
        <v>60.21</v>
      </c>
      <c r="J54" s="37">
        <f t="shared" si="15"/>
        <v>49.974299999999999</v>
      </c>
      <c r="K54" s="34" t="s">
        <v>23</v>
      </c>
      <c r="L54" s="44">
        <v>91.57</v>
      </c>
      <c r="M54" s="35">
        <f t="shared" si="16"/>
        <v>76.003099999999989</v>
      </c>
      <c r="N54" s="34" t="s">
        <v>23</v>
      </c>
      <c r="O54" s="35">
        <v>66.67</v>
      </c>
      <c r="P54" s="37">
        <f t="shared" si="17"/>
        <v>42.002099999999999</v>
      </c>
      <c r="Q54" s="34"/>
      <c r="R54" s="35"/>
      <c r="S54" s="35"/>
      <c r="T54" s="34"/>
      <c r="U54" s="35"/>
      <c r="V54" s="35"/>
      <c r="W54" s="34"/>
      <c r="X54" s="35"/>
      <c r="Y54" s="35"/>
      <c r="Z54" s="35"/>
    </row>
    <row r="55" spans="1:26" ht="10.5" customHeight="1" x14ac:dyDescent="0.15">
      <c r="A55" s="35"/>
      <c r="B55" s="34" t="s">
        <v>24</v>
      </c>
      <c r="C55" s="35">
        <v>55.56</v>
      </c>
      <c r="D55" s="35">
        <v>140</v>
      </c>
      <c r="E55" s="34" t="s">
        <v>24</v>
      </c>
      <c r="F55" s="38">
        <f>AVERAGE(F51:F54)</f>
        <v>57.934999999999995</v>
      </c>
      <c r="G55" s="37">
        <f>SUM(G51:G54)</f>
        <v>145.99619999999999</v>
      </c>
      <c r="H55" s="34" t="s">
        <v>24</v>
      </c>
      <c r="I55" s="35">
        <v>59.63</v>
      </c>
      <c r="J55" s="37">
        <f>SUM(J51:J54)</f>
        <v>197.97990000000001</v>
      </c>
      <c r="K55" s="34" t="s">
        <v>24</v>
      </c>
      <c r="L55" s="44">
        <v>76.2</v>
      </c>
      <c r="M55" s="35">
        <f>SUM(M51:M54)</f>
        <v>253.00059999999999</v>
      </c>
      <c r="N55" s="34" t="s">
        <v>24</v>
      </c>
      <c r="O55" s="35">
        <v>70.239999999999995</v>
      </c>
      <c r="P55" s="37">
        <f>SUM(P51:P54)</f>
        <v>176.99849999999998</v>
      </c>
      <c r="Q55" s="34"/>
      <c r="R55" s="35"/>
      <c r="S55" s="35"/>
      <c r="T55" s="34"/>
      <c r="U55" s="35"/>
      <c r="V55" s="35"/>
      <c r="W55" s="34"/>
      <c r="X55" s="35"/>
      <c r="Y55" s="35"/>
      <c r="Z55" s="35"/>
    </row>
    <row r="56" spans="1:26" ht="10.5" customHeight="1" x14ac:dyDescent="0.15">
      <c r="A56" s="35"/>
      <c r="B56" s="34"/>
      <c r="C56" s="35"/>
      <c r="D56" s="35"/>
      <c r="E56" s="34"/>
      <c r="F56" s="35"/>
      <c r="G56" s="35"/>
      <c r="H56" s="35"/>
      <c r="I56" s="35"/>
      <c r="J56" s="35"/>
      <c r="K56" s="34"/>
      <c r="L56" s="35"/>
      <c r="M56" s="35"/>
      <c r="N56" s="34"/>
      <c r="O56" s="35"/>
      <c r="P56" s="35"/>
      <c r="Q56" s="34"/>
      <c r="R56" s="35"/>
      <c r="S56" s="35"/>
      <c r="T56" s="34"/>
      <c r="U56" s="35"/>
      <c r="V56" s="35"/>
      <c r="W56" s="34"/>
      <c r="X56" s="35"/>
      <c r="Y56" s="35"/>
      <c r="Z56" s="35"/>
    </row>
    <row r="57" spans="1:26" ht="10.5" customHeight="1" x14ac:dyDescent="0.15">
      <c r="A57" s="33"/>
      <c r="B57" s="34">
        <v>600</v>
      </c>
      <c r="C57" s="33">
        <v>63</v>
      </c>
      <c r="D57" s="33"/>
      <c r="E57" s="34">
        <v>600</v>
      </c>
      <c r="F57" s="33"/>
      <c r="G57" s="33">
        <v>63</v>
      </c>
      <c r="H57" s="33"/>
      <c r="I57" s="33"/>
      <c r="J57" s="33"/>
      <c r="K57" s="34"/>
      <c r="L57" s="33"/>
      <c r="M57" s="33"/>
      <c r="N57" s="34"/>
      <c r="O57" s="33"/>
      <c r="P57" s="33"/>
      <c r="Q57" s="34"/>
      <c r="R57" s="33"/>
      <c r="S57" s="33"/>
      <c r="T57" s="34"/>
      <c r="U57" s="33"/>
      <c r="V57" s="33"/>
      <c r="W57" s="34"/>
      <c r="X57" s="33"/>
      <c r="Y57" s="33"/>
      <c r="Z57" s="33"/>
    </row>
    <row r="58" spans="1:26" ht="10.5" customHeight="1" x14ac:dyDescent="0.15">
      <c r="A58" s="36" t="s">
        <v>16</v>
      </c>
      <c r="B58" s="34" t="s">
        <v>17</v>
      </c>
      <c r="C58" s="35">
        <v>60.32</v>
      </c>
      <c r="D58" s="37">
        <f t="shared" ref="D58:D61" si="18">(63/100)*C58</f>
        <v>38.001600000000003</v>
      </c>
      <c r="E58" s="34" t="s">
        <v>17</v>
      </c>
      <c r="F58" s="35">
        <v>53.97</v>
      </c>
      <c r="G58" s="35">
        <v>34</v>
      </c>
      <c r="H58" s="35"/>
      <c r="I58" s="35"/>
      <c r="J58" s="35"/>
      <c r="K58" s="34"/>
      <c r="L58" s="35"/>
      <c r="M58" s="35"/>
      <c r="N58" s="34"/>
      <c r="O58" s="35"/>
      <c r="P58" s="35"/>
      <c r="Q58" s="34"/>
      <c r="R58" s="35"/>
      <c r="S58" s="35"/>
      <c r="T58" s="34"/>
      <c r="U58" s="35"/>
      <c r="V58" s="35"/>
      <c r="W58" s="34"/>
      <c r="X58" s="35"/>
      <c r="Y58" s="35"/>
      <c r="Z58" s="35"/>
    </row>
    <row r="59" spans="1:26" ht="10.5" customHeight="1" x14ac:dyDescent="0.15">
      <c r="A59" s="39" t="s">
        <v>18</v>
      </c>
      <c r="B59" s="34" t="s">
        <v>19</v>
      </c>
      <c r="C59" s="35">
        <v>82.54</v>
      </c>
      <c r="D59" s="37">
        <f t="shared" si="18"/>
        <v>52.000200000000007</v>
      </c>
      <c r="E59" s="34" t="s">
        <v>19</v>
      </c>
      <c r="F59" s="35">
        <v>68.25</v>
      </c>
      <c r="G59" s="35">
        <v>43</v>
      </c>
      <c r="H59" s="35"/>
      <c r="I59" s="35"/>
      <c r="J59" s="35"/>
      <c r="K59" s="34"/>
      <c r="L59" s="35"/>
      <c r="M59" s="35"/>
      <c r="N59" s="34"/>
      <c r="O59" s="35"/>
      <c r="P59" s="35"/>
      <c r="Q59" s="34"/>
      <c r="R59" s="35"/>
      <c r="S59" s="35"/>
      <c r="T59" s="34"/>
      <c r="U59" s="35"/>
      <c r="V59" s="35"/>
      <c r="W59" s="34"/>
      <c r="X59" s="35"/>
      <c r="Y59" s="35"/>
      <c r="Z59" s="35"/>
    </row>
    <row r="60" spans="1:26" ht="10.5" customHeight="1" x14ac:dyDescent="0.15">
      <c r="A60" s="36" t="s">
        <v>26</v>
      </c>
      <c r="B60" s="34" t="s">
        <v>21</v>
      </c>
      <c r="C60" s="35">
        <v>71.430000000000007</v>
      </c>
      <c r="D60" s="37">
        <f t="shared" si="18"/>
        <v>45.000900000000001</v>
      </c>
      <c r="E60" s="34" t="s">
        <v>21</v>
      </c>
      <c r="F60" s="35">
        <v>63.49</v>
      </c>
      <c r="G60" s="35">
        <v>40</v>
      </c>
      <c r="H60" s="35"/>
      <c r="I60" s="35"/>
      <c r="J60" s="35"/>
      <c r="K60" s="34"/>
      <c r="L60" s="35"/>
      <c r="M60" s="35"/>
      <c r="N60" s="34"/>
      <c r="O60" s="35"/>
      <c r="P60" s="35"/>
      <c r="Q60" s="34"/>
      <c r="R60" s="35"/>
      <c r="S60" s="35"/>
      <c r="T60" s="34"/>
      <c r="U60" s="35"/>
      <c r="V60" s="35"/>
      <c r="W60" s="34"/>
      <c r="X60" s="35"/>
      <c r="Y60" s="35"/>
      <c r="Z60" s="35"/>
    </row>
    <row r="61" spans="1:26" ht="10.5" customHeight="1" x14ac:dyDescent="0.15">
      <c r="A61" s="36" t="s">
        <v>22</v>
      </c>
      <c r="B61" s="34" t="s">
        <v>23</v>
      </c>
      <c r="C61" s="35">
        <v>61.9</v>
      </c>
      <c r="D61" s="37">
        <f t="shared" si="18"/>
        <v>38.997</v>
      </c>
      <c r="E61" s="34" t="s">
        <v>23</v>
      </c>
      <c r="F61" s="35">
        <v>49.21</v>
      </c>
      <c r="G61" s="35">
        <v>31</v>
      </c>
      <c r="H61" s="35"/>
      <c r="I61" s="35"/>
      <c r="J61" s="35"/>
      <c r="K61" s="34"/>
      <c r="L61" s="35"/>
      <c r="M61" s="35"/>
      <c r="N61" s="34"/>
      <c r="O61" s="35"/>
      <c r="P61" s="35"/>
      <c r="Q61" s="34"/>
      <c r="R61" s="35"/>
      <c r="S61" s="35"/>
      <c r="T61" s="34"/>
      <c r="U61" s="35"/>
      <c r="V61" s="35"/>
      <c r="W61" s="34"/>
      <c r="X61" s="35"/>
      <c r="Y61" s="35"/>
      <c r="Z61" s="35"/>
    </row>
    <row r="62" spans="1:26" ht="10.5" customHeight="1" x14ac:dyDescent="0.15">
      <c r="A62" s="35"/>
      <c r="B62" s="34" t="s">
        <v>24</v>
      </c>
      <c r="C62" s="35">
        <v>69.05</v>
      </c>
      <c r="D62" s="37">
        <f>SUM(D58:D61)</f>
        <v>173.99970000000002</v>
      </c>
      <c r="E62" s="34" t="s">
        <v>24</v>
      </c>
      <c r="F62" s="35">
        <v>58.73</v>
      </c>
      <c r="G62" s="35">
        <v>148</v>
      </c>
      <c r="H62" s="35"/>
      <c r="I62" s="35"/>
      <c r="J62" s="35"/>
      <c r="K62" s="34"/>
      <c r="L62" s="35"/>
      <c r="M62" s="35"/>
      <c r="N62" s="34"/>
      <c r="O62" s="35"/>
      <c r="P62" s="35"/>
      <c r="Q62" s="34"/>
      <c r="R62" s="35"/>
      <c r="S62" s="35"/>
      <c r="T62" s="34"/>
      <c r="U62" s="35"/>
      <c r="V62" s="35"/>
      <c r="W62" s="34"/>
      <c r="X62" s="35"/>
      <c r="Y62" s="35"/>
      <c r="Z62" s="35"/>
    </row>
    <row r="63" spans="1:26" ht="10.5" customHeight="1" x14ac:dyDescent="0.15">
      <c r="A63" s="35"/>
      <c r="B63" s="34"/>
      <c r="C63" s="35"/>
      <c r="D63" s="35"/>
      <c r="E63" s="34"/>
      <c r="F63" s="35"/>
      <c r="G63" s="35"/>
      <c r="H63" s="35"/>
      <c r="I63" s="35"/>
      <c r="J63" s="35"/>
      <c r="K63" s="34"/>
      <c r="L63" s="35"/>
      <c r="M63" s="35"/>
      <c r="N63" s="34"/>
      <c r="O63" s="35"/>
      <c r="P63" s="35"/>
      <c r="Q63" s="34"/>
      <c r="R63" s="35"/>
      <c r="S63" s="35"/>
      <c r="T63" s="34"/>
      <c r="U63" s="35"/>
      <c r="V63" s="35"/>
      <c r="W63" s="34"/>
      <c r="X63" s="35"/>
      <c r="Y63" s="35"/>
      <c r="Z63" s="35"/>
    </row>
    <row r="64" spans="1:26" ht="10.5" customHeight="1" x14ac:dyDescent="0.15">
      <c r="A64" s="33"/>
      <c r="B64" s="33"/>
      <c r="C64" s="33"/>
      <c r="D64" s="33"/>
      <c r="E64" s="34"/>
      <c r="F64" s="33"/>
      <c r="G64" s="33"/>
      <c r="H64" s="34"/>
      <c r="I64" s="33"/>
      <c r="J64" s="33"/>
      <c r="K64" s="34"/>
      <c r="L64" s="33"/>
      <c r="M64" s="33"/>
      <c r="N64" s="34"/>
      <c r="O64" s="33"/>
      <c r="P64" s="33"/>
      <c r="Q64" s="34"/>
      <c r="R64" s="33"/>
      <c r="S64" s="33"/>
      <c r="T64" s="34"/>
      <c r="U64" s="33"/>
      <c r="V64" s="33"/>
      <c r="W64" s="34"/>
      <c r="X64" s="33"/>
      <c r="Y64" s="33"/>
      <c r="Z64" s="33"/>
    </row>
    <row r="65" spans="1:26" ht="10.5" customHeight="1" x14ac:dyDescent="0.15">
      <c r="A65" s="36" t="s">
        <v>16</v>
      </c>
      <c r="B65" s="35"/>
      <c r="C65" s="35"/>
      <c r="D65" s="35"/>
      <c r="E65" s="34"/>
      <c r="F65" s="35"/>
      <c r="G65" s="35"/>
      <c r="H65" s="34"/>
      <c r="I65" s="35"/>
      <c r="J65" s="35"/>
      <c r="K65" s="34"/>
      <c r="L65" s="35"/>
      <c r="M65" s="35"/>
      <c r="N65" s="34"/>
      <c r="O65" s="35"/>
      <c r="P65" s="35"/>
      <c r="Q65" s="34"/>
      <c r="R65" s="35"/>
      <c r="S65" s="35"/>
      <c r="T65" s="34"/>
      <c r="U65" s="35"/>
      <c r="V65" s="35"/>
      <c r="W65" s="34"/>
      <c r="X65" s="35"/>
      <c r="Y65" s="35"/>
      <c r="Z65" s="35"/>
    </row>
    <row r="66" spans="1:26" ht="10.5" customHeight="1" x14ac:dyDescent="0.15">
      <c r="A66" s="36" t="s">
        <v>18</v>
      </c>
      <c r="B66" s="35"/>
      <c r="C66" s="35"/>
      <c r="D66" s="35"/>
      <c r="E66" s="34"/>
      <c r="F66" s="35"/>
      <c r="G66" s="35"/>
      <c r="H66" s="34"/>
      <c r="I66" s="35"/>
      <c r="J66" s="35"/>
      <c r="K66" s="34"/>
      <c r="L66" s="35"/>
      <c r="M66" s="35"/>
      <c r="N66" s="34"/>
      <c r="O66" s="35"/>
      <c r="P66" s="35"/>
      <c r="Q66" s="34"/>
      <c r="R66" s="35"/>
      <c r="S66" s="35"/>
      <c r="T66" s="34"/>
      <c r="U66" s="35"/>
      <c r="V66" s="35"/>
      <c r="W66" s="34"/>
      <c r="X66" s="35"/>
      <c r="Y66" s="35"/>
      <c r="Z66" s="35"/>
    </row>
    <row r="67" spans="1:26" ht="10.5" customHeight="1" x14ac:dyDescent="0.15">
      <c r="A67" s="39" t="s">
        <v>20</v>
      </c>
      <c r="B67" s="35"/>
      <c r="C67" s="35"/>
      <c r="D67" s="35"/>
      <c r="E67" s="34"/>
      <c r="F67" s="35"/>
      <c r="G67" s="35"/>
      <c r="H67" s="34"/>
      <c r="I67" s="35"/>
      <c r="J67" s="35"/>
      <c r="K67" s="34"/>
      <c r="L67" s="35"/>
      <c r="M67" s="35"/>
      <c r="N67" s="34"/>
      <c r="O67" s="35"/>
      <c r="P67" s="35"/>
      <c r="Q67" s="34"/>
      <c r="R67" s="35"/>
      <c r="S67" s="35"/>
      <c r="T67" s="34"/>
      <c r="U67" s="35"/>
      <c r="V67" s="35"/>
      <c r="W67" s="34"/>
      <c r="X67" s="35"/>
      <c r="Y67" s="35"/>
      <c r="Z67" s="35"/>
    </row>
    <row r="68" spans="1:26" ht="10.5" customHeight="1" x14ac:dyDescent="0.15">
      <c r="A68" s="36" t="s">
        <v>22</v>
      </c>
      <c r="B68" s="35"/>
      <c r="C68" s="35"/>
      <c r="D68" s="35"/>
      <c r="E68" s="34"/>
      <c r="F68" s="35"/>
      <c r="G68" s="35"/>
      <c r="H68" s="34"/>
      <c r="I68" s="35"/>
      <c r="J68" s="35"/>
      <c r="K68" s="34"/>
      <c r="L68" s="35"/>
      <c r="M68" s="35"/>
      <c r="N68" s="34"/>
      <c r="O68" s="35"/>
      <c r="P68" s="35"/>
      <c r="Q68" s="34"/>
      <c r="R68" s="35"/>
      <c r="S68" s="35"/>
      <c r="T68" s="34"/>
      <c r="U68" s="35"/>
      <c r="V68" s="35"/>
      <c r="W68" s="34"/>
      <c r="X68" s="35"/>
      <c r="Y68" s="35"/>
      <c r="Z68" s="35"/>
    </row>
    <row r="69" spans="1:26" ht="10.5" customHeight="1" x14ac:dyDescent="0.15">
      <c r="A69" s="35"/>
      <c r="B69" s="35"/>
      <c r="C69" s="35"/>
      <c r="D69" s="35"/>
      <c r="E69" s="34"/>
      <c r="F69" s="35"/>
      <c r="G69" s="35"/>
      <c r="H69" s="34"/>
      <c r="I69" s="35"/>
      <c r="J69" s="35"/>
      <c r="K69" s="34"/>
      <c r="L69" s="35"/>
      <c r="M69" s="35"/>
      <c r="N69" s="34"/>
      <c r="O69" s="35"/>
      <c r="P69" s="35"/>
      <c r="Q69" s="34"/>
      <c r="R69" s="35"/>
      <c r="S69" s="35"/>
      <c r="T69" s="34"/>
      <c r="U69" s="35"/>
      <c r="V69" s="35"/>
      <c r="W69" s="34"/>
      <c r="X69" s="35"/>
      <c r="Y69" s="35"/>
      <c r="Z69" s="35"/>
    </row>
    <row r="70" spans="1:26" ht="10.5" customHeight="1" x14ac:dyDescent="0.15">
      <c r="A70" s="35"/>
      <c r="B70" s="34"/>
      <c r="C70" s="35"/>
      <c r="D70" s="35"/>
      <c r="E70" s="34"/>
      <c r="F70" s="35"/>
      <c r="G70" s="35"/>
      <c r="H70" s="34"/>
      <c r="I70" s="35"/>
      <c r="J70" s="34"/>
      <c r="K70" s="34"/>
      <c r="L70" s="35"/>
      <c r="M70" s="35"/>
      <c r="N70" s="34"/>
      <c r="O70" s="35"/>
      <c r="P70" s="35"/>
      <c r="Q70" s="34"/>
      <c r="R70" s="35"/>
      <c r="S70" s="35"/>
      <c r="T70" s="34"/>
      <c r="U70" s="35"/>
      <c r="V70" s="35"/>
      <c r="W70" s="34"/>
      <c r="X70" s="35"/>
      <c r="Y70" s="35"/>
      <c r="Z70" s="35"/>
    </row>
    <row r="71" spans="1:26" ht="10.5" customHeight="1" x14ac:dyDescent="0.15">
      <c r="A71" s="33"/>
      <c r="B71" s="34">
        <v>600</v>
      </c>
      <c r="C71" s="33" t="s">
        <v>25</v>
      </c>
      <c r="D71" s="33">
        <v>63</v>
      </c>
      <c r="E71" s="34"/>
      <c r="F71" s="33"/>
      <c r="G71" s="33"/>
      <c r="H71" s="34"/>
      <c r="I71" s="33"/>
      <c r="J71" s="33"/>
      <c r="K71" s="34"/>
      <c r="L71" s="33"/>
      <c r="M71" s="33"/>
      <c r="N71" s="34"/>
      <c r="O71" s="33"/>
      <c r="P71" s="33"/>
      <c r="Q71" s="34"/>
      <c r="R71" s="33"/>
      <c r="S71" s="33"/>
      <c r="T71" s="34"/>
      <c r="U71" s="33"/>
      <c r="V71" s="33"/>
      <c r="W71" s="34"/>
      <c r="X71" s="33"/>
      <c r="Y71" s="33"/>
      <c r="Z71" s="33"/>
    </row>
    <row r="72" spans="1:26" ht="10.5" customHeight="1" x14ac:dyDescent="0.15">
      <c r="A72" s="36" t="s">
        <v>16</v>
      </c>
      <c r="B72" s="34" t="s">
        <v>17</v>
      </c>
      <c r="C72" s="42">
        <v>76.19</v>
      </c>
      <c r="D72" s="37">
        <f t="shared" ref="D72:D75" si="19">(63/100)*C72</f>
        <v>47.999699999999997</v>
      </c>
      <c r="E72" s="34"/>
      <c r="F72" s="35"/>
      <c r="G72" s="35"/>
      <c r="H72" s="34"/>
      <c r="I72" s="35"/>
      <c r="J72" s="34"/>
      <c r="K72" s="34"/>
      <c r="L72" s="35"/>
      <c r="M72" s="35"/>
      <c r="N72" s="34"/>
      <c r="O72" s="35"/>
      <c r="P72" s="35"/>
      <c r="Q72" s="34"/>
      <c r="R72" s="35"/>
      <c r="S72" s="35"/>
      <c r="T72" s="34"/>
      <c r="U72" s="35"/>
      <c r="V72" s="35"/>
      <c r="W72" s="34"/>
      <c r="X72" s="35"/>
      <c r="Y72" s="35"/>
      <c r="Z72" s="35"/>
    </row>
    <row r="73" spans="1:26" ht="10.5" customHeight="1" x14ac:dyDescent="0.15">
      <c r="A73" s="36" t="s">
        <v>30</v>
      </c>
      <c r="B73" s="34" t="s">
        <v>19</v>
      </c>
      <c r="C73" s="42">
        <v>68.25</v>
      </c>
      <c r="D73" s="37">
        <f t="shared" si="19"/>
        <v>42.997500000000002</v>
      </c>
      <c r="E73" s="34"/>
      <c r="F73" s="35"/>
      <c r="G73" s="35"/>
      <c r="H73" s="34"/>
      <c r="I73" s="35"/>
      <c r="J73" s="34"/>
      <c r="K73" s="34"/>
      <c r="L73" s="35"/>
      <c r="M73" s="35"/>
      <c r="N73" s="34"/>
      <c r="O73" s="35"/>
      <c r="P73" s="35"/>
      <c r="Q73" s="34"/>
      <c r="R73" s="35"/>
      <c r="S73" s="35"/>
      <c r="T73" s="34"/>
      <c r="U73" s="35"/>
      <c r="V73" s="35"/>
      <c r="W73" s="34"/>
      <c r="X73" s="35"/>
      <c r="Y73" s="35"/>
      <c r="Z73" s="35"/>
    </row>
    <row r="74" spans="1:26" ht="10.5" customHeight="1" x14ac:dyDescent="0.15">
      <c r="A74" s="36" t="s">
        <v>26</v>
      </c>
      <c r="B74" s="34" t="s">
        <v>21</v>
      </c>
      <c r="C74" s="42">
        <v>66.67</v>
      </c>
      <c r="D74" s="37">
        <f t="shared" si="19"/>
        <v>42.002099999999999</v>
      </c>
      <c r="E74" s="34"/>
      <c r="F74" s="35"/>
      <c r="G74" s="35"/>
      <c r="H74" s="34"/>
      <c r="I74" s="35"/>
      <c r="J74" s="34"/>
      <c r="K74" s="34"/>
      <c r="L74" s="35"/>
      <c r="M74" s="35"/>
      <c r="N74" s="34"/>
      <c r="O74" s="35"/>
      <c r="P74" s="35"/>
      <c r="Q74" s="34"/>
      <c r="R74" s="35"/>
      <c r="S74" s="35"/>
      <c r="T74" s="34"/>
      <c r="U74" s="35"/>
      <c r="V74" s="35"/>
      <c r="W74" s="34"/>
      <c r="X74" s="35"/>
      <c r="Y74" s="35"/>
      <c r="Z74" s="35"/>
    </row>
    <row r="75" spans="1:26" ht="10.5" customHeight="1" x14ac:dyDescent="0.15">
      <c r="A75" s="39" t="s">
        <v>31</v>
      </c>
      <c r="B75" s="34" t="s">
        <v>23</v>
      </c>
      <c r="C75" s="42">
        <v>90.48</v>
      </c>
      <c r="D75" s="37">
        <f t="shared" si="19"/>
        <v>57.002400000000002</v>
      </c>
      <c r="E75" s="34"/>
      <c r="F75" s="35"/>
      <c r="G75" s="35"/>
      <c r="H75" s="34"/>
      <c r="I75" s="35"/>
      <c r="J75" s="34"/>
      <c r="K75" s="34"/>
      <c r="L75" s="35"/>
      <c r="M75" s="35"/>
      <c r="N75" s="34"/>
      <c r="O75" s="35"/>
      <c r="P75" s="35"/>
      <c r="Q75" s="34"/>
      <c r="R75" s="35"/>
      <c r="S75" s="35"/>
      <c r="T75" s="34"/>
      <c r="U75" s="35"/>
      <c r="V75" s="35"/>
      <c r="W75" s="34"/>
      <c r="X75" s="35"/>
      <c r="Y75" s="35"/>
      <c r="Z75" s="35"/>
    </row>
    <row r="76" spans="1:26" ht="10.5" customHeight="1" x14ac:dyDescent="0.15">
      <c r="A76" s="35"/>
      <c r="B76" s="34" t="s">
        <v>24</v>
      </c>
      <c r="C76" s="42">
        <v>75.400000000000006</v>
      </c>
      <c r="D76" s="37">
        <f>SUM(D72:D75)</f>
        <v>190.0017</v>
      </c>
      <c r="E76" s="34"/>
      <c r="F76" s="35"/>
      <c r="G76" s="35"/>
      <c r="H76" s="34"/>
      <c r="I76" s="35"/>
      <c r="J76" s="34"/>
      <c r="K76" s="34"/>
      <c r="L76" s="33"/>
      <c r="M76" s="33"/>
      <c r="N76" s="34"/>
      <c r="O76" s="33"/>
      <c r="P76" s="33"/>
      <c r="Q76" s="34"/>
      <c r="R76" s="33"/>
      <c r="S76" s="33"/>
      <c r="T76" s="34"/>
      <c r="U76" s="33"/>
      <c r="V76" s="33"/>
      <c r="W76" s="34"/>
      <c r="X76" s="33"/>
      <c r="Y76" s="33"/>
      <c r="Z76" s="35"/>
    </row>
    <row r="77" spans="1:26" ht="10.5" customHeight="1" x14ac:dyDescent="0.15">
      <c r="A77" s="35"/>
      <c r="B77" s="34"/>
      <c r="C77" s="35"/>
      <c r="D77" s="35"/>
      <c r="E77" s="34"/>
      <c r="F77" s="35"/>
      <c r="G77" s="35"/>
      <c r="H77" s="35"/>
      <c r="I77" s="35"/>
      <c r="J77" s="34"/>
      <c r="K77" s="34"/>
      <c r="L77" s="35"/>
      <c r="M77" s="35"/>
      <c r="N77" s="34"/>
      <c r="O77" s="35"/>
      <c r="P77" s="35"/>
      <c r="Q77" s="34"/>
      <c r="R77" s="35"/>
      <c r="S77" s="35"/>
      <c r="T77" s="34"/>
      <c r="U77" s="35"/>
      <c r="V77" s="35"/>
      <c r="W77" s="34"/>
      <c r="X77" s="35"/>
      <c r="Y77" s="35"/>
      <c r="Z77" s="35"/>
    </row>
    <row r="78" spans="1:26" ht="10.5" customHeight="1" x14ac:dyDescent="0.15">
      <c r="A78" s="33"/>
      <c r="B78" s="34">
        <v>600</v>
      </c>
      <c r="C78" s="33"/>
      <c r="D78" s="33"/>
      <c r="E78" s="34"/>
      <c r="F78" s="33"/>
      <c r="G78" s="33"/>
      <c r="H78" s="33"/>
      <c r="I78" s="33"/>
      <c r="J78" s="33"/>
      <c r="K78" s="34"/>
      <c r="L78" s="35"/>
      <c r="M78" s="35"/>
      <c r="N78" s="34"/>
      <c r="O78" s="35"/>
      <c r="P78" s="35"/>
      <c r="Q78" s="34"/>
      <c r="R78" s="35"/>
      <c r="S78" s="35"/>
      <c r="T78" s="34"/>
      <c r="U78" s="35"/>
      <c r="V78" s="35"/>
      <c r="W78" s="34"/>
      <c r="X78" s="35"/>
      <c r="Y78" s="35"/>
      <c r="Z78" s="33"/>
    </row>
    <row r="79" spans="1:26" ht="10.5" customHeight="1" x14ac:dyDescent="0.15">
      <c r="A79" s="36" t="s">
        <v>16</v>
      </c>
      <c r="B79" s="34" t="s">
        <v>17</v>
      </c>
      <c r="C79" s="35">
        <v>44.44</v>
      </c>
      <c r="D79" s="35">
        <v>28</v>
      </c>
      <c r="E79" s="34"/>
      <c r="F79" s="35"/>
      <c r="G79" s="35"/>
      <c r="H79" s="35"/>
      <c r="I79" s="35"/>
      <c r="J79" s="34"/>
      <c r="K79" s="34"/>
      <c r="L79" s="35"/>
      <c r="M79" s="35"/>
      <c r="N79" s="34"/>
      <c r="O79" s="35"/>
      <c r="P79" s="35"/>
      <c r="Q79" s="34"/>
      <c r="R79" s="35"/>
      <c r="S79" s="35"/>
      <c r="T79" s="34"/>
      <c r="U79" s="35"/>
      <c r="V79" s="35"/>
      <c r="W79" s="34"/>
      <c r="X79" s="35"/>
      <c r="Y79" s="35"/>
      <c r="Z79" s="35"/>
    </row>
    <row r="80" spans="1:26" ht="10.5" customHeight="1" x14ac:dyDescent="0.15">
      <c r="A80" s="39" t="s">
        <v>18</v>
      </c>
      <c r="B80" s="34" t="s">
        <v>19</v>
      </c>
      <c r="C80" s="35">
        <v>76.19</v>
      </c>
      <c r="D80" s="35">
        <v>48</v>
      </c>
      <c r="E80" s="34"/>
      <c r="F80" s="35"/>
      <c r="G80" s="35"/>
      <c r="H80" s="35"/>
      <c r="I80" s="35"/>
      <c r="J80" s="34"/>
      <c r="K80" s="34"/>
      <c r="L80" s="35"/>
      <c r="M80" s="35"/>
      <c r="N80" s="34"/>
      <c r="O80" s="35"/>
      <c r="P80" s="35"/>
      <c r="Q80" s="34"/>
      <c r="R80" s="35"/>
      <c r="S80" s="35"/>
      <c r="T80" s="34"/>
      <c r="U80" s="35"/>
      <c r="V80" s="35"/>
      <c r="W80" s="34"/>
      <c r="X80" s="35"/>
      <c r="Y80" s="35"/>
      <c r="Z80" s="35"/>
    </row>
    <row r="81" spans="1:26" ht="10.5" customHeight="1" x14ac:dyDescent="0.15">
      <c r="A81" s="39" t="s">
        <v>20</v>
      </c>
      <c r="B81" s="34" t="s">
        <v>21</v>
      </c>
      <c r="C81" s="35">
        <v>80.95</v>
      </c>
      <c r="D81" s="35">
        <v>51</v>
      </c>
      <c r="E81" s="34"/>
      <c r="F81" s="35"/>
      <c r="G81" s="35"/>
      <c r="H81" s="35"/>
      <c r="I81" s="35"/>
      <c r="J81" s="34"/>
      <c r="K81" s="34"/>
      <c r="L81" s="35"/>
      <c r="M81" s="35"/>
      <c r="N81" s="34"/>
      <c r="O81" s="35"/>
      <c r="P81" s="35"/>
      <c r="Q81" s="34"/>
      <c r="R81" s="35"/>
      <c r="S81" s="35"/>
      <c r="T81" s="34"/>
      <c r="U81" s="35"/>
      <c r="V81" s="35"/>
      <c r="W81" s="34"/>
      <c r="X81" s="35"/>
      <c r="Y81" s="35"/>
      <c r="Z81" s="35"/>
    </row>
    <row r="82" spans="1:26" ht="10.5" customHeight="1" x14ac:dyDescent="0.15">
      <c r="A82" s="39" t="s">
        <v>31</v>
      </c>
      <c r="B82" s="34" t="s">
        <v>23</v>
      </c>
      <c r="C82" s="35">
        <v>92.06</v>
      </c>
      <c r="D82" s="35">
        <v>58</v>
      </c>
      <c r="E82" s="34"/>
      <c r="F82" s="35"/>
      <c r="G82" s="35"/>
      <c r="H82" s="35"/>
      <c r="I82" s="35"/>
      <c r="J82" s="34"/>
      <c r="K82" s="34"/>
      <c r="L82" s="33"/>
      <c r="M82" s="33"/>
      <c r="N82" s="34"/>
      <c r="O82" s="33"/>
      <c r="P82" s="33"/>
      <c r="Q82" s="34"/>
      <c r="R82" s="33"/>
      <c r="S82" s="33"/>
      <c r="T82" s="34"/>
      <c r="U82" s="33"/>
      <c r="V82" s="33"/>
      <c r="W82" s="34"/>
      <c r="X82" s="33"/>
      <c r="Y82" s="33"/>
      <c r="Z82" s="35"/>
    </row>
    <row r="83" spans="1:26" ht="10.5" customHeight="1" x14ac:dyDescent="0.15">
      <c r="A83" s="35"/>
      <c r="B83" s="34" t="s">
        <v>24</v>
      </c>
      <c r="C83" s="35">
        <v>73.41</v>
      </c>
      <c r="D83" s="35">
        <v>185</v>
      </c>
      <c r="E83" s="34"/>
      <c r="F83" s="35"/>
      <c r="G83" s="35"/>
      <c r="H83" s="33"/>
      <c r="I83" s="33"/>
      <c r="J83" s="34"/>
      <c r="K83" s="34"/>
      <c r="L83" s="35"/>
      <c r="M83" s="35"/>
      <c r="N83" s="34"/>
      <c r="O83" s="35"/>
      <c r="P83" s="35"/>
      <c r="Q83" s="34"/>
      <c r="R83" s="35"/>
      <c r="S83" s="35"/>
      <c r="T83" s="34"/>
      <c r="U83" s="35"/>
      <c r="V83" s="35"/>
      <c r="W83" s="34"/>
      <c r="X83" s="35"/>
      <c r="Y83" s="35"/>
      <c r="Z83" s="35"/>
    </row>
    <row r="84" spans="1:26" ht="10.5" customHeight="1" x14ac:dyDescent="0.15">
      <c r="A84" s="35"/>
      <c r="B84" s="34"/>
      <c r="C84" s="35"/>
      <c r="D84" s="35"/>
      <c r="E84" s="34"/>
      <c r="F84" s="35"/>
      <c r="G84" s="35"/>
      <c r="H84" s="35"/>
      <c r="I84" s="35"/>
      <c r="J84" s="35"/>
      <c r="K84" s="34"/>
      <c r="L84" s="35"/>
      <c r="M84" s="35"/>
      <c r="N84" s="34"/>
      <c r="O84" s="35"/>
      <c r="P84" s="35"/>
      <c r="Q84" s="34"/>
      <c r="R84" s="35"/>
      <c r="S84" s="35"/>
      <c r="T84" s="34"/>
      <c r="U84" s="35"/>
      <c r="V84" s="35"/>
      <c r="W84" s="34"/>
      <c r="X84" s="35"/>
      <c r="Y84" s="35"/>
      <c r="Z84" s="35"/>
    </row>
    <row r="85" spans="1:26" ht="10.5" customHeight="1" x14ac:dyDescent="0.15">
      <c r="A85" s="33"/>
      <c r="B85" s="34">
        <v>600</v>
      </c>
      <c r="C85" s="33">
        <v>63</v>
      </c>
      <c r="D85" s="33"/>
      <c r="E85" s="33"/>
      <c r="F85" s="33"/>
      <c r="G85" s="33"/>
      <c r="H85" s="35"/>
      <c r="I85" s="35"/>
      <c r="J85" s="34"/>
      <c r="K85" s="34"/>
      <c r="L85" s="35"/>
      <c r="M85" s="35"/>
      <c r="N85" s="34"/>
      <c r="O85" s="35"/>
      <c r="P85" s="35"/>
      <c r="Q85" s="34"/>
      <c r="R85" s="35"/>
      <c r="S85" s="35"/>
      <c r="T85" s="34"/>
      <c r="U85" s="35"/>
      <c r="V85" s="35"/>
      <c r="W85" s="34"/>
      <c r="X85" s="35"/>
      <c r="Y85" s="35"/>
      <c r="Z85" s="35"/>
    </row>
    <row r="86" spans="1:26" ht="10.5" customHeight="1" x14ac:dyDescent="0.15">
      <c r="A86" s="36" t="s">
        <v>16</v>
      </c>
      <c r="B86" s="34" t="s">
        <v>17</v>
      </c>
      <c r="C86" s="35">
        <v>58.73</v>
      </c>
      <c r="D86" s="35">
        <v>37</v>
      </c>
      <c r="E86" s="35"/>
      <c r="F86" s="35"/>
      <c r="G86" s="35"/>
      <c r="H86" s="35"/>
      <c r="I86" s="35"/>
      <c r="J86" s="33"/>
      <c r="K86" s="34"/>
      <c r="L86" s="35"/>
      <c r="M86" s="35"/>
      <c r="N86" s="34"/>
      <c r="O86" s="35"/>
      <c r="P86" s="35"/>
      <c r="Q86" s="34"/>
      <c r="R86" s="35"/>
      <c r="S86" s="35"/>
      <c r="T86" s="34"/>
      <c r="U86" s="35"/>
      <c r="V86" s="35"/>
      <c r="W86" s="34"/>
      <c r="X86" s="35"/>
      <c r="Y86" s="35"/>
      <c r="Z86" s="33"/>
    </row>
    <row r="87" spans="1:26" ht="10.5" customHeight="1" x14ac:dyDescent="0.15">
      <c r="A87" s="41" t="s">
        <v>35</v>
      </c>
      <c r="B87" s="34" t="s">
        <v>19</v>
      </c>
      <c r="C87" s="35">
        <v>58.73</v>
      </c>
      <c r="D87" s="35">
        <v>37</v>
      </c>
      <c r="E87" s="35"/>
      <c r="F87" s="35"/>
      <c r="G87" s="34"/>
      <c r="H87" s="35"/>
      <c r="I87" s="35"/>
      <c r="J87" s="34"/>
      <c r="K87" s="34"/>
      <c r="L87" s="35"/>
      <c r="M87" s="35"/>
      <c r="N87" s="34"/>
      <c r="O87" s="35"/>
      <c r="P87" s="35"/>
      <c r="Q87" s="34"/>
      <c r="R87" s="35"/>
      <c r="S87" s="35"/>
      <c r="T87" s="34"/>
      <c r="U87" s="35"/>
      <c r="V87" s="35"/>
      <c r="W87" s="34"/>
      <c r="X87" s="35"/>
      <c r="Y87" s="35"/>
      <c r="Z87" s="35"/>
    </row>
    <row r="88" spans="1:26" ht="10.5" customHeight="1" x14ac:dyDescent="0.15">
      <c r="A88" s="36" t="s">
        <v>26</v>
      </c>
      <c r="B88" s="34" t="s">
        <v>21</v>
      </c>
      <c r="C88" s="35">
        <v>53.97</v>
      </c>
      <c r="D88" s="35">
        <v>34</v>
      </c>
      <c r="E88" s="35"/>
      <c r="F88" s="35"/>
      <c r="G88" s="35"/>
      <c r="H88" s="35"/>
      <c r="I88" s="35"/>
      <c r="J88" s="34"/>
      <c r="K88" s="34"/>
      <c r="L88" s="33"/>
      <c r="M88" s="33"/>
      <c r="N88" s="34"/>
      <c r="O88" s="33"/>
      <c r="P88" s="33"/>
      <c r="Q88" s="34"/>
      <c r="R88" s="33"/>
      <c r="S88" s="33"/>
      <c r="T88" s="34"/>
      <c r="U88" s="33"/>
      <c r="V88" s="33"/>
      <c r="W88" s="34"/>
      <c r="X88" s="33"/>
      <c r="Y88" s="33"/>
      <c r="Z88" s="35"/>
    </row>
    <row r="89" spans="1:26" ht="10.5" customHeight="1" x14ac:dyDescent="0.15">
      <c r="A89" s="39" t="s">
        <v>31</v>
      </c>
      <c r="B89" s="34" t="s">
        <v>23</v>
      </c>
      <c r="C89" s="35">
        <v>60.32</v>
      </c>
      <c r="D89" s="35">
        <v>38</v>
      </c>
      <c r="E89" s="35"/>
      <c r="F89" s="35"/>
      <c r="G89" s="35"/>
      <c r="H89" s="33"/>
      <c r="I89" s="33"/>
      <c r="J89" s="34"/>
      <c r="K89" s="34"/>
      <c r="L89" s="35"/>
      <c r="M89" s="35"/>
      <c r="N89" s="34"/>
      <c r="O89" s="35"/>
      <c r="P89" s="35"/>
      <c r="Q89" s="34"/>
      <c r="R89" s="35"/>
      <c r="S89" s="35"/>
      <c r="T89" s="34"/>
      <c r="U89" s="35"/>
      <c r="V89" s="35"/>
      <c r="W89" s="34"/>
      <c r="X89" s="35"/>
      <c r="Y89" s="35"/>
      <c r="Z89" s="35"/>
    </row>
    <row r="90" spans="1:26" ht="10.5" customHeight="1" x14ac:dyDescent="0.15">
      <c r="A90" s="35"/>
      <c r="B90" s="34" t="s">
        <v>24</v>
      </c>
      <c r="C90" s="35">
        <v>57.94</v>
      </c>
      <c r="D90" s="35">
        <v>146</v>
      </c>
      <c r="E90" s="35"/>
      <c r="F90" s="35"/>
      <c r="G90" s="35"/>
      <c r="H90" s="35"/>
      <c r="I90" s="35"/>
      <c r="J90" s="34"/>
      <c r="K90" s="35"/>
      <c r="L90" s="35"/>
      <c r="M90" s="34"/>
      <c r="N90" s="35"/>
      <c r="O90" s="35"/>
      <c r="P90" s="34"/>
      <c r="Q90" s="35"/>
      <c r="R90" s="35"/>
      <c r="S90" s="34"/>
      <c r="T90" s="35"/>
      <c r="U90" s="35"/>
      <c r="V90" s="34"/>
      <c r="W90" s="35"/>
      <c r="X90" s="35"/>
      <c r="Y90" s="35"/>
      <c r="Z90" s="35"/>
    </row>
    <row r="91" spans="1:26" ht="10.5" customHeight="1" x14ac:dyDescent="0.1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0.5" customHeight="1" x14ac:dyDescent="0.1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0.5" customHeight="1" x14ac:dyDescent="0.1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0.5" customHeight="1" x14ac:dyDescent="0.1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0.5" customHeight="1" x14ac:dyDescent="0.1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0.5" customHeight="1" x14ac:dyDescent="0.1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0.5" customHeight="1" x14ac:dyDescent="0.1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0.5" customHeight="1" x14ac:dyDescent="0.1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0.5" customHeight="1" x14ac:dyDescent="0.1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0.5" customHeight="1" x14ac:dyDescent="0.1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0.5" customHeight="1" x14ac:dyDescent="0.1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0.5" customHeight="1" x14ac:dyDescent="0.1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0.5" customHeight="1" x14ac:dyDescent="0.1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0.5" customHeight="1" x14ac:dyDescent="0.1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0.5" customHeight="1" x14ac:dyDescent="0.1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0.5" customHeight="1" x14ac:dyDescent="0.1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0.5" customHeight="1" x14ac:dyDescent="0.1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0.5" customHeight="1" x14ac:dyDescent="0.1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0.5" customHeight="1" x14ac:dyDescent="0.1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0.5" customHeight="1" x14ac:dyDescent="0.1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0.5" customHeight="1" x14ac:dyDescent="0.1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0.5" customHeight="1" x14ac:dyDescent="0.1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0.5" customHeight="1" x14ac:dyDescent="0.1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0.5" customHeight="1" x14ac:dyDescent="0.1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0.5" customHeight="1" x14ac:dyDescent="0.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0.5" customHeight="1" x14ac:dyDescent="0.1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0.5" customHeight="1" x14ac:dyDescent="0.1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0.5" customHeight="1" x14ac:dyDescent="0.1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0.5" customHeight="1" x14ac:dyDescent="0.1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0.5" customHeight="1" x14ac:dyDescent="0.1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0.5" customHeight="1" x14ac:dyDescent="0.1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0.5" customHeight="1" x14ac:dyDescent="0.1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0.5" customHeight="1" x14ac:dyDescent="0.1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0.5" customHeight="1" x14ac:dyDescent="0.1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0.5" customHeight="1" x14ac:dyDescent="0.1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0.5" customHeight="1" x14ac:dyDescent="0.1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0.5" customHeight="1" x14ac:dyDescent="0.1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0.5" customHeight="1" x14ac:dyDescent="0.1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0.5" customHeight="1" x14ac:dyDescent="0.1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0.5" customHeight="1" x14ac:dyDescent="0.1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0.5" customHeight="1" x14ac:dyDescent="0.1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0.5" customHeight="1" x14ac:dyDescent="0.1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0.5" customHeight="1" x14ac:dyDescent="0.1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0.5" customHeight="1" x14ac:dyDescent="0.1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0.5" customHeight="1" x14ac:dyDescent="0.1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0.5" customHeight="1" x14ac:dyDescent="0.1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0.5" customHeight="1" x14ac:dyDescent="0.1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0.5" customHeight="1" x14ac:dyDescent="0.1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0.5" customHeight="1" x14ac:dyDescent="0.1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0.5" customHeight="1" x14ac:dyDescent="0.1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0.5" customHeight="1" x14ac:dyDescent="0.1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0.5" customHeight="1" x14ac:dyDescent="0.1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0.5" customHeight="1" x14ac:dyDescent="0.1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0.5" customHeight="1" x14ac:dyDescent="0.1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0.5" customHeight="1" x14ac:dyDescent="0.1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0.5" customHeight="1" x14ac:dyDescent="0.1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0.5" customHeight="1" x14ac:dyDescent="0.1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0.5" customHeight="1" x14ac:dyDescent="0.1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0.5" customHeight="1" x14ac:dyDescent="0.1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0.5" customHeight="1" x14ac:dyDescent="0.1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0.5" customHeight="1" x14ac:dyDescent="0.1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0.5" customHeight="1" x14ac:dyDescent="0.1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0.5" customHeight="1" x14ac:dyDescent="0.1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0.5" customHeight="1" x14ac:dyDescent="0.1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0.5" customHeight="1" x14ac:dyDescent="0.1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0.5" customHeight="1" x14ac:dyDescent="0.1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0.5" customHeight="1" x14ac:dyDescent="0.1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0.5" customHeight="1" x14ac:dyDescent="0.1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0.5" customHeight="1" x14ac:dyDescent="0.1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0.5" customHeight="1" x14ac:dyDescent="0.1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0.5" customHeight="1" x14ac:dyDescent="0.1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0.5" customHeight="1" x14ac:dyDescent="0.1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0.5" customHeight="1" x14ac:dyDescent="0.1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0.5" customHeight="1" x14ac:dyDescent="0.1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0.5" customHeight="1" x14ac:dyDescent="0.1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0.5" customHeight="1" x14ac:dyDescent="0.1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0.5" customHeight="1" x14ac:dyDescent="0.1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0.5" customHeight="1" x14ac:dyDescent="0.1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0.5" customHeight="1" x14ac:dyDescent="0.1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0.5" customHeight="1" x14ac:dyDescent="0.1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0.5" customHeight="1" x14ac:dyDescent="0.1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0.5" customHeight="1" x14ac:dyDescent="0.1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0.5" customHeight="1" x14ac:dyDescent="0.1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0.5" customHeight="1" x14ac:dyDescent="0.1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0.5" customHeight="1" x14ac:dyDescent="0.1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0.5" customHeight="1" x14ac:dyDescent="0.1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0.5" customHeight="1" x14ac:dyDescent="0.1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0.5" customHeight="1" x14ac:dyDescent="0.1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0.5" customHeight="1" x14ac:dyDescent="0.1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0.5" customHeight="1" x14ac:dyDescent="0.1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0.5" customHeight="1" x14ac:dyDescent="0.1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0.5" customHeight="1" x14ac:dyDescent="0.1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0.5" customHeight="1" x14ac:dyDescent="0.1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0.5" customHeight="1" x14ac:dyDescent="0.1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0.5" customHeight="1" x14ac:dyDescent="0.1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0.5" customHeight="1" x14ac:dyDescent="0.1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0.5" customHeight="1" x14ac:dyDescent="0.1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0.5" customHeight="1" x14ac:dyDescent="0.1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0.5" customHeight="1" x14ac:dyDescent="0.1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0.5" customHeight="1" x14ac:dyDescent="0.1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0.5" customHeight="1" x14ac:dyDescent="0.1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0.5" customHeight="1" x14ac:dyDescent="0.1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0.5" customHeight="1" x14ac:dyDescent="0.1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0.5" customHeight="1" x14ac:dyDescent="0.1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0.5" customHeight="1" x14ac:dyDescent="0.1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0.5" customHeight="1" x14ac:dyDescent="0.1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0.5" customHeight="1" x14ac:dyDescent="0.1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0.5" customHeight="1" x14ac:dyDescent="0.1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0.5" customHeight="1" x14ac:dyDescent="0.1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0.5" customHeight="1" x14ac:dyDescent="0.1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0.5" customHeight="1" x14ac:dyDescent="0.1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0.5" customHeight="1" x14ac:dyDescent="0.1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0.5" customHeight="1" x14ac:dyDescent="0.1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0.5" customHeight="1" x14ac:dyDescent="0.1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0.5" customHeight="1" x14ac:dyDescent="0.1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0.5" customHeight="1" x14ac:dyDescent="0.1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0.5" customHeight="1" x14ac:dyDescent="0.1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0.5" customHeight="1" x14ac:dyDescent="0.1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0.5" customHeight="1" x14ac:dyDescent="0.1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0.5" customHeight="1" x14ac:dyDescent="0.1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0.5" customHeight="1" x14ac:dyDescent="0.1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0.5" customHeight="1" x14ac:dyDescent="0.1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0.5" customHeight="1" x14ac:dyDescent="0.1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0.5" customHeight="1" x14ac:dyDescent="0.1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0.5" customHeight="1" x14ac:dyDescent="0.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0.5" customHeight="1" x14ac:dyDescent="0.1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0.5" customHeight="1" x14ac:dyDescent="0.1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0.5" customHeight="1" x14ac:dyDescent="0.1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0.5" customHeight="1" x14ac:dyDescent="0.1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0.5" customHeight="1" x14ac:dyDescent="0.1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0.5" customHeight="1" x14ac:dyDescent="0.1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0.5" customHeight="1" x14ac:dyDescent="0.1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0.5" customHeight="1" x14ac:dyDescent="0.1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0.5" customHeight="1" x14ac:dyDescent="0.1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0.5" customHeight="1" x14ac:dyDescent="0.1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0.5" customHeight="1" x14ac:dyDescent="0.1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0.5" customHeight="1" x14ac:dyDescent="0.1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0.5" customHeight="1" x14ac:dyDescent="0.1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0.5" customHeight="1" x14ac:dyDescent="0.1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0.5" customHeight="1" x14ac:dyDescent="0.1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0.5" customHeight="1" x14ac:dyDescent="0.1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0.5" customHeight="1" x14ac:dyDescent="0.1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0.5" customHeight="1" x14ac:dyDescent="0.1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0.5" customHeight="1" x14ac:dyDescent="0.1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0.5" customHeight="1" x14ac:dyDescent="0.1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0.5" customHeight="1" x14ac:dyDescent="0.1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0.5" customHeight="1" x14ac:dyDescent="0.1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0.5" customHeight="1" x14ac:dyDescent="0.1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0.5" customHeight="1" x14ac:dyDescent="0.1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0.5" customHeight="1" x14ac:dyDescent="0.1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0.5" customHeight="1" x14ac:dyDescent="0.1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0.5" customHeight="1" x14ac:dyDescent="0.1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0.5" customHeight="1" x14ac:dyDescent="0.1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0.5" customHeight="1" x14ac:dyDescent="0.1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0.5" customHeight="1" x14ac:dyDescent="0.1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0.5" customHeight="1" x14ac:dyDescent="0.1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0.5" customHeight="1" x14ac:dyDescent="0.1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0.5" customHeight="1" x14ac:dyDescent="0.1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0.5" customHeight="1" x14ac:dyDescent="0.1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0.5" customHeight="1" x14ac:dyDescent="0.1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0.5" customHeight="1" x14ac:dyDescent="0.1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0.5" customHeight="1" x14ac:dyDescent="0.1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0.5" customHeight="1" x14ac:dyDescent="0.1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0.5" customHeight="1" x14ac:dyDescent="0.1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0.5" customHeight="1" x14ac:dyDescent="0.1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0.5" customHeight="1" x14ac:dyDescent="0.1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0.5" customHeight="1" x14ac:dyDescent="0.1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0.5" customHeight="1" x14ac:dyDescent="0.1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0.5" customHeight="1" x14ac:dyDescent="0.1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0.5" customHeight="1" x14ac:dyDescent="0.1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0.5" customHeight="1" x14ac:dyDescent="0.1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0.5" customHeight="1" x14ac:dyDescent="0.1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0.5" customHeight="1" x14ac:dyDescent="0.1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0.5" customHeight="1" x14ac:dyDescent="0.1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0.5" customHeight="1" x14ac:dyDescent="0.1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0.5" customHeight="1" x14ac:dyDescent="0.1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0.5" customHeight="1" x14ac:dyDescent="0.1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0.5" customHeight="1" x14ac:dyDescent="0.1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0.5" customHeight="1" x14ac:dyDescent="0.1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0.5" customHeight="1" x14ac:dyDescent="0.1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0.5" customHeight="1" x14ac:dyDescent="0.1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0.5" customHeight="1" x14ac:dyDescent="0.1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0.5" customHeight="1" x14ac:dyDescent="0.1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0.5" customHeight="1" x14ac:dyDescent="0.1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0.5" customHeight="1" x14ac:dyDescent="0.1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0.5" customHeight="1" x14ac:dyDescent="0.1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0.5" customHeight="1" x14ac:dyDescent="0.1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0.5" customHeight="1" x14ac:dyDescent="0.1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0.5" customHeight="1" x14ac:dyDescent="0.1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0.5" customHeight="1" x14ac:dyDescent="0.1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0.5" customHeight="1" x14ac:dyDescent="0.1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0.5" customHeight="1" x14ac:dyDescent="0.1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0.5" customHeight="1" x14ac:dyDescent="0.1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0.5" customHeight="1" x14ac:dyDescent="0.1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0.5" customHeight="1" x14ac:dyDescent="0.1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0.5" customHeight="1" x14ac:dyDescent="0.1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0.5" customHeight="1" x14ac:dyDescent="0.1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0.5" customHeight="1" x14ac:dyDescent="0.1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0.5" customHeight="1" x14ac:dyDescent="0.1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0.5" customHeight="1" x14ac:dyDescent="0.1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0.5" customHeight="1" x14ac:dyDescent="0.1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0.5" customHeight="1" x14ac:dyDescent="0.1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0.5" customHeight="1" x14ac:dyDescent="0.1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0.5" customHeight="1" x14ac:dyDescent="0.1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0.5" customHeight="1" x14ac:dyDescent="0.1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0.5" customHeight="1" x14ac:dyDescent="0.1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0.5" customHeight="1" x14ac:dyDescent="0.1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0.5" customHeight="1" x14ac:dyDescent="0.1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0.5" customHeight="1" x14ac:dyDescent="0.1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0.5" customHeight="1" x14ac:dyDescent="0.1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0.5" customHeight="1" x14ac:dyDescent="0.1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0.5" customHeight="1" x14ac:dyDescent="0.1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0.5" customHeight="1" x14ac:dyDescent="0.1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0.5" customHeight="1" x14ac:dyDescent="0.1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0.5" customHeight="1" x14ac:dyDescent="0.1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0.5" customHeight="1" x14ac:dyDescent="0.1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0.5" customHeight="1" x14ac:dyDescent="0.1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0.5" customHeight="1" x14ac:dyDescent="0.1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0.5" customHeight="1" x14ac:dyDescent="0.1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0.5" customHeight="1" x14ac:dyDescent="0.1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0.5" customHeight="1" x14ac:dyDescent="0.1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0.5" customHeight="1" x14ac:dyDescent="0.1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0.5" customHeight="1" x14ac:dyDescent="0.1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0.5" customHeight="1" x14ac:dyDescent="0.1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0.5" customHeight="1" x14ac:dyDescent="0.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0.5" customHeight="1" x14ac:dyDescent="0.1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0.5" customHeight="1" x14ac:dyDescent="0.1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0.5" customHeight="1" x14ac:dyDescent="0.1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0.5" customHeight="1" x14ac:dyDescent="0.1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0.5" customHeight="1" x14ac:dyDescent="0.1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0.5" customHeight="1" x14ac:dyDescent="0.1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0.5" customHeight="1" x14ac:dyDescent="0.1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0.5" customHeight="1" x14ac:dyDescent="0.1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0.5" customHeight="1" x14ac:dyDescent="0.1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0.5" customHeight="1" x14ac:dyDescent="0.1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0.5" customHeight="1" x14ac:dyDescent="0.1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0.5" customHeight="1" x14ac:dyDescent="0.1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0.5" customHeight="1" x14ac:dyDescent="0.1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0.5" customHeight="1" x14ac:dyDescent="0.1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0.5" customHeight="1" x14ac:dyDescent="0.1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0.5" customHeight="1" x14ac:dyDescent="0.1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0.5" customHeight="1" x14ac:dyDescent="0.1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0.5" customHeight="1" x14ac:dyDescent="0.1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0.5" customHeight="1" x14ac:dyDescent="0.1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0.5" customHeight="1" x14ac:dyDescent="0.1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0.5" customHeight="1" x14ac:dyDescent="0.1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0.5" customHeight="1" x14ac:dyDescent="0.1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0.5" customHeight="1" x14ac:dyDescent="0.1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0.5" customHeight="1" x14ac:dyDescent="0.1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0.5" customHeight="1" x14ac:dyDescent="0.1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0.5" customHeight="1" x14ac:dyDescent="0.1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0.5" customHeight="1" x14ac:dyDescent="0.1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0.5" customHeight="1" x14ac:dyDescent="0.1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0.5" customHeight="1" x14ac:dyDescent="0.1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0.5" customHeight="1" x14ac:dyDescent="0.1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0.5" customHeight="1" x14ac:dyDescent="0.1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0.5" customHeight="1" x14ac:dyDescent="0.1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0.5" customHeight="1" x14ac:dyDescent="0.1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0.5" customHeight="1" x14ac:dyDescent="0.1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0.5" customHeight="1" x14ac:dyDescent="0.1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0.5" customHeight="1" x14ac:dyDescent="0.1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0.5" customHeight="1" x14ac:dyDescent="0.1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0.5" customHeight="1" x14ac:dyDescent="0.1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0.5" customHeight="1" x14ac:dyDescent="0.1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0.5" customHeight="1" x14ac:dyDescent="0.1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0.5" customHeight="1" x14ac:dyDescent="0.1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0.5" customHeight="1" x14ac:dyDescent="0.1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0.5" customHeight="1" x14ac:dyDescent="0.1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0.5" customHeight="1" x14ac:dyDescent="0.1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0.5" customHeight="1" x14ac:dyDescent="0.1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0.5" customHeight="1" x14ac:dyDescent="0.1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0.5" customHeight="1" x14ac:dyDescent="0.1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0.5" customHeight="1" x14ac:dyDescent="0.1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0.5" customHeight="1" x14ac:dyDescent="0.1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0.5" customHeight="1" x14ac:dyDescent="0.1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0.5" customHeight="1" x14ac:dyDescent="0.1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0.5" customHeight="1" x14ac:dyDescent="0.1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0.5" customHeight="1" x14ac:dyDescent="0.1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0.5" customHeight="1" x14ac:dyDescent="0.1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0.5" customHeight="1" x14ac:dyDescent="0.1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0.5" customHeight="1" x14ac:dyDescent="0.1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0.5" customHeight="1" x14ac:dyDescent="0.1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0.5" customHeight="1" x14ac:dyDescent="0.1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0.5" customHeight="1" x14ac:dyDescent="0.1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0.5" customHeight="1" x14ac:dyDescent="0.1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0.5" customHeight="1" x14ac:dyDescent="0.1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0.5" customHeight="1" x14ac:dyDescent="0.1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0.5" customHeight="1" x14ac:dyDescent="0.1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0.5" customHeight="1" x14ac:dyDescent="0.1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0.5" customHeight="1" x14ac:dyDescent="0.1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0.5" customHeight="1" x14ac:dyDescent="0.1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0.5" customHeight="1" x14ac:dyDescent="0.1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0.5" customHeight="1" x14ac:dyDescent="0.1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0.5" customHeight="1" x14ac:dyDescent="0.1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0.5" customHeight="1" x14ac:dyDescent="0.1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0.5" customHeight="1" x14ac:dyDescent="0.1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0.5" customHeight="1" x14ac:dyDescent="0.1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0.5" customHeight="1" x14ac:dyDescent="0.1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0.5" customHeight="1" x14ac:dyDescent="0.1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0.5" customHeight="1" x14ac:dyDescent="0.1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0.5" customHeight="1" x14ac:dyDescent="0.1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0.5" customHeight="1" x14ac:dyDescent="0.1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0.5" customHeight="1" x14ac:dyDescent="0.1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0.5" customHeight="1" x14ac:dyDescent="0.1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0.5" customHeight="1" x14ac:dyDescent="0.1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0.5" customHeight="1" x14ac:dyDescent="0.1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0.5" customHeight="1" x14ac:dyDescent="0.1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0.5" customHeight="1" x14ac:dyDescent="0.1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0.5" customHeight="1" x14ac:dyDescent="0.1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0.5" customHeight="1" x14ac:dyDescent="0.1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0.5" customHeight="1" x14ac:dyDescent="0.1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0.5" customHeight="1" x14ac:dyDescent="0.1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0.5" customHeight="1" x14ac:dyDescent="0.1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0.5" customHeight="1" x14ac:dyDescent="0.1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0.5" customHeight="1" x14ac:dyDescent="0.1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0.5" customHeight="1" x14ac:dyDescent="0.1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0.5" customHeight="1" x14ac:dyDescent="0.1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0.5" customHeight="1" x14ac:dyDescent="0.1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0.5" customHeight="1" x14ac:dyDescent="0.1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0.5" customHeight="1" x14ac:dyDescent="0.1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0.5" customHeight="1" x14ac:dyDescent="0.1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0.5" customHeight="1" x14ac:dyDescent="0.1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0.5" customHeight="1" x14ac:dyDescent="0.1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0.5" customHeight="1" x14ac:dyDescent="0.1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0.5" customHeight="1" x14ac:dyDescent="0.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0.5" customHeight="1" x14ac:dyDescent="0.1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0.5" customHeight="1" x14ac:dyDescent="0.1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0.5" customHeight="1" x14ac:dyDescent="0.1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0.5" customHeight="1" x14ac:dyDescent="0.1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0.5" customHeight="1" x14ac:dyDescent="0.1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0.5" customHeight="1" x14ac:dyDescent="0.1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0.5" customHeight="1" x14ac:dyDescent="0.1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0.5" customHeight="1" x14ac:dyDescent="0.1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0.5" customHeight="1" x14ac:dyDescent="0.1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0.5" customHeight="1" x14ac:dyDescent="0.1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0.5" customHeight="1" x14ac:dyDescent="0.1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0.5" customHeight="1" x14ac:dyDescent="0.1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0.5" customHeight="1" x14ac:dyDescent="0.1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0.5" customHeight="1" x14ac:dyDescent="0.1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0.5" customHeight="1" x14ac:dyDescent="0.1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0.5" customHeight="1" x14ac:dyDescent="0.1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0.5" customHeight="1" x14ac:dyDescent="0.1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0.5" customHeight="1" x14ac:dyDescent="0.1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0.5" customHeight="1" x14ac:dyDescent="0.1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0.5" customHeight="1" x14ac:dyDescent="0.1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0.5" customHeight="1" x14ac:dyDescent="0.1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0.5" customHeight="1" x14ac:dyDescent="0.1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0.5" customHeight="1" x14ac:dyDescent="0.1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0.5" customHeight="1" x14ac:dyDescent="0.1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0.5" customHeight="1" x14ac:dyDescent="0.1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0.5" customHeight="1" x14ac:dyDescent="0.1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0.5" customHeight="1" x14ac:dyDescent="0.1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0.5" customHeight="1" x14ac:dyDescent="0.1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0.5" customHeight="1" x14ac:dyDescent="0.1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0.5" customHeight="1" x14ac:dyDescent="0.1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0.5" customHeight="1" x14ac:dyDescent="0.1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0.5" customHeight="1" x14ac:dyDescent="0.1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0.5" customHeight="1" x14ac:dyDescent="0.1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0.5" customHeight="1" x14ac:dyDescent="0.1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0.5" customHeight="1" x14ac:dyDescent="0.1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0.5" customHeight="1" x14ac:dyDescent="0.1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0.5" customHeight="1" x14ac:dyDescent="0.1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0.5" customHeight="1" x14ac:dyDescent="0.1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0.5" customHeight="1" x14ac:dyDescent="0.1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0.5" customHeight="1" x14ac:dyDescent="0.1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0.5" customHeight="1" x14ac:dyDescent="0.1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0.5" customHeight="1" x14ac:dyDescent="0.1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0.5" customHeight="1" x14ac:dyDescent="0.1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0.5" customHeight="1" x14ac:dyDescent="0.1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0.5" customHeight="1" x14ac:dyDescent="0.1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0.5" customHeight="1" x14ac:dyDescent="0.1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0.5" customHeight="1" x14ac:dyDescent="0.1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0.5" customHeight="1" x14ac:dyDescent="0.1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0.5" customHeight="1" x14ac:dyDescent="0.1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0.5" customHeight="1" x14ac:dyDescent="0.1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0.5" customHeight="1" x14ac:dyDescent="0.1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0.5" customHeight="1" x14ac:dyDescent="0.1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0.5" customHeight="1" x14ac:dyDescent="0.1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0.5" customHeight="1" x14ac:dyDescent="0.1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0.5" customHeight="1" x14ac:dyDescent="0.1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0.5" customHeight="1" x14ac:dyDescent="0.1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0.5" customHeight="1" x14ac:dyDescent="0.1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0.5" customHeight="1" x14ac:dyDescent="0.1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0.5" customHeight="1" x14ac:dyDescent="0.1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0.5" customHeight="1" x14ac:dyDescent="0.1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0.5" customHeight="1" x14ac:dyDescent="0.1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0.5" customHeight="1" x14ac:dyDescent="0.1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0.5" customHeight="1" x14ac:dyDescent="0.1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0.5" customHeight="1" x14ac:dyDescent="0.1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0.5" customHeight="1" x14ac:dyDescent="0.1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0.5" customHeight="1" x14ac:dyDescent="0.1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0.5" customHeight="1" x14ac:dyDescent="0.1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0.5" customHeight="1" x14ac:dyDescent="0.1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0.5" customHeight="1" x14ac:dyDescent="0.1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0.5" customHeight="1" x14ac:dyDescent="0.1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0.5" customHeight="1" x14ac:dyDescent="0.1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0.5" customHeight="1" x14ac:dyDescent="0.1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0.5" customHeight="1" x14ac:dyDescent="0.1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0.5" customHeight="1" x14ac:dyDescent="0.1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0.5" customHeight="1" x14ac:dyDescent="0.1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0.5" customHeight="1" x14ac:dyDescent="0.1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0.5" customHeight="1" x14ac:dyDescent="0.1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0.5" customHeight="1" x14ac:dyDescent="0.1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0.5" customHeight="1" x14ac:dyDescent="0.1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0.5" customHeight="1" x14ac:dyDescent="0.1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0.5" customHeight="1" x14ac:dyDescent="0.1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0.5" customHeight="1" x14ac:dyDescent="0.1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0.5" customHeight="1" x14ac:dyDescent="0.1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0.5" customHeight="1" x14ac:dyDescent="0.1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0.5" customHeight="1" x14ac:dyDescent="0.1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0.5" customHeight="1" x14ac:dyDescent="0.1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0.5" customHeight="1" x14ac:dyDescent="0.1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0.5" customHeight="1" x14ac:dyDescent="0.1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0.5" customHeight="1" x14ac:dyDescent="0.1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0.5" customHeight="1" x14ac:dyDescent="0.1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0.5" customHeight="1" x14ac:dyDescent="0.1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0.5" customHeight="1" x14ac:dyDescent="0.1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0.5" customHeight="1" x14ac:dyDescent="0.1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0.5" customHeight="1" x14ac:dyDescent="0.1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0.5" customHeight="1" x14ac:dyDescent="0.1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0.5" customHeight="1" x14ac:dyDescent="0.1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0.5" customHeight="1" x14ac:dyDescent="0.1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0.5" customHeight="1" x14ac:dyDescent="0.1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0.5" customHeight="1" x14ac:dyDescent="0.1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0.5" customHeight="1" x14ac:dyDescent="0.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0.5" customHeight="1" x14ac:dyDescent="0.1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0.5" customHeight="1" x14ac:dyDescent="0.1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0.5" customHeight="1" x14ac:dyDescent="0.1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0.5" customHeight="1" x14ac:dyDescent="0.1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0.5" customHeight="1" x14ac:dyDescent="0.1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0.5" customHeight="1" x14ac:dyDescent="0.1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0.5" customHeight="1" x14ac:dyDescent="0.1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0.5" customHeight="1" x14ac:dyDescent="0.1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0.5" customHeight="1" x14ac:dyDescent="0.1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0.5" customHeight="1" x14ac:dyDescent="0.1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0.5" customHeight="1" x14ac:dyDescent="0.1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0.5" customHeight="1" x14ac:dyDescent="0.1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0.5" customHeight="1" x14ac:dyDescent="0.1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0.5" customHeight="1" x14ac:dyDescent="0.1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0.5" customHeight="1" x14ac:dyDescent="0.1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0.5" customHeight="1" x14ac:dyDescent="0.1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0.5" customHeight="1" x14ac:dyDescent="0.1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0.5" customHeight="1" x14ac:dyDescent="0.1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0.5" customHeight="1" x14ac:dyDescent="0.1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0.5" customHeight="1" x14ac:dyDescent="0.1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0.5" customHeight="1" x14ac:dyDescent="0.15">
      <c r="A536" s="34"/>
      <c r="B536" s="35"/>
      <c r="C536" s="35"/>
      <c r="D536" s="34"/>
      <c r="E536" s="35"/>
      <c r="F536" s="35"/>
      <c r="G536" s="34"/>
      <c r="H536" s="35"/>
      <c r="I536" s="35"/>
      <c r="J536" s="34"/>
      <c r="K536" s="35"/>
      <c r="L536" s="35"/>
      <c r="M536" s="34"/>
      <c r="N536" s="35"/>
      <c r="O536" s="35"/>
      <c r="P536" s="34"/>
      <c r="Q536" s="35"/>
      <c r="R536" s="35"/>
      <c r="S536" s="34"/>
      <c r="T536" s="35"/>
      <c r="U536" s="35"/>
      <c r="V536" s="34"/>
      <c r="W536" s="35"/>
      <c r="X536" s="35"/>
      <c r="Y536" s="35"/>
      <c r="Z536" s="35"/>
    </row>
    <row r="537" spans="1:26" ht="10.5" customHeight="1" x14ac:dyDescent="0.15">
      <c r="A537" s="34"/>
      <c r="B537" s="35"/>
      <c r="C537" s="35"/>
      <c r="D537" s="34"/>
      <c r="E537" s="35"/>
      <c r="F537" s="35"/>
      <c r="G537" s="34"/>
      <c r="H537" s="35"/>
      <c r="I537" s="35"/>
      <c r="J537" s="34"/>
      <c r="K537" s="35"/>
      <c r="L537" s="35"/>
      <c r="M537" s="34"/>
      <c r="N537" s="35"/>
      <c r="O537" s="35"/>
      <c r="P537" s="34"/>
      <c r="Q537" s="35"/>
      <c r="R537" s="35"/>
      <c r="S537" s="34"/>
      <c r="T537" s="35"/>
      <c r="U537" s="35"/>
      <c r="V537" s="34"/>
      <c r="W537" s="35"/>
      <c r="X537" s="35"/>
      <c r="Y537" s="35"/>
      <c r="Z537" s="35"/>
    </row>
    <row r="538" spans="1:26" ht="10.5" customHeight="1" x14ac:dyDescent="0.15">
      <c r="A538" s="34"/>
      <c r="B538" s="35"/>
      <c r="C538" s="35"/>
      <c r="D538" s="34"/>
      <c r="E538" s="35"/>
      <c r="F538" s="35"/>
      <c r="G538" s="34"/>
      <c r="H538" s="35"/>
      <c r="I538" s="35"/>
      <c r="J538" s="34"/>
      <c r="K538" s="35"/>
      <c r="L538" s="35"/>
      <c r="M538" s="34"/>
      <c r="N538" s="35"/>
      <c r="O538" s="35"/>
      <c r="P538" s="34"/>
      <c r="Q538" s="35"/>
      <c r="R538" s="35"/>
      <c r="S538" s="34"/>
      <c r="T538" s="35"/>
      <c r="U538" s="35"/>
      <c r="V538" s="34"/>
      <c r="W538" s="35"/>
      <c r="X538" s="35"/>
      <c r="Y538" s="35"/>
      <c r="Z538" s="35"/>
    </row>
    <row r="539" spans="1:26" ht="10.5" customHeight="1" x14ac:dyDescent="0.15">
      <c r="A539" s="34"/>
      <c r="B539" s="35"/>
      <c r="C539" s="35"/>
      <c r="D539" s="34"/>
      <c r="E539" s="35"/>
      <c r="F539" s="35"/>
      <c r="G539" s="34"/>
      <c r="H539" s="35"/>
      <c r="I539" s="35"/>
      <c r="J539" s="34"/>
      <c r="K539" s="35"/>
      <c r="L539" s="35"/>
      <c r="M539" s="34"/>
      <c r="N539" s="35"/>
      <c r="O539" s="35"/>
      <c r="P539" s="34"/>
      <c r="Q539" s="35"/>
      <c r="R539" s="35"/>
      <c r="S539" s="34"/>
      <c r="T539" s="35"/>
      <c r="U539" s="35"/>
      <c r="V539" s="34"/>
      <c r="W539" s="35"/>
      <c r="X539" s="35"/>
      <c r="Y539" s="35"/>
      <c r="Z539" s="35"/>
    </row>
    <row r="540" spans="1:26" ht="10.5" customHeight="1" x14ac:dyDescent="0.15">
      <c r="A540" s="34"/>
      <c r="B540" s="35"/>
      <c r="C540" s="35"/>
      <c r="D540" s="34"/>
      <c r="E540" s="35"/>
      <c r="F540" s="35"/>
      <c r="G540" s="34"/>
      <c r="H540" s="35"/>
      <c r="I540" s="35"/>
      <c r="J540" s="34"/>
      <c r="K540" s="35"/>
      <c r="L540" s="35"/>
      <c r="M540" s="34"/>
      <c r="N540" s="35"/>
      <c r="O540" s="35"/>
      <c r="P540" s="34"/>
      <c r="Q540" s="35"/>
      <c r="R540" s="35"/>
      <c r="S540" s="34"/>
      <c r="T540" s="35"/>
      <c r="U540" s="35"/>
      <c r="V540" s="34"/>
      <c r="W540" s="35"/>
      <c r="X540" s="35"/>
      <c r="Y540" s="35"/>
      <c r="Z540" s="35"/>
    </row>
    <row r="541" spans="1:26" ht="10.5" customHeight="1" x14ac:dyDescent="0.15">
      <c r="A541" s="34"/>
      <c r="B541" s="35"/>
      <c r="C541" s="35"/>
      <c r="D541" s="34"/>
      <c r="E541" s="35"/>
      <c r="F541" s="35"/>
      <c r="G541" s="34"/>
      <c r="H541" s="35"/>
      <c r="I541" s="35"/>
      <c r="J541" s="34"/>
      <c r="K541" s="35"/>
      <c r="L541" s="35"/>
      <c r="M541" s="34"/>
      <c r="N541" s="35"/>
      <c r="O541" s="35"/>
      <c r="P541" s="34"/>
      <c r="Q541" s="35"/>
      <c r="R541" s="35"/>
      <c r="S541" s="34"/>
      <c r="T541" s="35"/>
      <c r="U541" s="35"/>
      <c r="V541" s="34"/>
      <c r="W541" s="35"/>
      <c r="X541" s="35"/>
      <c r="Y541" s="35"/>
      <c r="Z541" s="35"/>
    </row>
    <row r="542" spans="1:26" ht="10.5" customHeight="1" x14ac:dyDescent="0.15">
      <c r="A542" s="34"/>
      <c r="B542" s="35"/>
      <c r="C542" s="35"/>
      <c r="D542" s="34"/>
      <c r="E542" s="35"/>
      <c r="F542" s="35"/>
      <c r="G542" s="34"/>
      <c r="H542" s="35"/>
      <c r="I542" s="35"/>
      <c r="J542" s="34"/>
      <c r="K542" s="35"/>
      <c r="L542" s="35"/>
      <c r="M542" s="34"/>
      <c r="N542" s="35"/>
      <c r="O542" s="35"/>
      <c r="P542" s="34"/>
      <c r="Q542" s="35"/>
      <c r="R542" s="35"/>
      <c r="S542" s="34"/>
      <c r="T542" s="35"/>
      <c r="U542" s="35"/>
      <c r="V542" s="34"/>
      <c r="W542" s="35"/>
      <c r="X542" s="35"/>
      <c r="Y542" s="35"/>
      <c r="Z542" s="35"/>
    </row>
    <row r="543" spans="1:26" ht="10.5" customHeight="1" x14ac:dyDescent="0.15">
      <c r="A543" s="34"/>
      <c r="B543" s="35"/>
      <c r="C543" s="35"/>
      <c r="D543" s="34"/>
      <c r="E543" s="35"/>
      <c r="F543" s="35"/>
      <c r="G543" s="34"/>
      <c r="H543" s="35"/>
      <c r="I543" s="35"/>
      <c r="J543" s="34"/>
      <c r="K543" s="35"/>
      <c r="L543" s="35"/>
      <c r="M543" s="34"/>
      <c r="N543" s="35"/>
      <c r="O543" s="35"/>
      <c r="P543" s="34"/>
      <c r="Q543" s="35"/>
      <c r="R543" s="35"/>
      <c r="S543" s="34"/>
      <c r="T543" s="35"/>
      <c r="U543" s="35"/>
      <c r="V543" s="34"/>
      <c r="W543" s="35"/>
      <c r="X543" s="35"/>
      <c r="Y543" s="35"/>
      <c r="Z543" s="35"/>
    </row>
    <row r="544" spans="1:26" ht="10.5" customHeight="1" x14ac:dyDescent="0.15">
      <c r="A544" s="34"/>
      <c r="B544" s="35"/>
      <c r="C544" s="35"/>
      <c r="D544" s="34"/>
      <c r="E544" s="35"/>
      <c r="F544" s="35"/>
      <c r="G544" s="34"/>
      <c r="H544" s="35"/>
      <c r="I544" s="35"/>
      <c r="J544" s="34"/>
      <c r="K544" s="35"/>
      <c r="L544" s="35"/>
      <c r="M544" s="34"/>
      <c r="N544" s="35"/>
      <c r="O544" s="35"/>
      <c r="P544" s="34"/>
      <c r="Q544" s="35"/>
      <c r="R544" s="35"/>
      <c r="S544" s="34"/>
      <c r="T544" s="35"/>
      <c r="U544" s="35"/>
      <c r="V544" s="34"/>
      <c r="W544" s="35"/>
      <c r="X544" s="35"/>
      <c r="Y544" s="35"/>
      <c r="Z544" s="35"/>
    </row>
    <row r="545" spans="1:26" ht="10.5" customHeight="1" x14ac:dyDescent="0.15">
      <c r="A545" s="34"/>
      <c r="B545" s="35"/>
      <c r="C545" s="35"/>
      <c r="D545" s="34"/>
      <c r="E545" s="35"/>
      <c r="F545" s="35"/>
      <c r="G545" s="34"/>
      <c r="H545" s="35"/>
      <c r="I545" s="35"/>
      <c r="J545" s="34"/>
      <c r="K545" s="35"/>
      <c r="L545" s="35"/>
      <c r="M545" s="34"/>
      <c r="N545" s="35"/>
      <c r="O545" s="35"/>
      <c r="P545" s="34"/>
      <c r="Q545" s="35"/>
      <c r="R545" s="35"/>
      <c r="S545" s="34"/>
      <c r="T545" s="35"/>
      <c r="U545" s="35"/>
      <c r="V545" s="34"/>
      <c r="W545" s="35"/>
      <c r="X545" s="35"/>
      <c r="Y545" s="35"/>
      <c r="Z545" s="35"/>
    </row>
    <row r="546" spans="1:26" ht="10.5" customHeight="1" x14ac:dyDescent="0.15">
      <c r="A546" s="34"/>
      <c r="B546" s="35"/>
      <c r="C546" s="35"/>
      <c r="D546" s="34"/>
      <c r="E546" s="35"/>
      <c r="F546" s="35"/>
      <c r="G546" s="34"/>
      <c r="H546" s="35"/>
      <c r="I546" s="35"/>
      <c r="J546" s="34"/>
      <c r="K546" s="35"/>
      <c r="L546" s="35"/>
      <c r="M546" s="34"/>
      <c r="N546" s="35"/>
      <c r="O546" s="35"/>
      <c r="P546" s="34"/>
      <c r="Q546" s="35"/>
      <c r="R546" s="35"/>
      <c r="S546" s="34"/>
      <c r="T546" s="35"/>
      <c r="U546" s="35"/>
      <c r="V546" s="34"/>
      <c r="W546" s="35"/>
      <c r="X546" s="35"/>
      <c r="Y546" s="35"/>
      <c r="Z546" s="35"/>
    </row>
    <row r="547" spans="1:26" ht="10.5" customHeight="1" x14ac:dyDescent="0.15">
      <c r="A547" s="34"/>
      <c r="B547" s="35"/>
      <c r="C547" s="35"/>
      <c r="D547" s="34"/>
      <c r="E547" s="35"/>
      <c r="F547" s="35"/>
      <c r="G547" s="34"/>
      <c r="H547" s="35"/>
      <c r="I547" s="35"/>
      <c r="J547" s="34"/>
      <c r="K547" s="35"/>
      <c r="L547" s="35"/>
      <c r="M547" s="34"/>
      <c r="N547" s="35"/>
      <c r="O547" s="35"/>
      <c r="P547" s="34"/>
      <c r="Q547" s="35"/>
      <c r="R547" s="35"/>
      <c r="S547" s="34"/>
      <c r="T547" s="35"/>
      <c r="U547" s="35"/>
      <c r="V547" s="34"/>
      <c r="W547" s="35"/>
      <c r="X547" s="35"/>
      <c r="Y547" s="35"/>
      <c r="Z547" s="35"/>
    </row>
    <row r="548" spans="1:26" ht="10.5" customHeight="1" x14ac:dyDescent="0.15">
      <c r="A548" s="34"/>
      <c r="B548" s="35"/>
      <c r="C548" s="35"/>
      <c r="D548" s="34"/>
      <c r="E548" s="35"/>
      <c r="F548" s="35"/>
      <c r="G548" s="34"/>
      <c r="H548" s="35"/>
      <c r="I548" s="35"/>
      <c r="J548" s="34"/>
      <c r="K548" s="35"/>
      <c r="L548" s="35"/>
      <c r="M548" s="34"/>
      <c r="N548" s="35"/>
      <c r="O548" s="35"/>
      <c r="P548" s="34"/>
      <c r="Q548" s="35"/>
      <c r="R548" s="35"/>
      <c r="S548" s="34"/>
      <c r="T548" s="35"/>
      <c r="U548" s="35"/>
      <c r="V548" s="34"/>
      <c r="W548" s="35"/>
      <c r="X548" s="35"/>
      <c r="Y548" s="35"/>
      <c r="Z548" s="35"/>
    </row>
    <row r="549" spans="1:26" ht="10.5" customHeight="1" x14ac:dyDescent="0.15">
      <c r="A549" s="34"/>
      <c r="B549" s="35"/>
      <c r="C549" s="35"/>
      <c r="D549" s="34"/>
      <c r="E549" s="35"/>
      <c r="F549" s="35"/>
      <c r="G549" s="34"/>
      <c r="H549" s="35"/>
      <c r="I549" s="35"/>
      <c r="J549" s="34"/>
      <c r="K549" s="35"/>
      <c r="L549" s="35"/>
      <c r="M549" s="34"/>
      <c r="N549" s="35"/>
      <c r="O549" s="35"/>
      <c r="P549" s="34"/>
      <c r="Q549" s="35"/>
      <c r="R549" s="35"/>
      <c r="S549" s="34"/>
      <c r="T549" s="35"/>
      <c r="U549" s="35"/>
      <c r="V549" s="34"/>
      <c r="W549" s="35"/>
      <c r="X549" s="35"/>
      <c r="Y549" s="35"/>
      <c r="Z549" s="35"/>
    </row>
    <row r="550" spans="1:26" ht="10.5" customHeight="1" x14ac:dyDescent="0.15">
      <c r="A550" s="34"/>
      <c r="B550" s="35"/>
      <c r="C550" s="35"/>
      <c r="D550" s="34"/>
      <c r="E550" s="35"/>
      <c r="F550" s="35"/>
      <c r="G550" s="34"/>
      <c r="H550" s="35"/>
      <c r="I550" s="35"/>
      <c r="J550" s="34"/>
      <c r="K550" s="35"/>
      <c r="L550" s="35"/>
      <c r="M550" s="34"/>
      <c r="N550" s="35"/>
      <c r="O550" s="35"/>
      <c r="P550" s="34"/>
      <c r="Q550" s="35"/>
      <c r="R550" s="35"/>
      <c r="S550" s="34"/>
      <c r="T550" s="35"/>
      <c r="U550" s="35"/>
      <c r="V550" s="34"/>
      <c r="W550" s="35"/>
      <c r="X550" s="35"/>
      <c r="Y550" s="35"/>
      <c r="Z550" s="35"/>
    </row>
    <row r="551" spans="1:26" ht="10.5" customHeight="1" x14ac:dyDescent="0.15">
      <c r="A551" s="34"/>
      <c r="B551" s="35"/>
      <c r="C551" s="35"/>
      <c r="D551" s="34"/>
      <c r="E551" s="35"/>
      <c r="F551" s="35"/>
      <c r="G551" s="34"/>
      <c r="H551" s="35"/>
      <c r="I551" s="35"/>
      <c r="J551" s="34"/>
      <c r="K551" s="35"/>
      <c r="L551" s="35"/>
      <c r="M551" s="34"/>
      <c r="N551" s="35"/>
      <c r="O551" s="35"/>
      <c r="P551" s="34"/>
      <c r="Q551" s="35"/>
      <c r="R551" s="35"/>
      <c r="S551" s="34"/>
      <c r="T551" s="35"/>
      <c r="U551" s="35"/>
      <c r="V551" s="34"/>
      <c r="W551" s="35"/>
      <c r="X551" s="35"/>
      <c r="Y551" s="35"/>
      <c r="Z551" s="35"/>
    </row>
    <row r="552" spans="1:26" ht="10.5" customHeight="1" x14ac:dyDescent="0.15">
      <c r="A552" s="34"/>
      <c r="B552" s="35"/>
      <c r="C552" s="35"/>
      <c r="D552" s="34"/>
      <c r="E552" s="35"/>
      <c r="F552" s="35"/>
      <c r="G552" s="34"/>
      <c r="H552" s="35"/>
      <c r="I552" s="35"/>
      <c r="J552" s="34"/>
      <c r="K552" s="35"/>
      <c r="L552" s="35"/>
      <c r="M552" s="34"/>
      <c r="N552" s="35"/>
      <c r="O552" s="35"/>
      <c r="P552" s="34"/>
      <c r="Q552" s="35"/>
      <c r="R552" s="35"/>
      <c r="S552" s="34"/>
      <c r="T552" s="35"/>
      <c r="U552" s="35"/>
      <c r="V552" s="34"/>
      <c r="W552" s="35"/>
      <c r="X552" s="35"/>
      <c r="Y552" s="35"/>
      <c r="Z552" s="35"/>
    </row>
    <row r="553" spans="1:26" ht="10.5" customHeight="1" x14ac:dyDescent="0.15">
      <c r="A553" s="34"/>
      <c r="B553" s="35"/>
      <c r="C553" s="35"/>
      <c r="D553" s="34"/>
      <c r="E553" s="35"/>
      <c r="F553" s="35"/>
      <c r="G553" s="34"/>
      <c r="H553" s="35"/>
      <c r="I553" s="35"/>
      <c r="J553" s="34"/>
      <c r="K553" s="35"/>
      <c r="L553" s="35"/>
      <c r="M553" s="34"/>
      <c r="N553" s="35"/>
      <c r="O553" s="35"/>
      <c r="P553" s="34"/>
      <c r="Q553" s="35"/>
      <c r="R553" s="35"/>
      <c r="S553" s="34"/>
      <c r="T553" s="35"/>
      <c r="U553" s="35"/>
      <c r="V553" s="34"/>
      <c r="W553" s="35"/>
      <c r="X553" s="35"/>
      <c r="Y553" s="35"/>
      <c r="Z553" s="35"/>
    </row>
    <row r="554" spans="1:26" ht="10.5" customHeight="1" x14ac:dyDescent="0.15">
      <c r="A554" s="34"/>
      <c r="B554" s="35"/>
      <c r="C554" s="35"/>
      <c r="D554" s="34"/>
      <c r="E554" s="35"/>
      <c r="F554" s="35"/>
      <c r="G554" s="34"/>
      <c r="H554" s="35"/>
      <c r="I554" s="35"/>
      <c r="J554" s="34"/>
      <c r="K554" s="35"/>
      <c r="L554" s="35"/>
      <c r="M554" s="34"/>
      <c r="N554" s="35"/>
      <c r="O554" s="35"/>
      <c r="P554" s="34"/>
      <c r="Q554" s="35"/>
      <c r="R554" s="35"/>
      <c r="S554" s="34"/>
      <c r="T554" s="35"/>
      <c r="U554" s="35"/>
      <c r="V554" s="34"/>
      <c r="W554" s="35"/>
      <c r="X554" s="35"/>
      <c r="Y554" s="35"/>
      <c r="Z554" s="35"/>
    </row>
    <row r="555" spans="1:26" ht="10.5" customHeight="1" x14ac:dyDescent="0.15">
      <c r="A555" s="34"/>
      <c r="B555" s="35"/>
      <c r="C555" s="35"/>
      <c r="D555" s="34"/>
      <c r="E555" s="35"/>
      <c r="F555" s="35"/>
      <c r="G555" s="34"/>
      <c r="H555" s="35"/>
      <c r="I555" s="35"/>
      <c r="J555" s="34"/>
      <c r="K555" s="35"/>
      <c r="L555" s="35"/>
      <c r="M555" s="34"/>
      <c r="N555" s="35"/>
      <c r="O555" s="35"/>
      <c r="P555" s="34"/>
      <c r="Q555" s="35"/>
      <c r="R555" s="35"/>
      <c r="S555" s="34"/>
      <c r="T555" s="35"/>
      <c r="U555" s="35"/>
      <c r="V555" s="34"/>
      <c r="W555" s="35"/>
      <c r="X555" s="35"/>
      <c r="Y555" s="35"/>
      <c r="Z555" s="35"/>
    </row>
    <row r="556" spans="1:26" ht="10.5" customHeight="1" x14ac:dyDescent="0.15">
      <c r="A556" s="34"/>
      <c r="B556" s="35"/>
      <c r="C556" s="35"/>
      <c r="D556" s="34"/>
      <c r="E556" s="35"/>
      <c r="F556" s="35"/>
      <c r="G556" s="34"/>
      <c r="H556" s="35"/>
      <c r="I556" s="35"/>
      <c r="J556" s="34"/>
      <c r="K556" s="35"/>
      <c r="L556" s="35"/>
      <c r="M556" s="34"/>
      <c r="N556" s="35"/>
      <c r="O556" s="35"/>
      <c r="P556" s="34"/>
      <c r="Q556" s="35"/>
      <c r="R556" s="35"/>
      <c r="S556" s="34"/>
      <c r="T556" s="35"/>
      <c r="U556" s="35"/>
      <c r="V556" s="34"/>
      <c r="W556" s="35"/>
      <c r="X556" s="35"/>
      <c r="Y556" s="35"/>
      <c r="Z556" s="35"/>
    </row>
    <row r="557" spans="1:26" ht="10.5" customHeight="1" x14ac:dyDescent="0.15">
      <c r="A557" s="34"/>
      <c r="B557" s="35"/>
      <c r="C557" s="35"/>
      <c r="D557" s="34"/>
      <c r="E557" s="35"/>
      <c r="F557" s="35"/>
      <c r="G557" s="34"/>
      <c r="H557" s="35"/>
      <c r="I557" s="35"/>
      <c r="J557" s="34"/>
      <c r="K557" s="35"/>
      <c r="L557" s="35"/>
      <c r="M557" s="34"/>
      <c r="N557" s="35"/>
      <c r="O557" s="35"/>
      <c r="P557" s="34"/>
      <c r="Q557" s="35"/>
      <c r="R557" s="35"/>
      <c r="S557" s="34"/>
      <c r="T557" s="35"/>
      <c r="U557" s="35"/>
      <c r="V557" s="34"/>
      <c r="W557" s="35"/>
      <c r="X557" s="35"/>
      <c r="Y557" s="35"/>
      <c r="Z557" s="35"/>
    </row>
    <row r="558" spans="1:26" ht="10.5" customHeight="1" x14ac:dyDescent="0.15">
      <c r="A558" s="34"/>
      <c r="B558" s="35"/>
      <c r="C558" s="35"/>
      <c r="D558" s="34"/>
      <c r="E558" s="35"/>
      <c r="F558" s="35"/>
      <c r="G558" s="34"/>
      <c r="H558" s="35"/>
      <c r="I558" s="35"/>
      <c r="J558" s="34"/>
      <c r="K558" s="35"/>
      <c r="L558" s="35"/>
      <c r="M558" s="34"/>
      <c r="N558" s="35"/>
      <c r="O558" s="35"/>
      <c r="P558" s="34"/>
      <c r="Q558" s="35"/>
      <c r="R558" s="35"/>
      <c r="S558" s="34"/>
      <c r="T558" s="35"/>
      <c r="U558" s="35"/>
      <c r="V558" s="34"/>
      <c r="W558" s="35"/>
      <c r="X558" s="35"/>
      <c r="Y558" s="35"/>
      <c r="Z558" s="35"/>
    </row>
    <row r="559" spans="1:26" ht="10.5" customHeight="1" x14ac:dyDescent="0.15">
      <c r="A559" s="34"/>
      <c r="B559" s="35"/>
      <c r="C559" s="35"/>
      <c r="D559" s="34"/>
      <c r="E559" s="35"/>
      <c r="F559" s="35"/>
      <c r="G559" s="34"/>
      <c r="H559" s="35"/>
      <c r="I559" s="35"/>
      <c r="J559" s="34"/>
      <c r="K559" s="35"/>
      <c r="L559" s="35"/>
      <c r="M559" s="34"/>
      <c r="N559" s="35"/>
      <c r="O559" s="35"/>
      <c r="P559" s="34"/>
      <c r="Q559" s="35"/>
      <c r="R559" s="35"/>
      <c r="S559" s="34"/>
      <c r="T559" s="35"/>
      <c r="U559" s="35"/>
      <c r="V559" s="34"/>
      <c r="W559" s="35"/>
      <c r="X559" s="35"/>
      <c r="Y559" s="35"/>
      <c r="Z559" s="35"/>
    </row>
    <row r="560" spans="1:26" ht="10.5" customHeight="1" x14ac:dyDescent="0.15">
      <c r="A560" s="34"/>
      <c r="B560" s="35"/>
      <c r="C560" s="35"/>
      <c r="D560" s="34"/>
      <c r="E560" s="35"/>
      <c r="F560" s="35"/>
      <c r="G560" s="34"/>
      <c r="H560" s="35"/>
      <c r="I560" s="35"/>
      <c r="J560" s="34"/>
      <c r="K560" s="35"/>
      <c r="L560" s="35"/>
      <c r="M560" s="34"/>
      <c r="N560" s="35"/>
      <c r="O560" s="35"/>
      <c r="P560" s="34"/>
      <c r="Q560" s="35"/>
      <c r="R560" s="35"/>
      <c r="S560" s="34"/>
      <c r="T560" s="35"/>
      <c r="U560" s="35"/>
      <c r="V560" s="34"/>
      <c r="W560" s="35"/>
      <c r="X560" s="35"/>
      <c r="Y560" s="35"/>
      <c r="Z560" s="35"/>
    </row>
    <row r="561" spans="1:26" ht="10.5" customHeight="1" x14ac:dyDescent="0.15">
      <c r="A561" s="34"/>
      <c r="B561" s="35"/>
      <c r="C561" s="35"/>
      <c r="D561" s="34"/>
      <c r="E561" s="35"/>
      <c r="F561" s="35"/>
      <c r="G561" s="34"/>
      <c r="H561" s="35"/>
      <c r="I561" s="35"/>
      <c r="J561" s="34"/>
      <c r="K561" s="35"/>
      <c r="L561" s="35"/>
      <c r="M561" s="34"/>
      <c r="N561" s="35"/>
      <c r="O561" s="35"/>
      <c r="P561" s="34"/>
      <c r="Q561" s="35"/>
      <c r="R561" s="35"/>
      <c r="S561" s="34"/>
      <c r="T561" s="35"/>
      <c r="U561" s="35"/>
      <c r="V561" s="34"/>
      <c r="W561" s="35"/>
      <c r="X561" s="35"/>
      <c r="Y561" s="35"/>
      <c r="Z561" s="35"/>
    </row>
    <row r="562" spans="1:26" ht="10.5" customHeight="1" x14ac:dyDescent="0.15">
      <c r="A562" s="34"/>
      <c r="B562" s="35"/>
      <c r="C562" s="35"/>
      <c r="D562" s="34"/>
      <c r="E562" s="35"/>
      <c r="F562" s="35"/>
      <c r="G562" s="34"/>
      <c r="H562" s="35"/>
      <c r="I562" s="35"/>
      <c r="J562" s="34"/>
      <c r="K562" s="35"/>
      <c r="L562" s="35"/>
      <c r="M562" s="34"/>
      <c r="N562" s="35"/>
      <c r="O562" s="35"/>
      <c r="P562" s="34"/>
      <c r="Q562" s="35"/>
      <c r="R562" s="35"/>
      <c r="S562" s="34"/>
      <c r="T562" s="35"/>
      <c r="U562" s="35"/>
      <c r="V562" s="34"/>
      <c r="W562" s="35"/>
      <c r="X562" s="35"/>
      <c r="Y562" s="35"/>
      <c r="Z562" s="35"/>
    </row>
    <row r="563" spans="1:26" ht="10.5" customHeight="1" x14ac:dyDescent="0.15">
      <c r="A563" s="34"/>
      <c r="B563" s="35"/>
      <c r="C563" s="35"/>
      <c r="D563" s="34"/>
      <c r="E563" s="35"/>
      <c r="F563" s="35"/>
      <c r="G563" s="34"/>
      <c r="H563" s="35"/>
      <c r="I563" s="35"/>
      <c r="J563" s="34"/>
      <c r="K563" s="35"/>
      <c r="L563" s="35"/>
      <c r="M563" s="34"/>
      <c r="N563" s="35"/>
      <c r="O563" s="35"/>
      <c r="P563" s="34"/>
      <c r="Q563" s="35"/>
      <c r="R563" s="35"/>
      <c r="S563" s="34"/>
      <c r="T563" s="35"/>
      <c r="U563" s="35"/>
      <c r="V563" s="34"/>
      <c r="W563" s="35"/>
      <c r="X563" s="35"/>
      <c r="Y563" s="35"/>
      <c r="Z563" s="35"/>
    </row>
    <row r="564" spans="1:26" ht="10.5" customHeight="1" x14ac:dyDescent="0.15">
      <c r="A564" s="34"/>
      <c r="B564" s="35"/>
      <c r="C564" s="35"/>
      <c r="D564" s="34"/>
      <c r="E564" s="35"/>
      <c r="F564" s="35"/>
      <c r="G564" s="34"/>
      <c r="H564" s="35"/>
      <c r="I564" s="35"/>
      <c r="J564" s="34"/>
      <c r="K564" s="35"/>
      <c r="L564" s="35"/>
      <c r="M564" s="34"/>
      <c r="N564" s="35"/>
      <c r="O564" s="35"/>
      <c r="P564" s="34"/>
      <c r="Q564" s="35"/>
      <c r="R564" s="35"/>
      <c r="S564" s="34"/>
      <c r="T564" s="35"/>
      <c r="U564" s="35"/>
      <c r="V564" s="34"/>
      <c r="W564" s="35"/>
      <c r="X564" s="35"/>
      <c r="Y564" s="35"/>
      <c r="Z564" s="35"/>
    </row>
    <row r="565" spans="1:26" ht="10.5" customHeight="1" x14ac:dyDescent="0.15">
      <c r="A565" s="34"/>
      <c r="B565" s="35"/>
      <c r="C565" s="35"/>
      <c r="D565" s="34"/>
      <c r="E565" s="35"/>
      <c r="F565" s="35"/>
      <c r="G565" s="34"/>
      <c r="H565" s="35"/>
      <c r="I565" s="35"/>
      <c r="J565" s="34"/>
      <c r="K565" s="35"/>
      <c r="L565" s="35"/>
      <c r="M565" s="34"/>
      <c r="N565" s="35"/>
      <c r="O565" s="35"/>
      <c r="P565" s="34"/>
      <c r="Q565" s="35"/>
      <c r="R565" s="35"/>
      <c r="S565" s="34"/>
      <c r="T565" s="35"/>
      <c r="U565" s="35"/>
      <c r="V565" s="34"/>
      <c r="W565" s="35"/>
      <c r="X565" s="35"/>
      <c r="Y565" s="35"/>
      <c r="Z565" s="35"/>
    </row>
    <row r="566" spans="1:26" ht="10.5" customHeight="1" x14ac:dyDescent="0.15">
      <c r="A566" s="34"/>
      <c r="B566" s="35"/>
      <c r="C566" s="35"/>
      <c r="D566" s="34"/>
      <c r="E566" s="35"/>
      <c r="F566" s="35"/>
      <c r="G566" s="34"/>
      <c r="H566" s="35"/>
      <c r="I566" s="35"/>
      <c r="J566" s="34"/>
      <c r="K566" s="35"/>
      <c r="L566" s="35"/>
      <c r="M566" s="34"/>
      <c r="N566" s="35"/>
      <c r="O566" s="35"/>
      <c r="P566" s="34"/>
      <c r="Q566" s="35"/>
      <c r="R566" s="35"/>
      <c r="S566" s="34"/>
      <c r="T566" s="35"/>
      <c r="U566" s="35"/>
      <c r="V566" s="34"/>
      <c r="W566" s="35"/>
      <c r="X566" s="35"/>
      <c r="Y566" s="35"/>
      <c r="Z566" s="35"/>
    </row>
    <row r="567" spans="1:26" ht="10.5" customHeight="1" x14ac:dyDescent="0.15">
      <c r="A567" s="34"/>
      <c r="B567" s="35"/>
      <c r="C567" s="35"/>
      <c r="D567" s="34"/>
      <c r="E567" s="35"/>
      <c r="F567" s="35"/>
      <c r="G567" s="34"/>
      <c r="H567" s="35"/>
      <c r="I567" s="35"/>
      <c r="J567" s="34"/>
      <c r="K567" s="35"/>
      <c r="L567" s="35"/>
      <c r="M567" s="34"/>
      <c r="N567" s="35"/>
      <c r="O567" s="35"/>
      <c r="P567" s="34"/>
      <c r="Q567" s="35"/>
      <c r="R567" s="35"/>
      <c r="S567" s="34"/>
      <c r="T567" s="35"/>
      <c r="U567" s="35"/>
      <c r="V567" s="34"/>
      <c r="W567" s="35"/>
      <c r="X567" s="35"/>
      <c r="Y567" s="35"/>
      <c r="Z567" s="35"/>
    </row>
    <row r="568" spans="1:26" ht="10.5" customHeight="1" x14ac:dyDescent="0.15">
      <c r="A568" s="34"/>
      <c r="B568" s="35"/>
      <c r="C568" s="35"/>
      <c r="D568" s="34"/>
      <c r="E568" s="35"/>
      <c r="F568" s="35"/>
      <c r="G568" s="34"/>
      <c r="H568" s="35"/>
      <c r="I568" s="35"/>
      <c r="J568" s="34"/>
      <c r="K568" s="35"/>
      <c r="L568" s="35"/>
      <c r="M568" s="34"/>
      <c r="N568" s="35"/>
      <c r="O568" s="35"/>
      <c r="P568" s="34"/>
      <c r="Q568" s="35"/>
      <c r="R568" s="35"/>
      <c r="S568" s="34"/>
      <c r="T568" s="35"/>
      <c r="U568" s="35"/>
      <c r="V568" s="34"/>
      <c r="W568" s="35"/>
      <c r="X568" s="35"/>
      <c r="Y568" s="35"/>
      <c r="Z568" s="35"/>
    </row>
    <row r="569" spans="1:26" ht="10.5" customHeight="1" x14ac:dyDescent="0.15">
      <c r="A569" s="34"/>
      <c r="B569" s="35"/>
      <c r="C569" s="35"/>
      <c r="D569" s="34"/>
      <c r="E569" s="35"/>
      <c r="F569" s="35"/>
      <c r="G569" s="34"/>
      <c r="H569" s="35"/>
      <c r="I569" s="35"/>
      <c r="J569" s="34"/>
      <c r="K569" s="35"/>
      <c r="L569" s="35"/>
      <c r="M569" s="34"/>
      <c r="N569" s="35"/>
      <c r="O569" s="35"/>
      <c r="P569" s="34"/>
      <c r="Q569" s="35"/>
      <c r="R569" s="35"/>
      <c r="S569" s="34"/>
      <c r="T569" s="35"/>
      <c r="U569" s="35"/>
      <c r="V569" s="34"/>
      <c r="W569" s="35"/>
      <c r="X569" s="35"/>
      <c r="Y569" s="35"/>
      <c r="Z569" s="35"/>
    </row>
    <row r="570" spans="1:26" ht="10.5" customHeight="1" x14ac:dyDescent="0.15">
      <c r="A570" s="34"/>
      <c r="B570" s="35"/>
      <c r="C570" s="35"/>
      <c r="D570" s="34"/>
      <c r="E570" s="35"/>
      <c r="F570" s="35"/>
      <c r="G570" s="34"/>
      <c r="H570" s="35"/>
      <c r="I570" s="35"/>
      <c r="J570" s="34"/>
      <c r="K570" s="35"/>
      <c r="L570" s="35"/>
      <c r="M570" s="34"/>
      <c r="N570" s="35"/>
      <c r="O570" s="35"/>
      <c r="P570" s="34"/>
      <c r="Q570" s="35"/>
      <c r="R570" s="35"/>
      <c r="S570" s="34"/>
      <c r="T570" s="35"/>
      <c r="U570" s="35"/>
      <c r="V570" s="34"/>
      <c r="W570" s="35"/>
      <c r="X570" s="35"/>
      <c r="Y570" s="35"/>
      <c r="Z570" s="35"/>
    </row>
    <row r="571" spans="1:26" ht="10.5" customHeight="1" x14ac:dyDescent="0.15">
      <c r="A571" s="34"/>
      <c r="B571" s="35"/>
      <c r="C571" s="35"/>
      <c r="D571" s="34"/>
      <c r="E571" s="35"/>
      <c r="F571" s="35"/>
      <c r="G571" s="34"/>
      <c r="H571" s="35"/>
      <c r="I571" s="35"/>
      <c r="J571" s="34"/>
      <c r="K571" s="35"/>
      <c r="L571" s="35"/>
      <c r="M571" s="34"/>
      <c r="N571" s="35"/>
      <c r="O571" s="35"/>
      <c r="P571" s="34"/>
      <c r="Q571" s="35"/>
      <c r="R571" s="35"/>
      <c r="S571" s="34"/>
      <c r="T571" s="35"/>
      <c r="U571" s="35"/>
      <c r="V571" s="34"/>
      <c r="W571" s="35"/>
      <c r="X571" s="35"/>
      <c r="Y571" s="35"/>
      <c r="Z571" s="35"/>
    </row>
    <row r="572" spans="1:26" ht="10.5" customHeight="1" x14ac:dyDescent="0.15">
      <c r="A572" s="34"/>
      <c r="B572" s="35"/>
      <c r="C572" s="35"/>
      <c r="D572" s="34"/>
      <c r="E572" s="35"/>
      <c r="F572" s="35"/>
      <c r="G572" s="34"/>
      <c r="H572" s="35"/>
      <c r="I572" s="35"/>
      <c r="J572" s="34"/>
      <c r="K572" s="35"/>
      <c r="L572" s="35"/>
      <c r="M572" s="34"/>
      <c r="N572" s="35"/>
      <c r="O572" s="35"/>
      <c r="P572" s="34"/>
      <c r="Q572" s="35"/>
      <c r="R572" s="35"/>
      <c r="S572" s="34"/>
      <c r="T572" s="35"/>
      <c r="U572" s="35"/>
      <c r="V572" s="34"/>
      <c r="W572" s="35"/>
      <c r="X572" s="35"/>
      <c r="Y572" s="35"/>
      <c r="Z572" s="35"/>
    </row>
    <row r="573" spans="1:26" ht="10.5" customHeight="1" x14ac:dyDescent="0.15">
      <c r="A573" s="34"/>
      <c r="B573" s="35"/>
      <c r="C573" s="35"/>
      <c r="D573" s="34"/>
      <c r="E573" s="35"/>
      <c r="F573" s="35"/>
      <c r="G573" s="34"/>
      <c r="H573" s="35"/>
      <c r="I573" s="35"/>
      <c r="J573" s="34"/>
      <c r="K573" s="35"/>
      <c r="L573" s="35"/>
      <c r="M573" s="34"/>
      <c r="N573" s="35"/>
      <c r="O573" s="35"/>
      <c r="P573" s="34"/>
      <c r="Q573" s="35"/>
      <c r="R573" s="35"/>
      <c r="S573" s="34"/>
      <c r="T573" s="35"/>
      <c r="U573" s="35"/>
      <c r="V573" s="34"/>
      <c r="W573" s="35"/>
      <c r="X573" s="35"/>
      <c r="Y573" s="35"/>
      <c r="Z573" s="35"/>
    </row>
    <row r="574" spans="1:26" ht="10.5" customHeight="1" x14ac:dyDescent="0.15">
      <c r="A574" s="34"/>
      <c r="B574" s="35"/>
      <c r="C574" s="35"/>
      <c r="D574" s="34"/>
      <c r="E574" s="35"/>
      <c r="F574" s="35"/>
      <c r="G574" s="34"/>
      <c r="H574" s="35"/>
      <c r="I574" s="35"/>
      <c r="J574" s="34"/>
      <c r="K574" s="35"/>
      <c r="L574" s="35"/>
      <c r="M574" s="34"/>
      <c r="N574" s="35"/>
      <c r="O574" s="35"/>
      <c r="P574" s="34"/>
      <c r="Q574" s="35"/>
      <c r="R574" s="35"/>
      <c r="S574" s="34"/>
      <c r="T574" s="35"/>
      <c r="U574" s="35"/>
      <c r="V574" s="34"/>
      <c r="W574" s="35"/>
      <c r="X574" s="35"/>
      <c r="Y574" s="35"/>
      <c r="Z574" s="35"/>
    </row>
    <row r="575" spans="1:26" ht="10.5" customHeight="1" x14ac:dyDescent="0.15">
      <c r="A575" s="34"/>
      <c r="B575" s="35"/>
      <c r="C575" s="35"/>
      <c r="D575" s="34"/>
      <c r="E575" s="35"/>
      <c r="F575" s="35"/>
      <c r="G575" s="34"/>
      <c r="H575" s="35"/>
      <c r="I575" s="35"/>
      <c r="J575" s="34"/>
      <c r="K575" s="35"/>
      <c r="L575" s="35"/>
      <c r="M575" s="34"/>
      <c r="N575" s="35"/>
      <c r="O575" s="35"/>
      <c r="P575" s="34"/>
      <c r="Q575" s="35"/>
      <c r="R575" s="35"/>
      <c r="S575" s="34"/>
      <c r="T575" s="35"/>
      <c r="U575" s="35"/>
      <c r="V575" s="34"/>
      <c r="W575" s="35"/>
      <c r="X575" s="35"/>
      <c r="Y575" s="35"/>
      <c r="Z575" s="35"/>
    </row>
    <row r="576" spans="1:26" ht="10.5" customHeight="1" x14ac:dyDescent="0.15">
      <c r="A576" s="34"/>
      <c r="B576" s="35"/>
      <c r="C576" s="35"/>
      <c r="D576" s="34"/>
      <c r="E576" s="35"/>
      <c r="F576" s="35"/>
      <c r="G576" s="34"/>
      <c r="H576" s="35"/>
      <c r="I576" s="35"/>
      <c r="J576" s="34"/>
      <c r="K576" s="35"/>
      <c r="L576" s="35"/>
      <c r="M576" s="34"/>
      <c r="N576" s="35"/>
      <c r="O576" s="35"/>
      <c r="P576" s="34"/>
      <c r="Q576" s="35"/>
      <c r="R576" s="35"/>
      <c r="S576" s="34"/>
      <c r="T576" s="35"/>
      <c r="U576" s="35"/>
      <c r="V576" s="34"/>
      <c r="W576" s="35"/>
      <c r="X576" s="35"/>
      <c r="Y576" s="35"/>
      <c r="Z576" s="35"/>
    </row>
    <row r="577" spans="1:26" ht="10.5" customHeight="1" x14ac:dyDescent="0.15">
      <c r="A577" s="34"/>
      <c r="B577" s="35"/>
      <c r="C577" s="35"/>
      <c r="D577" s="34"/>
      <c r="E577" s="35"/>
      <c r="F577" s="35"/>
      <c r="G577" s="34"/>
      <c r="H577" s="35"/>
      <c r="I577" s="35"/>
      <c r="J577" s="34"/>
      <c r="K577" s="35"/>
      <c r="L577" s="35"/>
      <c r="M577" s="34"/>
      <c r="N577" s="35"/>
      <c r="O577" s="35"/>
      <c r="P577" s="34"/>
      <c r="Q577" s="35"/>
      <c r="R577" s="35"/>
      <c r="S577" s="34"/>
      <c r="T577" s="35"/>
      <c r="U577" s="35"/>
      <c r="V577" s="34"/>
      <c r="W577" s="35"/>
      <c r="X577" s="35"/>
      <c r="Y577" s="35"/>
      <c r="Z577" s="35"/>
    </row>
    <row r="578" spans="1:26" ht="10.5" customHeight="1" x14ac:dyDescent="0.15">
      <c r="A578" s="34"/>
      <c r="B578" s="35"/>
      <c r="C578" s="35"/>
      <c r="D578" s="34"/>
      <c r="E578" s="35"/>
      <c r="F578" s="35"/>
      <c r="G578" s="34"/>
      <c r="H578" s="35"/>
      <c r="I578" s="35"/>
      <c r="J578" s="34"/>
      <c r="K578" s="35"/>
      <c r="L578" s="35"/>
      <c r="M578" s="34"/>
      <c r="N578" s="35"/>
      <c r="O578" s="35"/>
      <c r="P578" s="34"/>
      <c r="Q578" s="35"/>
      <c r="R578" s="35"/>
      <c r="S578" s="34"/>
      <c r="T578" s="35"/>
      <c r="U578" s="35"/>
      <c r="V578" s="34"/>
      <c r="W578" s="35"/>
      <c r="X578" s="35"/>
      <c r="Y578" s="35"/>
      <c r="Z578" s="35"/>
    </row>
    <row r="579" spans="1:26" ht="10.5" customHeight="1" x14ac:dyDescent="0.15">
      <c r="A579" s="34"/>
      <c r="B579" s="35"/>
      <c r="C579" s="35"/>
      <c r="D579" s="34"/>
      <c r="E579" s="35"/>
      <c r="F579" s="35"/>
      <c r="G579" s="34"/>
      <c r="H579" s="35"/>
      <c r="I579" s="35"/>
      <c r="J579" s="34"/>
      <c r="K579" s="35"/>
      <c r="L579" s="35"/>
      <c r="M579" s="34"/>
      <c r="N579" s="35"/>
      <c r="O579" s="35"/>
      <c r="P579" s="34"/>
      <c r="Q579" s="35"/>
      <c r="R579" s="35"/>
      <c r="S579" s="34"/>
      <c r="T579" s="35"/>
      <c r="U579" s="35"/>
      <c r="V579" s="34"/>
      <c r="W579" s="35"/>
      <c r="X579" s="35"/>
      <c r="Y579" s="35"/>
      <c r="Z579" s="35"/>
    </row>
    <row r="580" spans="1:26" ht="10.5" customHeight="1" x14ac:dyDescent="0.15">
      <c r="A580" s="34"/>
      <c r="B580" s="35"/>
      <c r="C580" s="35"/>
      <c r="D580" s="34"/>
      <c r="E580" s="35"/>
      <c r="F580" s="35"/>
      <c r="G580" s="34"/>
      <c r="H580" s="35"/>
      <c r="I580" s="35"/>
      <c r="J580" s="34"/>
      <c r="K580" s="35"/>
      <c r="L580" s="35"/>
      <c r="M580" s="34"/>
      <c r="N580" s="35"/>
      <c r="O580" s="35"/>
      <c r="P580" s="34"/>
      <c r="Q580" s="35"/>
      <c r="R580" s="35"/>
      <c r="S580" s="34"/>
      <c r="T580" s="35"/>
      <c r="U580" s="35"/>
      <c r="V580" s="34"/>
      <c r="W580" s="35"/>
      <c r="X580" s="35"/>
      <c r="Y580" s="35"/>
      <c r="Z580" s="35"/>
    </row>
    <row r="581" spans="1:26" ht="10.5" customHeight="1" x14ac:dyDescent="0.15">
      <c r="A581" s="34"/>
      <c r="B581" s="35"/>
      <c r="C581" s="35"/>
      <c r="D581" s="34"/>
      <c r="E581" s="35"/>
      <c r="F581" s="35"/>
      <c r="G581" s="34"/>
      <c r="H581" s="35"/>
      <c r="I581" s="35"/>
      <c r="J581" s="34"/>
      <c r="K581" s="35"/>
      <c r="L581" s="35"/>
      <c r="M581" s="34"/>
      <c r="N581" s="35"/>
      <c r="O581" s="35"/>
      <c r="P581" s="34"/>
      <c r="Q581" s="35"/>
      <c r="R581" s="35"/>
      <c r="S581" s="34"/>
      <c r="T581" s="35"/>
      <c r="U581" s="35"/>
      <c r="V581" s="34"/>
      <c r="W581" s="35"/>
      <c r="X581" s="35"/>
      <c r="Y581" s="35"/>
      <c r="Z581" s="35"/>
    </row>
    <row r="582" spans="1:26" ht="10.5" customHeight="1" x14ac:dyDescent="0.15">
      <c r="A582" s="34"/>
      <c r="B582" s="35"/>
      <c r="C582" s="35"/>
      <c r="D582" s="34"/>
      <c r="E582" s="35"/>
      <c r="F582" s="35"/>
      <c r="G582" s="34"/>
      <c r="H582" s="35"/>
      <c r="I582" s="35"/>
      <c r="J582" s="34"/>
      <c r="K582" s="35"/>
      <c r="L582" s="35"/>
      <c r="M582" s="34"/>
      <c r="N582" s="35"/>
      <c r="O582" s="35"/>
      <c r="P582" s="34"/>
      <c r="Q582" s="35"/>
      <c r="R582" s="35"/>
      <c r="S582" s="34"/>
      <c r="T582" s="35"/>
      <c r="U582" s="35"/>
      <c r="V582" s="34"/>
      <c r="W582" s="35"/>
      <c r="X582" s="35"/>
      <c r="Y582" s="35"/>
      <c r="Z582" s="35"/>
    </row>
    <row r="583" spans="1:26" ht="10.5" customHeight="1" x14ac:dyDescent="0.15">
      <c r="A583" s="34"/>
      <c r="B583" s="35"/>
      <c r="C583" s="35"/>
      <c r="D583" s="34"/>
      <c r="E583" s="35"/>
      <c r="F583" s="35"/>
      <c r="G583" s="34"/>
      <c r="H583" s="35"/>
      <c r="I583" s="35"/>
      <c r="J583" s="34"/>
      <c r="K583" s="35"/>
      <c r="L583" s="35"/>
      <c r="M583" s="34"/>
      <c r="N583" s="35"/>
      <c r="O583" s="35"/>
      <c r="P583" s="34"/>
      <c r="Q583" s="35"/>
      <c r="R583" s="35"/>
      <c r="S583" s="34"/>
      <c r="T583" s="35"/>
      <c r="U583" s="35"/>
      <c r="V583" s="34"/>
      <c r="W583" s="35"/>
      <c r="X583" s="35"/>
      <c r="Y583" s="35"/>
      <c r="Z583" s="35"/>
    </row>
    <row r="584" spans="1:26" ht="10.5" customHeight="1" x14ac:dyDescent="0.15">
      <c r="A584" s="34"/>
      <c r="B584" s="35"/>
      <c r="C584" s="35"/>
      <c r="D584" s="34"/>
      <c r="E584" s="35"/>
      <c r="F584" s="35"/>
      <c r="G584" s="34"/>
      <c r="H584" s="35"/>
      <c r="I584" s="35"/>
      <c r="J584" s="34"/>
      <c r="K584" s="35"/>
      <c r="L584" s="35"/>
      <c r="M584" s="34"/>
      <c r="N584" s="35"/>
      <c r="O584" s="35"/>
      <c r="P584" s="34"/>
      <c r="Q584" s="35"/>
      <c r="R584" s="35"/>
      <c r="S584" s="34"/>
      <c r="T584" s="35"/>
      <c r="U584" s="35"/>
      <c r="V584" s="34"/>
      <c r="W584" s="35"/>
      <c r="X584" s="35"/>
      <c r="Y584" s="35"/>
      <c r="Z584" s="35"/>
    </row>
    <row r="585" spans="1:26" ht="10.5" customHeight="1" x14ac:dyDescent="0.15">
      <c r="A585" s="34"/>
      <c r="B585" s="35"/>
      <c r="C585" s="35"/>
      <c r="D585" s="34"/>
      <c r="E585" s="35"/>
      <c r="F585" s="35"/>
      <c r="G585" s="34"/>
      <c r="H585" s="35"/>
      <c r="I585" s="35"/>
      <c r="J585" s="34"/>
      <c r="K585" s="35"/>
      <c r="L585" s="35"/>
      <c r="M585" s="34"/>
      <c r="N585" s="35"/>
      <c r="O585" s="35"/>
      <c r="P585" s="34"/>
      <c r="Q585" s="35"/>
      <c r="R585" s="35"/>
      <c r="S585" s="34"/>
      <c r="T585" s="35"/>
      <c r="U585" s="35"/>
      <c r="V585" s="34"/>
      <c r="W585" s="35"/>
      <c r="X585" s="35"/>
      <c r="Y585" s="35"/>
      <c r="Z585" s="35"/>
    </row>
    <row r="586" spans="1:26" ht="10.5" customHeight="1" x14ac:dyDescent="0.15">
      <c r="A586" s="34"/>
      <c r="B586" s="35"/>
      <c r="C586" s="35"/>
      <c r="D586" s="34"/>
      <c r="E586" s="35"/>
      <c r="F586" s="35"/>
      <c r="G586" s="34"/>
      <c r="H586" s="35"/>
      <c r="I586" s="35"/>
      <c r="J586" s="34"/>
      <c r="K586" s="35"/>
      <c r="L586" s="35"/>
      <c r="M586" s="34"/>
      <c r="N586" s="35"/>
      <c r="O586" s="35"/>
      <c r="P586" s="34"/>
      <c r="Q586" s="35"/>
      <c r="R586" s="35"/>
      <c r="S586" s="34"/>
      <c r="T586" s="35"/>
      <c r="U586" s="35"/>
      <c r="V586" s="34"/>
      <c r="W586" s="35"/>
      <c r="X586" s="35"/>
      <c r="Y586" s="35"/>
      <c r="Z586" s="35"/>
    </row>
    <row r="587" spans="1:26" ht="10.5" customHeight="1" x14ac:dyDescent="0.15">
      <c r="A587" s="34"/>
      <c r="B587" s="35"/>
      <c r="C587" s="35"/>
      <c r="D587" s="34"/>
      <c r="E587" s="35"/>
      <c r="F587" s="35"/>
      <c r="G587" s="34"/>
      <c r="H587" s="35"/>
      <c r="I587" s="35"/>
      <c r="J587" s="34"/>
      <c r="K587" s="35"/>
      <c r="L587" s="35"/>
      <c r="M587" s="34"/>
      <c r="N587" s="35"/>
      <c r="O587" s="35"/>
      <c r="P587" s="34"/>
      <c r="Q587" s="35"/>
      <c r="R587" s="35"/>
      <c r="S587" s="34"/>
      <c r="T587" s="35"/>
      <c r="U587" s="35"/>
      <c r="V587" s="34"/>
      <c r="W587" s="35"/>
      <c r="X587" s="35"/>
      <c r="Y587" s="35"/>
      <c r="Z587" s="35"/>
    </row>
    <row r="588" spans="1:26" ht="10.5" customHeight="1" x14ac:dyDescent="0.15">
      <c r="A588" s="34"/>
      <c r="B588" s="35"/>
      <c r="C588" s="35"/>
      <c r="D588" s="34"/>
      <c r="E588" s="35"/>
      <c r="F588" s="35"/>
      <c r="G588" s="34"/>
      <c r="H588" s="35"/>
      <c r="I588" s="35"/>
      <c r="J588" s="34"/>
      <c r="K588" s="35"/>
      <c r="L588" s="35"/>
      <c r="M588" s="34"/>
      <c r="N588" s="35"/>
      <c r="O588" s="35"/>
      <c r="P588" s="34"/>
      <c r="Q588" s="35"/>
      <c r="R588" s="35"/>
      <c r="S588" s="34"/>
      <c r="T588" s="35"/>
      <c r="U588" s="35"/>
      <c r="V588" s="34"/>
      <c r="W588" s="35"/>
      <c r="X588" s="35"/>
      <c r="Y588" s="35"/>
      <c r="Z588" s="35"/>
    </row>
    <row r="589" spans="1:26" ht="10.5" customHeight="1" x14ac:dyDescent="0.15">
      <c r="A589" s="34"/>
      <c r="B589" s="35"/>
      <c r="C589" s="35"/>
      <c r="D589" s="34"/>
      <c r="E589" s="35"/>
      <c r="F589" s="35"/>
      <c r="G589" s="34"/>
      <c r="H589" s="35"/>
      <c r="I589" s="35"/>
      <c r="J589" s="34"/>
      <c r="K589" s="35"/>
      <c r="L589" s="35"/>
      <c r="M589" s="34"/>
      <c r="N589" s="35"/>
      <c r="O589" s="35"/>
      <c r="P589" s="34"/>
      <c r="Q589" s="35"/>
      <c r="R589" s="35"/>
      <c r="S589" s="34"/>
      <c r="T589" s="35"/>
      <c r="U589" s="35"/>
      <c r="V589" s="34"/>
      <c r="W589" s="35"/>
      <c r="X589" s="35"/>
      <c r="Y589" s="35"/>
      <c r="Z589" s="35"/>
    </row>
    <row r="590" spans="1:26" ht="10.5" customHeight="1" x14ac:dyDescent="0.15">
      <c r="A590" s="34"/>
      <c r="B590" s="35"/>
      <c r="C590" s="35"/>
      <c r="D590" s="34"/>
      <c r="E590" s="35"/>
      <c r="F590" s="35"/>
      <c r="G590" s="34"/>
      <c r="H590" s="35"/>
      <c r="I590" s="35"/>
      <c r="J590" s="34"/>
      <c r="K590" s="35"/>
      <c r="L590" s="35"/>
      <c r="M590" s="34"/>
      <c r="N590" s="35"/>
      <c r="O590" s="35"/>
      <c r="P590" s="34"/>
      <c r="Q590" s="35"/>
      <c r="R590" s="35"/>
      <c r="S590" s="34"/>
      <c r="T590" s="35"/>
      <c r="U590" s="35"/>
      <c r="V590" s="34"/>
      <c r="W590" s="35"/>
      <c r="X590" s="35"/>
      <c r="Y590" s="35"/>
      <c r="Z590" s="35"/>
    </row>
    <row r="591" spans="1:26" ht="10.5" customHeight="1" x14ac:dyDescent="0.15">
      <c r="A591" s="34"/>
      <c r="B591" s="35"/>
      <c r="C591" s="35"/>
      <c r="D591" s="34"/>
      <c r="E591" s="35"/>
      <c r="F591" s="35"/>
      <c r="G591" s="34"/>
      <c r="H591" s="35"/>
      <c r="I591" s="35"/>
      <c r="J591" s="34"/>
      <c r="K591" s="35"/>
      <c r="L591" s="35"/>
      <c r="M591" s="34"/>
      <c r="N591" s="35"/>
      <c r="O591" s="35"/>
      <c r="P591" s="34"/>
      <c r="Q591" s="35"/>
      <c r="R591" s="35"/>
      <c r="S591" s="34"/>
      <c r="T591" s="35"/>
      <c r="U591" s="35"/>
      <c r="V591" s="34"/>
      <c r="W591" s="35"/>
      <c r="X591" s="35"/>
      <c r="Y591" s="35"/>
      <c r="Z591" s="35"/>
    </row>
    <row r="592" spans="1:26" ht="10.5" customHeight="1" x14ac:dyDescent="0.15">
      <c r="A592" s="34"/>
      <c r="B592" s="35"/>
      <c r="C592" s="35"/>
      <c r="D592" s="34"/>
      <c r="E592" s="35"/>
      <c r="F592" s="35"/>
      <c r="G592" s="34"/>
      <c r="H592" s="35"/>
      <c r="I592" s="35"/>
      <c r="J592" s="34"/>
      <c r="K592" s="35"/>
      <c r="L592" s="35"/>
      <c r="M592" s="34"/>
      <c r="N592" s="35"/>
      <c r="O592" s="35"/>
      <c r="P592" s="34"/>
      <c r="Q592" s="35"/>
      <c r="R592" s="35"/>
      <c r="S592" s="34"/>
      <c r="T592" s="35"/>
      <c r="U592" s="35"/>
      <c r="V592" s="34"/>
      <c r="W592" s="35"/>
      <c r="X592" s="35"/>
      <c r="Y592" s="35"/>
      <c r="Z592" s="35"/>
    </row>
    <row r="593" spans="1:26" ht="10.5" customHeight="1" x14ac:dyDescent="0.15">
      <c r="A593" s="34"/>
      <c r="B593" s="35"/>
      <c r="C593" s="35"/>
      <c r="D593" s="34"/>
      <c r="E593" s="35"/>
      <c r="F593" s="35"/>
      <c r="G593" s="34"/>
      <c r="H593" s="35"/>
      <c r="I593" s="35"/>
      <c r="J593" s="34"/>
      <c r="K593" s="35"/>
      <c r="L593" s="35"/>
      <c r="M593" s="34"/>
      <c r="N593" s="35"/>
      <c r="O593" s="35"/>
      <c r="P593" s="34"/>
      <c r="Q593" s="35"/>
      <c r="R593" s="35"/>
      <c r="S593" s="34"/>
      <c r="T593" s="35"/>
      <c r="U593" s="35"/>
      <c r="V593" s="34"/>
      <c r="W593" s="35"/>
      <c r="X593" s="35"/>
      <c r="Y593" s="35"/>
      <c r="Z593" s="35"/>
    </row>
    <row r="594" spans="1:26" ht="10.5" customHeight="1" x14ac:dyDescent="0.15">
      <c r="A594" s="34"/>
      <c r="B594" s="35"/>
      <c r="C594" s="35"/>
      <c r="D594" s="34"/>
      <c r="E594" s="35"/>
      <c r="F594" s="35"/>
      <c r="G594" s="34"/>
      <c r="H594" s="35"/>
      <c r="I594" s="35"/>
      <c r="J594" s="34"/>
      <c r="K594" s="35"/>
      <c r="L594" s="35"/>
      <c r="M594" s="34"/>
      <c r="N594" s="35"/>
      <c r="O594" s="35"/>
      <c r="P594" s="34"/>
      <c r="Q594" s="35"/>
      <c r="R594" s="35"/>
      <c r="S594" s="34"/>
      <c r="T594" s="35"/>
      <c r="U594" s="35"/>
      <c r="V594" s="34"/>
      <c r="W594" s="35"/>
      <c r="X594" s="35"/>
      <c r="Y594" s="35"/>
      <c r="Z594" s="35"/>
    </row>
    <row r="595" spans="1:26" ht="10.5" customHeight="1" x14ac:dyDescent="0.15">
      <c r="A595" s="34"/>
      <c r="B595" s="35"/>
      <c r="C595" s="35"/>
      <c r="D595" s="34"/>
      <c r="E595" s="35"/>
      <c r="F595" s="35"/>
      <c r="G595" s="34"/>
      <c r="H595" s="35"/>
      <c r="I595" s="35"/>
      <c r="J595" s="34"/>
      <c r="K595" s="35"/>
      <c r="L595" s="35"/>
      <c r="M595" s="34"/>
      <c r="N595" s="35"/>
      <c r="O595" s="35"/>
      <c r="P595" s="34"/>
      <c r="Q595" s="35"/>
      <c r="R595" s="35"/>
      <c r="S595" s="34"/>
      <c r="T595" s="35"/>
      <c r="U595" s="35"/>
      <c r="V595" s="34"/>
      <c r="W595" s="35"/>
      <c r="X595" s="35"/>
      <c r="Y595" s="35"/>
      <c r="Z595" s="35"/>
    </row>
    <row r="596" spans="1:26" ht="10.5" customHeight="1" x14ac:dyDescent="0.15">
      <c r="A596" s="34"/>
      <c r="B596" s="35"/>
      <c r="C596" s="35"/>
      <c r="D596" s="34"/>
      <c r="E596" s="35"/>
      <c r="F596" s="35"/>
      <c r="G596" s="34"/>
      <c r="H596" s="35"/>
      <c r="I596" s="35"/>
      <c r="J596" s="34"/>
      <c r="K596" s="35"/>
      <c r="L596" s="35"/>
      <c r="M596" s="34"/>
      <c r="N596" s="35"/>
      <c r="O596" s="35"/>
      <c r="P596" s="34"/>
      <c r="Q596" s="35"/>
      <c r="R596" s="35"/>
      <c r="S596" s="34"/>
      <c r="T596" s="35"/>
      <c r="U596" s="35"/>
      <c r="V596" s="34"/>
      <c r="W596" s="35"/>
      <c r="X596" s="35"/>
      <c r="Y596" s="35"/>
      <c r="Z596" s="35"/>
    </row>
    <row r="597" spans="1:26" ht="10.5" customHeight="1" x14ac:dyDescent="0.15">
      <c r="A597" s="34"/>
      <c r="B597" s="35"/>
      <c r="C597" s="35"/>
      <c r="D597" s="34"/>
      <c r="E597" s="35"/>
      <c r="F597" s="35"/>
      <c r="G597" s="34"/>
      <c r="H597" s="35"/>
      <c r="I597" s="35"/>
      <c r="J597" s="34"/>
      <c r="K597" s="35"/>
      <c r="L597" s="35"/>
      <c r="M597" s="34"/>
      <c r="N597" s="35"/>
      <c r="O597" s="35"/>
      <c r="P597" s="34"/>
      <c r="Q597" s="35"/>
      <c r="R597" s="35"/>
      <c r="S597" s="34"/>
      <c r="T597" s="35"/>
      <c r="U597" s="35"/>
      <c r="V597" s="34"/>
      <c r="W597" s="35"/>
      <c r="X597" s="35"/>
      <c r="Y597" s="35"/>
      <c r="Z597" s="35"/>
    </row>
    <row r="598" spans="1:26" ht="10.5" customHeight="1" x14ac:dyDescent="0.15">
      <c r="A598" s="34"/>
      <c r="B598" s="35"/>
      <c r="C598" s="35"/>
      <c r="D598" s="34"/>
      <c r="E598" s="35"/>
      <c r="F598" s="35"/>
      <c r="G598" s="34"/>
      <c r="H598" s="35"/>
      <c r="I598" s="35"/>
      <c r="J598" s="34"/>
      <c r="K598" s="35"/>
      <c r="L598" s="35"/>
      <c r="M598" s="34"/>
      <c r="N598" s="35"/>
      <c r="O598" s="35"/>
      <c r="P598" s="34"/>
      <c r="Q598" s="35"/>
      <c r="R598" s="35"/>
      <c r="S598" s="34"/>
      <c r="T598" s="35"/>
      <c r="U598" s="35"/>
      <c r="V598" s="34"/>
      <c r="W598" s="35"/>
      <c r="X598" s="35"/>
      <c r="Y598" s="35"/>
      <c r="Z598" s="35"/>
    </row>
    <row r="599" spans="1:26" ht="10.5" customHeight="1" x14ac:dyDescent="0.15">
      <c r="A599" s="34"/>
      <c r="B599" s="35"/>
      <c r="C599" s="35"/>
      <c r="D599" s="34"/>
      <c r="E599" s="35"/>
      <c r="F599" s="35"/>
      <c r="G599" s="34"/>
      <c r="H599" s="35"/>
      <c r="I599" s="35"/>
      <c r="J599" s="34"/>
      <c r="K599" s="35"/>
      <c r="L599" s="35"/>
      <c r="M599" s="34"/>
      <c r="N599" s="35"/>
      <c r="O599" s="35"/>
      <c r="P599" s="34"/>
      <c r="Q599" s="35"/>
      <c r="R599" s="35"/>
      <c r="S599" s="34"/>
      <c r="T599" s="35"/>
      <c r="U599" s="35"/>
      <c r="V599" s="34"/>
      <c r="W599" s="35"/>
      <c r="X599" s="35"/>
      <c r="Y599" s="35"/>
      <c r="Z599" s="35"/>
    </row>
    <row r="600" spans="1:26" ht="10.5" customHeight="1" x14ac:dyDescent="0.15">
      <c r="A600" s="34"/>
      <c r="B600" s="35"/>
      <c r="C600" s="35"/>
      <c r="D600" s="34"/>
      <c r="E600" s="35"/>
      <c r="F600" s="35"/>
      <c r="G600" s="34"/>
      <c r="H600" s="35"/>
      <c r="I600" s="35"/>
      <c r="J600" s="34"/>
      <c r="K600" s="35"/>
      <c r="L600" s="35"/>
      <c r="M600" s="34"/>
      <c r="N600" s="35"/>
      <c r="O600" s="35"/>
      <c r="P600" s="34"/>
      <c r="Q600" s="35"/>
      <c r="R600" s="35"/>
      <c r="S600" s="34"/>
      <c r="T600" s="35"/>
      <c r="U600" s="35"/>
      <c r="V600" s="34"/>
      <c r="W600" s="35"/>
      <c r="X600" s="35"/>
      <c r="Y600" s="35"/>
      <c r="Z600" s="35"/>
    </row>
    <row r="601" spans="1:26" ht="10.5" customHeight="1" x14ac:dyDescent="0.15">
      <c r="A601" s="34"/>
      <c r="B601" s="35"/>
      <c r="C601" s="35"/>
      <c r="D601" s="34"/>
      <c r="E601" s="35"/>
      <c r="F601" s="35"/>
      <c r="G601" s="34"/>
      <c r="H601" s="35"/>
      <c r="I601" s="35"/>
      <c r="J601" s="34"/>
      <c r="K601" s="35"/>
      <c r="L601" s="35"/>
      <c r="M601" s="34"/>
      <c r="N601" s="35"/>
      <c r="O601" s="35"/>
      <c r="P601" s="34"/>
      <c r="Q601" s="35"/>
      <c r="R601" s="35"/>
      <c r="S601" s="34"/>
      <c r="T601" s="35"/>
      <c r="U601" s="35"/>
      <c r="V601" s="34"/>
      <c r="W601" s="35"/>
      <c r="X601" s="35"/>
      <c r="Y601" s="35"/>
      <c r="Z601" s="35"/>
    </row>
    <row r="602" spans="1:26" ht="10.5" customHeight="1" x14ac:dyDescent="0.15">
      <c r="A602" s="34"/>
      <c r="B602" s="35"/>
      <c r="C602" s="35"/>
      <c r="D602" s="34"/>
      <c r="E602" s="35"/>
      <c r="F602" s="35"/>
      <c r="G602" s="34"/>
      <c r="H602" s="35"/>
      <c r="I602" s="35"/>
      <c r="J602" s="34"/>
      <c r="K602" s="35"/>
      <c r="L602" s="35"/>
      <c r="M602" s="34"/>
      <c r="N602" s="35"/>
      <c r="O602" s="35"/>
      <c r="P602" s="34"/>
      <c r="Q602" s="35"/>
      <c r="R602" s="35"/>
      <c r="S602" s="34"/>
      <c r="T602" s="35"/>
      <c r="U602" s="35"/>
      <c r="V602" s="34"/>
      <c r="W602" s="35"/>
      <c r="X602" s="35"/>
      <c r="Y602" s="35"/>
      <c r="Z602" s="35"/>
    </row>
    <row r="603" spans="1:26" ht="10.5" customHeight="1" x14ac:dyDescent="0.15">
      <c r="A603" s="34"/>
      <c r="B603" s="35"/>
      <c r="C603" s="35"/>
      <c r="D603" s="34"/>
      <c r="E603" s="35"/>
      <c r="F603" s="35"/>
      <c r="G603" s="34"/>
      <c r="H603" s="35"/>
      <c r="I603" s="35"/>
      <c r="J603" s="34"/>
      <c r="K603" s="35"/>
      <c r="L603" s="35"/>
      <c r="M603" s="34"/>
      <c r="N603" s="35"/>
      <c r="O603" s="35"/>
      <c r="P603" s="34"/>
      <c r="Q603" s="35"/>
      <c r="R603" s="35"/>
      <c r="S603" s="34"/>
      <c r="T603" s="35"/>
      <c r="U603" s="35"/>
      <c r="V603" s="34"/>
      <c r="W603" s="35"/>
      <c r="X603" s="35"/>
      <c r="Y603" s="35"/>
      <c r="Z603" s="35"/>
    </row>
    <row r="604" spans="1:26" ht="10.5" customHeight="1" x14ac:dyDescent="0.15">
      <c r="A604" s="34"/>
      <c r="B604" s="35"/>
      <c r="C604" s="35"/>
      <c r="D604" s="34"/>
      <c r="E604" s="35"/>
      <c r="F604" s="35"/>
      <c r="G604" s="34"/>
      <c r="H604" s="35"/>
      <c r="I604" s="35"/>
      <c r="J604" s="34"/>
      <c r="K604" s="35"/>
      <c r="L604" s="35"/>
      <c r="M604" s="34"/>
      <c r="N604" s="35"/>
      <c r="O604" s="35"/>
      <c r="P604" s="34"/>
      <c r="Q604" s="35"/>
      <c r="R604" s="35"/>
      <c r="S604" s="34"/>
      <c r="T604" s="35"/>
      <c r="U604" s="35"/>
      <c r="V604" s="34"/>
      <c r="W604" s="35"/>
      <c r="X604" s="35"/>
      <c r="Y604" s="35"/>
      <c r="Z604" s="35"/>
    </row>
    <row r="605" spans="1:26" ht="10.5" customHeight="1" x14ac:dyDescent="0.15">
      <c r="A605" s="34"/>
      <c r="B605" s="35"/>
      <c r="C605" s="35"/>
      <c r="D605" s="34"/>
      <c r="E605" s="35"/>
      <c r="F605" s="35"/>
      <c r="G605" s="34"/>
      <c r="H605" s="35"/>
      <c r="I605" s="35"/>
      <c r="J605" s="34"/>
      <c r="K605" s="35"/>
      <c r="L605" s="35"/>
      <c r="M605" s="34"/>
      <c r="N605" s="35"/>
      <c r="O605" s="35"/>
      <c r="P605" s="34"/>
      <c r="Q605" s="35"/>
      <c r="R605" s="35"/>
      <c r="S605" s="34"/>
      <c r="T605" s="35"/>
      <c r="U605" s="35"/>
      <c r="V605" s="34"/>
      <c r="W605" s="35"/>
      <c r="X605" s="35"/>
      <c r="Y605" s="35"/>
      <c r="Z605" s="35"/>
    </row>
    <row r="606" spans="1:26" ht="10.5" customHeight="1" x14ac:dyDescent="0.15">
      <c r="A606" s="34"/>
      <c r="B606" s="35"/>
      <c r="C606" s="35"/>
      <c r="D606" s="34"/>
      <c r="E606" s="35"/>
      <c r="F606" s="35"/>
      <c r="G606" s="34"/>
      <c r="H606" s="35"/>
      <c r="I606" s="35"/>
      <c r="J606" s="34"/>
      <c r="K606" s="35"/>
      <c r="L606" s="35"/>
      <c r="M606" s="34"/>
      <c r="N606" s="35"/>
      <c r="O606" s="35"/>
      <c r="P606" s="34"/>
      <c r="Q606" s="35"/>
      <c r="R606" s="35"/>
      <c r="S606" s="34"/>
      <c r="T606" s="35"/>
      <c r="U606" s="35"/>
      <c r="V606" s="34"/>
      <c r="W606" s="35"/>
      <c r="X606" s="35"/>
      <c r="Y606" s="35"/>
      <c r="Z606" s="35"/>
    </row>
    <row r="607" spans="1:26" ht="10.5" customHeight="1" x14ac:dyDescent="0.15">
      <c r="A607" s="34"/>
      <c r="B607" s="35"/>
      <c r="C607" s="35"/>
      <c r="D607" s="34"/>
      <c r="E607" s="35"/>
      <c r="F607" s="35"/>
      <c r="G607" s="34"/>
      <c r="H607" s="35"/>
      <c r="I607" s="35"/>
      <c r="J607" s="34"/>
      <c r="K607" s="35"/>
      <c r="L607" s="35"/>
      <c r="M607" s="34"/>
      <c r="N607" s="35"/>
      <c r="O607" s="35"/>
      <c r="P607" s="34"/>
      <c r="Q607" s="35"/>
      <c r="R607" s="35"/>
      <c r="S607" s="34"/>
      <c r="T607" s="35"/>
      <c r="U607" s="35"/>
      <c r="V607" s="34"/>
      <c r="W607" s="35"/>
      <c r="X607" s="35"/>
      <c r="Y607" s="35"/>
      <c r="Z607" s="35"/>
    </row>
    <row r="608" spans="1:26" ht="10.5" customHeight="1" x14ac:dyDescent="0.15">
      <c r="A608" s="34"/>
      <c r="B608" s="35"/>
      <c r="C608" s="35"/>
      <c r="D608" s="34"/>
      <c r="E608" s="35"/>
      <c r="F608" s="35"/>
      <c r="G608" s="34"/>
      <c r="H608" s="35"/>
      <c r="I608" s="35"/>
      <c r="J608" s="34"/>
      <c r="K608" s="35"/>
      <c r="L608" s="35"/>
      <c r="M608" s="34"/>
      <c r="N608" s="35"/>
      <c r="O608" s="35"/>
      <c r="P608" s="34"/>
      <c r="Q608" s="35"/>
      <c r="R608" s="35"/>
      <c r="S608" s="34"/>
      <c r="T608" s="35"/>
      <c r="U608" s="35"/>
      <c r="V608" s="34"/>
      <c r="W608" s="35"/>
      <c r="X608" s="35"/>
      <c r="Y608" s="35"/>
      <c r="Z608" s="35"/>
    </row>
    <row r="609" spans="1:26" ht="10.5" customHeight="1" x14ac:dyDescent="0.15">
      <c r="A609" s="34"/>
      <c r="B609" s="35"/>
      <c r="C609" s="35"/>
      <c r="D609" s="34"/>
      <c r="E609" s="35"/>
      <c r="F609" s="35"/>
      <c r="G609" s="34"/>
      <c r="H609" s="35"/>
      <c r="I609" s="35"/>
      <c r="J609" s="34"/>
      <c r="K609" s="35"/>
      <c r="L609" s="35"/>
      <c r="M609" s="34"/>
      <c r="N609" s="35"/>
      <c r="O609" s="35"/>
      <c r="P609" s="34"/>
      <c r="Q609" s="35"/>
      <c r="R609" s="35"/>
      <c r="S609" s="34"/>
      <c r="T609" s="35"/>
      <c r="U609" s="35"/>
      <c r="V609" s="34"/>
      <c r="W609" s="35"/>
      <c r="X609" s="35"/>
      <c r="Y609" s="35"/>
      <c r="Z609" s="35"/>
    </row>
    <row r="610" spans="1:26" ht="10.5" customHeight="1" x14ac:dyDescent="0.15">
      <c r="A610" s="34"/>
      <c r="B610" s="35"/>
      <c r="C610" s="35"/>
      <c r="D610" s="34"/>
      <c r="E610" s="35"/>
      <c r="F610" s="35"/>
      <c r="G610" s="34"/>
      <c r="H610" s="35"/>
      <c r="I610" s="35"/>
      <c r="J610" s="34"/>
      <c r="K610" s="35"/>
      <c r="L610" s="35"/>
      <c r="M610" s="34"/>
      <c r="N610" s="35"/>
      <c r="O610" s="35"/>
      <c r="P610" s="34"/>
      <c r="Q610" s="35"/>
      <c r="R610" s="35"/>
      <c r="S610" s="34"/>
      <c r="T610" s="35"/>
      <c r="U610" s="35"/>
      <c r="V610" s="34"/>
      <c r="W610" s="35"/>
      <c r="X610" s="35"/>
      <c r="Y610" s="35"/>
      <c r="Z610" s="35"/>
    </row>
    <row r="611" spans="1:26" ht="10.5" customHeight="1" x14ac:dyDescent="0.15">
      <c r="A611" s="34"/>
      <c r="B611" s="35"/>
      <c r="C611" s="35"/>
      <c r="D611" s="34"/>
      <c r="E611" s="35"/>
      <c r="F611" s="35"/>
      <c r="G611" s="34"/>
      <c r="H611" s="35"/>
      <c r="I611" s="35"/>
      <c r="J611" s="34"/>
      <c r="K611" s="35"/>
      <c r="L611" s="35"/>
      <c r="M611" s="34"/>
      <c r="N611" s="35"/>
      <c r="O611" s="35"/>
      <c r="P611" s="34"/>
      <c r="Q611" s="35"/>
      <c r="R611" s="35"/>
      <c r="S611" s="34"/>
      <c r="T611" s="35"/>
      <c r="U611" s="35"/>
      <c r="V611" s="34"/>
      <c r="W611" s="35"/>
      <c r="X611" s="35"/>
      <c r="Y611" s="35"/>
      <c r="Z611" s="35"/>
    </row>
    <row r="612" spans="1:26" ht="10.5" customHeight="1" x14ac:dyDescent="0.15">
      <c r="A612" s="34"/>
      <c r="B612" s="35"/>
      <c r="C612" s="35"/>
      <c r="D612" s="34"/>
      <c r="E612" s="35"/>
      <c r="F612" s="35"/>
      <c r="G612" s="34"/>
      <c r="H612" s="35"/>
      <c r="I612" s="35"/>
      <c r="J612" s="34"/>
      <c r="K612" s="35"/>
      <c r="L612" s="35"/>
      <c r="M612" s="34"/>
      <c r="N612" s="35"/>
      <c r="O612" s="35"/>
      <c r="P612" s="34"/>
      <c r="Q612" s="35"/>
      <c r="R612" s="35"/>
      <c r="S612" s="34"/>
      <c r="T612" s="35"/>
      <c r="U612" s="35"/>
      <c r="V612" s="34"/>
      <c r="W612" s="35"/>
      <c r="X612" s="35"/>
      <c r="Y612" s="35"/>
      <c r="Z612" s="35"/>
    </row>
    <row r="613" spans="1:26" ht="10.5" customHeight="1" x14ac:dyDescent="0.15">
      <c r="A613" s="34"/>
      <c r="B613" s="35"/>
      <c r="C613" s="35"/>
      <c r="D613" s="34"/>
      <c r="E613" s="35"/>
      <c r="F613" s="35"/>
      <c r="G613" s="34"/>
      <c r="H613" s="35"/>
      <c r="I613" s="35"/>
      <c r="J613" s="34"/>
      <c r="K613" s="35"/>
      <c r="L613" s="35"/>
      <c r="M613" s="34"/>
      <c r="N613" s="35"/>
      <c r="O613" s="35"/>
      <c r="P613" s="34"/>
      <c r="Q613" s="35"/>
      <c r="R613" s="35"/>
      <c r="S613" s="34"/>
      <c r="T613" s="35"/>
      <c r="U613" s="35"/>
      <c r="V613" s="34"/>
      <c r="W613" s="35"/>
      <c r="X613" s="35"/>
      <c r="Y613" s="35"/>
      <c r="Z613" s="35"/>
    </row>
    <row r="614" spans="1:26" ht="10.5" customHeight="1" x14ac:dyDescent="0.15">
      <c r="A614" s="34"/>
      <c r="B614" s="35"/>
      <c r="C614" s="35"/>
      <c r="D614" s="34"/>
      <c r="E614" s="35"/>
      <c r="F614" s="35"/>
      <c r="G614" s="34"/>
      <c r="H614" s="35"/>
      <c r="I614" s="35"/>
      <c r="J614" s="34"/>
      <c r="K614" s="35"/>
      <c r="L614" s="35"/>
      <c r="M614" s="34"/>
      <c r="N614" s="35"/>
      <c r="O614" s="35"/>
      <c r="P614" s="34"/>
      <c r="Q614" s="35"/>
      <c r="R614" s="35"/>
      <c r="S614" s="34"/>
      <c r="T614" s="35"/>
      <c r="U614" s="35"/>
      <c r="V614" s="34"/>
      <c r="W614" s="35"/>
      <c r="X614" s="35"/>
      <c r="Y614" s="35"/>
      <c r="Z614" s="35"/>
    </row>
    <row r="615" spans="1:26" ht="10.5" customHeight="1" x14ac:dyDescent="0.15">
      <c r="A615" s="34"/>
      <c r="B615" s="35"/>
      <c r="C615" s="35"/>
      <c r="D615" s="34"/>
      <c r="E615" s="35"/>
      <c r="F615" s="35"/>
      <c r="G615" s="34"/>
      <c r="H615" s="35"/>
      <c r="I615" s="35"/>
      <c r="J615" s="34"/>
      <c r="K615" s="35"/>
      <c r="L615" s="35"/>
      <c r="M615" s="34"/>
      <c r="N615" s="35"/>
      <c r="O615" s="35"/>
      <c r="P615" s="34"/>
      <c r="Q615" s="35"/>
      <c r="R615" s="35"/>
      <c r="S615" s="34"/>
      <c r="T615" s="35"/>
      <c r="U615" s="35"/>
      <c r="V615" s="34"/>
      <c r="W615" s="35"/>
      <c r="X615" s="35"/>
      <c r="Y615" s="35"/>
      <c r="Z615" s="35"/>
    </row>
    <row r="616" spans="1:26" ht="10.5" customHeight="1" x14ac:dyDescent="0.15">
      <c r="A616" s="34"/>
      <c r="B616" s="35"/>
      <c r="C616" s="35"/>
      <c r="D616" s="34"/>
      <c r="E616" s="35"/>
      <c r="F616" s="35"/>
      <c r="G616" s="34"/>
      <c r="H616" s="35"/>
      <c r="I616" s="35"/>
      <c r="J616" s="34"/>
      <c r="K616" s="35"/>
      <c r="L616" s="35"/>
      <c r="M616" s="34"/>
      <c r="N616" s="35"/>
      <c r="O616" s="35"/>
      <c r="P616" s="34"/>
      <c r="Q616" s="35"/>
      <c r="R616" s="35"/>
      <c r="S616" s="34"/>
      <c r="T616" s="35"/>
      <c r="U616" s="35"/>
      <c r="V616" s="34"/>
      <c r="W616" s="35"/>
      <c r="X616" s="35"/>
      <c r="Y616" s="35"/>
      <c r="Z616" s="35"/>
    </row>
    <row r="617" spans="1:26" ht="10.5" customHeight="1" x14ac:dyDescent="0.15">
      <c r="A617" s="34"/>
      <c r="B617" s="35"/>
      <c r="C617" s="35"/>
      <c r="D617" s="34"/>
      <c r="E617" s="35"/>
      <c r="F617" s="35"/>
      <c r="G617" s="34"/>
      <c r="H617" s="35"/>
      <c r="I617" s="35"/>
      <c r="J617" s="34"/>
      <c r="K617" s="35"/>
      <c r="L617" s="35"/>
      <c r="M617" s="34"/>
      <c r="N617" s="35"/>
      <c r="O617" s="35"/>
      <c r="P617" s="34"/>
      <c r="Q617" s="35"/>
      <c r="R617" s="35"/>
      <c r="S617" s="34"/>
      <c r="T617" s="35"/>
      <c r="U617" s="35"/>
      <c r="V617" s="34"/>
      <c r="W617" s="35"/>
      <c r="X617" s="35"/>
      <c r="Y617" s="35"/>
      <c r="Z617" s="35"/>
    </row>
    <row r="618" spans="1:26" ht="10.5" customHeight="1" x14ac:dyDescent="0.15">
      <c r="A618" s="34"/>
      <c r="B618" s="35"/>
      <c r="C618" s="35"/>
      <c r="D618" s="34"/>
      <c r="E618" s="35"/>
      <c r="F618" s="35"/>
      <c r="G618" s="34"/>
      <c r="H618" s="35"/>
      <c r="I618" s="35"/>
      <c r="J618" s="34"/>
      <c r="K618" s="35"/>
      <c r="L618" s="35"/>
      <c r="M618" s="34"/>
      <c r="N618" s="35"/>
      <c r="O618" s="35"/>
      <c r="P618" s="34"/>
      <c r="Q618" s="35"/>
      <c r="R618" s="35"/>
      <c r="S618" s="34"/>
      <c r="T618" s="35"/>
      <c r="U618" s="35"/>
      <c r="V618" s="34"/>
      <c r="W618" s="35"/>
      <c r="X618" s="35"/>
      <c r="Y618" s="35"/>
      <c r="Z618" s="35"/>
    </row>
    <row r="619" spans="1:26" ht="10.5" customHeight="1" x14ac:dyDescent="0.15">
      <c r="A619" s="34"/>
      <c r="B619" s="35"/>
      <c r="C619" s="35"/>
      <c r="D619" s="34"/>
      <c r="E619" s="35"/>
      <c r="F619" s="35"/>
      <c r="G619" s="34"/>
      <c r="H619" s="35"/>
      <c r="I619" s="35"/>
      <c r="J619" s="34"/>
      <c r="K619" s="35"/>
      <c r="L619" s="35"/>
      <c r="M619" s="34"/>
      <c r="N619" s="35"/>
      <c r="O619" s="35"/>
      <c r="P619" s="34"/>
      <c r="Q619" s="35"/>
      <c r="R619" s="35"/>
      <c r="S619" s="34"/>
      <c r="T619" s="35"/>
      <c r="U619" s="35"/>
      <c r="V619" s="34"/>
      <c r="W619" s="35"/>
      <c r="X619" s="35"/>
      <c r="Y619" s="35"/>
      <c r="Z619" s="35"/>
    </row>
    <row r="620" spans="1:26" ht="10.5" customHeight="1" x14ac:dyDescent="0.15">
      <c r="A620" s="34"/>
      <c r="B620" s="35"/>
      <c r="C620" s="35"/>
      <c r="D620" s="34"/>
      <c r="E620" s="35"/>
      <c r="F620" s="35"/>
      <c r="G620" s="34"/>
      <c r="H620" s="35"/>
      <c r="I620" s="35"/>
      <c r="J620" s="34"/>
      <c r="K620" s="35"/>
      <c r="L620" s="35"/>
      <c r="M620" s="34"/>
      <c r="N620" s="35"/>
      <c r="O620" s="35"/>
      <c r="P620" s="34"/>
      <c r="Q620" s="35"/>
      <c r="R620" s="35"/>
      <c r="S620" s="34"/>
      <c r="T620" s="35"/>
      <c r="U620" s="35"/>
      <c r="V620" s="34"/>
      <c r="W620" s="35"/>
      <c r="X620" s="35"/>
      <c r="Y620" s="35"/>
      <c r="Z620" s="35"/>
    </row>
    <row r="621" spans="1:26" ht="10.5" customHeight="1" x14ac:dyDescent="0.15">
      <c r="A621" s="34"/>
      <c r="B621" s="35"/>
      <c r="C621" s="35"/>
      <c r="D621" s="34"/>
      <c r="E621" s="35"/>
      <c r="F621" s="35"/>
      <c r="G621" s="34"/>
      <c r="H621" s="35"/>
      <c r="I621" s="35"/>
      <c r="J621" s="34"/>
      <c r="K621" s="35"/>
      <c r="L621" s="35"/>
      <c r="M621" s="34"/>
      <c r="N621" s="35"/>
      <c r="O621" s="35"/>
      <c r="P621" s="34"/>
      <c r="Q621" s="35"/>
      <c r="R621" s="35"/>
      <c r="S621" s="34"/>
      <c r="T621" s="35"/>
      <c r="U621" s="35"/>
      <c r="V621" s="34"/>
      <c r="W621" s="35"/>
      <c r="X621" s="35"/>
      <c r="Y621" s="35"/>
      <c r="Z621" s="35"/>
    </row>
    <row r="622" spans="1:26" ht="10.5" customHeight="1" x14ac:dyDescent="0.15">
      <c r="A622" s="34"/>
      <c r="B622" s="35"/>
      <c r="C622" s="35"/>
      <c r="D622" s="34"/>
      <c r="E622" s="35"/>
      <c r="F622" s="35"/>
      <c r="G622" s="34"/>
      <c r="H622" s="35"/>
      <c r="I622" s="35"/>
      <c r="J622" s="34"/>
      <c r="K622" s="35"/>
      <c r="L622" s="35"/>
      <c r="M622" s="34"/>
      <c r="N622" s="35"/>
      <c r="O622" s="35"/>
      <c r="P622" s="34"/>
      <c r="Q622" s="35"/>
      <c r="R622" s="35"/>
      <c r="S622" s="34"/>
      <c r="T622" s="35"/>
      <c r="U622" s="35"/>
      <c r="V622" s="34"/>
      <c r="W622" s="35"/>
      <c r="X622" s="35"/>
      <c r="Y622" s="35"/>
      <c r="Z622" s="35"/>
    </row>
    <row r="623" spans="1:26" ht="10.5" customHeight="1" x14ac:dyDescent="0.15">
      <c r="A623" s="34"/>
      <c r="B623" s="35"/>
      <c r="C623" s="35"/>
      <c r="D623" s="34"/>
      <c r="E623" s="35"/>
      <c r="F623" s="35"/>
      <c r="G623" s="34"/>
      <c r="H623" s="35"/>
      <c r="I623" s="35"/>
      <c r="J623" s="34"/>
      <c r="K623" s="35"/>
      <c r="L623" s="35"/>
      <c r="M623" s="34"/>
      <c r="N623" s="35"/>
      <c r="O623" s="35"/>
      <c r="P623" s="34"/>
      <c r="Q623" s="35"/>
      <c r="R623" s="35"/>
      <c r="S623" s="34"/>
      <c r="T623" s="35"/>
      <c r="U623" s="35"/>
      <c r="V623" s="34"/>
      <c r="W623" s="35"/>
      <c r="X623" s="35"/>
      <c r="Y623" s="35"/>
      <c r="Z623" s="35"/>
    </row>
    <row r="624" spans="1:26" ht="10.5" customHeight="1" x14ac:dyDescent="0.15">
      <c r="A624" s="34"/>
      <c r="B624" s="35"/>
      <c r="C624" s="35"/>
      <c r="D624" s="34"/>
      <c r="E624" s="35"/>
      <c r="F624" s="35"/>
      <c r="G624" s="34"/>
      <c r="H624" s="35"/>
      <c r="I624" s="35"/>
      <c r="J624" s="34"/>
      <c r="K624" s="35"/>
      <c r="L624" s="35"/>
      <c r="M624" s="34"/>
      <c r="N624" s="35"/>
      <c r="O624" s="35"/>
      <c r="P624" s="34"/>
      <c r="Q624" s="35"/>
      <c r="R624" s="35"/>
      <c r="S624" s="34"/>
      <c r="T624" s="35"/>
      <c r="U624" s="35"/>
      <c r="V624" s="34"/>
      <c r="W624" s="35"/>
      <c r="X624" s="35"/>
      <c r="Y624" s="35"/>
      <c r="Z624" s="35"/>
    </row>
    <row r="625" spans="1:26" ht="10.5" customHeight="1" x14ac:dyDescent="0.15">
      <c r="A625" s="34"/>
      <c r="B625" s="35"/>
      <c r="C625" s="35"/>
      <c r="D625" s="34"/>
      <c r="E625" s="35"/>
      <c r="F625" s="35"/>
      <c r="G625" s="34"/>
      <c r="H625" s="35"/>
      <c r="I625" s="35"/>
      <c r="J625" s="34"/>
      <c r="K625" s="35"/>
      <c r="L625" s="35"/>
      <c r="M625" s="34"/>
      <c r="N625" s="35"/>
      <c r="O625" s="35"/>
      <c r="P625" s="34"/>
      <c r="Q625" s="35"/>
      <c r="R625" s="35"/>
      <c r="S625" s="34"/>
      <c r="T625" s="35"/>
      <c r="U625" s="35"/>
      <c r="V625" s="34"/>
      <c r="W625" s="35"/>
      <c r="X625" s="35"/>
      <c r="Y625" s="35"/>
      <c r="Z625" s="35"/>
    </row>
    <row r="626" spans="1:26" ht="10.5" customHeight="1" x14ac:dyDescent="0.15">
      <c r="A626" s="34"/>
      <c r="B626" s="35"/>
      <c r="C626" s="35"/>
      <c r="D626" s="34"/>
      <c r="E626" s="35"/>
      <c r="F626" s="35"/>
      <c r="G626" s="34"/>
      <c r="H626" s="35"/>
      <c r="I626" s="35"/>
      <c r="J626" s="34"/>
      <c r="K626" s="35"/>
      <c r="L626" s="35"/>
      <c r="M626" s="34"/>
      <c r="N626" s="35"/>
      <c r="O626" s="35"/>
      <c r="P626" s="34"/>
      <c r="Q626" s="35"/>
      <c r="R626" s="35"/>
      <c r="S626" s="34"/>
      <c r="T626" s="35"/>
      <c r="U626" s="35"/>
      <c r="V626" s="34"/>
      <c r="W626" s="35"/>
      <c r="X626" s="35"/>
      <c r="Y626" s="35"/>
      <c r="Z626" s="35"/>
    </row>
    <row r="627" spans="1:26" ht="10.5" customHeight="1" x14ac:dyDescent="0.15">
      <c r="A627" s="34"/>
      <c r="B627" s="35"/>
      <c r="C627" s="35"/>
      <c r="D627" s="34"/>
      <c r="E627" s="35"/>
      <c r="F627" s="35"/>
      <c r="G627" s="34"/>
      <c r="H627" s="35"/>
      <c r="I627" s="35"/>
      <c r="J627" s="34"/>
      <c r="K627" s="35"/>
      <c r="L627" s="35"/>
      <c r="M627" s="34"/>
      <c r="N627" s="35"/>
      <c r="O627" s="35"/>
      <c r="P627" s="34"/>
      <c r="Q627" s="35"/>
      <c r="R627" s="35"/>
      <c r="S627" s="34"/>
      <c r="T627" s="35"/>
      <c r="U627" s="35"/>
      <c r="V627" s="34"/>
      <c r="W627" s="35"/>
      <c r="X627" s="35"/>
      <c r="Y627" s="35"/>
      <c r="Z627" s="35"/>
    </row>
    <row r="628" spans="1:26" ht="10.5" customHeight="1" x14ac:dyDescent="0.15">
      <c r="A628" s="34"/>
      <c r="B628" s="35"/>
      <c r="C628" s="35"/>
      <c r="D628" s="34"/>
      <c r="E628" s="35"/>
      <c r="F628" s="35"/>
      <c r="G628" s="34"/>
      <c r="H628" s="35"/>
      <c r="I628" s="35"/>
      <c r="J628" s="34"/>
      <c r="K628" s="35"/>
      <c r="L628" s="35"/>
      <c r="M628" s="34"/>
      <c r="N628" s="35"/>
      <c r="O628" s="35"/>
      <c r="P628" s="34"/>
      <c r="Q628" s="35"/>
      <c r="R628" s="35"/>
      <c r="S628" s="34"/>
      <c r="T628" s="35"/>
      <c r="U628" s="35"/>
      <c r="V628" s="34"/>
      <c r="W628" s="35"/>
      <c r="X628" s="35"/>
      <c r="Y628" s="35"/>
      <c r="Z628" s="35"/>
    </row>
    <row r="629" spans="1:26" ht="10.5" customHeight="1" x14ac:dyDescent="0.15">
      <c r="A629" s="34"/>
      <c r="B629" s="35"/>
      <c r="C629" s="35"/>
      <c r="D629" s="34"/>
      <c r="E629" s="35"/>
      <c r="F629" s="35"/>
      <c r="G629" s="34"/>
      <c r="H629" s="35"/>
      <c r="I629" s="35"/>
      <c r="J629" s="34"/>
      <c r="K629" s="35"/>
      <c r="L629" s="35"/>
      <c r="M629" s="34"/>
      <c r="N629" s="35"/>
      <c r="O629" s="35"/>
      <c r="P629" s="34"/>
      <c r="Q629" s="35"/>
      <c r="R629" s="35"/>
      <c r="S629" s="34"/>
      <c r="T629" s="35"/>
      <c r="U629" s="35"/>
      <c r="V629" s="34"/>
      <c r="W629" s="35"/>
      <c r="X629" s="35"/>
      <c r="Y629" s="35"/>
      <c r="Z629" s="35"/>
    </row>
    <row r="630" spans="1:26" ht="10.5" customHeight="1" x14ac:dyDescent="0.15">
      <c r="A630" s="34"/>
      <c r="B630" s="35"/>
      <c r="C630" s="35"/>
      <c r="D630" s="34"/>
      <c r="E630" s="35"/>
      <c r="F630" s="35"/>
      <c r="G630" s="34"/>
      <c r="H630" s="35"/>
      <c r="I630" s="35"/>
      <c r="J630" s="34"/>
      <c r="K630" s="35"/>
      <c r="L630" s="35"/>
      <c r="M630" s="34"/>
      <c r="N630" s="35"/>
      <c r="O630" s="35"/>
      <c r="P630" s="34"/>
      <c r="Q630" s="35"/>
      <c r="R630" s="35"/>
      <c r="S630" s="34"/>
      <c r="T630" s="35"/>
      <c r="U630" s="35"/>
      <c r="V630" s="34"/>
      <c r="W630" s="35"/>
      <c r="X630" s="35"/>
      <c r="Y630" s="35"/>
      <c r="Z630" s="35"/>
    </row>
    <row r="631" spans="1:26" ht="10.5" customHeight="1" x14ac:dyDescent="0.15">
      <c r="A631" s="34"/>
      <c r="B631" s="35"/>
      <c r="C631" s="35"/>
      <c r="D631" s="34"/>
      <c r="E631" s="35"/>
      <c r="F631" s="35"/>
      <c r="G631" s="34"/>
      <c r="H631" s="35"/>
      <c r="I631" s="35"/>
      <c r="J631" s="34"/>
      <c r="K631" s="35"/>
      <c r="L631" s="35"/>
      <c r="M631" s="34"/>
      <c r="N631" s="35"/>
      <c r="O631" s="35"/>
      <c r="P631" s="34"/>
      <c r="Q631" s="35"/>
      <c r="R631" s="35"/>
      <c r="S631" s="34"/>
      <c r="T631" s="35"/>
      <c r="U631" s="35"/>
      <c r="V631" s="34"/>
      <c r="W631" s="35"/>
      <c r="X631" s="35"/>
      <c r="Y631" s="35"/>
      <c r="Z631" s="35"/>
    </row>
    <row r="632" spans="1:26" ht="10.5" customHeight="1" x14ac:dyDescent="0.15">
      <c r="A632" s="34"/>
      <c r="B632" s="35"/>
      <c r="C632" s="35"/>
      <c r="D632" s="34"/>
      <c r="E632" s="35"/>
      <c r="F632" s="35"/>
      <c r="G632" s="34"/>
      <c r="H632" s="35"/>
      <c r="I632" s="35"/>
      <c r="J632" s="34"/>
      <c r="K632" s="35"/>
      <c r="L632" s="35"/>
      <c r="M632" s="34"/>
      <c r="N632" s="35"/>
      <c r="O632" s="35"/>
      <c r="P632" s="34"/>
      <c r="Q632" s="35"/>
      <c r="R632" s="35"/>
      <c r="S632" s="34"/>
      <c r="T632" s="35"/>
      <c r="U632" s="35"/>
      <c r="V632" s="34"/>
      <c r="W632" s="35"/>
      <c r="X632" s="35"/>
      <c r="Y632" s="35"/>
      <c r="Z632" s="35"/>
    </row>
    <row r="633" spans="1:26" ht="10.5" customHeight="1" x14ac:dyDescent="0.15">
      <c r="A633" s="34"/>
      <c r="B633" s="35"/>
      <c r="C633" s="35"/>
      <c r="D633" s="34"/>
      <c r="E633" s="35"/>
      <c r="F633" s="35"/>
      <c r="G633" s="34"/>
      <c r="H633" s="35"/>
      <c r="I633" s="35"/>
      <c r="J633" s="34"/>
      <c r="K633" s="35"/>
      <c r="L633" s="35"/>
      <c r="M633" s="34"/>
      <c r="N633" s="35"/>
      <c r="O633" s="35"/>
      <c r="P633" s="34"/>
      <c r="Q633" s="35"/>
      <c r="R633" s="35"/>
      <c r="S633" s="34"/>
      <c r="T633" s="35"/>
      <c r="U633" s="35"/>
      <c r="V633" s="34"/>
      <c r="W633" s="35"/>
      <c r="X633" s="35"/>
      <c r="Y633" s="35"/>
      <c r="Z633" s="35"/>
    </row>
    <row r="634" spans="1:26" ht="10.5" customHeight="1" x14ac:dyDescent="0.15">
      <c r="A634" s="34"/>
      <c r="B634" s="35"/>
      <c r="C634" s="35"/>
      <c r="D634" s="34"/>
      <c r="E634" s="35"/>
      <c r="F634" s="35"/>
      <c r="G634" s="34"/>
      <c r="H634" s="35"/>
      <c r="I634" s="35"/>
      <c r="J634" s="34"/>
      <c r="K634" s="35"/>
      <c r="L634" s="35"/>
      <c r="M634" s="34"/>
      <c r="N634" s="35"/>
      <c r="O634" s="35"/>
      <c r="P634" s="34"/>
      <c r="Q634" s="35"/>
      <c r="R634" s="35"/>
      <c r="S634" s="34"/>
      <c r="T634" s="35"/>
      <c r="U634" s="35"/>
      <c r="V634" s="34"/>
      <c r="W634" s="35"/>
      <c r="X634" s="35"/>
      <c r="Y634" s="35"/>
      <c r="Z634" s="35"/>
    </row>
    <row r="635" spans="1:26" ht="10.5" customHeight="1" x14ac:dyDescent="0.15">
      <c r="A635" s="34"/>
      <c r="B635" s="35"/>
      <c r="C635" s="35"/>
      <c r="D635" s="34"/>
      <c r="E635" s="35"/>
      <c r="F635" s="35"/>
      <c r="G635" s="34"/>
      <c r="H635" s="35"/>
      <c r="I635" s="35"/>
      <c r="J635" s="34"/>
      <c r="K635" s="35"/>
      <c r="L635" s="35"/>
      <c r="M635" s="34"/>
      <c r="N635" s="35"/>
      <c r="O635" s="35"/>
      <c r="P635" s="34"/>
      <c r="Q635" s="35"/>
      <c r="R635" s="35"/>
      <c r="S635" s="34"/>
      <c r="T635" s="35"/>
      <c r="U635" s="35"/>
      <c r="V635" s="34"/>
      <c r="W635" s="35"/>
      <c r="X635" s="35"/>
      <c r="Y635" s="35"/>
      <c r="Z635" s="35"/>
    </row>
    <row r="636" spans="1:26" ht="10.5" customHeight="1" x14ac:dyDescent="0.15">
      <c r="A636" s="34"/>
      <c r="B636" s="35"/>
      <c r="C636" s="35"/>
      <c r="D636" s="34"/>
      <c r="E636" s="35"/>
      <c r="F636" s="35"/>
      <c r="G636" s="34"/>
      <c r="H636" s="35"/>
      <c r="I636" s="35"/>
      <c r="J636" s="34"/>
      <c r="K636" s="35"/>
      <c r="L636" s="35"/>
      <c r="M636" s="34"/>
      <c r="N636" s="35"/>
      <c r="O636" s="35"/>
      <c r="P636" s="34"/>
      <c r="Q636" s="35"/>
      <c r="R636" s="35"/>
      <c r="S636" s="34"/>
      <c r="T636" s="35"/>
      <c r="U636" s="35"/>
      <c r="V636" s="34"/>
      <c r="W636" s="35"/>
      <c r="X636" s="35"/>
      <c r="Y636" s="35"/>
      <c r="Z636" s="35"/>
    </row>
    <row r="637" spans="1:26" ht="10.5" customHeight="1" x14ac:dyDescent="0.15">
      <c r="A637" s="34"/>
      <c r="B637" s="35"/>
      <c r="C637" s="35"/>
      <c r="D637" s="34"/>
      <c r="E637" s="35"/>
      <c r="F637" s="35"/>
      <c r="G637" s="34"/>
      <c r="H637" s="35"/>
      <c r="I637" s="35"/>
      <c r="J637" s="34"/>
      <c r="K637" s="35"/>
      <c r="L637" s="35"/>
      <c r="M637" s="34"/>
      <c r="N637" s="35"/>
      <c r="O637" s="35"/>
      <c r="P637" s="34"/>
      <c r="Q637" s="35"/>
      <c r="R637" s="35"/>
      <c r="S637" s="34"/>
      <c r="T637" s="35"/>
      <c r="U637" s="35"/>
      <c r="V637" s="34"/>
      <c r="W637" s="35"/>
      <c r="X637" s="35"/>
      <c r="Y637" s="35"/>
      <c r="Z637" s="35"/>
    </row>
    <row r="638" spans="1:26" ht="10.5" customHeight="1" x14ac:dyDescent="0.15">
      <c r="A638" s="34"/>
      <c r="B638" s="35"/>
      <c r="C638" s="35"/>
      <c r="D638" s="34"/>
      <c r="E638" s="35"/>
      <c r="F638" s="35"/>
      <c r="G638" s="34"/>
      <c r="H638" s="35"/>
      <c r="I638" s="35"/>
      <c r="J638" s="34"/>
      <c r="K638" s="35"/>
      <c r="L638" s="35"/>
      <c r="M638" s="34"/>
      <c r="N638" s="35"/>
      <c r="O638" s="35"/>
      <c r="P638" s="34"/>
      <c r="Q638" s="35"/>
      <c r="R638" s="35"/>
      <c r="S638" s="34"/>
      <c r="T638" s="35"/>
      <c r="U638" s="35"/>
      <c r="V638" s="34"/>
      <c r="W638" s="35"/>
      <c r="X638" s="35"/>
      <c r="Y638" s="35"/>
      <c r="Z638" s="35"/>
    </row>
    <row r="639" spans="1:26" ht="10.5" customHeight="1" x14ac:dyDescent="0.15">
      <c r="A639" s="34"/>
      <c r="B639" s="35"/>
      <c r="C639" s="35"/>
      <c r="D639" s="34"/>
      <c r="E639" s="35"/>
      <c r="F639" s="35"/>
      <c r="G639" s="34"/>
      <c r="H639" s="35"/>
      <c r="I639" s="35"/>
      <c r="J639" s="34"/>
      <c r="K639" s="35"/>
      <c r="L639" s="35"/>
      <c r="M639" s="34"/>
      <c r="N639" s="35"/>
      <c r="O639" s="35"/>
      <c r="P639" s="34"/>
      <c r="Q639" s="35"/>
      <c r="R639" s="35"/>
      <c r="S639" s="34"/>
      <c r="T639" s="35"/>
      <c r="U639" s="35"/>
      <c r="V639" s="34"/>
      <c r="W639" s="35"/>
      <c r="X639" s="35"/>
      <c r="Y639" s="35"/>
      <c r="Z639" s="35"/>
    </row>
    <row r="640" spans="1:26" ht="10.5" customHeight="1" x14ac:dyDescent="0.15">
      <c r="A640" s="34"/>
      <c r="B640" s="35"/>
      <c r="C640" s="35"/>
      <c r="D640" s="34"/>
      <c r="E640" s="35"/>
      <c r="F640" s="35"/>
      <c r="G640" s="34"/>
      <c r="H640" s="35"/>
      <c r="I640" s="35"/>
      <c r="J640" s="34"/>
      <c r="K640" s="35"/>
      <c r="L640" s="35"/>
      <c r="M640" s="34"/>
      <c r="N640" s="35"/>
      <c r="O640" s="35"/>
      <c r="P640" s="34"/>
      <c r="Q640" s="35"/>
      <c r="R640" s="35"/>
      <c r="S640" s="34"/>
      <c r="T640" s="35"/>
      <c r="U640" s="35"/>
      <c r="V640" s="34"/>
      <c r="W640" s="35"/>
      <c r="X640" s="35"/>
      <c r="Y640" s="35"/>
      <c r="Z640" s="35"/>
    </row>
    <row r="641" spans="1:26" ht="10.5" customHeight="1" x14ac:dyDescent="0.15">
      <c r="A641" s="34"/>
      <c r="B641" s="35"/>
      <c r="C641" s="35"/>
      <c r="D641" s="34"/>
      <c r="E641" s="35"/>
      <c r="F641" s="35"/>
      <c r="G641" s="34"/>
      <c r="H641" s="35"/>
      <c r="I641" s="35"/>
      <c r="J641" s="34"/>
      <c r="K641" s="35"/>
      <c r="L641" s="35"/>
      <c r="M641" s="34"/>
      <c r="N641" s="35"/>
      <c r="O641" s="35"/>
      <c r="P641" s="34"/>
      <c r="Q641" s="35"/>
      <c r="R641" s="35"/>
      <c r="S641" s="34"/>
      <c r="T641" s="35"/>
      <c r="U641" s="35"/>
      <c r="V641" s="34"/>
      <c r="W641" s="35"/>
      <c r="X641" s="35"/>
      <c r="Y641" s="35"/>
      <c r="Z641" s="35"/>
    </row>
    <row r="642" spans="1:26" ht="10.5" customHeight="1" x14ac:dyDescent="0.15">
      <c r="A642" s="34"/>
      <c r="B642" s="35"/>
      <c r="C642" s="35"/>
      <c r="D642" s="34"/>
      <c r="E642" s="35"/>
      <c r="F642" s="35"/>
      <c r="G642" s="34"/>
      <c r="H642" s="35"/>
      <c r="I642" s="35"/>
      <c r="J642" s="34"/>
      <c r="K642" s="35"/>
      <c r="L642" s="35"/>
      <c r="M642" s="34"/>
      <c r="N642" s="35"/>
      <c r="O642" s="35"/>
      <c r="P642" s="34"/>
      <c r="Q642" s="35"/>
      <c r="R642" s="35"/>
      <c r="S642" s="34"/>
      <c r="T642" s="35"/>
      <c r="U642" s="35"/>
      <c r="V642" s="34"/>
      <c r="W642" s="35"/>
      <c r="X642" s="35"/>
      <c r="Y642" s="35"/>
      <c r="Z642" s="35"/>
    </row>
    <row r="643" spans="1:26" ht="10.5" customHeight="1" x14ac:dyDescent="0.15">
      <c r="A643" s="34"/>
      <c r="B643" s="35"/>
      <c r="C643" s="35"/>
      <c r="D643" s="34"/>
      <c r="E643" s="35"/>
      <c r="F643" s="35"/>
      <c r="G643" s="34"/>
      <c r="H643" s="35"/>
      <c r="I643" s="35"/>
      <c r="J643" s="34"/>
      <c r="K643" s="35"/>
      <c r="L643" s="35"/>
      <c r="M643" s="34"/>
      <c r="N643" s="35"/>
      <c r="O643" s="35"/>
      <c r="P643" s="34"/>
      <c r="Q643" s="35"/>
      <c r="R643" s="35"/>
      <c r="S643" s="34"/>
      <c r="T643" s="35"/>
      <c r="U643" s="35"/>
      <c r="V643" s="34"/>
      <c r="W643" s="35"/>
      <c r="X643" s="35"/>
      <c r="Y643" s="35"/>
      <c r="Z643" s="35"/>
    </row>
    <row r="644" spans="1:26" ht="10.5" customHeight="1" x14ac:dyDescent="0.15">
      <c r="A644" s="34"/>
      <c r="B644" s="35"/>
      <c r="C644" s="35"/>
      <c r="D644" s="34"/>
      <c r="E644" s="35"/>
      <c r="F644" s="35"/>
      <c r="G644" s="34"/>
      <c r="H644" s="35"/>
      <c r="I644" s="35"/>
      <c r="J644" s="34"/>
      <c r="K644" s="35"/>
      <c r="L644" s="35"/>
      <c r="M644" s="34"/>
      <c r="N644" s="35"/>
      <c r="O644" s="35"/>
      <c r="P644" s="34"/>
      <c r="Q644" s="35"/>
      <c r="R644" s="35"/>
      <c r="S644" s="34"/>
      <c r="T644" s="35"/>
      <c r="U644" s="35"/>
      <c r="V644" s="34"/>
      <c r="W644" s="35"/>
      <c r="X644" s="35"/>
      <c r="Y644" s="35"/>
      <c r="Z644" s="35"/>
    </row>
    <row r="645" spans="1:26" ht="10.5" customHeight="1" x14ac:dyDescent="0.15">
      <c r="A645" s="34"/>
      <c r="B645" s="35"/>
      <c r="C645" s="35"/>
      <c r="D645" s="34"/>
      <c r="E645" s="35"/>
      <c r="F645" s="35"/>
      <c r="G645" s="34"/>
      <c r="H645" s="35"/>
      <c r="I645" s="35"/>
      <c r="J645" s="34"/>
      <c r="K645" s="35"/>
      <c r="L645" s="35"/>
      <c r="M645" s="34"/>
      <c r="N645" s="35"/>
      <c r="O645" s="35"/>
      <c r="P645" s="34"/>
      <c r="Q645" s="35"/>
      <c r="R645" s="35"/>
      <c r="S645" s="34"/>
      <c r="T645" s="35"/>
      <c r="U645" s="35"/>
      <c r="V645" s="34"/>
      <c r="W645" s="35"/>
      <c r="X645" s="35"/>
      <c r="Y645" s="35"/>
      <c r="Z645" s="35"/>
    </row>
    <row r="646" spans="1:26" ht="10.5" customHeight="1" x14ac:dyDescent="0.15">
      <c r="A646" s="34"/>
      <c r="B646" s="35"/>
      <c r="C646" s="35"/>
      <c r="D646" s="34"/>
      <c r="E646" s="35"/>
      <c r="F646" s="35"/>
      <c r="G646" s="34"/>
      <c r="H646" s="35"/>
      <c r="I646" s="35"/>
      <c r="J646" s="34"/>
      <c r="K646" s="35"/>
      <c r="L646" s="35"/>
      <c r="M646" s="34"/>
      <c r="N646" s="35"/>
      <c r="O646" s="35"/>
      <c r="P646" s="34"/>
      <c r="Q646" s="35"/>
      <c r="R646" s="35"/>
      <c r="S646" s="34"/>
      <c r="T646" s="35"/>
      <c r="U646" s="35"/>
      <c r="V646" s="34"/>
      <c r="W646" s="35"/>
      <c r="X646" s="35"/>
      <c r="Y646" s="35"/>
      <c r="Z646" s="35"/>
    </row>
    <row r="647" spans="1:26" ht="10.5" customHeight="1" x14ac:dyDescent="0.15">
      <c r="A647" s="34"/>
      <c r="B647" s="35"/>
      <c r="C647" s="35"/>
      <c r="D647" s="34"/>
      <c r="E647" s="35"/>
      <c r="F647" s="35"/>
      <c r="G647" s="34"/>
      <c r="H647" s="35"/>
      <c r="I647" s="35"/>
      <c r="J647" s="34"/>
      <c r="K647" s="35"/>
      <c r="L647" s="35"/>
      <c r="M647" s="34"/>
      <c r="N647" s="35"/>
      <c r="O647" s="35"/>
      <c r="P647" s="34"/>
      <c r="Q647" s="35"/>
      <c r="R647" s="35"/>
      <c r="S647" s="34"/>
      <c r="T647" s="35"/>
      <c r="U647" s="35"/>
      <c r="V647" s="34"/>
      <c r="W647" s="35"/>
      <c r="X647" s="35"/>
      <c r="Y647" s="35"/>
      <c r="Z647" s="35"/>
    </row>
    <row r="648" spans="1:26" ht="10.5" customHeight="1" x14ac:dyDescent="0.15">
      <c r="A648" s="34"/>
      <c r="B648" s="35"/>
      <c r="C648" s="35"/>
      <c r="D648" s="34"/>
      <c r="E648" s="35"/>
      <c r="F648" s="35"/>
      <c r="G648" s="34"/>
      <c r="H648" s="35"/>
      <c r="I648" s="35"/>
      <c r="J648" s="34"/>
      <c r="K648" s="35"/>
      <c r="L648" s="35"/>
      <c r="M648" s="34"/>
      <c r="N648" s="35"/>
      <c r="O648" s="35"/>
      <c r="P648" s="34"/>
      <c r="Q648" s="35"/>
      <c r="R648" s="35"/>
      <c r="S648" s="34"/>
      <c r="T648" s="35"/>
      <c r="U648" s="35"/>
      <c r="V648" s="34"/>
      <c r="W648" s="35"/>
      <c r="X648" s="35"/>
      <c r="Y648" s="35"/>
      <c r="Z648" s="35"/>
    </row>
    <row r="649" spans="1:26" ht="10.5" customHeight="1" x14ac:dyDescent="0.15">
      <c r="A649" s="34"/>
      <c r="B649" s="35"/>
      <c r="C649" s="35"/>
      <c r="D649" s="34"/>
      <c r="E649" s="35"/>
      <c r="F649" s="35"/>
      <c r="G649" s="34"/>
      <c r="H649" s="35"/>
      <c r="I649" s="35"/>
      <c r="J649" s="34"/>
      <c r="K649" s="35"/>
      <c r="L649" s="35"/>
      <c r="M649" s="34"/>
      <c r="N649" s="35"/>
      <c r="O649" s="35"/>
      <c r="P649" s="34"/>
      <c r="Q649" s="35"/>
      <c r="R649" s="35"/>
      <c r="S649" s="34"/>
      <c r="T649" s="35"/>
      <c r="U649" s="35"/>
      <c r="V649" s="34"/>
      <c r="W649" s="35"/>
      <c r="X649" s="35"/>
      <c r="Y649" s="35"/>
      <c r="Z649" s="35"/>
    </row>
    <row r="650" spans="1:26" ht="10.5" customHeight="1" x14ac:dyDescent="0.15">
      <c r="A650" s="34"/>
      <c r="B650" s="35"/>
      <c r="C650" s="35"/>
      <c r="D650" s="34"/>
      <c r="E650" s="35"/>
      <c r="F650" s="35"/>
      <c r="G650" s="34"/>
      <c r="H650" s="35"/>
      <c r="I650" s="35"/>
      <c r="J650" s="34"/>
      <c r="K650" s="35"/>
      <c r="L650" s="35"/>
      <c r="M650" s="34"/>
      <c r="N650" s="35"/>
      <c r="O650" s="35"/>
      <c r="P650" s="34"/>
      <c r="Q650" s="35"/>
      <c r="R650" s="35"/>
      <c r="S650" s="34"/>
      <c r="T650" s="35"/>
      <c r="U650" s="35"/>
      <c r="V650" s="34"/>
      <c r="W650" s="35"/>
      <c r="X650" s="35"/>
      <c r="Y650" s="35"/>
      <c r="Z650" s="35"/>
    </row>
    <row r="651" spans="1:26" ht="10.5" customHeight="1" x14ac:dyDescent="0.15">
      <c r="A651" s="34"/>
      <c r="B651" s="35"/>
      <c r="C651" s="35"/>
      <c r="D651" s="34"/>
      <c r="E651" s="35"/>
      <c r="F651" s="35"/>
      <c r="G651" s="34"/>
      <c r="H651" s="35"/>
      <c r="I651" s="35"/>
      <c r="J651" s="34"/>
      <c r="K651" s="35"/>
      <c r="L651" s="35"/>
      <c r="M651" s="34"/>
      <c r="N651" s="35"/>
      <c r="O651" s="35"/>
      <c r="P651" s="34"/>
      <c r="Q651" s="35"/>
      <c r="R651" s="35"/>
      <c r="S651" s="34"/>
      <c r="T651" s="35"/>
      <c r="U651" s="35"/>
      <c r="V651" s="34"/>
      <c r="W651" s="35"/>
      <c r="X651" s="35"/>
      <c r="Y651" s="35"/>
      <c r="Z651" s="35"/>
    </row>
    <row r="652" spans="1:26" ht="10.5" customHeight="1" x14ac:dyDescent="0.15">
      <c r="A652" s="34"/>
      <c r="B652" s="35"/>
      <c r="C652" s="35"/>
      <c r="D652" s="34"/>
      <c r="E652" s="35"/>
      <c r="F652" s="35"/>
      <c r="G652" s="34"/>
      <c r="H652" s="35"/>
      <c r="I652" s="35"/>
      <c r="J652" s="34"/>
      <c r="K652" s="35"/>
      <c r="L652" s="35"/>
      <c r="M652" s="34"/>
      <c r="N652" s="35"/>
      <c r="O652" s="35"/>
      <c r="P652" s="34"/>
      <c r="Q652" s="35"/>
      <c r="R652" s="35"/>
      <c r="S652" s="34"/>
      <c r="T652" s="35"/>
      <c r="U652" s="35"/>
      <c r="V652" s="34"/>
      <c r="W652" s="35"/>
      <c r="X652" s="35"/>
      <c r="Y652" s="35"/>
      <c r="Z652" s="35"/>
    </row>
    <row r="653" spans="1:26" ht="10.5" customHeight="1" x14ac:dyDescent="0.15">
      <c r="A653" s="34"/>
      <c r="B653" s="35"/>
      <c r="C653" s="35"/>
      <c r="D653" s="34"/>
      <c r="E653" s="35"/>
      <c r="F653" s="35"/>
      <c r="G653" s="34"/>
      <c r="H653" s="35"/>
      <c r="I653" s="35"/>
      <c r="J653" s="34"/>
      <c r="K653" s="35"/>
      <c r="L653" s="35"/>
      <c r="M653" s="34"/>
      <c r="N653" s="35"/>
      <c r="O653" s="35"/>
      <c r="P653" s="34"/>
      <c r="Q653" s="35"/>
      <c r="R653" s="35"/>
      <c r="S653" s="34"/>
      <c r="T653" s="35"/>
      <c r="U653" s="35"/>
      <c r="V653" s="34"/>
      <c r="W653" s="35"/>
      <c r="X653" s="35"/>
      <c r="Y653" s="35"/>
      <c r="Z653" s="35"/>
    </row>
    <row r="654" spans="1:26" ht="10.5" customHeight="1" x14ac:dyDescent="0.15">
      <c r="A654" s="34"/>
      <c r="B654" s="35"/>
      <c r="C654" s="35"/>
      <c r="D654" s="34"/>
      <c r="E654" s="35"/>
      <c r="F654" s="35"/>
      <c r="G654" s="34"/>
      <c r="H654" s="35"/>
      <c r="I654" s="35"/>
      <c r="J654" s="34"/>
      <c r="K654" s="35"/>
      <c r="L654" s="35"/>
      <c r="M654" s="34"/>
      <c r="N654" s="35"/>
      <c r="O654" s="35"/>
      <c r="P654" s="34"/>
      <c r="Q654" s="35"/>
      <c r="R654" s="35"/>
      <c r="S654" s="34"/>
      <c r="T654" s="35"/>
      <c r="U654" s="35"/>
      <c r="V654" s="34"/>
      <c r="W654" s="35"/>
      <c r="X654" s="35"/>
      <c r="Y654" s="35"/>
      <c r="Z654" s="35"/>
    </row>
    <row r="655" spans="1:26" ht="10.5" customHeight="1" x14ac:dyDescent="0.15">
      <c r="A655" s="34"/>
      <c r="B655" s="35"/>
      <c r="C655" s="35"/>
      <c r="D655" s="34"/>
      <c r="E655" s="35"/>
      <c r="F655" s="35"/>
      <c r="G655" s="34"/>
      <c r="H655" s="35"/>
      <c r="I655" s="35"/>
      <c r="J655" s="34"/>
      <c r="K655" s="35"/>
      <c r="L655" s="35"/>
      <c r="M655" s="34"/>
      <c r="N655" s="35"/>
      <c r="O655" s="35"/>
      <c r="P655" s="34"/>
      <c r="Q655" s="35"/>
      <c r="R655" s="35"/>
      <c r="S655" s="34"/>
      <c r="T655" s="35"/>
      <c r="U655" s="35"/>
      <c r="V655" s="34"/>
      <c r="W655" s="35"/>
      <c r="X655" s="35"/>
      <c r="Y655" s="35"/>
      <c r="Z655" s="35"/>
    </row>
    <row r="656" spans="1:26" ht="10.5" customHeight="1" x14ac:dyDescent="0.15">
      <c r="A656" s="34"/>
      <c r="B656" s="35"/>
      <c r="C656" s="35"/>
      <c r="D656" s="34"/>
      <c r="E656" s="35"/>
      <c r="F656" s="35"/>
      <c r="G656" s="34"/>
      <c r="H656" s="35"/>
      <c r="I656" s="35"/>
      <c r="J656" s="34"/>
      <c r="K656" s="35"/>
      <c r="L656" s="35"/>
      <c r="M656" s="34"/>
      <c r="N656" s="35"/>
      <c r="O656" s="35"/>
      <c r="P656" s="34"/>
      <c r="Q656" s="35"/>
      <c r="R656" s="35"/>
      <c r="S656" s="34"/>
      <c r="T656" s="35"/>
      <c r="U656" s="35"/>
      <c r="V656" s="34"/>
      <c r="W656" s="35"/>
      <c r="X656" s="35"/>
      <c r="Y656" s="35"/>
      <c r="Z656" s="35"/>
    </row>
    <row r="657" spans="1:26" ht="10.5" customHeight="1" x14ac:dyDescent="0.15">
      <c r="A657" s="34"/>
      <c r="B657" s="35"/>
      <c r="C657" s="35"/>
      <c r="D657" s="34"/>
      <c r="E657" s="35"/>
      <c r="F657" s="35"/>
      <c r="G657" s="34"/>
      <c r="H657" s="35"/>
      <c r="I657" s="35"/>
      <c r="J657" s="34"/>
      <c r="K657" s="35"/>
      <c r="L657" s="35"/>
      <c r="M657" s="34"/>
      <c r="N657" s="35"/>
      <c r="O657" s="35"/>
      <c r="P657" s="34"/>
      <c r="Q657" s="35"/>
      <c r="R657" s="35"/>
      <c r="S657" s="34"/>
      <c r="T657" s="35"/>
      <c r="U657" s="35"/>
      <c r="V657" s="34"/>
      <c r="W657" s="35"/>
      <c r="X657" s="35"/>
      <c r="Y657" s="35"/>
      <c r="Z657" s="35"/>
    </row>
    <row r="658" spans="1:26" ht="10.5" customHeight="1" x14ac:dyDescent="0.15">
      <c r="A658" s="34"/>
      <c r="B658" s="35"/>
      <c r="C658" s="35"/>
      <c r="D658" s="34"/>
      <c r="E658" s="35"/>
      <c r="F658" s="35"/>
      <c r="G658" s="34"/>
      <c r="H658" s="35"/>
      <c r="I658" s="35"/>
      <c r="J658" s="34"/>
      <c r="K658" s="35"/>
      <c r="L658" s="35"/>
      <c r="M658" s="34"/>
      <c r="N658" s="35"/>
      <c r="O658" s="35"/>
      <c r="P658" s="34"/>
      <c r="Q658" s="35"/>
      <c r="R658" s="35"/>
      <c r="S658" s="34"/>
      <c r="T658" s="35"/>
      <c r="U658" s="35"/>
      <c r="V658" s="34"/>
      <c r="W658" s="35"/>
      <c r="X658" s="35"/>
      <c r="Y658" s="35"/>
      <c r="Z658" s="35"/>
    </row>
    <row r="659" spans="1:26" ht="10.5" customHeight="1" x14ac:dyDescent="0.15">
      <c r="A659" s="34"/>
      <c r="B659" s="35"/>
      <c r="C659" s="35"/>
      <c r="D659" s="34"/>
      <c r="E659" s="35"/>
      <c r="F659" s="35"/>
      <c r="G659" s="34"/>
      <c r="H659" s="35"/>
      <c r="I659" s="35"/>
      <c r="J659" s="34"/>
      <c r="K659" s="35"/>
      <c r="L659" s="35"/>
      <c r="M659" s="34"/>
      <c r="N659" s="35"/>
      <c r="O659" s="35"/>
      <c r="P659" s="34"/>
      <c r="Q659" s="35"/>
      <c r="R659" s="35"/>
      <c r="S659" s="34"/>
      <c r="T659" s="35"/>
      <c r="U659" s="35"/>
      <c r="V659" s="34"/>
      <c r="W659" s="35"/>
      <c r="X659" s="35"/>
      <c r="Y659" s="35"/>
      <c r="Z659" s="35"/>
    </row>
    <row r="660" spans="1:26" ht="10.5" customHeight="1" x14ac:dyDescent="0.15">
      <c r="A660" s="34"/>
      <c r="B660" s="35"/>
      <c r="C660" s="35"/>
      <c r="D660" s="34"/>
      <c r="E660" s="35"/>
      <c r="F660" s="35"/>
      <c r="G660" s="34"/>
      <c r="H660" s="35"/>
      <c r="I660" s="35"/>
      <c r="J660" s="34"/>
      <c r="K660" s="35"/>
      <c r="L660" s="35"/>
      <c r="M660" s="34"/>
      <c r="N660" s="35"/>
      <c r="O660" s="35"/>
      <c r="P660" s="34"/>
      <c r="Q660" s="35"/>
      <c r="R660" s="35"/>
      <c r="S660" s="34"/>
      <c r="T660" s="35"/>
      <c r="U660" s="35"/>
      <c r="V660" s="34"/>
      <c r="W660" s="35"/>
      <c r="X660" s="35"/>
      <c r="Y660" s="35"/>
      <c r="Z660" s="35"/>
    </row>
    <row r="661" spans="1:26" ht="10.5" customHeight="1" x14ac:dyDescent="0.15">
      <c r="A661" s="34"/>
      <c r="B661" s="35"/>
      <c r="C661" s="35"/>
      <c r="D661" s="34"/>
      <c r="E661" s="35"/>
      <c r="F661" s="35"/>
      <c r="G661" s="34"/>
      <c r="H661" s="35"/>
      <c r="I661" s="35"/>
      <c r="J661" s="34"/>
      <c r="K661" s="35"/>
      <c r="L661" s="35"/>
      <c r="M661" s="34"/>
      <c r="N661" s="35"/>
      <c r="O661" s="35"/>
      <c r="P661" s="34"/>
      <c r="Q661" s="35"/>
      <c r="R661" s="35"/>
      <c r="S661" s="34"/>
      <c r="T661" s="35"/>
      <c r="U661" s="35"/>
      <c r="V661" s="34"/>
      <c r="W661" s="35"/>
      <c r="X661" s="35"/>
      <c r="Y661" s="35"/>
      <c r="Z661" s="35"/>
    </row>
    <row r="662" spans="1:26" ht="10.5" customHeight="1" x14ac:dyDescent="0.15">
      <c r="A662" s="34"/>
      <c r="B662" s="35"/>
      <c r="C662" s="35"/>
      <c r="D662" s="34"/>
      <c r="E662" s="35"/>
      <c r="F662" s="35"/>
      <c r="G662" s="34"/>
      <c r="H662" s="35"/>
      <c r="I662" s="35"/>
      <c r="J662" s="34"/>
      <c r="K662" s="35"/>
      <c r="L662" s="35"/>
      <c r="M662" s="34"/>
      <c r="N662" s="35"/>
      <c r="O662" s="35"/>
      <c r="P662" s="34"/>
      <c r="Q662" s="35"/>
      <c r="R662" s="35"/>
      <c r="S662" s="34"/>
      <c r="T662" s="35"/>
      <c r="U662" s="35"/>
      <c r="V662" s="34"/>
      <c r="W662" s="35"/>
      <c r="X662" s="35"/>
      <c r="Y662" s="35"/>
      <c r="Z662" s="35"/>
    </row>
    <row r="663" spans="1:26" ht="10.5" customHeight="1" x14ac:dyDescent="0.15">
      <c r="A663" s="34"/>
      <c r="B663" s="35"/>
      <c r="C663" s="35"/>
      <c r="D663" s="34"/>
      <c r="E663" s="35"/>
      <c r="F663" s="35"/>
      <c r="G663" s="34"/>
      <c r="H663" s="35"/>
      <c r="I663" s="35"/>
      <c r="J663" s="34"/>
      <c r="K663" s="35"/>
      <c r="L663" s="35"/>
      <c r="M663" s="34"/>
      <c r="N663" s="35"/>
      <c r="O663" s="35"/>
      <c r="P663" s="34"/>
      <c r="Q663" s="35"/>
      <c r="R663" s="35"/>
      <c r="S663" s="34"/>
      <c r="T663" s="35"/>
      <c r="U663" s="35"/>
      <c r="V663" s="34"/>
      <c r="W663" s="35"/>
      <c r="X663" s="35"/>
      <c r="Y663" s="35"/>
      <c r="Z663" s="35"/>
    </row>
    <row r="664" spans="1:26" ht="10.5" customHeight="1" x14ac:dyDescent="0.15">
      <c r="A664" s="34"/>
      <c r="B664" s="35"/>
      <c r="C664" s="35"/>
      <c r="D664" s="34"/>
      <c r="E664" s="35"/>
      <c r="F664" s="35"/>
      <c r="G664" s="34"/>
      <c r="H664" s="35"/>
      <c r="I664" s="35"/>
      <c r="J664" s="34"/>
      <c r="K664" s="35"/>
      <c r="L664" s="35"/>
      <c r="M664" s="34"/>
      <c r="N664" s="35"/>
      <c r="O664" s="35"/>
      <c r="P664" s="34"/>
      <c r="Q664" s="35"/>
      <c r="R664" s="35"/>
      <c r="S664" s="34"/>
      <c r="T664" s="35"/>
      <c r="U664" s="35"/>
      <c r="V664" s="34"/>
      <c r="W664" s="35"/>
      <c r="X664" s="35"/>
      <c r="Y664" s="35"/>
      <c r="Z664" s="35"/>
    </row>
    <row r="665" spans="1:26" ht="10.5" customHeight="1" x14ac:dyDescent="0.15">
      <c r="A665" s="34"/>
      <c r="B665" s="35"/>
      <c r="C665" s="35"/>
      <c r="D665" s="34"/>
      <c r="E665" s="35"/>
      <c r="F665" s="35"/>
      <c r="G665" s="34"/>
      <c r="H665" s="35"/>
      <c r="I665" s="35"/>
      <c r="J665" s="34"/>
      <c r="K665" s="35"/>
      <c r="L665" s="35"/>
      <c r="M665" s="34"/>
      <c r="N665" s="35"/>
      <c r="O665" s="35"/>
      <c r="P665" s="34"/>
      <c r="Q665" s="35"/>
      <c r="R665" s="35"/>
      <c r="S665" s="34"/>
      <c r="T665" s="35"/>
      <c r="U665" s="35"/>
      <c r="V665" s="34"/>
      <c r="W665" s="35"/>
      <c r="X665" s="35"/>
      <c r="Y665" s="35"/>
      <c r="Z665" s="35"/>
    </row>
    <row r="666" spans="1:26" ht="10.5" customHeight="1" x14ac:dyDescent="0.15">
      <c r="A666" s="34"/>
      <c r="B666" s="35"/>
      <c r="C666" s="35"/>
      <c r="D666" s="34"/>
      <c r="E666" s="35"/>
      <c r="F666" s="35"/>
      <c r="G666" s="34"/>
      <c r="H666" s="35"/>
      <c r="I666" s="35"/>
      <c r="J666" s="34"/>
      <c r="K666" s="35"/>
      <c r="L666" s="35"/>
      <c r="M666" s="34"/>
      <c r="N666" s="35"/>
      <c r="O666" s="35"/>
      <c r="P666" s="34"/>
      <c r="Q666" s="35"/>
      <c r="R666" s="35"/>
      <c r="S666" s="34"/>
      <c r="T666" s="35"/>
      <c r="U666" s="35"/>
      <c r="V666" s="34"/>
      <c r="W666" s="35"/>
      <c r="X666" s="35"/>
      <c r="Y666" s="35"/>
      <c r="Z666" s="35"/>
    </row>
    <row r="667" spans="1:26" ht="10.5" customHeight="1" x14ac:dyDescent="0.15">
      <c r="A667" s="34"/>
      <c r="B667" s="35"/>
      <c r="C667" s="35"/>
      <c r="D667" s="34"/>
      <c r="E667" s="35"/>
      <c r="F667" s="35"/>
      <c r="G667" s="34"/>
      <c r="H667" s="35"/>
      <c r="I667" s="35"/>
      <c r="J667" s="34"/>
      <c r="K667" s="35"/>
      <c r="L667" s="35"/>
      <c r="M667" s="34"/>
      <c r="N667" s="35"/>
      <c r="O667" s="35"/>
      <c r="P667" s="34"/>
      <c r="Q667" s="35"/>
      <c r="R667" s="35"/>
      <c r="S667" s="34"/>
      <c r="T667" s="35"/>
      <c r="U667" s="35"/>
      <c r="V667" s="34"/>
      <c r="W667" s="35"/>
      <c r="X667" s="35"/>
      <c r="Y667" s="35"/>
      <c r="Z667" s="35"/>
    </row>
    <row r="668" spans="1:26" ht="10.5" customHeight="1" x14ac:dyDescent="0.15">
      <c r="A668" s="34"/>
      <c r="B668" s="35"/>
      <c r="C668" s="35"/>
      <c r="D668" s="34"/>
      <c r="E668" s="35"/>
      <c r="F668" s="35"/>
      <c r="G668" s="34"/>
      <c r="H668" s="35"/>
      <c r="I668" s="35"/>
      <c r="J668" s="34"/>
      <c r="K668" s="35"/>
      <c r="L668" s="35"/>
      <c r="M668" s="34"/>
      <c r="N668" s="35"/>
      <c r="O668" s="35"/>
      <c r="P668" s="34"/>
      <c r="Q668" s="35"/>
      <c r="R668" s="35"/>
      <c r="S668" s="34"/>
      <c r="T668" s="35"/>
      <c r="U668" s="35"/>
      <c r="V668" s="34"/>
      <c r="W668" s="35"/>
      <c r="X668" s="35"/>
      <c r="Y668" s="35"/>
      <c r="Z668" s="35"/>
    </row>
    <row r="669" spans="1:26" ht="10.5" customHeight="1" x14ac:dyDescent="0.15">
      <c r="A669" s="34"/>
      <c r="B669" s="35"/>
      <c r="C669" s="35"/>
      <c r="D669" s="34"/>
      <c r="E669" s="35"/>
      <c r="F669" s="35"/>
      <c r="G669" s="34"/>
      <c r="H669" s="35"/>
      <c r="I669" s="35"/>
      <c r="J669" s="34"/>
      <c r="K669" s="35"/>
      <c r="L669" s="35"/>
      <c r="M669" s="34"/>
      <c r="N669" s="35"/>
      <c r="O669" s="35"/>
      <c r="P669" s="34"/>
      <c r="Q669" s="35"/>
      <c r="R669" s="35"/>
      <c r="S669" s="34"/>
      <c r="T669" s="35"/>
      <c r="U669" s="35"/>
      <c r="V669" s="34"/>
      <c r="W669" s="35"/>
      <c r="X669" s="35"/>
      <c r="Y669" s="35"/>
      <c r="Z669" s="35"/>
    </row>
    <row r="670" spans="1:26" ht="10.5" customHeight="1" x14ac:dyDescent="0.15">
      <c r="A670" s="34"/>
      <c r="B670" s="35"/>
      <c r="C670" s="35"/>
      <c r="D670" s="34"/>
      <c r="E670" s="35"/>
      <c r="F670" s="35"/>
      <c r="G670" s="34"/>
      <c r="H670" s="35"/>
      <c r="I670" s="35"/>
      <c r="J670" s="34"/>
      <c r="K670" s="35"/>
      <c r="L670" s="35"/>
      <c r="M670" s="34"/>
      <c r="N670" s="35"/>
      <c r="O670" s="35"/>
      <c r="P670" s="34"/>
      <c r="Q670" s="35"/>
      <c r="R670" s="35"/>
      <c r="S670" s="34"/>
      <c r="T670" s="35"/>
      <c r="U670" s="35"/>
      <c r="V670" s="34"/>
      <c r="W670" s="35"/>
      <c r="X670" s="35"/>
      <c r="Y670" s="35"/>
      <c r="Z670" s="35"/>
    </row>
    <row r="671" spans="1:26" ht="10.5" customHeight="1" x14ac:dyDescent="0.15">
      <c r="A671" s="34"/>
      <c r="B671" s="35"/>
      <c r="C671" s="35"/>
      <c r="D671" s="34"/>
      <c r="E671" s="35"/>
      <c r="F671" s="35"/>
      <c r="G671" s="34"/>
      <c r="H671" s="35"/>
      <c r="I671" s="35"/>
      <c r="J671" s="34"/>
      <c r="K671" s="35"/>
      <c r="L671" s="35"/>
      <c r="M671" s="34"/>
      <c r="N671" s="35"/>
      <c r="O671" s="35"/>
      <c r="P671" s="34"/>
      <c r="Q671" s="35"/>
      <c r="R671" s="35"/>
      <c r="S671" s="34"/>
      <c r="T671" s="35"/>
      <c r="U671" s="35"/>
      <c r="V671" s="34"/>
      <c r="W671" s="35"/>
      <c r="X671" s="35"/>
      <c r="Y671" s="35"/>
      <c r="Z671" s="35"/>
    </row>
    <row r="672" spans="1:26" ht="10.5" customHeight="1" x14ac:dyDescent="0.15">
      <c r="A672" s="34"/>
      <c r="B672" s="35"/>
      <c r="C672" s="35"/>
      <c r="D672" s="34"/>
      <c r="E672" s="35"/>
      <c r="F672" s="35"/>
      <c r="G672" s="34"/>
      <c r="H672" s="35"/>
      <c r="I672" s="35"/>
      <c r="J672" s="34"/>
      <c r="K672" s="35"/>
      <c r="L672" s="35"/>
      <c r="M672" s="34"/>
      <c r="N672" s="35"/>
      <c r="O672" s="35"/>
      <c r="P672" s="34"/>
      <c r="Q672" s="35"/>
      <c r="R672" s="35"/>
      <c r="S672" s="34"/>
      <c r="T672" s="35"/>
      <c r="U672" s="35"/>
      <c r="V672" s="34"/>
      <c r="W672" s="35"/>
      <c r="X672" s="35"/>
      <c r="Y672" s="35"/>
      <c r="Z672" s="35"/>
    </row>
    <row r="673" spans="1:26" ht="10.5" customHeight="1" x14ac:dyDescent="0.15">
      <c r="A673" s="34"/>
      <c r="B673" s="35"/>
      <c r="C673" s="35"/>
      <c r="D673" s="34"/>
      <c r="E673" s="35"/>
      <c r="F673" s="35"/>
      <c r="G673" s="34"/>
      <c r="H673" s="35"/>
      <c r="I673" s="35"/>
      <c r="J673" s="34"/>
      <c r="K673" s="35"/>
      <c r="L673" s="35"/>
      <c r="M673" s="34"/>
      <c r="N673" s="35"/>
      <c r="O673" s="35"/>
      <c r="P673" s="34"/>
      <c r="Q673" s="35"/>
      <c r="R673" s="35"/>
      <c r="S673" s="34"/>
      <c r="T673" s="35"/>
      <c r="U673" s="35"/>
      <c r="V673" s="34"/>
      <c r="W673" s="35"/>
      <c r="X673" s="35"/>
      <c r="Y673" s="35"/>
      <c r="Z673" s="35"/>
    </row>
    <row r="674" spans="1:26" ht="10.5" customHeight="1" x14ac:dyDescent="0.15">
      <c r="A674" s="34"/>
      <c r="B674" s="35"/>
      <c r="C674" s="35"/>
      <c r="D674" s="34"/>
      <c r="E674" s="35"/>
      <c r="F674" s="35"/>
      <c r="G674" s="34"/>
      <c r="H674" s="35"/>
      <c r="I674" s="35"/>
      <c r="J674" s="34"/>
      <c r="K674" s="35"/>
      <c r="L674" s="35"/>
      <c r="M674" s="34"/>
      <c r="N674" s="35"/>
      <c r="O674" s="35"/>
      <c r="P674" s="34"/>
      <c r="Q674" s="35"/>
      <c r="R674" s="35"/>
      <c r="S674" s="34"/>
      <c r="T674" s="35"/>
      <c r="U674" s="35"/>
      <c r="V674" s="34"/>
      <c r="W674" s="35"/>
      <c r="X674" s="35"/>
      <c r="Y674" s="35"/>
      <c r="Z674" s="35"/>
    </row>
    <row r="675" spans="1:26" ht="10.5" customHeight="1" x14ac:dyDescent="0.15">
      <c r="A675" s="34"/>
      <c r="B675" s="35"/>
      <c r="C675" s="35"/>
      <c r="D675" s="34"/>
      <c r="E675" s="35"/>
      <c r="F675" s="35"/>
      <c r="G675" s="34"/>
      <c r="H675" s="35"/>
      <c r="I675" s="35"/>
      <c r="J675" s="34"/>
      <c r="K675" s="35"/>
      <c r="L675" s="35"/>
      <c r="M675" s="34"/>
      <c r="N675" s="35"/>
      <c r="O675" s="35"/>
      <c r="P675" s="34"/>
      <c r="Q675" s="35"/>
      <c r="R675" s="35"/>
      <c r="S675" s="34"/>
      <c r="T675" s="35"/>
      <c r="U675" s="35"/>
      <c r="V675" s="34"/>
      <c r="W675" s="35"/>
      <c r="X675" s="35"/>
      <c r="Y675" s="35"/>
      <c r="Z675" s="35"/>
    </row>
    <row r="676" spans="1:26" ht="10.5" customHeight="1" x14ac:dyDescent="0.15">
      <c r="A676" s="34"/>
      <c r="B676" s="35"/>
      <c r="C676" s="35"/>
      <c r="D676" s="34"/>
      <c r="E676" s="35"/>
      <c r="F676" s="35"/>
      <c r="G676" s="34"/>
      <c r="H676" s="35"/>
      <c r="I676" s="35"/>
      <c r="J676" s="34"/>
      <c r="K676" s="35"/>
      <c r="L676" s="35"/>
      <c r="M676" s="34"/>
      <c r="N676" s="35"/>
      <c r="O676" s="35"/>
      <c r="P676" s="34"/>
      <c r="Q676" s="35"/>
      <c r="R676" s="35"/>
      <c r="S676" s="34"/>
      <c r="T676" s="35"/>
      <c r="U676" s="35"/>
      <c r="V676" s="34"/>
      <c r="W676" s="35"/>
      <c r="X676" s="35"/>
      <c r="Y676" s="35"/>
      <c r="Z676" s="35"/>
    </row>
    <row r="677" spans="1:26" ht="10.5" customHeight="1" x14ac:dyDescent="0.15">
      <c r="A677" s="34"/>
      <c r="B677" s="35"/>
      <c r="C677" s="35"/>
      <c r="D677" s="34"/>
      <c r="E677" s="35"/>
      <c r="F677" s="35"/>
      <c r="G677" s="34"/>
      <c r="H677" s="35"/>
      <c r="I677" s="35"/>
      <c r="J677" s="34"/>
      <c r="K677" s="35"/>
      <c r="L677" s="35"/>
      <c r="M677" s="34"/>
      <c r="N677" s="35"/>
      <c r="O677" s="35"/>
      <c r="P677" s="34"/>
      <c r="Q677" s="35"/>
      <c r="R677" s="35"/>
      <c r="S677" s="34"/>
      <c r="T677" s="35"/>
      <c r="U677" s="35"/>
      <c r="V677" s="34"/>
      <c r="W677" s="35"/>
      <c r="X677" s="35"/>
      <c r="Y677" s="35"/>
      <c r="Z677" s="35"/>
    </row>
    <row r="678" spans="1:26" ht="10.5" customHeight="1" x14ac:dyDescent="0.15">
      <c r="A678" s="34"/>
      <c r="B678" s="35"/>
      <c r="C678" s="35"/>
      <c r="D678" s="34"/>
      <c r="E678" s="35"/>
      <c r="F678" s="35"/>
      <c r="G678" s="34"/>
      <c r="H678" s="35"/>
      <c r="I678" s="35"/>
      <c r="J678" s="34"/>
      <c r="K678" s="35"/>
      <c r="L678" s="35"/>
      <c r="M678" s="34"/>
      <c r="N678" s="35"/>
      <c r="O678" s="35"/>
      <c r="P678" s="34"/>
      <c r="Q678" s="35"/>
      <c r="R678" s="35"/>
      <c r="S678" s="34"/>
      <c r="T678" s="35"/>
      <c r="U678" s="35"/>
      <c r="V678" s="34"/>
      <c r="W678" s="35"/>
      <c r="X678" s="35"/>
      <c r="Y678" s="35"/>
      <c r="Z678" s="35"/>
    </row>
    <row r="679" spans="1:26" ht="10.5" customHeight="1" x14ac:dyDescent="0.15">
      <c r="A679" s="34"/>
      <c r="B679" s="35"/>
      <c r="C679" s="35"/>
      <c r="D679" s="34"/>
      <c r="E679" s="35"/>
      <c r="F679" s="35"/>
      <c r="G679" s="34"/>
      <c r="H679" s="35"/>
      <c r="I679" s="35"/>
      <c r="J679" s="34"/>
      <c r="K679" s="35"/>
      <c r="L679" s="35"/>
      <c r="M679" s="34"/>
      <c r="N679" s="35"/>
      <c r="O679" s="35"/>
      <c r="P679" s="34"/>
      <c r="Q679" s="35"/>
      <c r="R679" s="35"/>
      <c r="S679" s="34"/>
      <c r="T679" s="35"/>
      <c r="U679" s="35"/>
      <c r="V679" s="34"/>
      <c r="W679" s="35"/>
      <c r="X679" s="35"/>
      <c r="Y679" s="35"/>
      <c r="Z679" s="35"/>
    </row>
    <row r="680" spans="1:26" ht="10.5" customHeight="1" x14ac:dyDescent="0.15">
      <c r="A680" s="34"/>
      <c r="B680" s="35"/>
      <c r="C680" s="35"/>
      <c r="D680" s="34"/>
      <c r="E680" s="35"/>
      <c r="F680" s="35"/>
      <c r="G680" s="34"/>
      <c r="H680" s="35"/>
      <c r="I680" s="35"/>
      <c r="J680" s="34"/>
      <c r="K680" s="35"/>
      <c r="L680" s="35"/>
      <c r="M680" s="34"/>
      <c r="N680" s="35"/>
      <c r="O680" s="35"/>
      <c r="P680" s="34"/>
      <c r="Q680" s="35"/>
      <c r="R680" s="35"/>
      <c r="S680" s="34"/>
      <c r="T680" s="35"/>
      <c r="U680" s="35"/>
      <c r="V680" s="34"/>
      <c r="W680" s="35"/>
      <c r="X680" s="35"/>
      <c r="Y680" s="35"/>
      <c r="Z680" s="35"/>
    </row>
    <row r="681" spans="1:26" ht="10.5" customHeight="1" x14ac:dyDescent="0.15">
      <c r="A681" s="34"/>
      <c r="B681" s="35"/>
      <c r="C681" s="35"/>
      <c r="D681" s="34"/>
      <c r="E681" s="35"/>
      <c r="F681" s="35"/>
      <c r="G681" s="34"/>
      <c r="H681" s="35"/>
      <c r="I681" s="35"/>
      <c r="J681" s="34"/>
      <c r="K681" s="35"/>
      <c r="L681" s="35"/>
      <c r="M681" s="34"/>
      <c r="N681" s="35"/>
      <c r="O681" s="35"/>
      <c r="P681" s="34"/>
      <c r="Q681" s="35"/>
      <c r="R681" s="35"/>
      <c r="S681" s="34"/>
      <c r="T681" s="35"/>
      <c r="U681" s="35"/>
      <c r="V681" s="34"/>
      <c r="W681" s="35"/>
      <c r="X681" s="35"/>
      <c r="Y681" s="35"/>
      <c r="Z681" s="35"/>
    </row>
    <row r="682" spans="1:26" ht="10.5" customHeight="1" x14ac:dyDescent="0.15">
      <c r="A682" s="34"/>
      <c r="B682" s="35"/>
      <c r="C682" s="35"/>
      <c r="D682" s="34"/>
      <c r="E682" s="35"/>
      <c r="F682" s="35"/>
      <c r="G682" s="34"/>
      <c r="H682" s="35"/>
      <c r="I682" s="35"/>
      <c r="J682" s="34"/>
      <c r="K682" s="35"/>
      <c r="L682" s="35"/>
      <c r="M682" s="34"/>
      <c r="N682" s="35"/>
      <c r="O682" s="35"/>
      <c r="P682" s="34"/>
      <c r="Q682" s="35"/>
      <c r="R682" s="35"/>
      <c r="S682" s="34"/>
      <c r="T682" s="35"/>
      <c r="U682" s="35"/>
      <c r="V682" s="34"/>
      <c r="W682" s="35"/>
      <c r="X682" s="35"/>
      <c r="Y682" s="35"/>
      <c r="Z682" s="35"/>
    </row>
    <row r="683" spans="1:26" ht="10.5" customHeight="1" x14ac:dyDescent="0.15">
      <c r="A683" s="34"/>
      <c r="B683" s="35"/>
      <c r="C683" s="35"/>
      <c r="D683" s="34"/>
      <c r="E683" s="35"/>
      <c r="F683" s="35"/>
      <c r="G683" s="34"/>
      <c r="H683" s="35"/>
      <c r="I683" s="35"/>
      <c r="J683" s="34"/>
      <c r="K683" s="35"/>
      <c r="L683" s="35"/>
      <c r="M683" s="34"/>
      <c r="N683" s="35"/>
      <c r="O683" s="35"/>
      <c r="P683" s="34"/>
      <c r="Q683" s="35"/>
      <c r="R683" s="35"/>
      <c r="S683" s="34"/>
      <c r="T683" s="35"/>
      <c r="U683" s="35"/>
      <c r="V683" s="34"/>
      <c r="W683" s="35"/>
      <c r="X683" s="35"/>
      <c r="Y683" s="35"/>
      <c r="Z683" s="35"/>
    </row>
    <row r="684" spans="1:26" ht="10.5" customHeight="1" x14ac:dyDescent="0.15">
      <c r="A684" s="34"/>
      <c r="B684" s="35"/>
      <c r="C684" s="35"/>
      <c r="D684" s="34"/>
      <c r="E684" s="35"/>
      <c r="F684" s="35"/>
      <c r="G684" s="34"/>
      <c r="H684" s="35"/>
      <c r="I684" s="35"/>
      <c r="J684" s="34"/>
      <c r="K684" s="35"/>
      <c r="L684" s="35"/>
      <c r="M684" s="34"/>
      <c r="N684" s="35"/>
      <c r="O684" s="35"/>
      <c r="P684" s="34"/>
      <c r="Q684" s="35"/>
      <c r="R684" s="35"/>
      <c r="S684" s="34"/>
      <c r="T684" s="35"/>
      <c r="U684" s="35"/>
      <c r="V684" s="34"/>
      <c r="W684" s="35"/>
      <c r="X684" s="35"/>
      <c r="Y684" s="35"/>
      <c r="Z684" s="35"/>
    </row>
    <row r="685" spans="1:26" ht="10.5" customHeight="1" x14ac:dyDescent="0.15">
      <c r="A685" s="34"/>
      <c r="B685" s="35"/>
      <c r="C685" s="35"/>
      <c r="D685" s="34"/>
      <c r="E685" s="35"/>
      <c r="F685" s="35"/>
      <c r="G685" s="34"/>
      <c r="H685" s="35"/>
      <c r="I685" s="35"/>
      <c r="J685" s="34"/>
      <c r="K685" s="35"/>
      <c r="L685" s="35"/>
      <c r="M685" s="34"/>
      <c r="N685" s="35"/>
      <c r="O685" s="35"/>
      <c r="P685" s="34"/>
      <c r="Q685" s="35"/>
      <c r="R685" s="35"/>
      <c r="S685" s="34"/>
      <c r="T685" s="35"/>
      <c r="U685" s="35"/>
      <c r="V685" s="34"/>
      <c r="W685" s="35"/>
      <c r="X685" s="35"/>
      <c r="Y685" s="35"/>
      <c r="Z685" s="35"/>
    </row>
    <row r="686" spans="1:26" ht="10.5" customHeight="1" x14ac:dyDescent="0.15">
      <c r="A686" s="34"/>
      <c r="B686" s="35"/>
      <c r="C686" s="35"/>
      <c r="D686" s="34"/>
      <c r="E686" s="35"/>
      <c r="F686" s="35"/>
      <c r="G686" s="34"/>
      <c r="H686" s="35"/>
      <c r="I686" s="35"/>
      <c r="J686" s="34"/>
      <c r="K686" s="35"/>
      <c r="L686" s="35"/>
      <c r="M686" s="34"/>
      <c r="N686" s="35"/>
      <c r="O686" s="35"/>
      <c r="P686" s="34"/>
      <c r="Q686" s="35"/>
      <c r="R686" s="35"/>
      <c r="S686" s="34"/>
      <c r="T686" s="35"/>
      <c r="U686" s="35"/>
      <c r="V686" s="34"/>
      <c r="W686" s="35"/>
      <c r="X686" s="35"/>
      <c r="Y686" s="35"/>
      <c r="Z686" s="35"/>
    </row>
    <row r="687" spans="1:26" ht="10.5" customHeight="1" x14ac:dyDescent="0.15">
      <c r="A687" s="34"/>
      <c r="B687" s="35"/>
      <c r="C687" s="35"/>
      <c r="D687" s="34"/>
      <c r="E687" s="35"/>
      <c r="F687" s="35"/>
      <c r="G687" s="34"/>
      <c r="H687" s="35"/>
      <c r="I687" s="35"/>
      <c r="J687" s="34"/>
      <c r="K687" s="35"/>
      <c r="L687" s="35"/>
      <c r="M687" s="34"/>
      <c r="N687" s="35"/>
      <c r="O687" s="35"/>
      <c r="P687" s="34"/>
      <c r="Q687" s="35"/>
      <c r="R687" s="35"/>
      <c r="S687" s="34"/>
      <c r="T687" s="35"/>
      <c r="U687" s="35"/>
      <c r="V687" s="34"/>
      <c r="W687" s="35"/>
      <c r="X687" s="35"/>
      <c r="Y687" s="35"/>
      <c r="Z687" s="35"/>
    </row>
    <row r="688" spans="1:26" ht="10.5" customHeight="1" x14ac:dyDescent="0.15">
      <c r="A688" s="34"/>
      <c r="B688" s="35"/>
      <c r="C688" s="35"/>
      <c r="D688" s="34"/>
      <c r="E688" s="35"/>
      <c r="F688" s="35"/>
      <c r="G688" s="34"/>
      <c r="H688" s="35"/>
      <c r="I688" s="35"/>
      <c r="J688" s="34"/>
      <c r="K688" s="35"/>
      <c r="L688" s="35"/>
      <c r="M688" s="34"/>
      <c r="N688" s="35"/>
      <c r="O688" s="35"/>
      <c r="P688" s="34"/>
      <c r="Q688" s="35"/>
      <c r="R688" s="35"/>
      <c r="S688" s="34"/>
      <c r="T688" s="35"/>
      <c r="U688" s="35"/>
      <c r="V688" s="34"/>
      <c r="W688" s="35"/>
      <c r="X688" s="35"/>
      <c r="Y688" s="35"/>
      <c r="Z688" s="35"/>
    </row>
    <row r="689" spans="1:26" ht="10.5" customHeight="1" x14ac:dyDescent="0.15">
      <c r="A689" s="34"/>
      <c r="B689" s="35"/>
      <c r="C689" s="35"/>
      <c r="D689" s="34"/>
      <c r="E689" s="35"/>
      <c r="F689" s="35"/>
      <c r="G689" s="34"/>
      <c r="H689" s="35"/>
      <c r="I689" s="35"/>
      <c r="J689" s="34"/>
      <c r="K689" s="35"/>
      <c r="L689" s="35"/>
      <c r="M689" s="34"/>
      <c r="N689" s="35"/>
      <c r="O689" s="35"/>
      <c r="P689" s="34"/>
      <c r="Q689" s="35"/>
      <c r="R689" s="35"/>
      <c r="S689" s="34"/>
      <c r="T689" s="35"/>
      <c r="U689" s="35"/>
      <c r="V689" s="34"/>
      <c r="W689" s="35"/>
      <c r="X689" s="35"/>
      <c r="Y689" s="35"/>
      <c r="Z689" s="35"/>
    </row>
    <row r="690" spans="1:26" ht="10.5" customHeight="1" x14ac:dyDescent="0.15">
      <c r="A690" s="34"/>
      <c r="B690" s="35"/>
      <c r="C690" s="35"/>
      <c r="D690" s="34"/>
      <c r="E690" s="35"/>
      <c r="F690" s="35"/>
      <c r="G690" s="34"/>
      <c r="H690" s="35"/>
      <c r="I690" s="35"/>
      <c r="J690" s="34"/>
      <c r="K690" s="35"/>
      <c r="L690" s="35"/>
      <c r="M690" s="34"/>
      <c r="N690" s="35"/>
      <c r="O690" s="35"/>
      <c r="P690" s="34"/>
      <c r="Q690" s="35"/>
      <c r="R690" s="35"/>
      <c r="S690" s="34"/>
      <c r="T690" s="35"/>
      <c r="U690" s="35"/>
      <c r="V690" s="34"/>
      <c r="W690" s="35"/>
      <c r="X690" s="35"/>
      <c r="Y690" s="35"/>
      <c r="Z690" s="35"/>
    </row>
    <row r="691" spans="1:26" ht="10.5" customHeight="1" x14ac:dyDescent="0.15">
      <c r="A691" s="34"/>
      <c r="B691" s="35"/>
      <c r="C691" s="35"/>
      <c r="D691" s="34"/>
      <c r="E691" s="35"/>
      <c r="F691" s="35"/>
      <c r="G691" s="34"/>
      <c r="H691" s="35"/>
      <c r="I691" s="35"/>
      <c r="J691" s="34"/>
      <c r="K691" s="35"/>
      <c r="L691" s="35"/>
      <c r="M691" s="34"/>
      <c r="N691" s="35"/>
      <c r="O691" s="35"/>
      <c r="P691" s="34"/>
      <c r="Q691" s="35"/>
      <c r="R691" s="35"/>
      <c r="S691" s="34"/>
      <c r="T691" s="35"/>
      <c r="U691" s="35"/>
      <c r="V691" s="34"/>
      <c r="W691" s="35"/>
      <c r="X691" s="35"/>
      <c r="Y691" s="35"/>
      <c r="Z691" s="35"/>
    </row>
    <row r="692" spans="1:26" ht="10.5" customHeight="1" x14ac:dyDescent="0.15">
      <c r="A692" s="34"/>
      <c r="B692" s="35"/>
      <c r="C692" s="35"/>
      <c r="D692" s="34"/>
      <c r="E692" s="35"/>
      <c r="F692" s="35"/>
      <c r="G692" s="34"/>
      <c r="H692" s="35"/>
      <c r="I692" s="35"/>
      <c r="J692" s="34"/>
      <c r="K692" s="35"/>
      <c r="L692" s="35"/>
      <c r="M692" s="34"/>
      <c r="N692" s="35"/>
      <c r="O692" s="35"/>
      <c r="P692" s="34"/>
      <c r="Q692" s="35"/>
      <c r="R692" s="35"/>
      <c r="S692" s="34"/>
      <c r="T692" s="35"/>
      <c r="U692" s="35"/>
      <c r="V692" s="34"/>
      <c r="W692" s="35"/>
      <c r="X692" s="35"/>
      <c r="Y692" s="35"/>
      <c r="Z692" s="35"/>
    </row>
    <row r="693" spans="1:26" ht="10.5" customHeight="1" x14ac:dyDescent="0.15">
      <c r="A693" s="34"/>
      <c r="B693" s="35"/>
      <c r="C693" s="35"/>
      <c r="D693" s="34"/>
      <c r="E693" s="35"/>
      <c r="F693" s="35"/>
      <c r="G693" s="34"/>
      <c r="H693" s="35"/>
      <c r="I693" s="35"/>
      <c r="J693" s="34"/>
      <c r="K693" s="35"/>
      <c r="L693" s="35"/>
      <c r="M693" s="34"/>
      <c r="N693" s="35"/>
      <c r="O693" s="35"/>
      <c r="P693" s="34"/>
      <c r="Q693" s="35"/>
      <c r="R693" s="35"/>
      <c r="S693" s="34"/>
      <c r="T693" s="35"/>
      <c r="U693" s="35"/>
      <c r="V693" s="34"/>
      <c r="W693" s="35"/>
      <c r="X693" s="35"/>
      <c r="Y693" s="35"/>
      <c r="Z693" s="35"/>
    </row>
    <row r="694" spans="1:26" ht="10.5" customHeight="1" x14ac:dyDescent="0.15">
      <c r="A694" s="34"/>
      <c r="B694" s="35"/>
      <c r="C694" s="35"/>
      <c r="D694" s="34"/>
      <c r="E694" s="35"/>
      <c r="F694" s="35"/>
      <c r="G694" s="34"/>
      <c r="H694" s="35"/>
      <c r="I694" s="35"/>
      <c r="J694" s="34"/>
      <c r="K694" s="35"/>
      <c r="L694" s="35"/>
      <c r="M694" s="34"/>
      <c r="N694" s="35"/>
      <c r="O694" s="35"/>
      <c r="P694" s="34"/>
      <c r="Q694" s="35"/>
      <c r="R694" s="35"/>
      <c r="S694" s="34"/>
      <c r="T694" s="35"/>
      <c r="U694" s="35"/>
      <c r="V694" s="34"/>
      <c r="W694" s="35"/>
      <c r="X694" s="35"/>
      <c r="Y694" s="35"/>
      <c r="Z694" s="35"/>
    </row>
    <row r="695" spans="1:26" ht="10.5" customHeight="1" x14ac:dyDescent="0.15">
      <c r="A695" s="34"/>
      <c r="B695" s="35"/>
      <c r="C695" s="35"/>
      <c r="D695" s="34"/>
      <c r="E695" s="35"/>
      <c r="F695" s="35"/>
      <c r="G695" s="34"/>
      <c r="H695" s="35"/>
      <c r="I695" s="35"/>
      <c r="J695" s="34"/>
      <c r="K695" s="35"/>
      <c r="L695" s="35"/>
      <c r="M695" s="34"/>
      <c r="N695" s="35"/>
      <c r="O695" s="35"/>
      <c r="P695" s="34"/>
      <c r="Q695" s="35"/>
      <c r="R695" s="35"/>
      <c r="S695" s="34"/>
      <c r="T695" s="35"/>
      <c r="U695" s="35"/>
      <c r="V695" s="34"/>
      <c r="W695" s="35"/>
      <c r="X695" s="35"/>
      <c r="Y695" s="35"/>
      <c r="Z695" s="35"/>
    </row>
    <row r="696" spans="1:26" ht="10.5" customHeight="1" x14ac:dyDescent="0.15">
      <c r="A696" s="34"/>
      <c r="B696" s="35"/>
      <c r="C696" s="35"/>
      <c r="D696" s="34"/>
      <c r="E696" s="35"/>
      <c r="F696" s="35"/>
      <c r="G696" s="34"/>
      <c r="H696" s="35"/>
      <c r="I696" s="35"/>
      <c r="J696" s="34"/>
      <c r="K696" s="35"/>
      <c r="L696" s="35"/>
      <c r="M696" s="34"/>
      <c r="N696" s="35"/>
      <c r="O696" s="35"/>
      <c r="P696" s="34"/>
      <c r="Q696" s="35"/>
      <c r="R696" s="35"/>
      <c r="S696" s="34"/>
      <c r="T696" s="35"/>
      <c r="U696" s="35"/>
      <c r="V696" s="34"/>
      <c r="W696" s="35"/>
      <c r="X696" s="35"/>
      <c r="Y696" s="35"/>
      <c r="Z696" s="35"/>
    </row>
    <row r="697" spans="1:26" ht="10.5" customHeight="1" x14ac:dyDescent="0.15">
      <c r="A697" s="34"/>
      <c r="B697" s="35"/>
      <c r="C697" s="35"/>
      <c r="D697" s="34"/>
      <c r="E697" s="35"/>
      <c r="F697" s="35"/>
      <c r="G697" s="34"/>
      <c r="H697" s="35"/>
      <c r="I697" s="35"/>
      <c r="J697" s="34"/>
      <c r="K697" s="35"/>
      <c r="L697" s="35"/>
      <c r="M697" s="34"/>
      <c r="N697" s="35"/>
      <c r="O697" s="35"/>
      <c r="P697" s="34"/>
      <c r="Q697" s="35"/>
      <c r="R697" s="35"/>
      <c r="S697" s="34"/>
      <c r="T697" s="35"/>
      <c r="U697" s="35"/>
      <c r="V697" s="34"/>
      <c r="W697" s="35"/>
      <c r="X697" s="35"/>
      <c r="Y697" s="35"/>
      <c r="Z697" s="35"/>
    </row>
    <row r="698" spans="1:26" ht="10.5" customHeight="1" x14ac:dyDescent="0.15">
      <c r="A698" s="34"/>
      <c r="B698" s="35"/>
      <c r="C698" s="35"/>
      <c r="D698" s="34"/>
      <c r="E698" s="35"/>
      <c r="F698" s="35"/>
      <c r="G698" s="34"/>
      <c r="H698" s="35"/>
      <c r="I698" s="35"/>
      <c r="J698" s="34"/>
      <c r="K698" s="35"/>
      <c r="L698" s="35"/>
      <c r="M698" s="34"/>
      <c r="N698" s="35"/>
      <c r="O698" s="35"/>
      <c r="P698" s="34"/>
      <c r="Q698" s="35"/>
      <c r="R698" s="35"/>
      <c r="S698" s="34"/>
      <c r="T698" s="35"/>
      <c r="U698" s="35"/>
      <c r="V698" s="34"/>
      <c r="W698" s="35"/>
      <c r="X698" s="35"/>
      <c r="Y698" s="35"/>
      <c r="Z698" s="35"/>
    </row>
    <row r="699" spans="1:26" ht="10.5" customHeight="1" x14ac:dyDescent="0.15">
      <c r="A699" s="34"/>
      <c r="B699" s="35"/>
      <c r="C699" s="35"/>
      <c r="D699" s="34"/>
      <c r="E699" s="35"/>
      <c r="F699" s="35"/>
      <c r="G699" s="34"/>
      <c r="H699" s="35"/>
      <c r="I699" s="35"/>
      <c r="J699" s="34"/>
      <c r="K699" s="35"/>
      <c r="L699" s="35"/>
      <c r="M699" s="34"/>
      <c r="N699" s="35"/>
      <c r="O699" s="35"/>
      <c r="P699" s="34"/>
      <c r="Q699" s="35"/>
      <c r="R699" s="35"/>
      <c r="S699" s="34"/>
      <c r="T699" s="35"/>
      <c r="U699" s="35"/>
      <c r="V699" s="34"/>
      <c r="W699" s="35"/>
      <c r="X699" s="35"/>
      <c r="Y699" s="35"/>
      <c r="Z699" s="35"/>
    </row>
    <row r="700" spans="1:26" ht="10.5" customHeight="1" x14ac:dyDescent="0.15">
      <c r="A700" s="34"/>
      <c r="B700" s="35"/>
      <c r="C700" s="35"/>
      <c r="D700" s="34"/>
      <c r="E700" s="35"/>
      <c r="F700" s="35"/>
      <c r="G700" s="34"/>
      <c r="H700" s="35"/>
      <c r="I700" s="35"/>
      <c r="J700" s="34"/>
      <c r="K700" s="35"/>
      <c r="L700" s="35"/>
      <c r="M700" s="34"/>
      <c r="N700" s="35"/>
      <c r="O700" s="35"/>
      <c r="P700" s="34"/>
      <c r="Q700" s="35"/>
      <c r="R700" s="35"/>
      <c r="S700" s="34"/>
      <c r="T700" s="35"/>
      <c r="U700" s="35"/>
      <c r="V700" s="34"/>
      <c r="W700" s="35"/>
      <c r="X700" s="35"/>
      <c r="Y700" s="35"/>
      <c r="Z700" s="35"/>
    </row>
    <row r="701" spans="1:26" ht="10.5" customHeight="1" x14ac:dyDescent="0.15">
      <c r="A701" s="34"/>
      <c r="B701" s="35"/>
      <c r="C701" s="35"/>
      <c r="D701" s="34"/>
      <c r="E701" s="35"/>
      <c r="F701" s="35"/>
      <c r="G701" s="34"/>
      <c r="H701" s="35"/>
      <c r="I701" s="35"/>
      <c r="J701" s="34"/>
      <c r="K701" s="35"/>
      <c r="L701" s="35"/>
      <c r="M701" s="34"/>
      <c r="N701" s="35"/>
      <c r="O701" s="35"/>
      <c r="P701" s="34"/>
      <c r="Q701" s="35"/>
      <c r="R701" s="35"/>
      <c r="S701" s="34"/>
      <c r="T701" s="35"/>
      <c r="U701" s="35"/>
      <c r="V701" s="34"/>
      <c r="W701" s="35"/>
      <c r="X701" s="35"/>
      <c r="Y701" s="35"/>
      <c r="Z701" s="35"/>
    </row>
    <row r="702" spans="1:26" ht="10.5" customHeight="1" x14ac:dyDescent="0.15">
      <c r="A702" s="34"/>
      <c r="B702" s="35"/>
      <c r="C702" s="35"/>
      <c r="D702" s="34"/>
      <c r="E702" s="35"/>
      <c r="F702" s="35"/>
      <c r="G702" s="34"/>
      <c r="H702" s="35"/>
      <c r="I702" s="35"/>
      <c r="J702" s="34"/>
      <c r="K702" s="35"/>
      <c r="L702" s="35"/>
      <c r="M702" s="34"/>
      <c r="N702" s="35"/>
      <c r="O702" s="35"/>
      <c r="P702" s="34"/>
      <c r="Q702" s="35"/>
      <c r="R702" s="35"/>
      <c r="S702" s="34"/>
      <c r="T702" s="35"/>
      <c r="U702" s="35"/>
      <c r="V702" s="34"/>
      <c r="W702" s="35"/>
      <c r="X702" s="35"/>
      <c r="Y702" s="35"/>
      <c r="Z702" s="35"/>
    </row>
    <row r="703" spans="1:26" ht="10.5" customHeight="1" x14ac:dyDescent="0.15">
      <c r="A703" s="34"/>
      <c r="B703" s="35"/>
      <c r="C703" s="35"/>
      <c r="D703" s="34"/>
      <c r="E703" s="35"/>
      <c r="F703" s="35"/>
      <c r="G703" s="34"/>
      <c r="H703" s="35"/>
      <c r="I703" s="35"/>
      <c r="J703" s="34"/>
      <c r="K703" s="35"/>
      <c r="L703" s="35"/>
      <c r="M703" s="34"/>
      <c r="N703" s="35"/>
      <c r="O703" s="35"/>
      <c r="P703" s="34"/>
      <c r="Q703" s="35"/>
      <c r="R703" s="35"/>
      <c r="S703" s="34"/>
      <c r="T703" s="35"/>
      <c r="U703" s="35"/>
      <c r="V703" s="34"/>
      <c r="W703" s="35"/>
      <c r="X703" s="35"/>
      <c r="Y703" s="35"/>
      <c r="Z703" s="35"/>
    </row>
    <row r="704" spans="1:26" ht="10.5" customHeight="1" x14ac:dyDescent="0.15">
      <c r="A704" s="34"/>
      <c r="B704" s="35"/>
      <c r="C704" s="35"/>
      <c r="D704" s="34"/>
      <c r="E704" s="35"/>
      <c r="F704" s="35"/>
      <c r="G704" s="34"/>
      <c r="H704" s="35"/>
      <c r="I704" s="35"/>
      <c r="J704" s="34"/>
      <c r="K704" s="35"/>
      <c r="L704" s="35"/>
      <c r="M704" s="34"/>
      <c r="N704" s="35"/>
      <c r="O704" s="35"/>
      <c r="P704" s="34"/>
      <c r="Q704" s="35"/>
      <c r="R704" s="35"/>
      <c r="S704" s="34"/>
      <c r="T704" s="35"/>
      <c r="U704" s="35"/>
      <c r="V704" s="34"/>
      <c r="W704" s="35"/>
      <c r="X704" s="35"/>
      <c r="Y704" s="35"/>
      <c r="Z704" s="35"/>
    </row>
    <row r="705" spans="1:26" ht="10.5" customHeight="1" x14ac:dyDescent="0.15">
      <c r="A705" s="34"/>
      <c r="B705" s="35"/>
      <c r="C705" s="35"/>
      <c r="D705" s="34"/>
      <c r="E705" s="35"/>
      <c r="F705" s="35"/>
      <c r="G705" s="34"/>
      <c r="H705" s="35"/>
      <c r="I705" s="35"/>
      <c r="J705" s="34"/>
      <c r="K705" s="35"/>
      <c r="L705" s="35"/>
      <c r="M705" s="34"/>
      <c r="N705" s="35"/>
      <c r="O705" s="35"/>
      <c r="P705" s="34"/>
      <c r="Q705" s="35"/>
      <c r="R705" s="35"/>
      <c r="S705" s="34"/>
      <c r="T705" s="35"/>
      <c r="U705" s="35"/>
      <c r="V705" s="34"/>
      <c r="W705" s="35"/>
      <c r="X705" s="35"/>
      <c r="Y705" s="35"/>
      <c r="Z705" s="35"/>
    </row>
    <row r="706" spans="1:26" ht="10.5" customHeight="1" x14ac:dyDescent="0.15">
      <c r="A706" s="34"/>
      <c r="B706" s="35"/>
      <c r="C706" s="35"/>
      <c r="D706" s="34"/>
      <c r="E706" s="35"/>
      <c r="F706" s="35"/>
      <c r="G706" s="34"/>
      <c r="H706" s="35"/>
      <c r="I706" s="35"/>
      <c r="J706" s="34"/>
      <c r="K706" s="35"/>
      <c r="L706" s="35"/>
      <c r="M706" s="34"/>
      <c r="N706" s="35"/>
      <c r="O706" s="35"/>
      <c r="P706" s="34"/>
      <c r="Q706" s="35"/>
      <c r="R706" s="35"/>
      <c r="S706" s="34"/>
      <c r="T706" s="35"/>
      <c r="U706" s="35"/>
      <c r="V706" s="34"/>
      <c r="W706" s="35"/>
      <c r="X706" s="35"/>
      <c r="Y706" s="35"/>
      <c r="Z706" s="35"/>
    </row>
    <row r="707" spans="1:26" ht="10.5" customHeight="1" x14ac:dyDescent="0.15">
      <c r="A707" s="34"/>
      <c r="B707" s="35"/>
      <c r="C707" s="35"/>
      <c r="D707" s="34"/>
      <c r="E707" s="35"/>
      <c r="F707" s="35"/>
      <c r="G707" s="34"/>
      <c r="H707" s="35"/>
      <c r="I707" s="35"/>
      <c r="J707" s="34"/>
      <c r="K707" s="35"/>
      <c r="L707" s="35"/>
      <c r="M707" s="34"/>
      <c r="N707" s="35"/>
      <c r="O707" s="35"/>
      <c r="P707" s="34"/>
      <c r="Q707" s="35"/>
      <c r="R707" s="35"/>
      <c r="S707" s="34"/>
      <c r="T707" s="35"/>
      <c r="U707" s="35"/>
      <c r="V707" s="34"/>
      <c r="W707" s="35"/>
      <c r="X707" s="35"/>
      <c r="Y707" s="35"/>
      <c r="Z707" s="35"/>
    </row>
    <row r="708" spans="1:26" ht="10.5" customHeight="1" x14ac:dyDescent="0.15">
      <c r="A708" s="34"/>
      <c r="B708" s="35"/>
      <c r="C708" s="35"/>
      <c r="D708" s="34"/>
      <c r="E708" s="35"/>
      <c r="F708" s="35"/>
      <c r="G708" s="34"/>
      <c r="H708" s="35"/>
      <c r="I708" s="35"/>
      <c r="J708" s="34"/>
      <c r="K708" s="35"/>
      <c r="L708" s="35"/>
      <c r="M708" s="34"/>
      <c r="N708" s="35"/>
      <c r="O708" s="35"/>
      <c r="P708" s="34"/>
      <c r="Q708" s="35"/>
      <c r="R708" s="35"/>
      <c r="S708" s="34"/>
      <c r="T708" s="35"/>
      <c r="U708" s="35"/>
      <c r="V708" s="34"/>
      <c r="W708" s="35"/>
      <c r="X708" s="35"/>
      <c r="Y708" s="35"/>
      <c r="Z708" s="35"/>
    </row>
    <row r="709" spans="1:26" ht="10.5" customHeight="1" x14ac:dyDescent="0.15">
      <c r="A709" s="34"/>
      <c r="B709" s="35"/>
      <c r="C709" s="35"/>
      <c r="D709" s="34"/>
      <c r="E709" s="35"/>
      <c r="F709" s="35"/>
      <c r="G709" s="34"/>
      <c r="H709" s="35"/>
      <c r="I709" s="35"/>
      <c r="J709" s="34"/>
      <c r="K709" s="35"/>
      <c r="L709" s="35"/>
      <c r="M709" s="34"/>
      <c r="N709" s="35"/>
      <c r="O709" s="35"/>
      <c r="P709" s="34"/>
      <c r="Q709" s="35"/>
      <c r="R709" s="35"/>
      <c r="S709" s="34"/>
      <c r="T709" s="35"/>
      <c r="U709" s="35"/>
      <c r="V709" s="34"/>
      <c r="W709" s="35"/>
      <c r="X709" s="35"/>
      <c r="Y709" s="35"/>
      <c r="Z709" s="35"/>
    </row>
    <row r="710" spans="1:26" ht="10.5" customHeight="1" x14ac:dyDescent="0.15">
      <c r="A710" s="34"/>
      <c r="B710" s="35"/>
      <c r="C710" s="35"/>
      <c r="D710" s="34"/>
      <c r="E710" s="35"/>
      <c r="F710" s="35"/>
      <c r="G710" s="34"/>
      <c r="H710" s="35"/>
      <c r="I710" s="35"/>
      <c r="J710" s="34"/>
      <c r="K710" s="35"/>
      <c r="L710" s="35"/>
      <c r="M710" s="34"/>
      <c r="N710" s="35"/>
      <c r="O710" s="35"/>
      <c r="P710" s="34"/>
      <c r="Q710" s="35"/>
      <c r="R710" s="35"/>
      <c r="S710" s="34"/>
      <c r="T710" s="35"/>
      <c r="U710" s="35"/>
      <c r="V710" s="34"/>
      <c r="W710" s="35"/>
      <c r="X710" s="35"/>
      <c r="Y710" s="35"/>
      <c r="Z710" s="35"/>
    </row>
    <row r="711" spans="1:26" ht="10.5" customHeight="1" x14ac:dyDescent="0.15">
      <c r="A711" s="34"/>
      <c r="B711" s="35"/>
      <c r="C711" s="35"/>
      <c r="D711" s="34"/>
      <c r="E711" s="35"/>
      <c r="F711" s="35"/>
      <c r="G711" s="34"/>
      <c r="H711" s="35"/>
      <c r="I711" s="35"/>
      <c r="J711" s="34"/>
      <c r="K711" s="35"/>
      <c r="L711" s="35"/>
      <c r="M711" s="34"/>
      <c r="N711" s="35"/>
      <c r="O711" s="35"/>
      <c r="P711" s="34"/>
      <c r="Q711" s="35"/>
      <c r="R711" s="35"/>
      <c r="S711" s="34"/>
      <c r="T711" s="35"/>
      <c r="U711" s="35"/>
      <c r="V711" s="34"/>
      <c r="W711" s="35"/>
      <c r="X711" s="35"/>
      <c r="Y711" s="35"/>
      <c r="Z711" s="35"/>
    </row>
    <row r="712" spans="1:26" ht="10.5" customHeight="1" x14ac:dyDescent="0.15">
      <c r="A712" s="34"/>
      <c r="B712" s="35"/>
      <c r="C712" s="35"/>
      <c r="D712" s="34"/>
      <c r="E712" s="35"/>
      <c r="F712" s="35"/>
      <c r="G712" s="34"/>
      <c r="H712" s="35"/>
      <c r="I712" s="35"/>
      <c r="J712" s="34"/>
      <c r="K712" s="35"/>
      <c r="L712" s="35"/>
      <c r="M712" s="34"/>
      <c r="N712" s="35"/>
      <c r="O712" s="35"/>
      <c r="P712" s="34"/>
      <c r="Q712" s="35"/>
      <c r="R712" s="35"/>
      <c r="S712" s="34"/>
      <c r="T712" s="35"/>
      <c r="U712" s="35"/>
      <c r="V712" s="34"/>
      <c r="W712" s="35"/>
      <c r="X712" s="35"/>
      <c r="Y712" s="35"/>
      <c r="Z712" s="35"/>
    </row>
    <row r="713" spans="1:26" ht="10.5" customHeight="1" x14ac:dyDescent="0.15">
      <c r="A713" s="34"/>
      <c r="B713" s="35"/>
      <c r="C713" s="35"/>
      <c r="D713" s="34"/>
      <c r="E713" s="35"/>
      <c r="F713" s="35"/>
      <c r="G713" s="34"/>
      <c r="H713" s="35"/>
      <c r="I713" s="35"/>
      <c r="J713" s="34"/>
      <c r="K713" s="35"/>
      <c r="L713" s="35"/>
      <c r="M713" s="34"/>
      <c r="N713" s="35"/>
      <c r="O713" s="35"/>
      <c r="P713" s="34"/>
      <c r="Q713" s="35"/>
      <c r="R713" s="35"/>
      <c r="S713" s="34"/>
      <c r="T713" s="35"/>
      <c r="U713" s="35"/>
      <c r="V713" s="34"/>
      <c r="W713" s="35"/>
      <c r="X713" s="35"/>
      <c r="Y713" s="35"/>
      <c r="Z713" s="35"/>
    </row>
    <row r="714" spans="1:26" ht="10.5" customHeight="1" x14ac:dyDescent="0.15">
      <c r="A714" s="34"/>
      <c r="B714" s="35"/>
      <c r="C714" s="35"/>
      <c r="D714" s="34"/>
      <c r="E714" s="35"/>
      <c r="F714" s="35"/>
      <c r="G714" s="34"/>
      <c r="H714" s="35"/>
      <c r="I714" s="35"/>
      <c r="J714" s="34"/>
      <c r="K714" s="35"/>
      <c r="L714" s="35"/>
      <c r="M714" s="34"/>
      <c r="N714" s="35"/>
      <c r="O714" s="35"/>
      <c r="P714" s="34"/>
      <c r="Q714" s="35"/>
      <c r="R714" s="35"/>
      <c r="S714" s="34"/>
      <c r="T714" s="35"/>
      <c r="U714" s="35"/>
      <c r="V714" s="34"/>
      <c r="W714" s="35"/>
      <c r="X714" s="35"/>
      <c r="Y714" s="35"/>
      <c r="Z714" s="35"/>
    </row>
    <row r="715" spans="1:26" ht="10.5" customHeight="1" x14ac:dyDescent="0.15">
      <c r="A715" s="34"/>
      <c r="B715" s="35"/>
      <c r="C715" s="35"/>
      <c r="D715" s="34"/>
      <c r="E715" s="35"/>
      <c r="F715" s="35"/>
      <c r="G715" s="34"/>
      <c r="H715" s="35"/>
      <c r="I715" s="35"/>
      <c r="J715" s="34"/>
      <c r="K715" s="35"/>
      <c r="L715" s="35"/>
      <c r="M715" s="34"/>
      <c r="N715" s="35"/>
      <c r="O715" s="35"/>
      <c r="P715" s="34"/>
      <c r="Q715" s="35"/>
      <c r="R715" s="35"/>
      <c r="S715" s="34"/>
      <c r="T715" s="35"/>
      <c r="U715" s="35"/>
      <c r="V715" s="34"/>
      <c r="W715" s="35"/>
      <c r="X715" s="35"/>
      <c r="Y715" s="35"/>
      <c r="Z715" s="35"/>
    </row>
    <row r="716" spans="1:26" ht="10.5" customHeight="1" x14ac:dyDescent="0.15">
      <c r="A716" s="34"/>
      <c r="B716" s="35"/>
      <c r="C716" s="35"/>
      <c r="D716" s="34"/>
      <c r="E716" s="35"/>
      <c r="F716" s="35"/>
      <c r="G716" s="34"/>
      <c r="H716" s="35"/>
      <c r="I716" s="35"/>
      <c r="J716" s="34"/>
      <c r="K716" s="35"/>
      <c r="L716" s="35"/>
      <c r="M716" s="34"/>
      <c r="N716" s="35"/>
      <c r="O716" s="35"/>
      <c r="P716" s="34"/>
      <c r="Q716" s="35"/>
      <c r="R716" s="35"/>
      <c r="S716" s="34"/>
      <c r="T716" s="35"/>
      <c r="U716" s="35"/>
      <c r="V716" s="34"/>
      <c r="W716" s="35"/>
      <c r="X716" s="35"/>
      <c r="Y716" s="35"/>
      <c r="Z716" s="35"/>
    </row>
    <row r="717" spans="1:26" ht="10.5" customHeight="1" x14ac:dyDescent="0.15">
      <c r="A717" s="34"/>
      <c r="B717" s="35"/>
      <c r="C717" s="35"/>
      <c r="D717" s="34"/>
      <c r="E717" s="35"/>
      <c r="F717" s="35"/>
      <c r="G717" s="34"/>
      <c r="H717" s="35"/>
      <c r="I717" s="35"/>
      <c r="J717" s="34"/>
      <c r="K717" s="35"/>
      <c r="L717" s="35"/>
      <c r="M717" s="34"/>
      <c r="N717" s="35"/>
      <c r="O717" s="35"/>
      <c r="P717" s="34"/>
      <c r="Q717" s="35"/>
      <c r="R717" s="35"/>
      <c r="S717" s="34"/>
      <c r="T717" s="35"/>
      <c r="U717" s="35"/>
      <c r="V717" s="34"/>
      <c r="W717" s="35"/>
      <c r="X717" s="35"/>
      <c r="Y717" s="35"/>
      <c r="Z717" s="35"/>
    </row>
    <row r="718" spans="1:26" ht="10.5" customHeight="1" x14ac:dyDescent="0.15">
      <c r="A718" s="34"/>
      <c r="B718" s="35"/>
      <c r="C718" s="35"/>
      <c r="D718" s="34"/>
      <c r="E718" s="35"/>
      <c r="F718" s="35"/>
      <c r="G718" s="34"/>
      <c r="H718" s="35"/>
      <c r="I718" s="35"/>
      <c r="J718" s="34"/>
      <c r="K718" s="35"/>
      <c r="L718" s="35"/>
      <c r="M718" s="34"/>
      <c r="N718" s="35"/>
      <c r="O718" s="35"/>
      <c r="P718" s="34"/>
      <c r="Q718" s="35"/>
      <c r="R718" s="35"/>
      <c r="S718" s="34"/>
      <c r="T718" s="35"/>
      <c r="U718" s="35"/>
      <c r="V718" s="34"/>
      <c r="W718" s="35"/>
      <c r="X718" s="35"/>
      <c r="Y718" s="35"/>
      <c r="Z718" s="35"/>
    </row>
    <row r="719" spans="1:26" ht="10.5" customHeight="1" x14ac:dyDescent="0.15">
      <c r="A719" s="34"/>
      <c r="B719" s="35"/>
      <c r="C719" s="35"/>
      <c r="D719" s="34"/>
      <c r="E719" s="35"/>
      <c r="F719" s="35"/>
      <c r="G719" s="34"/>
      <c r="H719" s="35"/>
      <c r="I719" s="35"/>
      <c r="J719" s="34"/>
      <c r="K719" s="35"/>
      <c r="L719" s="35"/>
      <c r="M719" s="34"/>
      <c r="N719" s="35"/>
      <c r="O719" s="35"/>
      <c r="P719" s="34"/>
      <c r="Q719" s="35"/>
      <c r="R719" s="35"/>
      <c r="S719" s="34"/>
      <c r="T719" s="35"/>
      <c r="U719" s="35"/>
      <c r="V719" s="34"/>
      <c r="W719" s="35"/>
      <c r="X719" s="35"/>
      <c r="Y719" s="35"/>
      <c r="Z719" s="35"/>
    </row>
    <row r="720" spans="1:26" ht="10.5" customHeight="1" x14ac:dyDescent="0.15">
      <c r="A720" s="34"/>
      <c r="B720" s="35"/>
      <c r="C720" s="35"/>
      <c r="D720" s="34"/>
      <c r="E720" s="35"/>
      <c r="F720" s="35"/>
      <c r="G720" s="34"/>
      <c r="H720" s="35"/>
      <c r="I720" s="35"/>
      <c r="J720" s="34"/>
      <c r="K720" s="35"/>
      <c r="L720" s="35"/>
      <c r="M720" s="34"/>
      <c r="N720" s="35"/>
      <c r="O720" s="35"/>
      <c r="P720" s="34"/>
      <c r="Q720" s="35"/>
      <c r="R720" s="35"/>
      <c r="S720" s="34"/>
      <c r="T720" s="35"/>
      <c r="U720" s="35"/>
      <c r="V720" s="34"/>
      <c r="W720" s="35"/>
      <c r="X720" s="35"/>
      <c r="Y720" s="35"/>
      <c r="Z720" s="35"/>
    </row>
    <row r="721" spans="1:26" ht="10.5" customHeight="1" x14ac:dyDescent="0.15">
      <c r="A721" s="34"/>
      <c r="B721" s="35"/>
      <c r="C721" s="35"/>
      <c r="D721" s="34"/>
      <c r="E721" s="35"/>
      <c r="F721" s="35"/>
      <c r="G721" s="34"/>
      <c r="H721" s="35"/>
      <c r="I721" s="35"/>
      <c r="J721" s="34"/>
      <c r="K721" s="35"/>
      <c r="L721" s="35"/>
      <c r="M721" s="34"/>
      <c r="N721" s="35"/>
      <c r="O721" s="35"/>
      <c r="P721" s="34"/>
      <c r="Q721" s="35"/>
      <c r="R721" s="35"/>
      <c r="S721" s="34"/>
      <c r="T721" s="35"/>
      <c r="U721" s="35"/>
      <c r="V721" s="34"/>
      <c r="W721" s="35"/>
      <c r="X721" s="35"/>
      <c r="Y721" s="35"/>
      <c r="Z721" s="35"/>
    </row>
    <row r="722" spans="1:26" ht="10.5" customHeight="1" x14ac:dyDescent="0.15">
      <c r="A722" s="34"/>
      <c r="B722" s="35"/>
      <c r="C722" s="35"/>
      <c r="D722" s="34"/>
      <c r="E722" s="35"/>
      <c r="F722" s="35"/>
      <c r="G722" s="34"/>
      <c r="H722" s="35"/>
      <c r="I722" s="35"/>
      <c r="J722" s="34"/>
      <c r="K722" s="35"/>
      <c r="L722" s="35"/>
      <c r="M722" s="34"/>
      <c r="N722" s="35"/>
      <c r="O722" s="35"/>
      <c r="P722" s="34"/>
      <c r="Q722" s="35"/>
      <c r="R722" s="35"/>
      <c r="S722" s="34"/>
      <c r="T722" s="35"/>
      <c r="U722" s="35"/>
      <c r="V722" s="34"/>
      <c r="W722" s="35"/>
      <c r="X722" s="35"/>
      <c r="Y722" s="35"/>
      <c r="Z722" s="35"/>
    </row>
    <row r="723" spans="1:26" ht="10.5" customHeight="1" x14ac:dyDescent="0.15">
      <c r="A723" s="34"/>
      <c r="B723" s="35"/>
      <c r="C723" s="35"/>
      <c r="D723" s="34"/>
      <c r="E723" s="35"/>
      <c r="F723" s="35"/>
      <c r="G723" s="34"/>
      <c r="H723" s="35"/>
      <c r="I723" s="35"/>
      <c r="J723" s="34"/>
      <c r="K723" s="35"/>
      <c r="L723" s="35"/>
      <c r="M723" s="34"/>
      <c r="N723" s="35"/>
      <c r="O723" s="35"/>
      <c r="P723" s="34"/>
      <c r="Q723" s="35"/>
      <c r="R723" s="35"/>
      <c r="S723" s="34"/>
      <c r="T723" s="35"/>
      <c r="U723" s="35"/>
      <c r="V723" s="34"/>
      <c r="W723" s="35"/>
      <c r="X723" s="35"/>
      <c r="Y723" s="35"/>
      <c r="Z723" s="35"/>
    </row>
    <row r="724" spans="1:26" ht="10.5" customHeight="1" x14ac:dyDescent="0.15">
      <c r="A724" s="34"/>
      <c r="B724" s="35"/>
      <c r="C724" s="35"/>
      <c r="D724" s="34"/>
      <c r="E724" s="35"/>
      <c r="F724" s="35"/>
      <c r="G724" s="34"/>
      <c r="H724" s="35"/>
      <c r="I724" s="35"/>
      <c r="J724" s="34"/>
      <c r="K724" s="35"/>
      <c r="L724" s="35"/>
      <c r="M724" s="34"/>
      <c r="N724" s="35"/>
      <c r="O724" s="35"/>
      <c r="P724" s="34"/>
      <c r="Q724" s="35"/>
      <c r="R724" s="35"/>
      <c r="S724" s="34"/>
      <c r="T724" s="35"/>
      <c r="U724" s="35"/>
      <c r="V724" s="34"/>
      <c r="W724" s="35"/>
      <c r="X724" s="35"/>
      <c r="Y724" s="35"/>
      <c r="Z724" s="35"/>
    </row>
    <row r="725" spans="1:26" ht="10.5" customHeight="1" x14ac:dyDescent="0.15">
      <c r="A725" s="34"/>
      <c r="B725" s="35"/>
      <c r="C725" s="35"/>
      <c r="D725" s="34"/>
      <c r="E725" s="35"/>
      <c r="F725" s="35"/>
      <c r="G725" s="34"/>
      <c r="H725" s="35"/>
      <c r="I725" s="35"/>
      <c r="J725" s="34"/>
      <c r="K725" s="35"/>
      <c r="L725" s="35"/>
      <c r="M725" s="34"/>
      <c r="N725" s="35"/>
      <c r="O725" s="35"/>
      <c r="P725" s="34"/>
      <c r="Q725" s="35"/>
      <c r="R725" s="35"/>
      <c r="S725" s="34"/>
      <c r="T725" s="35"/>
      <c r="U725" s="35"/>
      <c r="V725" s="34"/>
      <c r="W725" s="35"/>
      <c r="X725" s="35"/>
      <c r="Y725" s="35"/>
      <c r="Z725" s="35"/>
    </row>
    <row r="726" spans="1:26" ht="10.5" customHeight="1" x14ac:dyDescent="0.15">
      <c r="A726" s="34"/>
      <c r="B726" s="35"/>
      <c r="C726" s="35"/>
      <c r="D726" s="34"/>
      <c r="E726" s="35"/>
      <c r="F726" s="35"/>
      <c r="G726" s="34"/>
      <c r="H726" s="35"/>
      <c r="I726" s="35"/>
      <c r="J726" s="34"/>
      <c r="K726" s="35"/>
      <c r="L726" s="35"/>
      <c r="M726" s="34"/>
      <c r="N726" s="35"/>
      <c r="O726" s="35"/>
      <c r="P726" s="34"/>
      <c r="Q726" s="35"/>
      <c r="R726" s="35"/>
      <c r="S726" s="34"/>
      <c r="T726" s="35"/>
      <c r="U726" s="35"/>
      <c r="V726" s="34"/>
      <c r="W726" s="35"/>
      <c r="X726" s="35"/>
      <c r="Y726" s="35"/>
      <c r="Z726" s="35"/>
    </row>
    <row r="727" spans="1:26" ht="10.5" customHeight="1" x14ac:dyDescent="0.15">
      <c r="A727" s="34"/>
      <c r="B727" s="35"/>
      <c r="C727" s="35"/>
      <c r="D727" s="34"/>
      <c r="E727" s="35"/>
      <c r="F727" s="35"/>
      <c r="G727" s="34"/>
      <c r="H727" s="35"/>
      <c r="I727" s="35"/>
      <c r="J727" s="34"/>
      <c r="K727" s="35"/>
      <c r="L727" s="35"/>
      <c r="M727" s="34"/>
      <c r="N727" s="35"/>
      <c r="O727" s="35"/>
      <c r="P727" s="34"/>
      <c r="Q727" s="35"/>
      <c r="R727" s="35"/>
      <c r="S727" s="34"/>
      <c r="T727" s="35"/>
      <c r="U727" s="35"/>
      <c r="V727" s="34"/>
      <c r="W727" s="35"/>
      <c r="X727" s="35"/>
      <c r="Y727" s="35"/>
      <c r="Z727" s="35"/>
    </row>
    <row r="728" spans="1:26" ht="10.5" customHeight="1" x14ac:dyDescent="0.15">
      <c r="A728" s="34"/>
      <c r="B728" s="35"/>
      <c r="C728" s="35"/>
      <c r="D728" s="34"/>
      <c r="E728" s="35"/>
      <c r="F728" s="35"/>
      <c r="G728" s="34"/>
      <c r="H728" s="35"/>
      <c r="I728" s="35"/>
      <c r="J728" s="34"/>
      <c r="K728" s="35"/>
      <c r="L728" s="35"/>
      <c r="M728" s="34"/>
      <c r="N728" s="35"/>
      <c r="O728" s="35"/>
      <c r="P728" s="34"/>
      <c r="Q728" s="35"/>
      <c r="R728" s="35"/>
      <c r="S728" s="34"/>
      <c r="T728" s="35"/>
      <c r="U728" s="35"/>
      <c r="V728" s="34"/>
      <c r="W728" s="35"/>
      <c r="X728" s="35"/>
      <c r="Y728" s="35"/>
      <c r="Z728" s="35"/>
    </row>
    <row r="729" spans="1:26" ht="10.5" customHeight="1" x14ac:dyDescent="0.15">
      <c r="A729" s="34"/>
      <c r="B729" s="35"/>
      <c r="C729" s="35"/>
      <c r="D729" s="34"/>
      <c r="E729" s="35"/>
      <c r="F729" s="35"/>
      <c r="G729" s="34"/>
      <c r="H729" s="35"/>
      <c r="I729" s="35"/>
      <c r="J729" s="34"/>
      <c r="K729" s="35"/>
      <c r="L729" s="35"/>
      <c r="M729" s="34"/>
      <c r="N729" s="35"/>
      <c r="O729" s="35"/>
      <c r="P729" s="34"/>
      <c r="Q729" s="35"/>
      <c r="R729" s="35"/>
      <c r="S729" s="34"/>
      <c r="T729" s="35"/>
      <c r="U729" s="35"/>
      <c r="V729" s="34"/>
      <c r="W729" s="35"/>
      <c r="X729" s="35"/>
      <c r="Y729" s="35"/>
      <c r="Z729" s="35"/>
    </row>
    <row r="730" spans="1:26" ht="10.5" customHeight="1" x14ac:dyDescent="0.15">
      <c r="A730" s="34"/>
      <c r="B730" s="35"/>
      <c r="C730" s="35"/>
      <c r="D730" s="34"/>
      <c r="E730" s="35"/>
      <c r="F730" s="35"/>
      <c r="G730" s="34"/>
      <c r="H730" s="35"/>
      <c r="I730" s="35"/>
      <c r="J730" s="34"/>
      <c r="K730" s="35"/>
      <c r="L730" s="35"/>
      <c r="M730" s="34"/>
      <c r="N730" s="35"/>
      <c r="O730" s="35"/>
      <c r="P730" s="34"/>
      <c r="Q730" s="35"/>
      <c r="R730" s="35"/>
      <c r="S730" s="34"/>
      <c r="T730" s="35"/>
      <c r="U730" s="35"/>
      <c r="V730" s="34"/>
      <c r="W730" s="35"/>
      <c r="X730" s="35"/>
      <c r="Y730" s="35"/>
      <c r="Z730" s="35"/>
    </row>
    <row r="731" spans="1:26" ht="10.5" customHeight="1" x14ac:dyDescent="0.15">
      <c r="A731" s="34"/>
      <c r="B731" s="35"/>
      <c r="C731" s="35"/>
      <c r="D731" s="34"/>
      <c r="E731" s="35"/>
      <c r="F731" s="35"/>
      <c r="G731" s="34"/>
      <c r="H731" s="35"/>
      <c r="I731" s="35"/>
      <c r="J731" s="34"/>
      <c r="K731" s="35"/>
      <c r="L731" s="35"/>
      <c r="M731" s="34"/>
      <c r="N731" s="35"/>
      <c r="O731" s="35"/>
      <c r="P731" s="34"/>
      <c r="Q731" s="35"/>
      <c r="R731" s="35"/>
      <c r="S731" s="34"/>
      <c r="T731" s="35"/>
      <c r="U731" s="35"/>
      <c r="V731" s="34"/>
      <c r="W731" s="35"/>
      <c r="X731" s="35"/>
      <c r="Y731" s="35"/>
      <c r="Z731" s="35"/>
    </row>
    <row r="732" spans="1:26" ht="10.5" customHeight="1" x14ac:dyDescent="0.15">
      <c r="A732" s="34"/>
      <c r="B732" s="35"/>
      <c r="C732" s="35"/>
      <c r="D732" s="34"/>
      <c r="E732" s="35"/>
      <c r="F732" s="35"/>
      <c r="G732" s="34"/>
      <c r="H732" s="35"/>
      <c r="I732" s="35"/>
      <c r="J732" s="34"/>
      <c r="K732" s="35"/>
      <c r="L732" s="35"/>
      <c r="M732" s="34"/>
      <c r="N732" s="35"/>
      <c r="O732" s="35"/>
      <c r="P732" s="34"/>
      <c r="Q732" s="35"/>
      <c r="R732" s="35"/>
      <c r="S732" s="34"/>
      <c r="T732" s="35"/>
      <c r="U732" s="35"/>
      <c r="V732" s="34"/>
      <c r="W732" s="35"/>
      <c r="X732" s="35"/>
      <c r="Y732" s="35"/>
      <c r="Z732" s="35"/>
    </row>
    <row r="733" spans="1:26" ht="10.5" customHeight="1" x14ac:dyDescent="0.15">
      <c r="A733" s="34"/>
      <c r="B733" s="35"/>
      <c r="C733" s="35"/>
      <c r="D733" s="34"/>
      <c r="E733" s="35"/>
      <c r="F733" s="35"/>
      <c r="G733" s="34"/>
      <c r="H733" s="35"/>
      <c r="I733" s="35"/>
      <c r="J733" s="34"/>
      <c r="K733" s="35"/>
      <c r="L733" s="35"/>
      <c r="M733" s="34"/>
      <c r="N733" s="35"/>
      <c r="O733" s="35"/>
      <c r="P733" s="34"/>
      <c r="Q733" s="35"/>
      <c r="R733" s="35"/>
      <c r="S733" s="34"/>
      <c r="T733" s="35"/>
      <c r="U733" s="35"/>
      <c r="V733" s="34"/>
      <c r="W733" s="35"/>
      <c r="X733" s="35"/>
      <c r="Y733" s="35"/>
      <c r="Z733" s="35"/>
    </row>
    <row r="734" spans="1:26" ht="10.5" customHeight="1" x14ac:dyDescent="0.15">
      <c r="A734" s="34"/>
      <c r="B734" s="35"/>
      <c r="C734" s="35"/>
      <c r="D734" s="34"/>
      <c r="E734" s="35"/>
      <c r="F734" s="35"/>
      <c r="G734" s="34"/>
      <c r="H734" s="35"/>
      <c r="I734" s="35"/>
      <c r="J734" s="34"/>
      <c r="K734" s="35"/>
      <c r="L734" s="35"/>
      <c r="M734" s="34"/>
      <c r="N734" s="35"/>
      <c r="O734" s="35"/>
      <c r="P734" s="34"/>
      <c r="Q734" s="35"/>
      <c r="R734" s="35"/>
      <c r="S734" s="34"/>
      <c r="T734" s="35"/>
      <c r="U734" s="35"/>
      <c r="V734" s="34"/>
      <c r="W734" s="35"/>
      <c r="X734" s="35"/>
      <c r="Y734" s="35"/>
      <c r="Z734" s="35"/>
    </row>
    <row r="735" spans="1:26" ht="10.5" customHeight="1" x14ac:dyDescent="0.15">
      <c r="A735" s="34"/>
      <c r="B735" s="35"/>
      <c r="C735" s="35"/>
      <c r="D735" s="34"/>
      <c r="E735" s="35"/>
      <c r="F735" s="35"/>
      <c r="G735" s="34"/>
      <c r="H735" s="35"/>
      <c r="I735" s="35"/>
      <c r="J735" s="34"/>
      <c r="K735" s="35"/>
      <c r="L735" s="35"/>
      <c r="M735" s="34"/>
      <c r="N735" s="35"/>
      <c r="O735" s="35"/>
      <c r="P735" s="34"/>
      <c r="Q735" s="35"/>
      <c r="R735" s="35"/>
      <c r="S735" s="34"/>
      <c r="T735" s="35"/>
      <c r="U735" s="35"/>
      <c r="V735" s="34"/>
      <c r="W735" s="35"/>
      <c r="X735" s="35"/>
      <c r="Y735" s="35"/>
      <c r="Z735" s="35"/>
    </row>
    <row r="736" spans="1:26" ht="10.5" customHeight="1" x14ac:dyDescent="0.15">
      <c r="A736" s="34"/>
      <c r="B736" s="35"/>
      <c r="C736" s="35"/>
      <c r="D736" s="34"/>
      <c r="E736" s="35"/>
      <c r="F736" s="35"/>
      <c r="G736" s="34"/>
      <c r="H736" s="35"/>
      <c r="I736" s="35"/>
      <c r="J736" s="34"/>
      <c r="K736" s="35"/>
      <c r="L736" s="35"/>
      <c r="M736" s="34"/>
      <c r="N736" s="35"/>
      <c r="O736" s="35"/>
      <c r="P736" s="34"/>
      <c r="Q736" s="35"/>
      <c r="R736" s="35"/>
      <c r="S736" s="34"/>
      <c r="T736" s="35"/>
      <c r="U736" s="35"/>
      <c r="V736" s="34"/>
      <c r="W736" s="35"/>
      <c r="X736" s="35"/>
      <c r="Y736" s="35"/>
      <c r="Z736" s="35"/>
    </row>
    <row r="737" spans="1:26" ht="10.5" customHeight="1" x14ac:dyDescent="0.15">
      <c r="A737" s="34"/>
      <c r="B737" s="35"/>
      <c r="C737" s="35"/>
      <c r="D737" s="34"/>
      <c r="E737" s="35"/>
      <c r="F737" s="35"/>
      <c r="G737" s="34"/>
      <c r="H737" s="35"/>
      <c r="I737" s="35"/>
      <c r="J737" s="34"/>
      <c r="K737" s="35"/>
      <c r="L737" s="35"/>
      <c r="M737" s="34"/>
      <c r="N737" s="35"/>
      <c r="O737" s="35"/>
      <c r="P737" s="34"/>
      <c r="Q737" s="35"/>
      <c r="R737" s="35"/>
      <c r="S737" s="34"/>
      <c r="T737" s="35"/>
      <c r="U737" s="35"/>
      <c r="V737" s="34"/>
      <c r="W737" s="35"/>
      <c r="X737" s="35"/>
      <c r="Y737" s="35"/>
      <c r="Z737" s="35"/>
    </row>
    <row r="738" spans="1:26" ht="10.5" customHeight="1" x14ac:dyDescent="0.15">
      <c r="A738" s="34"/>
      <c r="B738" s="35"/>
      <c r="C738" s="35"/>
      <c r="D738" s="34"/>
      <c r="E738" s="35"/>
      <c r="F738" s="35"/>
      <c r="G738" s="34"/>
      <c r="H738" s="35"/>
      <c r="I738" s="35"/>
      <c r="J738" s="34"/>
      <c r="K738" s="35"/>
      <c r="L738" s="35"/>
      <c r="M738" s="34"/>
      <c r="N738" s="35"/>
      <c r="O738" s="35"/>
      <c r="P738" s="34"/>
      <c r="Q738" s="35"/>
      <c r="R738" s="35"/>
      <c r="S738" s="34"/>
      <c r="T738" s="35"/>
      <c r="U738" s="35"/>
      <c r="V738" s="34"/>
      <c r="W738" s="35"/>
      <c r="X738" s="35"/>
      <c r="Y738" s="35"/>
      <c r="Z738" s="35"/>
    </row>
    <row r="739" spans="1:26" ht="10.5" customHeight="1" x14ac:dyDescent="0.15">
      <c r="A739" s="34"/>
      <c r="B739" s="35"/>
      <c r="C739" s="35"/>
      <c r="D739" s="34"/>
      <c r="E739" s="35"/>
      <c r="F739" s="35"/>
      <c r="G739" s="34"/>
      <c r="H739" s="35"/>
      <c r="I739" s="35"/>
      <c r="J739" s="34"/>
      <c r="K739" s="35"/>
      <c r="L739" s="35"/>
      <c r="M739" s="34"/>
      <c r="N739" s="35"/>
      <c r="O739" s="35"/>
      <c r="P739" s="34"/>
      <c r="Q739" s="35"/>
      <c r="R739" s="35"/>
      <c r="S739" s="34"/>
      <c r="T739" s="35"/>
      <c r="U739" s="35"/>
      <c r="V739" s="34"/>
      <c r="W739" s="35"/>
      <c r="X739" s="35"/>
      <c r="Y739" s="35"/>
      <c r="Z739" s="35"/>
    </row>
    <row r="740" spans="1:26" ht="10.5" customHeight="1" x14ac:dyDescent="0.15">
      <c r="A740" s="34"/>
      <c r="B740" s="35"/>
      <c r="C740" s="35"/>
      <c r="D740" s="34"/>
      <c r="E740" s="35"/>
      <c r="F740" s="35"/>
      <c r="G740" s="34"/>
      <c r="H740" s="35"/>
      <c r="I740" s="35"/>
      <c r="J740" s="34"/>
      <c r="K740" s="35"/>
      <c r="L740" s="35"/>
      <c r="M740" s="34"/>
      <c r="N740" s="35"/>
      <c r="O740" s="35"/>
      <c r="P740" s="34"/>
      <c r="Q740" s="35"/>
      <c r="R740" s="35"/>
      <c r="S740" s="34"/>
      <c r="T740" s="35"/>
      <c r="U740" s="35"/>
      <c r="V740" s="34"/>
      <c r="W740" s="35"/>
      <c r="X740" s="35"/>
      <c r="Y740" s="35"/>
      <c r="Z740" s="35"/>
    </row>
    <row r="741" spans="1:26" ht="10.5" customHeight="1" x14ac:dyDescent="0.15">
      <c r="A741" s="34"/>
      <c r="B741" s="35"/>
      <c r="C741" s="35"/>
      <c r="D741" s="34"/>
      <c r="E741" s="35"/>
      <c r="F741" s="35"/>
      <c r="G741" s="34"/>
      <c r="H741" s="35"/>
      <c r="I741" s="35"/>
      <c r="J741" s="34"/>
      <c r="K741" s="35"/>
      <c r="L741" s="35"/>
      <c r="M741" s="34"/>
      <c r="N741" s="35"/>
      <c r="O741" s="35"/>
      <c r="P741" s="34"/>
      <c r="Q741" s="35"/>
      <c r="R741" s="35"/>
      <c r="S741" s="34"/>
      <c r="T741" s="35"/>
      <c r="U741" s="35"/>
      <c r="V741" s="34"/>
      <c r="W741" s="35"/>
      <c r="X741" s="35"/>
      <c r="Y741" s="35"/>
      <c r="Z741" s="35"/>
    </row>
    <row r="742" spans="1:26" ht="10.5" customHeight="1" x14ac:dyDescent="0.15">
      <c r="A742" s="34"/>
      <c r="B742" s="35"/>
      <c r="C742" s="35"/>
      <c r="D742" s="34"/>
      <c r="E742" s="35"/>
      <c r="F742" s="35"/>
      <c r="G742" s="34"/>
      <c r="H742" s="35"/>
      <c r="I742" s="35"/>
      <c r="J742" s="34"/>
      <c r="K742" s="35"/>
      <c r="L742" s="35"/>
      <c r="M742" s="34"/>
      <c r="N742" s="35"/>
      <c r="O742" s="35"/>
      <c r="P742" s="34"/>
      <c r="Q742" s="35"/>
      <c r="R742" s="35"/>
      <c r="S742" s="34"/>
      <c r="T742" s="35"/>
      <c r="U742" s="35"/>
      <c r="V742" s="34"/>
      <c r="W742" s="35"/>
      <c r="X742" s="35"/>
      <c r="Y742" s="35"/>
      <c r="Z742" s="35"/>
    </row>
    <row r="743" spans="1:26" ht="10.5" customHeight="1" x14ac:dyDescent="0.15">
      <c r="A743" s="34"/>
      <c r="B743" s="35"/>
      <c r="C743" s="35"/>
      <c r="D743" s="34"/>
      <c r="E743" s="35"/>
      <c r="F743" s="35"/>
      <c r="G743" s="34"/>
      <c r="H743" s="35"/>
      <c r="I743" s="35"/>
      <c r="J743" s="34"/>
      <c r="K743" s="35"/>
      <c r="L743" s="35"/>
      <c r="M743" s="34"/>
      <c r="N743" s="35"/>
      <c r="O743" s="35"/>
      <c r="P743" s="34"/>
      <c r="Q743" s="35"/>
      <c r="R743" s="35"/>
      <c r="S743" s="34"/>
      <c r="T743" s="35"/>
      <c r="U743" s="35"/>
      <c r="V743" s="34"/>
      <c r="W743" s="35"/>
      <c r="X743" s="35"/>
      <c r="Y743" s="35"/>
      <c r="Z743" s="35"/>
    </row>
    <row r="744" spans="1:26" ht="10.5" customHeight="1" x14ac:dyDescent="0.15">
      <c r="A744" s="34"/>
      <c r="B744" s="35"/>
      <c r="C744" s="35"/>
      <c r="D744" s="34"/>
      <c r="E744" s="35"/>
      <c r="F744" s="35"/>
      <c r="G744" s="34"/>
      <c r="H744" s="35"/>
      <c r="I744" s="35"/>
      <c r="J744" s="34"/>
      <c r="K744" s="35"/>
      <c r="L744" s="35"/>
      <c r="M744" s="34"/>
      <c r="N744" s="35"/>
      <c r="O744" s="35"/>
      <c r="P744" s="34"/>
      <c r="Q744" s="35"/>
      <c r="R744" s="35"/>
      <c r="S744" s="34"/>
      <c r="T744" s="35"/>
      <c r="U744" s="35"/>
      <c r="V744" s="34"/>
      <c r="W744" s="35"/>
      <c r="X744" s="35"/>
      <c r="Y744" s="35"/>
      <c r="Z744" s="35"/>
    </row>
    <row r="745" spans="1:26" ht="10.5" customHeight="1" x14ac:dyDescent="0.15">
      <c r="A745" s="34"/>
      <c r="B745" s="35"/>
      <c r="C745" s="35"/>
      <c r="D745" s="34"/>
      <c r="E745" s="35"/>
      <c r="F745" s="35"/>
      <c r="G745" s="34"/>
      <c r="H745" s="35"/>
      <c r="I745" s="35"/>
      <c r="J745" s="34"/>
      <c r="K745" s="35"/>
      <c r="L745" s="35"/>
      <c r="M745" s="34"/>
      <c r="N745" s="35"/>
      <c r="O745" s="35"/>
      <c r="P745" s="34"/>
      <c r="Q745" s="35"/>
      <c r="R745" s="35"/>
      <c r="S745" s="34"/>
      <c r="T745" s="35"/>
      <c r="U745" s="35"/>
      <c r="V745" s="34"/>
      <c r="W745" s="35"/>
      <c r="X745" s="35"/>
      <c r="Y745" s="35"/>
      <c r="Z745" s="35"/>
    </row>
    <row r="746" spans="1:26" ht="10.5" customHeight="1" x14ac:dyDescent="0.15">
      <c r="A746" s="34"/>
      <c r="B746" s="35"/>
      <c r="C746" s="35"/>
      <c r="D746" s="34"/>
      <c r="E746" s="35"/>
      <c r="F746" s="35"/>
      <c r="G746" s="34"/>
      <c r="H746" s="35"/>
      <c r="I746" s="35"/>
      <c r="J746" s="34"/>
      <c r="K746" s="35"/>
      <c r="L746" s="35"/>
      <c r="M746" s="34"/>
      <c r="N746" s="35"/>
      <c r="O746" s="35"/>
      <c r="P746" s="34"/>
      <c r="Q746" s="35"/>
      <c r="R746" s="35"/>
      <c r="S746" s="34"/>
      <c r="T746" s="35"/>
      <c r="U746" s="35"/>
      <c r="V746" s="34"/>
      <c r="W746" s="35"/>
      <c r="X746" s="35"/>
      <c r="Y746" s="35"/>
      <c r="Z746" s="35"/>
    </row>
    <row r="747" spans="1:26" ht="10.5" customHeight="1" x14ac:dyDescent="0.15">
      <c r="A747" s="34"/>
      <c r="B747" s="35"/>
      <c r="C747" s="35"/>
      <c r="D747" s="34"/>
      <c r="E747" s="35"/>
      <c r="F747" s="35"/>
      <c r="G747" s="34"/>
      <c r="H747" s="35"/>
      <c r="I747" s="35"/>
      <c r="J747" s="34"/>
      <c r="K747" s="35"/>
      <c r="L747" s="35"/>
      <c r="M747" s="34"/>
      <c r="N747" s="35"/>
      <c r="O747" s="35"/>
      <c r="P747" s="34"/>
      <c r="Q747" s="35"/>
      <c r="R747" s="35"/>
      <c r="S747" s="34"/>
      <c r="T747" s="35"/>
      <c r="U747" s="35"/>
      <c r="V747" s="34"/>
      <c r="W747" s="35"/>
      <c r="X747" s="35"/>
      <c r="Y747" s="35"/>
      <c r="Z747" s="35"/>
    </row>
    <row r="748" spans="1:26" ht="10.5" customHeight="1" x14ac:dyDescent="0.15">
      <c r="A748" s="34"/>
      <c r="B748" s="35"/>
      <c r="C748" s="35"/>
      <c r="D748" s="34"/>
      <c r="E748" s="35"/>
      <c r="F748" s="35"/>
      <c r="G748" s="34"/>
      <c r="H748" s="35"/>
      <c r="I748" s="35"/>
      <c r="J748" s="34"/>
      <c r="K748" s="35"/>
      <c r="L748" s="35"/>
      <c r="M748" s="34"/>
      <c r="N748" s="35"/>
      <c r="O748" s="35"/>
      <c r="P748" s="34"/>
      <c r="Q748" s="35"/>
      <c r="R748" s="35"/>
      <c r="S748" s="34"/>
      <c r="T748" s="35"/>
      <c r="U748" s="35"/>
      <c r="V748" s="34"/>
      <c r="W748" s="35"/>
      <c r="X748" s="35"/>
      <c r="Y748" s="35"/>
      <c r="Z748" s="35"/>
    </row>
    <row r="749" spans="1:26" ht="10.5" customHeight="1" x14ac:dyDescent="0.15">
      <c r="A749" s="34"/>
      <c r="B749" s="35"/>
      <c r="C749" s="35"/>
      <c r="D749" s="34"/>
      <c r="E749" s="35"/>
      <c r="F749" s="35"/>
      <c r="G749" s="34"/>
      <c r="H749" s="35"/>
      <c r="I749" s="35"/>
      <c r="J749" s="34"/>
      <c r="K749" s="35"/>
      <c r="L749" s="35"/>
      <c r="M749" s="34"/>
      <c r="N749" s="35"/>
      <c r="O749" s="35"/>
      <c r="P749" s="34"/>
      <c r="Q749" s="35"/>
      <c r="R749" s="35"/>
      <c r="S749" s="34"/>
      <c r="T749" s="35"/>
      <c r="U749" s="35"/>
      <c r="V749" s="34"/>
      <c r="W749" s="35"/>
      <c r="X749" s="35"/>
      <c r="Y749" s="35"/>
      <c r="Z749" s="35"/>
    </row>
    <row r="750" spans="1:26" ht="10.5" customHeight="1" x14ac:dyDescent="0.15">
      <c r="A750" s="34"/>
      <c r="B750" s="35"/>
      <c r="C750" s="35"/>
      <c r="D750" s="34"/>
      <c r="E750" s="35"/>
      <c r="F750" s="35"/>
      <c r="G750" s="34"/>
      <c r="H750" s="35"/>
      <c r="I750" s="35"/>
      <c r="J750" s="34"/>
      <c r="K750" s="35"/>
      <c r="L750" s="35"/>
      <c r="M750" s="34"/>
      <c r="N750" s="35"/>
      <c r="O750" s="35"/>
      <c r="P750" s="34"/>
      <c r="Q750" s="35"/>
      <c r="R750" s="35"/>
      <c r="S750" s="34"/>
      <c r="T750" s="35"/>
      <c r="U750" s="35"/>
      <c r="V750" s="34"/>
      <c r="W750" s="35"/>
      <c r="X750" s="35"/>
      <c r="Y750" s="35"/>
      <c r="Z750" s="35"/>
    </row>
    <row r="751" spans="1:26" ht="10.5" customHeight="1" x14ac:dyDescent="0.15">
      <c r="A751" s="34"/>
      <c r="B751" s="35"/>
      <c r="C751" s="35"/>
      <c r="D751" s="34"/>
      <c r="E751" s="35"/>
      <c r="F751" s="35"/>
      <c r="G751" s="34"/>
      <c r="H751" s="35"/>
      <c r="I751" s="35"/>
      <c r="J751" s="34"/>
      <c r="K751" s="35"/>
      <c r="L751" s="35"/>
      <c r="M751" s="34"/>
      <c r="N751" s="35"/>
      <c r="O751" s="35"/>
      <c r="P751" s="34"/>
      <c r="Q751" s="35"/>
      <c r="R751" s="35"/>
      <c r="S751" s="34"/>
      <c r="T751" s="35"/>
      <c r="U751" s="35"/>
      <c r="V751" s="34"/>
      <c r="W751" s="35"/>
      <c r="X751" s="35"/>
      <c r="Y751" s="35"/>
      <c r="Z751" s="35"/>
    </row>
    <row r="752" spans="1:26" ht="10.5" customHeight="1" x14ac:dyDescent="0.15">
      <c r="A752" s="34"/>
      <c r="B752" s="35"/>
      <c r="C752" s="35"/>
      <c r="D752" s="34"/>
      <c r="E752" s="35"/>
      <c r="F752" s="35"/>
      <c r="G752" s="34"/>
      <c r="H752" s="35"/>
      <c r="I752" s="35"/>
      <c r="J752" s="34"/>
      <c r="K752" s="35"/>
      <c r="L752" s="35"/>
      <c r="M752" s="34"/>
      <c r="N752" s="35"/>
      <c r="O752" s="35"/>
      <c r="P752" s="34"/>
      <c r="Q752" s="35"/>
      <c r="R752" s="35"/>
      <c r="S752" s="34"/>
      <c r="T752" s="35"/>
      <c r="U752" s="35"/>
      <c r="V752" s="34"/>
      <c r="W752" s="35"/>
      <c r="X752" s="35"/>
      <c r="Y752" s="35"/>
      <c r="Z752" s="35"/>
    </row>
    <row r="753" spans="1:26" ht="10.5" customHeight="1" x14ac:dyDescent="0.15">
      <c r="A753" s="34"/>
      <c r="B753" s="35"/>
      <c r="C753" s="35"/>
      <c r="D753" s="34"/>
      <c r="E753" s="35"/>
      <c r="F753" s="35"/>
      <c r="G753" s="34"/>
      <c r="H753" s="35"/>
      <c r="I753" s="35"/>
      <c r="J753" s="34"/>
      <c r="K753" s="35"/>
      <c r="L753" s="35"/>
      <c r="M753" s="34"/>
      <c r="N753" s="35"/>
      <c r="O753" s="35"/>
      <c r="P753" s="34"/>
      <c r="Q753" s="35"/>
      <c r="R753" s="35"/>
      <c r="S753" s="34"/>
      <c r="T753" s="35"/>
      <c r="U753" s="35"/>
      <c r="V753" s="34"/>
      <c r="W753" s="35"/>
      <c r="X753" s="35"/>
      <c r="Y753" s="35"/>
      <c r="Z753" s="35"/>
    </row>
    <row r="754" spans="1:26" ht="10.5" customHeight="1" x14ac:dyDescent="0.15">
      <c r="A754" s="34"/>
      <c r="B754" s="35"/>
      <c r="C754" s="35"/>
      <c r="D754" s="34"/>
      <c r="E754" s="35"/>
      <c r="F754" s="35"/>
      <c r="G754" s="34"/>
      <c r="H754" s="35"/>
      <c r="I754" s="35"/>
      <c r="J754" s="34"/>
      <c r="K754" s="35"/>
      <c r="L754" s="35"/>
      <c r="M754" s="34"/>
      <c r="N754" s="35"/>
      <c r="O754" s="35"/>
      <c r="P754" s="34"/>
      <c r="Q754" s="35"/>
      <c r="R754" s="35"/>
      <c r="S754" s="34"/>
      <c r="T754" s="35"/>
      <c r="U754" s="35"/>
      <c r="V754" s="34"/>
      <c r="W754" s="35"/>
      <c r="X754" s="35"/>
      <c r="Y754" s="35"/>
      <c r="Z754" s="35"/>
    </row>
    <row r="755" spans="1:26" ht="10.5" customHeight="1" x14ac:dyDescent="0.15">
      <c r="A755" s="34"/>
      <c r="B755" s="35"/>
      <c r="C755" s="35"/>
      <c r="D755" s="34"/>
      <c r="E755" s="35"/>
      <c r="F755" s="35"/>
      <c r="G755" s="34"/>
      <c r="H755" s="35"/>
      <c r="I755" s="35"/>
      <c r="J755" s="34"/>
      <c r="K755" s="35"/>
      <c r="L755" s="35"/>
      <c r="M755" s="34"/>
      <c r="N755" s="35"/>
      <c r="O755" s="35"/>
      <c r="P755" s="34"/>
      <c r="Q755" s="35"/>
      <c r="R755" s="35"/>
      <c r="S755" s="34"/>
      <c r="T755" s="35"/>
      <c r="U755" s="35"/>
      <c r="V755" s="34"/>
      <c r="W755" s="35"/>
      <c r="X755" s="35"/>
      <c r="Y755" s="35"/>
      <c r="Z755" s="35"/>
    </row>
    <row r="756" spans="1:26" ht="10.5" customHeight="1" x14ac:dyDescent="0.15">
      <c r="A756" s="34"/>
      <c r="B756" s="35"/>
      <c r="C756" s="35"/>
      <c r="D756" s="34"/>
      <c r="E756" s="35"/>
      <c r="F756" s="35"/>
      <c r="G756" s="34"/>
      <c r="H756" s="35"/>
      <c r="I756" s="35"/>
      <c r="J756" s="34"/>
      <c r="K756" s="35"/>
      <c r="L756" s="35"/>
      <c r="M756" s="34"/>
      <c r="N756" s="35"/>
      <c r="O756" s="35"/>
      <c r="P756" s="34"/>
      <c r="Q756" s="35"/>
      <c r="R756" s="35"/>
      <c r="S756" s="34"/>
      <c r="T756" s="35"/>
      <c r="U756" s="35"/>
      <c r="V756" s="34"/>
      <c r="W756" s="35"/>
      <c r="X756" s="35"/>
      <c r="Y756" s="35"/>
      <c r="Z756" s="35"/>
    </row>
    <row r="757" spans="1:26" ht="10.5" customHeight="1" x14ac:dyDescent="0.15">
      <c r="A757" s="34"/>
      <c r="B757" s="35"/>
      <c r="C757" s="35"/>
      <c r="D757" s="34"/>
      <c r="E757" s="35"/>
      <c r="F757" s="35"/>
      <c r="G757" s="34"/>
      <c r="H757" s="35"/>
      <c r="I757" s="35"/>
      <c r="J757" s="34"/>
      <c r="K757" s="35"/>
      <c r="L757" s="35"/>
      <c r="M757" s="34"/>
      <c r="N757" s="35"/>
      <c r="O757" s="35"/>
      <c r="P757" s="34"/>
      <c r="Q757" s="35"/>
      <c r="R757" s="35"/>
      <c r="S757" s="34"/>
      <c r="T757" s="35"/>
      <c r="U757" s="35"/>
      <c r="V757" s="34"/>
      <c r="W757" s="35"/>
      <c r="X757" s="35"/>
      <c r="Y757" s="35"/>
      <c r="Z757" s="35"/>
    </row>
    <row r="758" spans="1:26" ht="10.5" customHeight="1" x14ac:dyDescent="0.15">
      <c r="A758" s="34"/>
      <c r="B758" s="35"/>
      <c r="C758" s="35"/>
      <c r="D758" s="34"/>
      <c r="E758" s="35"/>
      <c r="F758" s="35"/>
      <c r="G758" s="34"/>
      <c r="H758" s="35"/>
      <c r="I758" s="35"/>
      <c r="J758" s="34"/>
      <c r="K758" s="35"/>
      <c r="L758" s="35"/>
      <c r="M758" s="34"/>
      <c r="N758" s="35"/>
      <c r="O758" s="35"/>
      <c r="P758" s="34"/>
      <c r="Q758" s="35"/>
      <c r="R758" s="35"/>
      <c r="S758" s="34"/>
      <c r="T758" s="35"/>
      <c r="U758" s="35"/>
      <c r="V758" s="34"/>
      <c r="W758" s="35"/>
      <c r="X758" s="35"/>
      <c r="Y758" s="35"/>
      <c r="Z758" s="35"/>
    </row>
    <row r="759" spans="1:26" ht="10.5" customHeight="1" x14ac:dyDescent="0.15">
      <c r="A759" s="34"/>
      <c r="B759" s="35"/>
      <c r="C759" s="35"/>
      <c r="D759" s="34"/>
      <c r="E759" s="35"/>
      <c r="F759" s="35"/>
      <c r="G759" s="34"/>
      <c r="H759" s="35"/>
      <c r="I759" s="35"/>
      <c r="J759" s="34"/>
      <c r="K759" s="35"/>
      <c r="L759" s="35"/>
      <c r="M759" s="34"/>
      <c r="N759" s="35"/>
      <c r="O759" s="35"/>
      <c r="P759" s="34"/>
      <c r="Q759" s="35"/>
      <c r="R759" s="35"/>
      <c r="S759" s="34"/>
      <c r="T759" s="35"/>
      <c r="U759" s="35"/>
      <c r="V759" s="34"/>
      <c r="W759" s="35"/>
      <c r="X759" s="35"/>
      <c r="Y759" s="35"/>
      <c r="Z759" s="35"/>
    </row>
    <row r="760" spans="1:26" ht="10.5" customHeight="1" x14ac:dyDescent="0.15">
      <c r="A760" s="34"/>
      <c r="B760" s="35"/>
      <c r="C760" s="35"/>
      <c r="D760" s="34"/>
      <c r="E760" s="35"/>
      <c r="F760" s="35"/>
      <c r="G760" s="34"/>
      <c r="H760" s="35"/>
      <c r="I760" s="35"/>
      <c r="J760" s="34"/>
      <c r="K760" s="35"/>
      <c r="L760" s="35"/>
      <c r="M760" s="34"/>
      <c r="N760" s="35"/>
      <c r="O760" s="35"/>
      <c r="P760" s="34"/>
      <c r="Q760" s="35"/>
      <c r="R760" s="35"/>
      <c r="S760" s="34"/>
      <c r="T760" s="35"/>
      <c r="U760" s="35"/>
      <c r="V760" s="34"/>
      <c r="W760" s="35"/>
      <c r="X760" s="35"/>
      <c r="Y760" s="35"/>
      <c r="Z760" s="35"/>
    </row>
    <row r="761" spans="1:26" ht="10.5" customHeight="1" x14ac:dyDescent="0.15">
      <c r="A761" s="34"/>
      <c r="B761" s="35"/>
      <c r="C761" s="35"/>
      <c r="D761" s="34"/>
      <c r="E761" s="35"/>
      <c r="F761" s="35"/>
      <c r="G761" s="34"/>
      <c r="H761" s="35"/>
      <c r="I761" s="35"/>
      <c r="J761" s="34"/>
      <c r="K761" s="35"/>
      <c r="L761" s="35"/>
      <c r="M761" s="34"/>
      <c r="N761" s="35"/>
      <c r="O761" s="35"/>
      <c r="P761" s="34"/>
      <c r="Q761" s="35"/>
      <c r="R761" s="35"/>
      <c r="S761" s="34"/>
      <c r="T761" s="35"/>
      <c r="U761" s="35"/>
      <c r="V761" s="34"/>
      <c r="W761" s="35"/>
      <c r="X761" s="35"/>
      <c r="Y761" s="35"/>
      <c r="Z761" s="35"/>
    </row>
    <row r="762" spans="1:26" ht="10.5" customHeight="1" x14ac:dyDescent="0.15">
      <c r="A762" s="34"/>
      <c r="B762" s="35"/>
      <c r="C762" s="35"/>
      <c r="D762" s="34"/>
      <c r="E762" s="35"/>
      <c r="F762" s="35"/>
      <c r="G762" s="34"/>
      <c r="H762" s="35"/>
      <c r="I762" s="35"/>
      <c r="J762" s="34"/>
      <c r="K762" s="35"/>
      <c r="L762" s="35"/>
      <c r="M762" s="34"/>
      <c r="N762" s="35"/>
      <c r="O762" s="35"/>
      <c r="P762" s="34"/>
      <c r="Q762" s="35"/>
      <c r="R762" s="35"/>
      <c r="S762" s="34"/>
      <c r="T762" s="35"/>
      <c r="U762" s="35"/>
      <c r="V762" s="34"/>
      <c r="W762" s="35"/>
      <c r="X762" s="35"/>
      <c r="Y762" s="35"/>
      <c r="Z762" s="35"/>
    </row>
    <row r="763" spans="1:26" ht="10.5" customHeight="1" x14ac:dyDescent="0.15">
      <c r="A763" s="34"/>
      <c r="B763" s="35"/>
      <c r="C763" s="35"/>
      <c r="D763" s="34"/>
      <c r="E763" s="35"/>
      <c r="F763" s="35"/>
      <c r="G763" s="34"/>
      <c r="H763" s="35"/>
      <c r="I763" s="35"/>
      <c r="J763" s="34"/>
      <c r="K763" s="35"/>
      <c r="L763" s="35"/>
      <c r="M763" s="34"/>
      <c r="N763" s="35"/>
      <c r="O763" s="35"/>
      <c r="P763" s="34"/>
      <c r="Q763" s="35"/>
      <c r="R763" s="35"/>
      <c r="S763" s="34"/>
      <c r="T763" s="35"/>
      <c r="U763" s="35"/>
      <c r="V763" s="34"/>
      <c r="W763" s="35"/>
      <c r="X763" s="35"/>
      <c r="Y763" s="35"/>
      <c r="Z763" s="35"/>
    </row>
    <row r="764" spans="1:26" ht="10.5" customHeight="1" x14ac:dyDescent="0.15">
      <c r="A764" s="34"/>
      <c r="B764" s="35"/>
      <c r="C764" s="35"/>
      <c r="D764" s="34"/>
      <c r="E764" s="35"/>
      <c r="F764" s="35"/>
      <c r="G764" s="34"/>
      <c r="H764" s="35"/>
      <c r="I764" s="35"/>
      <c r="J764" s="34"/>
      <c r="K764" s="35"/>
      <c r="L764" s="35"/>
      <c r="M764" s="34"/>
      <c r="N764" s="35"/>
      <c r="O764" s="35"/>
      <c r="P764" s="34"/>
      <c r="Q764" s="35"/>
      <c r="R764" s="35"/>
      <c r="S764" s="34"/>
      <c r="T764" s="35"/>
      <c r="U764" s="35"/>
      <c r="V764" s="34"/>
      <c r="W764" s="35"/>
      <c r="X764" s="35"/>
      <c r="Y764" s="35"/>
      <c r="Z764" s="35"/>
    </row>
    <row r="765" spans="1:26" ht="10.5" customHeight="1" x14ac:dyDescent="0.15">
      <c r="A765" s="34"/>
      <c r="B765" s="35"/>
      <c r="C765" s="35"/>
      <c r="D765" s="34"/>
      <c r="E765" s="35"/>
      <c r="F765" s="35"/>
      <c r="G765" s="34"/>
      <c r="H765" s="35"/>
      <c r="I765" s="35"/>
      <c r="J765" s="34"/>
      <c r="K765" s="35"/>
      <c r="L765" s="35"/>
      <c r="M765" s="34"/>
      <c r="N765" s="35"/>
      <c r="O765" s="35"/>
      <c r="P765" s="34"/>
      <c r="Q765" s="35"/>
      <c r="R765" s="35"/>
      <c r="S765" s="34"/>
      <c r="T765" s="35"/>
      <c r="U765" s="35"/>
      <c r="V765" s="34"/>
      <c r="W765" s="35"/>
      <c r="X765" s="35"/>
      <c r="Y765" s="35"/>
      <c r="Z765" s="35"/>
    </row>
    <row r="766" spans="1:26" ht="10.5" customHeight="1" x14ac:dyDescent="0.15">
      <c r="A766" s="34"/>
      <c r="B766" s="35"/>
      <c r="C766" s="35"/>
      <c r="D766" s="34"/>
      <c r="E766" s="35"/>
      <c r="F766" s="35"/>
      <c r="G766" s="34"/>
      <c r="H766" s="35"/>
      <c r="I766" s="35"/>
      <c r="J766" s="34"/>
      <c r="K766" s="35"/>
      <c r="L766" s="35"/>
      <c r="M766" s="34"/>
      <c r="N766" s="35"/>
      <c r="O766" s="35"/>
      <c r="P766" s="34"/>
      <c r="Q766" s="35"/>
      <c r="R766" s="35"/>
      <c r="S766" s="34"/>
      <c r="T766" s="35"/>
      <c r="U766" s="35"/>
      <c r="V766" s="34"/>
      <c r="W766" s="35"/>
      <c r="X766" s="35"/>
      <c r="Y766" s="35"/>
      <c r="Z766" s="35"/>
    </row>
    <row r="767" spans="1:26" ht="10.5" customHeight="1" x14ac:dyDescent="0.15">
      <c r="A767" s="34"/>
      <c r="B767" s="35"/>
      <c r="C767" s="35"/>
      <c r="D767" s="34"/>
      <c r="E767" s="35"/>
      <c r="F767" s="35"/>
      <c r="G767" s="34"/>
      <c r="H767" s="35"/>
      <c r="I767" s="35"/>
      <c r="J767" s="34"/>
      <c r="K767" s="35"/>
      <c r="L767" s="35"/>
      <c r="M767" s="34"/>
      <c r="N767" s="35"/>
      <c r="O767" s="35"/>
      <c r="P767" s="34"/>
      <c r="Q767" s="35"/>
      <c r="R767" s="35"/>
      <c r="S767" s="34"/>
      <c r="T767" s="35"/>
      <c r="U767" s="35"/>
      <c r="V767" s="34"/>
      <c r="W767" s="35"/>
      <c r="X767" s="35"/>
      <c r="Y767" s="35"/>
      <c r="Z767" s="35"/>
    </row>
    <row r="768" spans="1:26" ht="10.5" customHeight="1" x14ac:dyDescent="0.15">
      <c r="A768" s="34"/>
      <c r="B768" s="35"/>
      <c r="C768" s="35"/>
      <c r="D768" s="34"/>
      <c r="E768" s="35"/>
      <c r="F768" s="35"/>
      <c r="G768" s="34"/>
      <c r="H768" s="35"/>
      <c r="I768" s="35"/>
      <c r="J768" s="34"/>
      <c r="K768" s="35"/>
      <c r="L768" s="35"/>
      <c r="M768" s="34"/>
      <c r="N768" s="35"/>
      <c r="O768" s="35"/>
      <c r="P768" s="34"/>
      <c r="Q768" s="35"/>
      <c r="R768" s="35"/>
      <c r="S768" s="34"/>
      <c r="T768" s="35"/>
      <c r="U768" s="35"/>
      <c r="V768" s="34"/>
      <c r="W768" s="35"/>
      <c r="X768" s="35"/>
      <c r="Y768" s="35"/>
      <c r="Z768" s="35"/>
    </row>
    <row r="769" spans="1:26" ht="10.5" customHeight="1" x14ac:dyDescent="0.15">
      <c r="A769" s="34"/>
      <c r="B769" s="35"/>
      <c r="C769" s="35"/>
      <c r="D769" s="34"/>
      <c r="E769" s="35"/>
      <c r="F769" s="35"/>
      <c r="G769" s="34"/>
      <c r="H769" s="35"/>
      <c r="I769" s="35"/>
      <c r="J769" s="34"/>
      <c r="K769" s="35"/>
      <c r="L769" s="35"/>
      <c r="M769" s="34"/>
      <c r="N769" s="35"/>
      <c r="O769" s="35"/>
      <c r="P769" s="34"/>
      <c r="Q769" s="35"/>
      <c r="R769" s="35"/>
      <c r="S769" s="34"/>
      <c r="T769" s="35"/>
      <c r="U769" s="35"/>
      <c r="V769" s="34"/>
      <c r="W769" s="35"/>
      <c r="X769" s="35"/>
      <c r="Y769" s="35"/>
      <c r="Z769" s="35"/>
    </row>
    <row r="770" spans="1:26" ht="10.5" customHeight="1" x14ac:dyDescent="0.15">
      <c r="A770" s="34"/>
      <c r="B770" s="35"/>
      <c r="C770" s="35"/>
      <c r="D770" s="34"/>
      <c r="E770" s="35"/>
      <c r="F770" s="35"/>
      <c r="G770" s="34"/>
      <c r="H770" s="35"/>
      <c r="I770" s="35"/>
      <c r="J770" s="34"/>
      <c r="K770" s="35"/>
      <c r="L770" s="35"/>
      <c r="M770" s="34"/>
      <c r="N770" s="35"/>
      <c r="O770" s="35"/>
      <c r="P770" s="34"/>
      <c r="Q770" s="35"/>
      <c r="R770" s="35"/>
      <c r="S770" s="34"/>
      <c r="T770" s="35"/>
      <c r="U770" s="35"/>
      <c r="V770" s="34"/>
      <c r="W770" s="35"/>
      <c r="X770" s="35"/>
      <c r="Y770" s="35"/>
      <c r="Z770" s="35"/>
    </row>
    <row r="771" spans="1:26" ht="10.5" customHeight="1" x14ac:dyDescent="0.15">
      <c r="A771" s="34"/>
      <c r="B771" s="35"/>
      <c r="C771" s="35"/>
      <c r="D771" s="34"/>
      <c r="E771" s="35"/>
      <c r="F771" s="35"/>
      <c r="G771" s="34"/>
      <c r="H771" s="35"/>
      <c r="I771" s="35"/>
      <c r="J771" s="34"/>
      <c r="K771" s="35"/>
      <c r="L771" s="35"/>
      <c r="M771" s="34"/>
      <c r="N771" s="35"/>
      <c r="O771" s="35"/>
      <c r="P771" s="34"/>
      <c r="Q771" s="35"/>
      <c r="R771" s="35"/>
      <c r="S771" s="34"/>
      <c r="T771" s="35"/>
      <c r="U771" s="35"/>
      <c r="V771" s="34"/>
      <c r="W771" s="35"/>
      <c r="X771" s="35"/>
      <c r="Y771" s="35"/>
      <c r="Z771" s="35"/>
    </row>
    <row r="772" spans="1:26" ht="10.5" customHeight="1" x14ac:dyDescent="0.15">
      <c r="A772" s="34"/>
      <c r="B772" s="35"/>
      <c r="C772" s="35"/>
      <c r="D772" s="34"/>
      <c r="E772" s="35"/>
      <c r="F772" s="35"/>
      <c r="G772" s="34"/>
      <c r="H772" s="35"/>
      <c r="I772" s="35"/>
      <c r="J772" s="34"/>
      <c r="K772" s="35"/>
      <c r="L772" s="35"/>
      <c r="M772" s="34"/>
      <c r="N772" s="35"/>
      <c r="O772" s="35"/>
      <c r="P772" s="34"/>
      <c r="Q772" s="35"/>
      <c r="R772" s="35"/>
      <c r="S772" s="34"/>
      <c r="T772" s="35"/>
      <c r="U772" s="35"/>
      <c r="V772" s="34"/>
      <c r="W772" s="35"/>
      <c r="X772" s="35"/>
      <c r="Y772" s="35"/>
      <c r="Z772" s="35"/>
    </row>
    <row r="773" spans="1:26" ht="10.5" customHeight="1" x14ac:dyDescent="0.15">
      <c r="A773" s="34"/>
      <c r="B773" s="35"/>
      <c r="C773" s="35"/>
      <c r="D773" s="34"/>
      <c r="E773" s="35"/>
      <c r="F773" s="35"/>
      <c r="G773" s="34"/>
      <c r="H773" s="35"/>
      <c r="I773" s="35"/>
      <c r="J773" s="34"/>
      <c r="K773" s="35"/>
      <c r="L773" s="35"/>
      <c r="M773" s="34"/>
      <c r="N773" s="35"/>
      <c r="O773" s="35"/>
      <c r="P773" s="34"/>
      <c r="Q773" s="35"/>
      <c r="R773" s="35"/>
      <c r="S773" s="34"/>
      <c r="T773" s="35"/>
      <c r="U773" s="35"/>
      <c r="V773" s="34"/>
      <c r="W773" s="35"/>
      <c r="X773" s="35"/>
      <c r="Y773" s="35"/>
      <c r="Z773" s="35"/>
    </row>
    <row r="774" spans="1:26" ht="10.5" customHeight="1" x14ac:dyDescent="0.15">
      <c r="A774" s="34"/>
      <c r="B774" s="35"/>
      <c r="C774" s="35"/>
      <c r="D774" s="34"/>
      <c r="E774" s="35"/>
      <c r="F774" s="35"/>
      <c r="G774" s="34"/>
      <c r="H774" s="35"/>
      <c r="I774" s="35"/>
      <c r="J774" s="34"/>
      <c r="K774" s="35"/>
      <c r="L774" s="35"/>
      <c r="M774" s="34"/>
      <c r="N774" s="35"/>
      <c r="O774" s="35"/>
      <c r="P774" s="34"/>
      <c r="Q774" s="35"/>
      <c r="R774" s="35"/>
      <c r="S774" s="34"/>
      <c r="T774" s="35"/>
      <c r="U774" s="35"/>
      <c r="V774" s="34"/>
      <c r="W774" s="35"/>
      <c r="X774" s="35"/>
      <c r="Y774" s="35"/>
      <c r="Z774" s="35"/>
    </row>
    <row r="775" spans="1:26" ht="10.5" customHeight="1" x14ac:dyDescent="0.15">
      <c r="A775" s="34"/>
      <c r="B775" s="35"/>
      <c r="C775" s="35"/>
      <c r="D775" s="34"/>
      <c r="E775" s="35"/>
      <c r="F775" s="35"/>
      <c r="G775" s="34"/>
      <c r="H775" s="35"/>
      <c r="I775" s="35"/>
      <c r="J775" s="34"/>
      <c r="K775" s="35"/>
      <c r="L775" s="35"/>
      <c r="M775" s="34"/>
      <c r="N775" s="35"/>
      <c r="O775" s="35"/>
      <c r="P775" s="34"/>
      <c r="Q775" s="35"/>
      <c r="R775" s="35"/>
      <c r="S775" s="34"/>
      <c r="T775" s="35"/>
      <c r="U775" s="35"/>
      <c r="V775" s="34"/>
      <c r="W775" s="35"/>
      <c r="X775" s="35"/>
      <c r="Y775" s="35"/>
      <c r="Z775" s="35"/>
    </row>
    <row r="776" spans="1:26" ht="10.5" customHeight="1" x14ac:dyDescent="0.15">
      <c r="A776" s="34"/>
      <c r="B776" s="35"/>
      <c r="C776" s="35"/>
      <c r="D776" s="34"/>
      <c r="E776" s="35"/>
      <c r="F776" s="35"/>
      <c r="G776" s="34"/>
      <c r="H776" s="35"/>
      <c r="I776" s="35"/>
      <c r="J776" s="34"/>
      <c r="K776" s="35"/>
      <c r="L776" s="35"/>
      <c r="M776" s="34"/>
      <c r="N776" s="35"/>
      <c r="O776" s="35"/>
      <c r="P776" s="34"/>
      <c r="Q776" s="35"/>
      <c r="R776" s="35"/>
      <c r="S776" s="34"/>
      <c r="T776" s="35"/>
      <c r="U776" s="35"/>
      <c r="V776" s="34"/>
      <c r="W776" s="35"/>
      <c r="X776" s="35"/>
      <c r="Y776" s="35"/>
      <c r="Z776" s="35"/>
    </row>
    <row r="777" spans="1:26" ht="10.5" customHeight="1" x14ac:dyDescent="0.15">
      <c r="A777" s="34"/>
      <c r="B777" s="35"/>
      <c r="C777" s="35"/>
      <c r="D777" s="34"/>
      <c r="E777" s="35"/>
      <c r="F777" s="35"/>
      <c r="G777" s="34"/>
      <c r="H777" s="35"/>
      <c r="I777" s="35"/>
      <c r="J777" s="34"/>
      <c r="K777" s="35"/>
      <c r="L777" s="35"/>
      <c r="M777" s="34"/>
      <c r="N777" s="35"/>
      <c r="O777" s="35"/>
      <c r="P777" s="34"/>
      <c r="Q777" s="35"/>
      <c r="R777" s="35"/>
      <c r="S777" s="34"/>
      <c r="T777" s="35"/>
      <c r="U777" s="35"/>
      <c r="V777" s="34"/>
      <c r="W777" s="35"/>
      <c r="X777" s="35"/>
      <c r="Y777" s="35"/>
      <c r="Z777" s="35"/>
    </row>
    <row r="778" spans="1:26" ht="10.5" customHeight="1" x14ac:dyDescent="0.15">
      <c r="A778" s="34"/>
      <c r="B778" s="35"/>
      <c r="C778" s="35"/>
      <c r="D778" s="34"/>
      <c r="E778" s="35"/>
      <c r="F778" s="35"/>
      <c r="G778" s="34"/>
      <c r="H778" s="35"/>
      <c r="I778" s="35"/>
      <c r="J778" s="34"/>
      <c r="K778" s="35"/>
      <c r="L778" s="35"/>
      <c r="M778" s="34"/>
      <c r="N778" s="35"/>
      <c r="O778" s="35"/>
      <c r="P778" s="34"/>
      <c r="Q778" s="35"/>
      <c r="R778" s="35"/>
      <c r="S778" s="34"/>
      <c r="T778" s="35"/>
      <c r="U778" s="35"/>
      <c r="V778" s="34"/>
      <c r="W778" s="35"/>
      <c r="X778" s="35"/>
      <c r="Y778" s="35"/>
      <c r="Z778" s="35"/>
    </row>
    <row r="779" spans="1:26" ht="10.5" customHeight="1" x14ac:dyDescent="0.15">
      <c r="A779" s="34"/>
      <c r="B779" s="35"/>
      <c r="C779" s="35"/>
      <c r="D779" s="34"/>
      <c r="E779" s="35"/>
      <c r="F779" s="35"/>
      <c r="G779" s="34"/>
      <c r="H779" s="35"/>
      <c r="I779" s="35"/>
      <c r="J779" s="34"/>
      <c r="K779" s="35"/>
      <c r="L779" s="35"/>
      <c r="M779" s="34"/>
      <c r="N779" s="35"/>
      <c r="O779" s="35"/>
      <c r="P779" s="34"/>
      <c r="Q779" s="35"/>
      <c r="R779" s="35"/>
      <c r="S779" s="34"/>
      <c r="T779" s="35"/>
      <c r="U779" s="35"/>
      <c r="V779" s="34"/>
      <c r="W779" s="35"/>
      <c r="X779" s="35"/>
      <c r="Y779" s="35"/>
      <c r="Z779" s="35"/>
    </row>
    <row r="780" spans="1:26" ht="10.5" customHeight="1" x14ac:dyDescent="0.15">
      <c r="A780" s="34"/>
      <c r="B780" s="35"/>
      <c r="C780" s="35"/>
      <c r="D780" s="34"/>
      <c r="E780" s="35"/>
      <c r="F780" s="35"/>
      <c r="G780" s="34"/>
      <c r="H780" s="35"/>
      <c r="I780" s="35"/>
      <c r="J780" s="34"/>
      <c r="K780" s="35"/>
      <c r="L780" s="35"/>
      <c r="M780" s="34"/>
      <c r="N780" s="35"/>
      <c r="O780" s="35"/>
      <c r="P780" s="34"/>
      <c r="Q780" s="35"/>
      <c r="R780" s="35"/>
      <c r="S780" s="34"/>
      <c r="T780" s="35"/>
      <c r="U780" s="35"/>
      <c r="V780" s="34"/>
      <c r="W780" s="35"/>
      <c r="X780" s="35"/>
      <c r="Y780" s="35"/>
      <c r="Z780" s="35"/>
    </row>
    <row r="781" spans="1:26" ht="10.5" customHeight="1" x14ac:dyDescent="0.15">
      <c r="A781" s="34"/>
      <c r="B781" s="35"/>
      <c r="C781" s="35"/>
      <c r="D781" s="34"/>
      <c r="E781" s="35"/>
      <c r="F781" s="35"/>
      <c r="G781" s="34"/>
      <c r="H781" s="35"/>
      <c r="I781" s="35"/>
      <c r="J781" s="34"/>
      <c r="K781" s="35"/>
      <c r="L781" s="35"/>
      <c r="M781" s="34"/>
      <c r="N781" s="35"/>
      <c r="O781" s="35"/>
      <c r="P781" s="34"/>
      <c r="Q781" s="35"/>
      <c r="R781" s="35"/>
      <c r="S781" s="34"/>
      <c r="T781" s="35"/>
      <c r="U781" s="35"/>
      <c r="V781" s="34"/>
      <c r="W781" s="35"/>
      <c r="X781" s="35"/>
      <c r="Y781" s="35"/>
      <c r="Z781" s="35"/>
    </row>
    <row r="782" spans="1:26" ht="10.5" customHeight="1" x14ac:dyDescent="0.15">
      <c r="A782" s="34"/>
      <c r="B782" s="35"/>
      <c r="C782" s="35"/>
      <c r="D782" s="34"/>
      <c r="E782" s="35"/>
      <c r="F782" s="35"/>
      <c r="G782" s="34"/>
      <c r="H782" s="35"/>
      <c r="I782" s="35"/>
      <c r="J782" s="34"/>
      <c r="K782" s="35"/>
      <c r="L782" s="35"/>
      <c r="M782" s="34"/>
      <c r="N782" s="35"/>
      <c r="O782" s="35"/>
      <c r="P782" s="34"/>
      <c r="Q782" s="35"/>
      <c r="R782" s="35"/>
      <c r="S782" s="34"/>
      <c r="T782" s="35"/>
      <c r="U782" s="35"/>
      <c r="V782" s="34"/>
      <c r="W782" s="35"/>
      <c r="X782" s="35"/>
      <c r="Y782" s="35"/>
      <c r="Z782" s="35"/>
    </row>
    <row r="783" spans="1:26" ht="10.5" customHeight="1" x14ac:dyDescent="0.15">
      <c r="A783" s="34"/>
      <c r="B783" s="35"/>
      <c r="C783" s="35"/>
      <c r="D783" s="34"/>
      <c r="E783" s="35"/>
      <c r="F783" s="35"/>
      <c r="G783" s="34"/>
      <c r="H783" s="35"/>
      <c r="I783" s="35"/>
      <c r="J783" s="34"/>
      <c r="K783" s="35"/>
      <c r="L783" s="35"/>
      <c r="M783" s="34"/>
      <c r="N783" s="35"/>
      <c r="O783" s="35"/>
      <c r="P783" s="34"/>
      <c r="Q783" s="35"/>
      <c r="R783" s="35"/>
      <c r="S783" s="34"/>
      <c r="T783" s="35"/>
      <c r="U783" s="35"/>
      <c r="V783" s="34"/>
      <c r="W783" s="35"/>
      <c r="X783" s="35"/>
      <c r="Y783" s="35"/>
      <c r="Z783" s="35"/>
    </row>
    <row r="784" spans="1:26" ht="10.5" customHeight="1" x14ac:dyDescent="0.15">
      <c r="A784" s="34"/>
      <c r="B784" s="35"/>
      <c r="C784" s="35"/>
      <c r="D784" s="34"/>
      <c r="E784" s="35"/>
      <c r="F784" s="35"/>
      <c r="G784" s="34"/>
      <c r="H784" s="35"/>
      <c r="I784" s="35"/>
      <c r="J784" s="34"/>
      <c r="K784" s="35"/>
      <c r="L784" s="35"/>
      <c r="M784" s="34"/>
      <c r="N784" s="35"/>
      <c r="O784" s="35"/>
      <c r="P784" s="34"/>
      <c r="Q784" s="35"/>
      <c r="R784" s="35"/>
      <c r="S784" s="34"/>
      <c r="T784" s="35"/>
      <c r="U784" s="35"/>
      <c r="V784" s="34"/>
      <c r="W784" s="35"/>
      <c r="X784" s="35"/>
      <c r="Y784" s="35"/>
      <c r="Z784" s="35"/>
    </row>
    <row r="785" spans="1:26" ht="10.5" customHeight="1" x14ac:dyDescent="0.15">
      <c r="A785" s="34"/>
      <c r="B785" s="35"/>
      <c r="C785" s="35"/>
      <c r="D785" s="34"/>
      <c r="E785" s="35"/>
      <c r="F785" s="35"/>
      <c r="G785" s="34"/>
      <c r="H785" s="35"/>
      <c r="I785" s="35"/>
      <c r="J785" s="34"/>
      <c r="K785" s="35"/>
      <c r="L785" s="35"/>
      <c r="M785" s="34"/>
      <c r="N785" s="35"/>
      <c r="O785" s="35"/>
      <c r="P785" s="34"/>
      <c r="Q785" s="35"/>
      <c r="R785" s="35"/>
      <c r="S785" s="34"/>
      <c r="T785" s="35"/>
      <c r="U785" s="35"/>
      <c r="V785" s="34"/>
      <c r="W785" s="35"/>
      <c r="X785" s="35"/>
      <c r="Y785" s="35"/>
      <c r="Z785" s="35"/>
    </row>
    <row r="786" spans="1:26" ht="10.5" customHeight="1" x14ac:dyDescent="0.15">
      <c r="A786" s="34"/>
      <c r="B786" s="35"/>
      <c r="C786" s="35"/>
      <c r="D786" s="34"/>
      <c r="E786" s="35"/>
      <c r="F786" s="35"/>
      <c r="G786" s="34"/>
      <c r="H786" s="35"/>
      <c r="I786" s="35"/>
      <c r="J786" s="34"/>
      <c r="K786" s="35"/>
      <c r="L786" s="35"/>
      <c r="M786" s="34"/>
      <c r="N786" s="35"/>
      <c r="O786" s="35"/>
      <c r="P786" s="34"/>
      <c r="Q786" s="35"/>
      <c r="R786" s="35"/>
      <c r="S786" s="34"/>
      <c r="T786" s="35"/>
      <c r="U786" s="35"/>
      <c r="V786" s="34"/>
      <c r="W786" s="35"/>
      <c r="X786" s="35"/>
      <c r="Y786" s="35"/>
      <c r="Z786" s="35"/>
    </row>
    <row r="787" spans="1:26" ht="10.5" customHeight="1" x14ac:dyDescent="0.15">
      <c r="A787" s="34"/>
      <c r="B787" s="35"/>
      <c r="C787" s="35"/>
      <c r="D787" s="34"/>
      <c r="E787" s="35"/>
      <c r="F787" s="35"/>
      <c r="G787" s="34"/>
      <c r="H787" s="35"/>
      <c r="I787" s="35"/>
      <c r="J787" s="34"/>
      <c r="K787" s="35"/>
      <c r="L787" s="35"/>
      <c r="M787" s="34"/>
      <c r="N787" s="35"/>
      <c r="O787" s="35"/>
      <c r="P787" s="34"/>
      <c r="Q787" s="35"/>
      <c r="R787" s="35"/>
      <c r="S787" s="34"/>
      <c r="T787" s="35"/>
      <c r="U787" s="35"/>
      <c r="V787" s="34"/>
      <c r="W787" s="35"/>
      <c r="X787" s="35"/>
      <c r="Y787" s="35"/>
      <c r="Z787" s="35"/>
    </row>
    <row r="788" spans="1:26" ht="10.5" customHeight="1" x14ac:dyDescent="0.15">
      <c r="A788" s="34"/>
      <c r="B788" s="35"/>
      <c r="C788" s="35"/>
      <c r="D788" s="34"/>
      <c r="E788" s="35"/>
      <c r="F788" s="35"/>
      <c r="G788" s="34"/>
      <c r="H788" s="35"/>
      <c r="I788" s="35"/>
      <c r="J788" s="34"/>
      <c r="K788" s="35"/>
      <c r="L788" s="35"/>
      <c r="M788" s="34"/>
      <c r="N788" s="35"/>
      <c r="O788" s="35"/>
      <c r="P788" s="34"/>
      <c r="Q788" s="35"/>
      <c r="R788" s="35"/>
      <c r="S788" s="34"/>
      <c r="T788" s="35"/>
      <c r="U788" s="35"/>
      <c r="V788" s="34"/>
      <c r="W788" s="35"/>
      <c r="X788" s="35"/>
      <c r="Y788" s="35"/>
      <c r="Z788" s="35"/>
    </row>
    <row r="789" spans="1:26" ht="10.5" customHeight="1" x14ac:dyDescent="0.15">
      <c r="A789" s="34"/>
      <c r="B789" s="35"/>
      <c r="C789" s="35"/>
      <c r="D789" s="34"/>
      <c r="E789" s="35"/>
      <c r="F789" s="35"/>
      <c r="G789" s="34"/>
      <c r="H789" s="35"/>
      <c r="I789" s="35"/>
      <c r="J789" s="34"/>
      <c r="K789" s="35"/>
      <c r="L789" s="35"/>
      <c r="M789" s="34"/>
      <c r="N789" s="35"/>
      <c r="O789" s="35"/>
      <c r="P789" s="34"/>
      <c r="Q789" s="35"/>
      <c r="R789" s="35"/>
      <c r="S789" s="34"/>
      <c r="T789" s="35"/>
      <c r="U789" s="35"/>
      <c r="V789" s="34"/>
      <c r="W789" s="35"/>
      <c r="X789" s="35"/>
      <c r="Y789" s="35"/>
      <c r="Z789" s="35"/>
    </row>
    <row r="790" spans="1:26" ht="10.5" customHeight="1" x14ac:dyDescent="0.15">
      <c r="A790" s="34"/>
      <c r="B790" s="35"/>
      <c r="C790" s="35"/>
      <c r="D790" s="34"/>
      <c r="E790" s="35"/>
      <c r="F790" s="35"/>
      <c r="G790" s="34"/>
      <c r="H790" s="35"/>
      <c r="I790" s="35"/>
      <c r="J790" s="34"/>
      <c r="K790" s="35"/>
      <c r="L790" s="35"/>
      <c r="M790" s="34"/>
      <c r="N790" s="35"/>
      <c r="O790" s="35"/>
      <c r="P790" s="34"/>
      <c r="Q790" s="35"/>
      <c r="R790" s="35"/>
      <c r="S790" s="34"/>
      <c r="T790" s="35"/>
      <c r="U790" s="35"/>
      <c r="V790" s="34"/>
      <c r="W790" s="35"/>
      <c r="X790" s="35"/>
      <c r="Y790" s="35"/>
      <c r="Z790" s="35"/>
    </row>
    <row r="791" spans="1:26" ht="10.5" customHeight="1" x14ac:dyDescent="0.15">
      <c r="A791" s="34"/>
      <c r="B791" s="35"/>
      <c r="C791" s="35"/>
      <c r="D791" s="34"/>
      <c r="E791" s="35"/>
      <c r="F791" s="35"/>
      <c r="G791" s="34"/>
      <c r="H791" s="35"/>
      <c r="I791" s="35"/>
      <c r="J791" s="34"/>
      <c r="K791" s="35"/>
      <c r="L791" s="35"/>
      <c r="M791" s="34"/>
      <c r="N791" s="35"/>
      <c r="O791" s="35"/>
      <c r="P791" s="34"/>
      <c r="Q791" s="35"/>
      <c r="R791" s="35"/>
      <c r="S791" s="34"/>
      <c r="T791" s="35"/>
      <c r="U791" s="35"/>
      <c r="V791" s="34"/>
      <c r="W791" s="35"/>
      <c r="X791" s="35"/>
      <c r="Y791" s="35"/>
      <c r="Z791" s="35"/>
    </row>
    <row r="792" spans="1:26" ht="10.5" customHeight="1" x14ac:dyDescent="0.15">
      <c r="A792" s="34"/>
      <c r="B792" s="35"/>
      <c r="C792" s="35"/>
      <c r="D792" s="34"/>
      <c r="E792" s="35"/>
      <c r="F792" s="35"/>
      <c r="G792" s="34"/>
      <c r="H792" s="35"/>
      <c r="I792" s="35"/>
      <c r="J792" s="34"/>
      <c r="K792" s="35"/>
      <c r="L792" s="35"/>
      <c r="M792" s="34"/>
      <c r="N792" s="35"/>
      <c r="O792" s="35"/>
      <c r="P792" s="34"/>
      <c r="Q792" s="35"/>
      <c r="R792" s="35"/>
      <c r="S792" s="34"/>
      <c r="T792" s="35"/>
      <c r="U792" s="35"/>
      <c r="V792" s="34"/>
      <c r="W792" s="35"/>
      <c r="X792" s="35"/>
      <c r="Y792" s="35"/>
      <c r="Z792" s="35"/>
    </row>
    <row r="793" spans="1:26" ht="10.5" customHeight="1" x14ac:dyDescent="0.15">
      <c r="A793" s="34"/>
      <c r="B793" s="35"/>
      <c r="C793" s="35"/>
      <c r="D793" s="34"/>
      <c r="E793" s="35"/>
      <c r="F793" s="35"/>
      <c r="G793" s="34"/>
      <c r="H793" s="35"/>
      <c r="I793" s="35"/>
      <c r="J793" s="34"/>
      <c r="K793" s="35"/>
      <c r="L793" s="35"/>
      <c r="M793" s="34"/>
      <c r="N793" s="35"/>
      <c r="O793" s="35"/>
      <c r="P793" s="34"/>
      <c r="Q793" s="35"/>
      <c r="R793" s="35"/>
      <c r="S793" s="34"/>
      <c r="T793" s="35"/>
      <c r="U793" s="35"/>
      <c r="V793" s="34"/>
      <c r="W793" s="35"/>
      <c r="X793" s="35"/>
      <c r="Y793" s="35"/>
      <c r="Z793" s="35"/>
    </row>
    <row r="794" spans="1:26" ht="10.5" customHeight="1" x14ac:dyDescent="0.15">
      <c r="A794" s="34"/>
      <c r="B794" s="35"/>
      <c r="C794" s="35"/>
      <c r="D794" s="34"/>
      <c r="E794" s="35"/>
      <c r="F794" s="35"/>
      <c r="G794" s="34"/>
      <c r="H794" s="35"/>
      <c r="I794" s="35"/>
      <c r="J794" s="34"/>
      <c r="K794" s="35"/>
      <c r="L794" s="35"/>
      <c r="M794" s="34"/>
      <c r="N794" s="35"/>
      <c r="O794" s="35"/>
      <c r="P794" s="34"/>
      <c r="Q794" s="35"/>
      <c r="R794" s="35"/>
      <c r="S794" s="34"/>
      <c r="T794" s="35"/>
      <c r="U794" s="35"/>
      <c r="V794" s="34"/>
      <c r="W794" s="35"/>
      <c r="X794" s="35"/>
      <c r="Y794" s="35"/>
      <c r="Z794" s="35"/>
    </row>
    <row r="795" spans="1:26" ht="10.5" customHeight="1" x14ac:dyDescent="0.15">
      <c r="A795" s="34"/>
      <c r="B795" s="35"/>
      <c r="C795" s="35"/>
      <c r="D795" s="34"/>
      <c r="E795" s="35"/>
      <c r="F795" s="35"/>
      <c r="G795" s="34"/>
      <c r="H795" s="35"/>
      <c r="I795" s="35"/>
      <c r="J795" s="34"/>
      <c r="K795" s="35"/>
      <c r="L795" s="35"/>
      <c r="M795" s="34"/>
      <c r="N795" s="35"/>
      <c r="O795" s="35"/>
      <c r="P795" s="34"/>
      <c r="Q795" s="35"/>
      <c r="R795" s="35"/>
      <c r="S795" s="34"/>
      <c r="T795" s="35"/>
      <c r="U795" s="35"/>
      <c r="V795" s="34"/>
      <c r="W795" s="35"/>
      <c r="X795" s="35"/>
      <c r="Y795" s="35"/>
      <c r="Z795" s="35"/>
    </row>
    <row r="796" spans="1:26" ht="10.5" customHeight="1" x14ac:dyDescent="0.15">
      <c r="A796" s="34"/>
      <c r="B796" s="35"/>
      <c r="C796" s="35"/>
      <c r="D796" s="34"/>
      <c r="E796" s="35"/>
      <c r="F796" s="35"/>
      <c r="G796" s="34"/>
      <c r="H796" s="35"/>
      <c r="I796" s="35"/>
      <c r="J796" s="34"/>
      <c r="K796" s="35"/>
      <c r="L796" s="35"/>
      <c r="M796" s="34"/>
      <c r="N796" s="35"/>
      <c r="O796" s="35"/>
      <c r="P796" s="34"/>
      <c r="Q796" s="35"/>
      <c r="R796" s="35"/>
      <c r="S796" s="34"/>
      <c r="T796" s="35"/>
      <c r="U796" s="35"/>
      <c r="V796" s="34"/>
      <c r="W796" s="35"/>
      <c r="X796" s="35"/>
      <c r="Y796" s="35"/>
      <c r="Z796" s="35"/>
    </row>
    <row r="797" spans="1:26" ht="10.5" customHeight="1" x14ac:dyDescent="0.15">
      <c r="A797" s="34"/>
      <c r="B797" s="35"/>
      <c r="C797" s="35"/>
      <c r="D797" s="34"/>
      <c r="E797" s="35"/>
      <c r="F797" s="35"/>
      <c r="G797" s="34"/>
      <c r="H797" s="35"/>
      <c r="I797" s="35"/>
      <c r="J797" s="34"/>
      <c r="K797" s="35"/>
      <c r="L797" s="35"/>
      <c r="M797" s="34"/>
      <c r="N797" s="35"/>
      <c r="O797" s="35"/>
      <c r="P797" s="34"/>
      <c r="Q797" s="35"/>
      <c r="R797" s="35"/>
      <c r="S797" s="34"/>
      <c r="T797" s="35"/>
      <c r="U797" s="35"/>
      <c r="V797" s="34"/>
      <c r="W797" s="35"/>
      <c r="X797" s="35"/>
      <c r="Y797" s="35"/>
      <c r="Z797" s="35"/>
    </row>
    <row r="798" spans="1:26" ht="10.5" customHeight="1" x14ac:dyDescent="0.15">
      <c r="A798" s="34"/>
      <c r="B798" s="35"/>
      <c r="C798" s="35"/>
      <c r="D798" s="34"/>
      <c r="E798" s="35"/>
      <c r="F798" s="35"/>
      <c r="G798" s="34"/>
      <c r="H798" s="35"/>
      <c r="I798" s="35"/>
      <c r="J798" s="34"/>
      <c r="K798" s="35"/>
      <c r="L798" s="35"/>
      <c r="M798" s="34"/>
      <c r="N798" s="35"/>
      <c r="O798" s="35"/>
      <c r="P798" s="34"/>
      <c r="Q798" s="35"/>
      <c r="R798" s="35"/>
      <c r="S798" s="34"/>
      <c r="T798" s="35"/>
      <c r="U798" s="35"/>
      <c r="V798" s="34"/>
      <c r="W798" s="35"/>
      <c r="X798" s="35"/>
      <c r="Y798" s="35"/>
      <c r="Z798" s="35"/>
    </row>
    <row r="799" spans="1:26" ht="10.5" customHeight="1" x14ac:dyDescent="0.15">
      <c r="A799" s="34"/>
      <c r="B799" s="35"/>
      <c r="C799" s="35"/>
      <c r="D799" s="34"/>
      <c r="E799" s="35"/>
      <c r="F799" s="35"/>
      <c r="G799" s="34"/>
      <c r="H799" s="35"/>
      <c r="I799" s="35"/>
      <c r="J799" s="34"/>
      <c r="K799" s="35"/>
      <c r="L799" s="35"/>
      <c r="M799" s="34"/>
      <c r="N799" s="35"/>
      <c r="O799" s="35"/>
      <c r="P799" s="34"/>
      <c r="Q799" s="35"/>
      <c r="R799" s="35"/>
      <c r="S799" s="34"/>
      <c r="T799" s="35"/>
      <c r="U799" s="35"/>
      <c r="V799" s="34"/>
      <c r="W799" s="35"/>
      <c r="X799" s="35"/>
      <c r="Y799" s="35"/>
      <c r="Z799" s="35"/>
    </row>
    <row r="800" spans="1:26" ht="10.5" customHeight="1" x14ac:dyDescent="0.15">
      <c r="A800" s="34"/>
      <c r="B800" s="35"/>
      <c r="C800" s="35"/>
      <c r="D800" s="34"/>
      <c r="E800" s="35"/>
      <c r="F800" s="35"/>
      <c r="G800" s="34"/>
      <c r="H800" s="35"/>
      <c r="I800" s="35"/>
      <c r="J800" s="34"/>
      <c r="K800" s="35"/>
      <c r="L800" s="35"/>
      <c r="M800" s="34"/>
      <c r="N800" s="35"/>
      <c r="O800" s="35"/>
      <c r="P800" s="34"/>
      <c r="Q800" s="35"/>
      <c r="R800" s="35"/>
      <c r="S800" s="34"/>
      <c r="T800" s="35"/>
      <c r="U800" s="35"/>
      <c r="V800" s="34"/>
      <c r="W800" s="35"/>
      <c r="X800" s="35"/>
      <c r="Y800" s="35"/>
      <c r="Z800" s="35"/>
    </row>
    <row r="801" spans="1:26" ht="10.5" customHeight="1" x14ac:dyDescent="0.15">
      <c r="A801" s="34"/>
      <c r="B801" s="35"/>
      <c r="C801" s="35"/>
      <c r="D801" s="34"/>
      <c r="E801" s="35"/>
      <c r="F801" s="35"/>
      <c r="G801" s="34"/>
      <c r="H801" s="35"/>
      <c r="I801" s="35"/>
      <c r="J801" s="34"/>
      <c r="K801" s="35"/>
      <c r="L801" s="35"/>
      <c r="M801" s="34"/>
      <c r="N801" s="35"/>
      <c r="O801" s="35"/>
      <c r="P801" s="34"/>
      <c r="Q801" s="35"/>
      <c r="R801" s="35"/>
      <c r="S801" s="34"/>
      <c r="T801" s="35"/>
      <c r="U801" s="35"/>
      <c r="V801" s="34"/>
      <c r="W801" s="35"/>
      <c r="X801" s="35"/>
      <c r="Y801" s="35"/>
      <c r="Z801" s="35"/>
    </row>
    <row r="802" spans="1:26" ht="10.5" customHeight="1" x14ac:dyDescent="0.15">
      <c r="A802" s="34"/>
      <c r="B802" s="35"/>
      <c r="C802" s="35"/>
      <c r="D802" s="34"/>
      <c r="E802" s="35"/>
      <c r="F802" s="35"/>
      <c r="G802" s="34"/>
      <c r="H802" s="35"/>
      <c r="I802" s="35"/>
      <c r="J802" s="34"/>
      <c r="K802" s="35"/>
      <c r="L802" s="35"/>
      <c r="M802" s="34"/>
      <c r="N802" s="35"/>
      <c r="O802" s="35"/>
      <c r="P802" s="34"/>
      <c r="Q802" s="35"/>
      <c r="R802" s="35"/>
      <c r="S802" s="34"/>
      <c r="T802" s="35"/>
      <c r="U802" s="35"/>
      <c r="V802" s="34"/>
      <c r="W802" s="35"/>
      <c r="X802" s="35"/>
      <c r="Y802" s="35"/>
      <c r="Z802" s="35"/>
    </row>
    <row r="803" spans="1:26" ht="10.5" customHeight="1" x14ac:dyDescent="0.15">
      <c r="A803" s="34"/>
      <c r="B803" s="35"/>
      <c r="C803" s="35"/>
      <c r="D803" s="34"/>
      <c r="E803" s="35"/>
      <c r="F803" s="35"/>
      <c r="G803" s="34"/>
      <c r="H803" s="35"/>
      <c r="I803" s="35"/>
      <c r="J803" s="34"/>
      <c r="K803" s="35"/>
      <c r="L803" s="35"/>
      <c r="M803" s="34"/>
      <c r="N803" s="35"/>
      <c r="O803" s="35"/>
      <c r="P803" s="34"/>
      <c r="Q803" s="35"/>
      <c r="R803" s="35"/>
      <c r="S803" s="34"/>
      <c r="T803" s="35"/>
      <c r="U803" s="35"/>
      <c r="V803" s="34"/>
      <c r="W803" s="35"/>
      <c r="X803" s="35"/>
      <c r="Y803" s="35"/>
      <c r="Z803" s="35"/>
    </row>
    <row r="804" spans="1:26" ht="10.5" customHeight="1" x14ac:dyDescent="0.15">
      <c r="A804" s="34"/>
      <c r="B804" s="35"/>
      <c r="C804" s="35"/>
      <c r="D804" s="34"/>
      <c r="E804" s="35"/>
      <c r="F804" s="35"/>
      <c r="G804" s="34"/>
      <c r="H804" s="35"/>
      <c r="I804" s="35"/>
      <c r="J804" s="34"/>
      <c r="K804" s="35"/>
      <c r="L804" s="35"/>
      <c r="M804" s="34"/>
      <c r="N804" s="35"/>
      <c r="O804" s="35"/>
      <c r="P804" s="34"/>
      <c r="Q804" s="35"/>
      <c r="R804" s="35"/>
      <c r="S804" s="34"/>
      <c r="T804" s="35"/>
      <c r="U804" s="35"/>
      <c r="V804" s="34"/>
      <c r="W804" s="35"/>
      <c r="X804" s="35"/>
      <c r="Y804" s="35"/>
      <c r="Z804" s="35"/>
    </row>
    <row r="805" spans="1:26" ht="10.5" customHeight="1" x14ac:dyDescent="0.15">
      <c r="A805" s="34"/>
      <c r="B805" s="35"/>
      <c r="C805" s="35"/>
      <c r="D805" s="34"/>
      <c r="E805" s="35"/>
      <c r="F805" s="35"/>
      <c r="G805" s="34"/>
      <c r="H805" s="35"/>
      <c r="I805" s="35"/>
      <c r="J805" s="34"/>
      <c r="K805" s="35"/>
      <c r="L805" s="35"/>
      <c r="M805" s="34"/>
      <c r="N805" s="35"/>
      <c r="O805" s="35"/>
      <c r="P805" s="34"/>
      <c r="Q805" s="35"/>
      <c r="R805" s="35"/>
      <c r="S805" s="34"/>
      <c r="T805" s="35"/>
      <c r="U805" s="35"/>
      <c r="V805" s="34"/>
      <c r="W805" s="35"/>
      <c r="X805" s="35"/>
      <c r="Y805" s="35"/>
      <c r="Z805" s="35"/>
    </row>
    <row r="806" spans="1:26" ht="10.5" customHeight="1" x14ac:dyDescent="0.15">
      <c r="A806" s="34"/>
      <c r="B806" s="35"/>
      <c r="C806" s="35"/>
      <c r="D806" s="34"/>
      <c r="E806" s="35"/>
      <c r="F806" s="35"/>
      <c r="G806" s="34"/>
      <c r="H806" s="35"/>
      <c r="I806" s="35"/>
      <c r="J806" s="34"/>
      <c r="K806" s="35"/>
      <c r="L806" s="35"/>
      <c r="M806" s="34"/>
      <c r="N806" s="35"/>
      <c r="O806" s="35"/>
      <c r="P806" s="34"/>
      <c r="Q806" s="35"/>
      <c r="R806" s="35"/>
      <c r="S806" s="34"/>
      <c r="T806" s="35"/>
      <c r="U806" s="35"/>
      <c r="V806" s="34"/>
      <c r="W806" s="35"/>
      <c r="X806" s="35"/>
      <c r="Y806" s="35"/>
      <c r="Z806" s="35"/>
    </row>
    <row r="807" spans="1:26" ht="10.5" customHeight="1" x14ac:dyDescent="0.15">
      <c r="A807" s="34"/>
      <c r="B807" s="35"/>
      <c r="C807" s="35"/>
      <c r="D807" s="34"/>
      <c r="E807" s="35"/>
      <c r="F807" s="35"/>
      <c r="G807" s="34"/>
      <c r="H807" s="35"/>
      <c r="I807" s="35"/>
      <c r="J807" s="34"/>
      <c r="K807" s="35"/>
      <c r="L807" s="35"/>
      <c r="M807" s="34"/>
      <c r="N807" s="35"/>
      <c r="O807" s="35"/>
      <c r="P807" s="34"/>
      <c r="Q807" s="35"/>
      <c r="R807" s="35"/>
      <c r="S807" s="34"/>
      <c r="T807" s="35"/>
      <c r="U807" s="35"/>
      <c r="V807" s="34"/>
      <c r="W807" s="35"/>
      <c r="X807" s="35"/>
      <c r="Y807" s="35"/>
      <c r="Z807" s="35"/>
    </row>
    <row r="808" spans="1:26" ht="10.5" customHeight="1" x14ac:dyDescent="0.15">
      <c r="A808" s="34"/>
      <c r="B808" s="35"/>
      <c r="C808" s="35"/>
      <c r="D808" s="34"/>
      <c r="E808" s="35"/>
      <c r="F808" s="35"/>
      <c r="G808" s="34"/>
      <c r="H808" s="35"/>
      <c r="I808" s="35"/>
      <c r="J808" s="34"/>
      <c r="K808" s="35"/>
      <c r="L808" s="35"/>
      <c r="M808" s="34"/>
      <c r="N808" s="35"/>
      <c r="O808" s="35"/>
      <c r="P808" s="34"/>
      <c r="Q808" s="35"/>
      <c r="R808" s="35"/>
      <c r="S808" s="34"/>
      <c r="T808" s="35"/>
      <c r="U808" s="35"/>
      <c r="V808" s="34"/>
      <c r="W808" s="35"/>
      <c r="X808" s="35"/>
      <c r="Y808" s="35"/>
      <c r="Z808" s="35"/>
    </row>
    <row r="809" spans="1:26" ht="10.5" customHeight="1" x14ac:dyDescent="0.15">
      <c r="A809" s="34"/>
      <c r="B809" s="35"/>
      <c r="C809" s="35"/>
      <c r="D809" s="34"/>
      <c r="E809" s="35"/>
      <c r="F809" s="35"/>
      <c r="G809" s="34"/>
      <c r="H809" s="35"/>
      <c r="I809" s="35"/>
      <c r="J809" s="34"/>
      <c r="K809" s="35"/>
      <c r="L809" s="35"/>
      <c r="M809" s="34"/>
      <c r="N809" s="35"/>
      <c r="O809" s="35"/>
      <c r="P809" s="34"/>
      <c r="Q809" s="35"/>
      <c r="R809" s="35"/>
      <c r="S809" s="34"/>
      <c r="T809" s="35"/>
      <c r="U809" s="35"/>
      <c r="V809" s="34"/>
      <c r="W809" s="35"/>
      <c r="X809" s="35"/>
      <c r="Y809" s="35"/>
      <c r="Z809" s="35"/>
    </row>
    <row r="810" spans="1:26" ht="10.5" customHeight="1" x14ac:dyDescent="0.15">
      <c r="A810" s="34"/>
      <c r="B810" s="35"/>
      <c r="C810" s="35"/>
      <c r="D810" s="34"/>
      <c r="E810" s="35"/>
      <c r="F810" s="35"/>
      <c r="G810" s="34"/>
      <c r="H810" s="35"/>
      <c r="I810" s="35"/>
      <c r="J810" s="34"/>
      <c r="K810" s="35"/>
      <c r="L810" s="35"/>
      <c r="M810" s="34"/>
      <c r="N810" s="35"/>
      <c r="O810" s="35"/>
      <c r="P810" s="34"/>
      <c r="Q810" s="35"/>
      <c r="R810" s="35"/>
      <c r="S810" s="34"/>
      <c r="T810" s="35"/>
      <c r="U810" s="35"/>
      <c r="V810" s="34"/>
      <c r="W810" s="35"/>
      <c r="X810" s="35"/>
      <c r="Y810" s="35"/>
      <c r="Z810" s="35"/>
    </row>
    <row r="811" spans="1:26" ht="10.5" customHeight="1" x14ac:dyDescent="0.15">
      <c r="A811" s="34"/>
      <c r="B811" s="35"/>
      <c r="C811" s="35"/>
      <c r="D811" s="34"/>
      <c r="E811" s="35"/>
      <c r="F811" s="35"/>
      <c r="G811" s="34"/>
      <c r="H811" s="35"/>
      <c r="I811" s="35"/>
      <c r="J811" s="34"/>
      <c r="K811" s="35"/>
      <c r="L811" s="35"/>
      <c r="M811" s="34"/>
      <c r="N811" s="35"/>
      <c r="O811" s="35"/>
      <c r="P811" s="34"/>
      <c r="Q811" s="35"/>
      <c r="R811" s="35"/>
      <c r="S811" s="34"/>
      <c r="T811" s="35"/>
      <c r="U811" s="35"/>
      <c r="V811" s="34"/>
      <c r="W811" s="35"/>
      <c r="X811" s="35"/>
      <c r="Y811" s="35"/>
      <c r="Z811" s="35"/>
    </row>
    <row r="812" spans="1:26" ht="10.5" customHeight="1" x14ac:dyDescent="0.15">
      <c r="A812" s="34"/>
      <c r="B812" s="35"/>
      <c r="C812" s="35"/>
      <c r="D812" s="34"/>
      <c r="E812" s="35"/>
      <c r="F812" s="35"/>
      <c r="G812" s="34"/>
      <c r="H812" s="35"/>
      <c r="I812" s="35"/>
      <c r="J812" s="34"/>
      <c r="K812" s="35"/>
      <c r="L812" s="35"/>
      <c r="M812" s="34"/>
      <c r="N812" s="35"/>
      <c r="O812" s="35"/>
      <c r="P812" s="34"/>
      <c r="Q812" s="35"/>
      <c r="R812" s="35"/>
      <c r="S812" s="34"/>
      <c r="T812" s="35"/>
      <c r="U812" s="35"/>
      <c r="V812" s="34"/>
      <c r="W812" s="35"/>
      <c r="X812" s="35"/>
      <c r="Y812" s="35"/>
      <c r="Z812" s="35"/>
    </row>
    <row r="813" spans="1:26" ht="10.5" customHeight="1" x14ac:dyDescent="0.15">
      <c r="A813" s="34"/>
      <c r="B813" s="35"/>
      <c r="C813" s="35"/>
      <c r="D813" s="34"/>
      <c r="E813" s="35"/>
      <c r="F813" s="35"/>
      <c r="G813" s="34"/>
      <c r="H813" s="35"/>
      <c r="I813" s="35"/>
      <c r="J813" s="34"/>
      <c r="K813" s="35"/>
      <c r="L813" s="35"/>
      <c r="M813" s="34"/>
      <c r="N813" s="35"/>
      <c r="O813" s="35"/>
      <c r="P813" s="34"/>
      <c r="Q813" s="35"/>
      <c r="R813" s="35"/>
      <c r="S813" s="34"/>
      <c r="T813" s="35"/>
      <c r="U813" s="35"/>
      <c r="V813" s="34"/>
      <c r="W813" s="35"/>
      <c r="X813" s="35"/>
      <c r="Y813" s="35"/>
      <c r="Z813" s="35"/>
    </row>
    <row r="814" spans="1:26" ht="10.5" customHeight="1" x14ac:dyDescent="0.15">
      <c r="A814" s="34"/>
      <c r="B814" s="35"/>
      <c r="C814" s="35"/>
      <c r="D814" s="34"/>
      <c r="E814" s="35"/>
      <c r="F814" s="35"/>
      <c r="G814" s="34"/>
      <c r="H814" s="35"/>
      <c r="I814" s="35"/>
      <c r="J814" s="34"/>
      <c r="K814" s="35"/>
      <c r="L814" s="35"/>
      <c r="M814" s="34"/>
      <c r="N814" s="35"/>
      <c r="O814" s="35"/>
      <c r="P814" s="34"/>
      <c r="Q814" s="35"/>
      <c r="R814" s="35"/>
      <c r="S814" s="34"/>
      <c r="T814" s="35"/>
      <c r="U814" s="35"/>
      <c r="V814" s="34"/>
      <c r="W814" s="35"/>
      <c r="X814" s="35"/>
      <c r="Y814" s="35"/>
      <c r="Z814" s="35"/>
    </row>
    <row r="815" spans="1:26" ht="10.5" customHeight="1" x14ac:dyDescent="0.15">
      <c r="A815" s="34"/>
      <c r="B815" s="35"/>
      <c r="C815" s="35"/>
      <c r="D815" s="34"/>
      <c r="E815" s="35"/>
      <c r="F815" s="35"/>
      <c r="G815" s="34"/>
      <c r="H815" s="35"/>
      <c r="I815" s="35"/>
      <c r="J815" s="34"/>
      <c r="K815" s="35"/>
      <c r="L815" s="35"/>
      <c r="M815" s="34"/>
      <c r="N815" s="35"/>
      <c r="O815" s="35"/>
      <c r="P815" s="34"/>
      <c r="Q815" s="35"/>
      <c r="R815" s="35"/>
      <c r="S815" s="34"/>
      <c r="T815" s="35"/>
      <c r="U815" s="35"/>
      <c r="V815" s="34"/>
      <c r="W815" s="35"/>
      <c r="X815" s="35"/>
      <c r="Y815" s="35"/>
      <c r="Z815" s="35"/>
    </row>
    <row r="816" spans="1:26" ht="10.5" customHeight="1" x14ac:dyDescent="0.15">
      <c r="A816" s="34"/>
      <c r="B816" s="35"/>
      <c r="C816" s="35"/>
      <c r="D816" s="34"/>
      <c r="E816" s="35"/>
      <c r="F816" s="35"/>
      <c r="G816" s="34"/>
      <c r="H816" s="35"/>
      <c r="I816" s="35"/>
      <c r="J816" s="34"/>
      <c r="K816" s="35"/>
      <c r="L816" s="35"/>
      <c r="M816" s="34"/>
      <c r="N816" s="35"/>
      <c r="O816" s="35"/>
      <c r="P816" s="34"/>
      <c r="Q816" s="35"/>
      <c r="R816" s="35"/>
      <c r="S816" s="34"/>
      <c r="T816" s="35"/>
      <c r="U816" s="35"/>
      <c r="V816" s="34"/>
      <c r="W816" s="35"/>
      <c r="X816" s="35"/>
      <c r="Y816" s="35"/>
      <c r="Z816" s="35"/>
    </row>
    <row r="817" spans="1:26" ht="10.5" customHeight="1" x14ac:dyDescent="0.15">
      <c r="A817" s="34"/>
      <c r="B817" s="35"/>
      <c r="C817" s="35"/>
      <c r="D817" s="34"/>
      <c r="E817" s="35"/>
      <c r="F817" s="35"/>
      <c r="G817" s="34"/>
      <c r="H817" s="35"/>
      <c r="I817" s="35"/>
      <c r="J817" s="34"/>
      <c r="K817" s="35"/>
      <c r="L817" s="35"/>
      <c r="M817" s="34"/>
      <c r="N817" s="35"/>
      <c r="O817" s="35"/>
      <c r="P817" s="34"/>
      <c r="Q817" s="35"/>
      <c r="R817" s="35"/>
      <c r="S817" s="34"/>
      <c r="T817" s="35"/>
      <c r="U817" s="35"/>
      <c r="V817" s="34"/>
      <c r="W817" s="35"/>
      <c r="X817" s="35"/>
      <c r="Y817" s="35"/>
      <c r="Z817" s="35"/>
    </row>
    <row r="818" spans="1:26" ht="10.5" customHeight="1" x14ac:dyDescent="0.15">
      <c r="A818" s="34"/>
      <c r="B818" s="35"/>
      <c r="C818" s="35"/>
      <c r="D818" s="34"/>
      <c r="E818" s="35"/>
      <c r="F818" s="35"/>
      <c r="G818" s="34"/>
      <c r="H818" s="35"/>
      <c r="I818" s="35"/>
      <c r="J818" s="34"/>
      <c r="K818" s="35"/>
      <c r="L818" s="35"/>
      <c r="M818" s="34"/>
      <c r="N818" s="35"/>
      <c r="O818" s="35"/>
      <c r="P818" s="34"/>
      <c r="Q818" s="35"/>
      <c r="R818" s="35"/>
      <c r="S818" s="34"/>
      <c r="T818" s="35"/>
      <c r="U818" s="35"/>
      <c r="V818" s="34"/>
      <c r="W818" s="35"/>
      <c r="X818" s="35"/>
      <c r="Y818" s="35"/>
      <c r="Z818" s="35"/>
    </row>
    <row r="819" spans="1:26" ht="10.5" customHeight="1" x14ac:dyDescent="0.15">
      <c r="A819" s="34"/>
      <c r="B819" s="35"/>
      <c r="C819" s="35"/>
      <c r="D819" s="34"/>
      <c r="E819" s="35"/>
      <c r="F819" s="35"/>
      <c r="G819" s="34"/>
      <c r="H819" s="35"/>
      <c r="I819" s="35"/>
      <c r="J819" s="34"/>
      <c r="K819" s="35"/>
      <c r="L819" s="35"/>
      <c r="M819" s="34"/>
      <c r="N819" s="35"/>
      <c r="O819" s="35"/>
      <c r="P819" s="34"/>
      <c r="Q819" s="35"/>
      <c r="R819" s="35"/>
      <c r="S819" s="34"/>
      <c r="T819" s="35"/>
      <c r="U819" s="35"/>
      <c r="V819" s="34"/>
      <c r="W819" s="35"/>
      <c r="X819" s="35"/>
      <c r="Y819" s="35"/>
      <c r="Z819" s="35"/>
    </row>
    <row r="820" spans="1:26" ht="10.5" customHeight="1" x14ac:dyDescent="0.15">
      <c r="A820" s="34"/>
      <c r="B820" s="35"/>
      <c r="C820" s="35"/>
      <c r="D820" s="34"/>
      <c r="E820" s="35"/>
      <c r="F820" s="35"/>
      <c r="G820" s="34"/>
      <c r="H820" s="35"/>
      <c r="I820" s="35"/>
      <c r="J820" s="34"/>
      <c r="K820" s="35"/>
      <c r="L820" s="35"/>
      <c r="M820" s="34"/>
      <c r="N820" s="35"/>
      <c r="O820" s="35"/>
      <c r="P820" s="34"/>
      <c r="Q820" s="35"/>
      <c r="R820" s="35"/>
      <c r="S820" s="34"/>
      <c r="T820" s="35"/>
      <c r="U820" s="35"/>
      <c r="V820" s="34"/>
      <c r="W820" s="35"/>
      <c r="X820" s="35"/>
      <c r="Y820" s="35"/>
      <c r="Z820" s="35"/>
    </row>
    <row r="821" spans="1:26" ht="10.5" customHeight="1" x14ac:dyDescent="0.15">
      <c r="A821" s="34"/>
      <c r="B821" s="35"/>
      <c r="C821" s="35"/>
      <c r="D821" s="34"/>
      <c r="E821" s="35"/>
      <c r="F821" s="35"/>
      <c r="G821" s="34"/>
      <c r="H821" s="35"/>
      <c r="I821" s="35"/>
      <c r="J821" s="34"/>
      <c r="K821" s="35"/>
      <c r="L821" s="35"/>
      <c r="M821" s="34"/>
      <c r="N821" s="35"/>
      <c r="O821" s="35"/>
      <c r="P821" s="34"/>
      <c r="Q821" s="35"/>
      <c r="R821" s="35"/>
      <c r="S821" s="34"/>
      <c r="T821" s="35"/>
      <c r="U821" s="35"/>
      <c r="V821" s="34"/>
      <c r="W821" s="35"/>
      <c r="X821" s="35"/>
      <c r="Y821" s="35"/>
      <c r="Z821" s="35"/>
    </row>
    <row r="822" spans="1:26" ht="10.5" customHeight="1" x14ac:dyDescent="0.15">
      <c r="A822" s="34"/>
      <c r="B822" s="35"/>
      <c r="C822" s="35"/>
      <c r="D822" s="34"/>
      <c r="E822" s="35"/>
      <c r="F822" s="35"/>
      <c r="G822" s="34"/>
      <c r="H822" s="35"/>
      <c r="I822" s="35"/>
      <c r="J822" s="34"/>
      <c r="K822" s="35"/>
      <c r="L822" s="35"/>
      <c r="M822" s="34"/>
      <c r="N822" s="35"/>
      <c r="O822" s="35"/>
      <c r="P822" s="34"/>
      <c r="Q822" s="35"/>
      <c r="R822" s="35"/>
      <c r="S822" s="34"/>
      <c r="T822" s="35"/>
      <c r="U822" s="35"/>
      <c r="V822" s="34"/>
      <c r="W822" s="35"/>
      <c r="X822" s="35"/>
      <c r="Y822" s="35"/>
      <c r="Z822" s="35"/>
    </row>
    <row r="823" spans="1:26" ht="10.5" customHeight="1" x14ac:dyDescent="0.15">
      <c r="A823" s="34"/>
      <c r="B823" s="35"/>
      <c r="C823" s="35"/>
      <c r="D823" s="34"/>
      <c r="E823" s="35"/>
      <c r="F823" s="35"/>
      <c r="G823" s="34"/>
      <c r="H823" s="35"/>
      <c r="I823" s="35"/>
      <c r="J823" s="34"/>
      <c r="K823" s="35"/>
      <c r="L823" s="35"/>
      <c r="M823" s="34"/>
      <c r="N823" s="35"/>
      <c r="O823" s="35"/>
      <c r="P823" s="34"/>
      <c r="Q823" s="35"/>
      <c r="R823" s="35"/>
      <c r="S823" s="34"/>
      <c r="T823" s="35"/>
      <c r="U823" s="35"/>
      <c r="V823" s="34"/>
      <c r="W823" s="35"/>
      <c r="X823" s="35"/>
      <c r="Y823" s="35"/>
      <c r="Z823" s="35"/>
    </row>
    <row r="824" spans="1:26" ht="10.5" customHeight="1" x14ac:dyDescent="0.15">
      <c r="A824" s="34"/>
      <c r="B824" s="35"/>
      <c r="C824" s="35"/>
      <c r="D824" s="34"/>
      <c r="E824" s="35"/>
      <c r="F824" s="35"/>
      <c r="G824" s="34"/>
      <c r="H824" s="35"/>
      <c r="I824" s="35"/>
      <c r="J824" s="34"/>
      <c r="K824" s="35"/>
      <c r="L824" s="35"/>
      <c r="M824" s="34"/>
      <c r="N824" s="35"/>
      <c r="O824" s="35"/>
      <c r="P824" s="34"/>
      <c r="Q824" s="35"/>
      <c r="R824" s="35"/>
      <c r="S824" s="34"/>
      <c r="T824" s="35"/>
      <c r="U824" s="35"/>
      <c r="V824" s="34"/>
      <c r="W824" s="35"/>
      <c r="X824" s="35"/>
      <c r="Y824" s="35"/>
      <c r="Z824" s="35"/>
    </row>
    <row r="825" spans="1:26" ht="10.5" customHeight="1" x14ac:dyDescent="0.15">
      <c r="A825" s="34"/>
      <c r="B825" s="35"/>
      <c r="C825" s="35"/>
      <c r="D825" s="34"/>
      <c r="E825" s="35"/>
      <c r="F825" s="35"/>
      <c r="G825" s="34"/>
      <c r="H825" s="35"/>
      <c r="I825" s="35"/>
      <c r="J825" s="34"/>
      <c r="K825" s="35"/>
      <c r="L825" s="35"/>
      <c r="M825" s="34"/>
      <c r="N825" s="35"/>
      <c r="O825" s="35"/>
      <c r="P825" s="34"/>
      <c r="Q825" s="35"/>
      <c r="R825" s="35"/>
      <c r="S825" s="34"/>
      <c r="T825" s="35"/>
      <c r="U825" s="35"/>
      <c r="V825" s="34"/>
      <c r="W825" s="35"/>
      <c r="X825" s="35"/>
      <c r="Y825" s="35"/>
      <c r="Z825" s="35"/>
    </row>
    <row r="826" spans="1:26" ht="10.5" customHeight="1" x14ac:dyDescent="0.15">
      <c r="A826" s="34"/>
      <c r="B826" s="35"/>
      <c r="C826" s="35"/>
      <c r="D826" s="34"/>
      <c r="E826" s="35"/>
      <c r="F826" s="35"/>
      <c r="G826" s="34"/>
      <c r="H826" s="35"/>
      <c r="I826" s="35"/>
      <c r="J826" s="34"/>
      <c r="K826" s="35"/>
      <c r="L826" s="35"/>
      <c r="M826" s="34"/>
      <c r="N826" s="35"/>
      <c r="O826" s="35"/>
      <c r="P826" s="34"/>
      <c r="Q826" s="35"/>
      <c r="R826" s="35"/>
      <c r="S826" s="34"/>
      <c r="T826" s="35"/>
      <c r="U826" s="35"/>
      <c r="V826" s="34"/>
      <c r="W826" s="35"/>
      <c r="X826" s="35"/>
      <c r="Y826" s="35"/>
      <c r="Z826" s="35"/>
    </row>
    <row r="827" spans="1:26" ht="10.5" customHeight="1" x14ac:dyDescent="0.15">
      <c r="A827" s="34"/>
      <c r="B827" s="35"/>
      <c r="C827" s="35"/>
      <c r="D827" s="34"/>
      <c r="E827" s="35"/>
      <c r="F827" s="35"/>
      <c r="G827" s="34"/>
      <c r="H827" s="35"/>
      <c r="I827" s="35"/>
      <c r="J827" s="34"/>
      <c r="K827" s="35"/>
      <c r="L827" s="35"/>
      <c r="M827" s="34"/>
      <c r="N827" s="35"/>
      <c r="O827" s="35"/>
      <c r="P827" s="34"/>
      <c r="Q827" s="35"/>
      <c r="R827" s="35"/>
      <c r="S827" s="34"/>
      <c r="T827" s="35"/>
      <c r="U827" s="35"/>
      <c r="V827" s="34"/>
      <c r="W827" s="35"/>
      <c r="X827" s="35"/>
      <c r="Y827" s="35"/>
      <c r="Z827" s="35"/>
    </row>
    <row r="828" spans="1:26" ht="10.5" customHeight="1" x14ac:dyDescent="0.15">
      <c r="A828" s="34"/>
      <c r="B828" s="35"/>
      <c r="C828" s="35"/>
      <c r="D828" s="34"/>
      <c r="E828" s="35"/>
      <c r="F828" s="35"/>
      <c r="G828" s="34"/>
      <c r="H828" s="35"/>
      <c r="I828" s="35"/>
      <c r="J828" s="34"/>
      <c r="K828" s="35"/>
      <c r="L828" s="35"/>
      <c r="M828" s="34"/>
      <c r="N828" s="35"/>
      <c r="O828" s="35"/>
      <c r="P828" s="34"/>
      <c r="Q828" s="35"/>
      <c r="R828" s="35"/>
      <c r="S828" s="34"/>
      <c r="T828" s="35"/>
      <c r="U828" s="35"/>
      <c r="V828" s="34"/>
      <c r="W828" s="35"/>
      <c r="X828" s="35"/>
      <c r="Y828" s="35"/>
      <c r="Z828" s="35"/>
    </row>
    <row r="829" spans="1:26" ht="10.5" customHeight="1" x14ac:dyDescent="0.15">
      <c r="A829" s="34"/>
      <c r="B829" s="35"/>
      <c r="C829" s="35"/>
      <c r="D829" s="34"/>
      <c r="E829" s="35"/>
      <c r="F829" s="35"/>
      <c r="G829" s="34"/>
      <c r="H829" s="35"/>
      <c r="I829" s="35"/>
      <c r="J829" s="34"/>
      <c r="K829" s="35"/>
      <c r="L829" s="35"/>
      <c r="M829" s="34"/>
      <c r="N829" s="35"/>
      <c r="O829" s="35"/>
      <c r="P829" s="34"/>
      <c r="Q829" s="35"/>
      <c r="R829" s="35"/>
      <c r="S829" s="34"/>
      <c r="T829" s="35"/>
      <c r="U829" s="35"/>
      <c r="V829" s="34"/>
      <c r="W829" s="35"/>
      <c r="X829" s="35"/>
      <c r="Y829" s="35"/>
      <c r="Z829" s="35"/>
    </row>
    <row r="830" spans="1:26" ht="10.5" customHeight="1" x14ac:dyDescent="0.15">
      <c r="A830" s="34"/>
      <c r="B830" s="35"/>
      <c r="C830" s="35"/>
      <c r="D830" s="34"/>
      <c r="E830" s="35"/>
      <c r="F830" s="35"/>
      <c r="G830" s="34"/>
      <c r="H830" s="35"/>
      <c r="I830" s="35"/>
      <c r="J830" s="34"/>
      <c r="K830" s="35"/>
      <c r="L830" s="35"/>
      <c r="M830" s="34"/>
      <c r="N830" s="35"/>
      <c r="O830" s="35"/>
      <c r="P830" s="34"/>
      <c r="Q830" s="35"/>
      <c r="R830" s="35"/>
      <c r="S830" s="34"/>
      <c r="T830" s="35"/>
      <c r="U830" s="35"/>
      <c r="V830" s="34"/>
      <c r="W830" s="35"/>
      <c r="X830" s="35"/>
      <c r="Y830" s="35"/>
      <c r="Z830" s="35"/>
    </row>
    <row r="831" spans="1:26" ht="10.5" customHeight="1" x14ac:dyDescent="0.15">
      <c r="A831" s="34"/>
      <c r="B831" s="35"/>
      <c r="C831" s="35"/>
      <c r="D831" s="34"/>
      <c r="E831" s="35"/>
      <c r="F831" s="35"/>
      <c r="G831" s="34"/>
      <c r="H831" s="35"/>
      <c r="I831" s="35"/>
      <c r="J831" s="34"/>
      <c r="K831" s="35"/>
      <c r="L831" s="35"/>
      <c r="M831" s="34"/>
      <c r="N831" s="35"/>
      <c r="O831" s="35"/>
      <c r="P831" s="34"/>
      <c r="Q831" s="35"/>
      <c r="R831" s="35"/>
      <c r="S831" s="34"/>
      <c r="T831" s="35"/>
      <c r="U831" s="35"/>
      <c r="V831" s="34"/>
      <c r="W831" s="35"/>
      <c r="X831" s="35"/>
      <c r="Y831" s="35"/>
      <c r="Z831" s="35"/>
    </row>
    <row r="832" spans="1:26" ht="10.5" customHeight="1" x14ac:dyDescent="0.15">
      <c r="A832" s="34"/>
      <c r="B832" s="35"/>
      <c r="C832" s="35"/>
      <c r="D832" s="34"/>
      <c r="E832" s="35"/>
      <c r="F832" s="35"/>
      <c r="G832" s="34"/>
      <c r="H832" s="35"/>
      <c r="I832" s="35"/>
      <c r="J832" s="34"/>
      <c r="K832" s="35"/>
      <c r="L832" s="35"/>
      <c r="M832" s="34"/>
      <c r="N832" s="35"/>
      <c r="O832" s="35"/>
      <c r="P832" s="34"/>
      <c r="Q832" s="35"/>
      <c r="R832" s="35"/>
      <c r="S832" s="34"/>
      <c r="T832" s="35"/>
      <c r="U832" s="35"/>
      <c r="V832" s="34"/>
      <c r="W832" s="35"/>
      <c r="X832" s="35"/>
      <c r="Y832" s="35"/>
      <c r="Z832" s="35"/>
    </row>
    <row r="833" spans="1:26" ht="10.5" customHeight="1" x14ac:dyDescent="0.15">
      <c r="A833" s="34"/>
      <c r="B833" s="35"/>
      <c r="C833" s="35"/>
      <c r="D833" s="34"/>
      <c r="E833" s="35"/>
      <c r="F833" s="35"/>
      <c r="G833" s="34"/>
      <c r="H833" s="35"/>
      <c r="I833" s="35"/>
      <c r="J833" s="34"/>
      <c r="K833" s="35"/>
      <c r="L833" s="35"/>
      <c r="M833" s="34"/>
      <c r="N833" s="35"/>
      <c r="O833" s="35"/>
      <c r="P833" s="34"/>
      <c r="Q833" s="35"/>
      <c r="R833" s="35"/>
      <c r="S833" s="34"/>
      <c r="T833" s="35"/>
      <c r="U833" s="35"/>
      <c r="V833" s="34"/>
      <c r="W833" s="35"/>
      <c r="X833" s="35"/>
      <c r="Y833" s="35"/>
      <c r="Z833" s="35"/>
    </row>
    <row r="834" spans="1:26" ht="10.5" customHeight="1" x14ac:dyDescent="0.15">
      <c r="A834" s="34"/>
      <c r="B834" s="35"/>
      <c r="C834" s="35"/>
      <c r="D834" s="34"/>
      <c r="E834" s="35"/>
      <c r="F834" s="35"/>
      <c r="G834" s="34"/>
      <c r="H834" s="35"/>
      <c r="I834" s="35"/>
      <c r="J834" s="34"/>
      <c r="K834" s="35"/>
      <c r="L834" s="35"/>
      <c r="M834" s="34"/>
      <c r="N834" s="35"/>
      <c r="O834" s="35"/>
      <c r="P834" s="34"/>
      <c r="Q834" s="35"/>
      <c r="R834" s="35"/>
      <c r="S834" s="34"/>
      <c r="T834" s="35"/>
      <c r="U834" s="35"/>
      <c r="V834" s="34"/>
      <c r="W834" s="35"/>
      <c r="X834" s="35"/>
      <c r="Y834" s="35"/>
      <c r="Z834" s="35"/>
    </row>
    <row r="835" spans="1:26" ht="10.5" customHeight="1" x14ac:dyDescent="0.15">
      <c r="A835" s="34"/>
      <c r="B835" s="35"/>
      <c r="C835" s="35"/>
      <c r="D835" s="34"/>
      <c r="E835" s="35"/>
      <c r="F835" s="35"/>
      <c r="G835" s="34"/>
      <c r="H835" s="35"/>
      <c r="I835" s="35"/>
      <c r="J835" s="34"/>
      <c r="K835" s="35"/>
      <c r="L835" s="35"/>
      <c r="M835" s="34"/>
      <c r="N835" s="35"/>
      <c r="O835" s="35"/>
      <c r="P835" s="34"/>
      <c r="Q835" s="35"/>
      <c r="R835" s="35"/>
      <c r="S835" s="34"/>
      <c r="T835" s="35"/>
      <c r="U835" s="35"/>
      <c r="V835" s="34"/>
      <c r="W835" s="35"/>
      <c r="X835" s="35"/>
      <c r="Y835" s="35"/>
      <c r="Z835" s="35"/>
    </row>
    <row r="836" spans="1:26" ht="10.5" customHeight="1" x14ac:dyDescent="0.15">
      <c r="A836" s="34"/>
      <c r="B836" s="35"/>
      <c r="C836" s="35"/>
      <c r="D836" s="34"/>
      <c r="E836" s="35"/>
      <c r="F836" s="35"/>
      <c r="G836" s="34"/>
      <c r="H836" s="35"/>
      <c r="I836" s="35"/>
      <c r="J836" s="34"/>
      <c r="K836" s="35"/>
      <c r="L836" s="35"/>
      <c r="M836" s="34"/>
      <c r="N836" s="35"/>
      <c r="O836" s="35"/>
      <c r="P836" s="34"/>
      <c r="Q836" s="35"/>
      <c r="R836" s="35"/>
      <c r="S836" s="34"/>
      <c r="T836" s="35"/>
      <c r="U836" s="35"/>
      <c r="V836" s="34"/>
      <c r="W836" s="35"/>
      <c r="X836" s="35"/>
      <c r="Y836" s="35"/>
      <c r="Z836" s="35"/>
    </row>
    <row r="837" spans="1:26" ht="10.5" customHeight="1" x14ac:dyDescent="0.15">
      <c r="A837" s="34"/>
      <c r="B837" s="35"/>
      <c r="C837" s="35"/>
      <c r="D837" s="34"/>
      <c r="E837" s="35"/>
      <c r="F837" s="35"/>
      <c r="G837" s="34"/>
      <c r="H837" s="35"/>
      <c r="I837" s="35"/>
      <c r="J837" s="34"/>
      <c r="K837" s="35"/>
      <c r="L837" s="35"/>
      <c r="M837" s="34"/>
      <c r="N837" s="35"/>
      <c r="O837" s="35"/>
      <c r="P837" s="34"/>
      <c r="Q837" s="35"/>
      <c r="R837" s="35"/>
      <c r="S837" s="34"/>
      <c r="T837" s="35"/>
      <c r="U837" s="35"/>
      <c r="V837" s="34"/>
      <c r="W837" s="35"/>
      <c r="X837" s="35"/>
      <c r="Y837" s="35"/>
      <c r="Z837" s="35"/>
    </row>
    <row r="838" spans="1:26" ht="10.5" customHeight="1" x14ac:dyDescent="0.15">
      <c r="A838" s="34"/>
      <c r="B838" s="35"/>
      <c r="C838" s="35"/>
      <c r="D838" s="34"/>
      <c r="E838" s="35"/>
      <c r="F838" s="35"/>
      <c r="G838" s="34"/>
      <c r="H838" s="35"/>
      <c r="I838" s="35"/>
      <c r="J838" s="34"/>
      <c r="K838" s="35"/>
      <c r="L838" s="35"/>
      <c r="M838" s="34"/>
      <c r="N838" s="35"/>
      <c r="O838" s="35"/>
      <c r="P838" s="34"/>
      <c r="Q838" s="35"/>
      <c r="R838" s="35"/>
      <c r="S838" s="34"/>
      <c r="T838" s="35"/>
      <c r="U838" s="35"/>
      <c r="V838" s="34"/>
      <c r="W838" s="35"/>
      <c r="X838" s="35"/>
      <c r="Y838" s="35"/>
      <c r="Z838" s="35"/>
    </row>
    <row r="839" spans="1:26" ht="10.5" customHeight="1" x14ac:dyDescent="0.15">
      <c r="A839" s="34"/>
      <c r="B839" s="35"/>
      <c r="C839" s="35"/>
      <c r="D839" s="34"/>
      <c r="E839" s="35"/>
      <c r="F839" s="35"/>
      <c r="G839" s="34"/>
      <c r="H839" s="35"/>
      <c r="I839" s="35"/>
      <c r="J839" s="34"/>
      <c r="K839" s="35"/>
      <c r="L839" s="35"/>
      <c r="M839" s="34"/>
      <c r="N839" s="35"/>
      <c r="O839" s="35"/>
      <c r="P839" s="34"/>
      <c r="Q839" s="35"/>
      <c r="R839" s="35"/>
      <c r="S839" s="34"/>
      <c r="T839" s="35"/>
      <c r="U839" s="35"/>
      <c r="V839" s="34"/>
      <c r="W839" s="35"/>
      <c r="X839" s="35"/>
      <c r="Y839" s="35"/>
      <c r="Z839" s="35"/>
    </row>
    <row r="840" spans="1:26" ht="10.5" customHeight="1" x14ac:dyDescent="0.15">
      <c r="A840" s="34"/>
      <c r="B840" s="35"/>
      <c r="C840" s="35"/>
      <c r="D840" s="34"/>
      <c r="E840" s="35"/>
      <c r="F840" s="35"/>
      <c r="G840" s="34"/>
      <c r="H840" s="35"/>
      <c r="I840" s="35"/>
      <c r="J840" s="34"/>
      <c r="K840" s="35"/>
      <c r="L840" s="35"/>
      <c r="M840" s="34"/>
      <c r="N840" s="35"/>
      <c r="O840" s="35"/>
      <c r="P840" s="34"/>
      <c r="Q840" s="35"/>
      <c r="R840" s="35"/>
      <c r="S840" s="34"/>
      <c r="T840" s="35"/>
      <c r="U840" s="35"/>
      <c r="V840" s="34"/>
      <c r="W840" s="35"/>
      <c r="X840" s="35"/>
      <c r="Y840" s="35"/>
      <c r="Z840" s="35"/>
    </row>
    <row r="841" spans="1:26" ht="10.5" customHeight="1" x14ac:dyDescent="0.15">
      <c r="A841" s="34"/>
      <c r="B841" s="35"/>
      <c r="C841" s="35"/>
      <c r="D841" s="34"/>
      <c r="E841" s="35"/>
      <c r="F841" s="35"/>
      <c r="G841" s="34"/>
      <c r="H841" s="35"/>
      <c r="I841" s="35"/>
      <c r="J841" s="34"/>
      <c r="K841" s="35"/>
      <c r="L841" s="35"/>
      <c r="M841" s="34"/>
      <c r="N841" s="35"/>
      <c r="O841" s="35"/>
      <c r="P841" s="34"/>
      <c r="Q841" s="35"/>
      <c r="R841" s="35"/>
      <c r="S841" s="34"/>
      <c r="T841" s="35"/>
      <c r="U841" s="35"/>
      <c r="V841" s="34"/>
      <c r="W841" s="35"/>
      <c r="X841" s="35"/>
      <c r="Y841" s="35"/>
      <c r="Z841" s="35"/>
    </row>
    <row r="842" spans="1:26" ht="10.5" customHeight="1" x14ac:dyDescent="0.15">
      <c r="A842" s="34"/>
      <c r="B842" s="35"/>
      <c r="C842" s="35"/>
      <c r="D842" s="34"/>
      <c r="E842" s="35"/>
      <c r="F842" s="35"/>
      <c r="G842" s="34"/>
      <c r="H842" s="35"/>
      <c r="I842" s="35"/>
      <c r="J842" s="34"/>
      <c r="K842" s="35"/>
      <c r="L842" s="35"/>
      <c r="M842" s="34"/>
      <c r="N842" s="35"/>
      <c r="O842" s="35"/>
      <c r="P842" s="34"/>
      <c r="Q842" s="35"/>
      <c r="R842" s="35"/>
      <c r="S842" s="34"/>
      <c r="T842" s="35"/>
      <c r="U842" s="35"/>
      <c r="V842" s="34"/>
      <c r="W842" s="35"/>
      <c r="X842" s="35"/>
      <c r="Y842" s="35"/>
      <c r="Z842" s="35"/>
    </row>
    <row r="843" spans="1:26" ht="10.5" customHeight="1" x14ac:dyDescent="0.15">
      <c r="A843" s="34"/>
      <c r="B843" s="35"/>
      <c r="C843" s="35"/>
      <c r="D843" s="34"/>
      <c r="E843" s="35"/>
      <c r="F843" s="35"/>
      <c r="G843" s="34"/>
      <c r="H843" s="35"/>
      <c r="I843" s="35"/>
      <c r="J843" s="34"/>
      <c r="K843" s="35"/>
      <c r="L843" s="35"/>
      <c r="M843" s="34"/>
      <c r="N843" s="35"/>
      <c r="O843" s="35"/>
      <c r="P843" s="34"/>
      <c r="Q843" s="35"/>
      <c r="R843" s="35"/>
      <c r="S843" s="34"/>
      <c r="T843" s="35"/>
      <c r="U843" s="35"/>
      <c r="V843" s="34"/>
      <c r="W843" s="35"/>
      <c r="X843" s="35"/>
      <c r="Y843" s="35"/>
      <c r="Z843" s="35"/>
    </row>
    <row r="844" spans="1:26" ht="10.5" customHeight="1" x14ac:dyDescent="0.15">
      <c r="A844" s="34"/>
      <c r="B844" s="35"/>
      <c r="C844" s="35"/>
      <c r="D844" s="34"/>
      <c r="E844" s="35"/>
      <c r="F844" s="35"/>
      <c r="G844" s="34"/>
      <c r="H844" s="35"/>
      <c r="I844" s="35"/>
      <c r="J844" s="34"/>
      <c r="K844" s="35"/>
      <c r="L844" s="35"/>
      <c r="M844" s="34"/>
      <c r="N844" s="35"/>
      <c r="O844" s="35"/>
      <c r="P844" s="34"/>
      <c r="Q844" s="35"/>
      <c r="R844" s="35"/>
      <c r="S844" s="34"/>
      <c r="T844" s="35"/>
      <c r="U844" s="35"/>
      <c r="V844" s="34"/>
      <c r="W844" s="35"/>
      <c r="X844" s="35"/>
      <c r="Y844" s="35"/>
      <c r="Z844" s="35"/>
    </row>
    <row r="845" spans="1:26" ht="10.5" customHeight="1" x14ac:dyDescent="0.15">
      <c r="A845" s="34"/>
      <c r="B845" s="35"/>
      <c r="C845" s="35"/>
      <c r="D845" s="34"/>
      <c r="E845" s="35"/>
      <c r="F845" s="35"/>
      <c r="G845" s="34"/>
      <c r="H845" s="35"/>
      <c r="I845" s="35"/>
      <c r="J845" s="34"/>
      <c r="K845" s="35"/>
      <c r="L845" s="35"/>
      <c r="M845" s="34"/>
      <c r="N845" s="35"/>
      <c r="O845" s="35"/>
      <c r="P845" s="34"/>
      <c r="Q845" s="35"/>
      <c r="R845" s="35"/>
      <c r="S845" s="34"/>
      <c r="T845" s="35"/>
      <c r="U845" s="35"/>
      <c r="V845" s="34"/>
      <c r="W845" s="35"/>
      <c r="X845" s="35"/>
      <c r="Y845" s="35"/>
      <c r="Z845" s="35"/>
    </row>
    <row r="846" spans="1:26" ht="10.5" customHeight="1" x14ac:dyDescent="0.15">
      <c r="A846" s="34"/>
      <c r="B846" s="35"/>
      <c r="C846" s="35"/>
      <c r="D846" s="34"/>
      <c r="E846" s="35"/>
      <c r="F846" s="35"/>
      <c r="G846" s="34"/>
      <c r="H846" s="35"/>
      <c r="I846" s="35"/>
      <c r="J846" s="34"/>
      <c r="K846" s="35"/>
      <c r="L846" s="35"/>
      <c r="M846" s="34"/>
      <c r="N846" s="35"/>
      <c r="O846" s="35"/>
      <c r="P846" s="34"/>
      <c r="Q846" s="35"/>
      <c r="R846" s="35"/>
      <c r="S846" s="34"/>
      <c r="T846" s="35"/>
      <c r="U846" s="35"/>
      <c r="V846" s="34"/>
      <c r="W846" s="35"/>
      <c r="X846" s="35"/>
      <c r="Y846" s="35"/>
      <c r="Z846" s="35"/>
    </row>
    <row r="847" spans="1:26" ht="10.5" customHeight="1" x14ac:dyDescent="0.15">
      <c r="A847" s="34"/>
      <c r="B847" s="35"/>
      <c r="C847" s="35"/>
      <c r="D847" s="34"/>
      <c r="E847" s="35"/>
      <c r="F847" s="35"/>
      <c r="G847" s="34"/>
      <c r="H847" s="35"/>
      <c r="I847" s="35"/>
      <c r="J847" s="34"/>
      <c r="K847" s="35"/>
      <c r="L847" s="35"/>
      <c r="M847" s="34"/>
      <c r="N847" s="35"/>
      <c r="O847" s="35"/>
      <c r="P847" s="34"/>
      <c r="Q847" s="35"/>
      <c r="R847" s="35"/>
      <c r="S847" s="34"/>
      <c r="T847" s="35"/>
      <c r="U847" s="35"/>
      <c r="V847" s="34"/>
      <c r="W847" s="35"/>
      <c r="X847" s="35"/>
      <c r="Y847" s="35"/>
      <c r="Z847" s="35"/>
    </row>
    <row r="848" spans="1:26" ht="10.5" customHeight="1" x14ac:dyDescent="0.15">
      <c r="A848" s="34"/>
      <c r="B848" s="35"/>
      <c r="C848" s="35"/>
      <c r="D848" s="34"/>
      <c r="E848" s="35"/>
      <c r="F848" s="35"/>
      <c r="G848" s="34"/>
      <c r="H848" s="35"/>
      <c r="I848" s="35"/>
      <c r="J848" s="34"/>
      <c r="K848" s="35"/>
      <c r="L848" s="35"/>
      <c r="M848" s="34"/>
      <c r="N848" s="35"/>
      <c r="O848" s="35"/>
      <c r="P848" s="34"/>
      <c r="Q848" s="35"/>
      <c r="R848" s="35"/>
      <c r="S848" s="34"/>
      <c r="T848" s="35"/>
      <c r="U848" s="35"/>
      <c r="V848" s="34"/>
      <c r="W848" s="35"/>
      <c r="X848" s="35"/>
      <c r="Y848" s="35"/>
      <c r="Z848" s="35"/>
    </row>
    <row r="849" spans="1:26" ht="10.5" customHeight="1" x14ac:dyDescent="0.15">
      <c r="A849" s="34"/>
      <c r="B849" s="35"/>
      <c r="C849" s="35"/>
      <c r="D849" s="34"/>
      <c r="E849" s="35"/>
      <c r="F849" s="35"/>
      <c r="G849" s="34"/>
      <c r="H849" s="35"/>
      <c r="I849" s="35"/>
      <c r="J849" s="34"/>
      <c r="K849" s="35"/>
      <c r="L849" s="35"/>
      <c r="M849" s="34"/>
      <c r="N849" s="35"/>
      <c r="O849" s="35"/>
      <c r="P849" s="34"/>
      <c r="Q849" s="35"/>
      <c r="R849" s="35"/>
      <c r="S849" s="34"/>
      <c r="T849" s="35"/>
      <c r="U849" s="35"/>
      <c r="V849" s="34"/>
      <c r="W849" s="35"/>
      <c r="X849" s="35"/>
      <c r="Y849" s="35"/>
      <c r="Z849" s="35"/>
    </row>
    <row r="850" spans="1:26" ht="10.5" customHeight="1" x14ac:dyDescent="0.15">
      <c r="A850" s="34"/>
      <c r="B850" s="35"/>
      <c r="C850" s="35"/>
      <c r="D850" s="34"/>
      <c r="E850" s="35"/>
      <c r="F850" s="35"/>
      <c r="G850" s="34"/>
      <c r="H850" s="35"/>
      <c r="I850" s="35"/>
      <c r="J850" s="34"/>
      <c r="K850" s="35"/>
      <c r="L850" s="35"/>
      <c r="M850" s="34"/>
      <c r="N850" s="35"/>
      <c r="O850" s="35"/>
      <c r="P850" s="34"/>
      <c r="Q850" s="35"/>
      <c r="R850" s="35"/>
      <c r="S850" s="34"/>
      <c r="T850" s="35"/>
      <c r="U850" s="35"/>
      <c r="V850" s="34"/>
      <c r="W850" s="35"/>
      <c r="X850" s="35"/>
      <c r="Y850" s="35"/>
      <c r="Z850" s="35"/>
    </row>
    <row r="851" spans="1:26" ht="10.5" customHeight="1" x14ac:dyDescent="0.15">
      <c r="A851" s="34"/>
      <c r="B851" s="35"/>
      <c r="C851" s="35"/>
      <c r="D851" s="34"/>
      <c r="E851" s="35"/>
      <c r="F851" s="35"/>
      <c r="G851" s="34"/>
      <c r="H851" s="35"/>
      <c r="I851" s="35"/>
      <c r="J851" s="34"/>
      <c r="K851" s="35"/>
      <c r="L851" s="35"/>
      <c r="M851" s="34"/>
      <c r="N851" s="35"/>
      <c r="O851" s="35"/>
      <c r="P851" s="34"/>
      <c r="Q851" s="35"/>
      <c r="R851" s="35"/>
      <c r="S851" s="34"/>
      <c r="T851" s="35"/>
      <c r="U851" s="35"/>
      <c r="V851" s="34"/>
      <c r="W851" s="35"/>
      <c r="X851" s="35"/>
      <c r="Y851" s="35"/>
      <c r="Z851" s="35"/>
    </row>
    <row r="852" spans="1:26" ht="10.5" customHeight="1" x14ac:dyDescent="0.15">
      <c r="A852" s="34"/>
      <c r="B852" s="35"/>
      <c r="C852" s="35"/>
      <c r="D852" s="34"/>
      <c r="E852" s="35"/>
      <c r="F852" s="35"/>
      <c r="G852" s="34"/>
      <c r="H852" s="35"/>
      <c r="I852" s="35"/>
      <c r="J852" s="34"/>
      <c r="K852" s="35"/>
      <c r="L852" s="35"/>
      <c r="M852" s="34"/>
      <c r="N852" s="35"/>
      <c r="O852" s="35"/>
      <c r="P852" s="34"/>
      <c r="Q852" s="35"/>
      <c r="R852" s="35"/>
      <c r="S852" s="34"/>
      <c r="T852" s="35"/>
      <c r="U852" s="35"/>
      <c r="V852" s="34"/>
      <c r="W852" s="35"/>
      <c r="X852" s="35"/>
      <c r="Y852" s="35"/>
      <c r="Z852" s="35"/>
    </row>
    <row r="853" spans="1:26" ht="10.5" customHeight="1" x14ac:dyDescent="0.15">
      <c r="A853" s="34"/>
      <c r="B853" s="35"/>
      <c r="C853" s="35"/>
      <c r="D853" s="34"/>
      <c r="E853" s="35"/>
      <c r="F853" s="35"/>
      <c r="G853" s="34"/>
      <c r="H853" s="35"/>
      <c r="I853" s="35"/>
      <c r="J853" s="34"/>
      <c r="K853" s="35"/>
      <c r="L853" s="35"/>
      <c r="M853" s="34"/>
      <c r="N853" s="35"/>
      <c r="O853" s="35"/>
      <c r="P853" s="34"/>
      <c r="Q853" s="35"/>
      <c r="R853" s="35"/>
      <c r="S853" s="34"/>
      <c r="T853" s="35"/>
      <c r="U853" s="35"/>
      <c r="V853" s="34"/>
      <c r="W853" s="35"/>
      <c r="X853" s="35"/>
      <c r="Y853" s="35"/>
      <c r="Z853" s="35"/>
    </row>
    <row r="854" spans="1:26" ht="10.5" customHeight="1" x14ac:dyDescent="0.15">
      <c r="A854" s="34"/>
      <c r="B854" s="35"/>
      <c r="C854" s="35"/>
      <c r="D854" s="34"/>
      <c r="E854" s="35"/>
      <c r="F854" s="35"/>
      <c r="G854" s="34"/>
      <c r="H854" s="35"/>
      <c r="I854" s="35"/>
      <c r="J854" s="34"/>
      <c r="K854" s="35"/>
      <c r="L854" s="35"/>
      <c r="M854" s="34"/>
      <c r="N854" s="35"/>
      <c r="O854" s="35"/>
      <c r="P854" s="34"/>
      <c r="Q854" s="35"/>
      <c r="R854" s="35"/>
      <c r="S854" s="34"/>
      <c r="T854" s="35"/>
      <c r="U854" s="35"/>
      <c r="V854" s="34"/>
      <c r="W854" s="35"/>
      <c r="X854" s="35"/>
      <c r="Y854" s="35"/>
      <c r="Z854" s="35"/>
    </row>
    <row r="855" spans="1:26" ht="10.5" customHeight="1" x14ac:dyDescent="0.15">
      <c r="A855" s="34"/>
      <c r="B855" s="35"/>
      <c r="C855" s="35"/>
      <c r="D855" s="34"/>
      <c r="E855" s="35"/>
      <c r="F855" s="35"/>
      <c r="G855" s="34"/>
      <c r="H855" s="35"/>
      <c r="I855" s="35"/>
      <c r="J855" s="34"/>
      <c r="K855" s="35"/>
      <c r="L855" s="35"/>
      <c r="M855" s="34"/>
      <c r="N855" s="35"/>
      <c r="O855" s="35"/>
      <c r="P855" s="34"/>
      <c r="Q855" s="35"/>
      <c r="R855" s="35"/>
      <c r="S855" s="34"/>
      <c r="T855" s="35"/>
      <c r="U855" s="35"/>
      <c r="V855" s="34"/>
      <c r="W855" s="35"/>
      <c r="X855" s="35"/>
      <c r="Y855" s="35"/>
      <c r="Z855" s="35"/>
    </row>
    <row r="856" spans="1:26" ht="10.5" customHeight="1" x14ac:dyDescent="0.15">
      <c r="A856" s="34"/>
      <c r="B856" s="35"/>
      <c r="C856" s="35"/>
      <c r="D856" s="34"/>
      <c r="E856" s="35"/>
      <c r="F856" s="35"/>
      <c r="G856" s="34"/>
      <c r="H856" s="35"/>
      <c r="I856" s="35"/>
      <c r="J856" s="34"/>
      <c r="K856" s="35"/>
      <c r="L856" s="35"/>
      <c r="M856" s="34"/>
      <c r="N856" s="35"/>
      <c r="O856" s="35"/>
      <c r="P856" s="34"/>
      <c r="Q856" s="35"/>
      <c r="R856" s="35"/>
      <c r="S856" s="34"/>
      <c r="T856" s="35"/>
      <c r="U856" s="35"/>
      <c r="V856" s="34"/>
      <c r="W856" s="35"/>
      <c r="X856" s="35"/>
      <c r="Y856" s="35"/>
      <c r="Z856" s="35"/>
    </row>
    <row r="857" spans="1:26" ht="10.5" customHeight="1" x14ac:dyDescent="0.15">
      <c r="A857" s="34"/>
      <c r="B857" s="35"/>
      <c r="C857" s="35"/>
      <c r="D857" s="34"/>
      <c r="E857" s="35"/>
      <c r="F857" s="35"/>
      <c r="G857" s="34"/>
      <c r="H857" s="35"/>
      <c r="I857" s="35"/>
      <c r="J857" s="34"/>
      <c r="K857" s="35"/>
      <c r="L857" s="35"/>
      <c r="M857" s="34"/>
      <c r="N857" s="35"/>
      <c r="O857" s="35"/>
      <c r="P857" s="34"/>
      <c r="Q857" s="35"/>
      <c r="R857" s="35"/>
      <c r="S857" s="34"/>
      <c r="T857" s="35"/>
      <c r="U857" s="35"/>
      <c r="V857" s="34"/>
      <c r="W857" s="35"/>
      <c r="X857" s="35"/>
      <c r="Y857" s="35"/>
      <c r="Z857" s="35"/>
    </row>
    <row r="858" spans="1:26" ht="10.5" customHeight="1" x14ac:dyDescent="0.15">
      <c r="A858" s="34"/>
      <c r="B858" s="35"/>
      <c r="C858" s="35"/>
      <c r="D858" s="34"/>
      <c r="E858" s="35"/>
      <c r="F858" s="35"/>
      <c r="G858" s="34"/>
      <c r="H858" s="35"/>
      <c r="I858" s="35"/>
      <c r="J858" s="34"/>
      <c r="K858" s="35"/>
      <c r="L858" s="35"/>
      <c r="M858" s="34"/>
      <c r="N858" s="35"/>
      <c r="O858" s="35"/>
      <c r="P858" s="34"/>
      <c r="Q858" s="35"/>
      <c r="R858" s="35"/>
      <c r="S858" s="34"/>
      <c r="T858" s="35"/>
      <c r="U858" s="35"/>
      <c r="V858" s="34"/>
      <c r="W858" s="35"/>
      <c r="X858" s="35"/>
      <c r="Y858" s="35"/>
      <c r="Z858" s="35"/>
    </row>
    <row r="859" spans="1:26" ht="10.5" customHeight="1" x14ac:dyDescent="0.15">
      <c r="A859" s="34"/>
      <c r="B859" s="35"/>
      <c r="C859" s="35"/>
      <c r="D859" s="34"/>
      <c r="E859" s="35"/>
      <c r="F859" s="35"/>
      <c r="G859" s="34"/>
      <c r="H859" s="35"/>
      <c r="I859" s="35"/>
      <c r="J859" s="34"/>
      <c r="K859" s="35"/>
      <c r="L859" s="35"/>
      <c r="M859" s="34"/>
      <c r="N859" s="35"/>
      <c r="O859" s="35"/>
      <c r="P859" s="34"/>
      <c r="Q859" s="35"/>
      <c r="R859" s="35"/>
      <c r="S859" s="34"/>
      <c r="T859" s="35"/>
      <c r="U859" s="35"/>
      <c r="V859" s="34"/>
      <c r="W859" s="35"/>
      <c r="X859" s="35"/>
      <c r="Y859" s="35"/>
      <c r="Z859" s="35"/>
    </row>
    <row r="860" spans="1:26" ht="10.5" customHeight="1" x14ac:dyDescent="0.15">
      <c r="A860" s="34"/>
      <c r="B860" s="35"/>
      <c r="C860" s="35"/>
      <c r="D860" s="34"/>
      <c r="E860" s="35"/>
      <c r="F860" s="35"/>
      <c r="G860" s="34"/>
      <c r="H860" s="35"/>
      <c r="I860" s="35"/>
      <c r="J860" s="34"/>
      <c r="K860" s="35"/>
      <c r="L860" s="35"/>
      <c r="M860" s="34"/>
      <c r="N860" s="35"/>
      <c r="O860" s="35"/>
      <c r="P860" s="34"/>
      <c r="Q860" s="35"/>
      <c r="R860" s="35"/>
      <c r="S860" s="34"/>
      <c r="T860" s="35"/>
      <c r="U860" s="35"/>
      <c r="V860" s="34"/>
      <c r="W860" s="35"/>
      <c r="X860" s="35"/>
      <c r="Y860" s="35"/>
      <c r="Z860" s="35"/>
    </row>
    <row r="861" spans="1:26" ht="10.5" customHeight="1" x14ac:dyDescent="0.15">
      <c r="A861" s="34"/>
      <c r="B861" s="35"/>
      <c r="C861" s="35"/>
      <c r="D861" s="34"/>
      <c r="E861" s="35"/>
      <c r="F861" s="35"/>
      <c r="G861" s="34"/>
      <c r="H861" s="35"/>
      <c r="I861" s="35"/>
      <c r="J861" s="34"/>
      <c r="K861" s="35"/>
      <c r="L861" s="35"/>
      <c r="M861" s="34"/>
      <c r="N861" s="35"/>
      <c r="O861" s="35"/>
      <c r="P861" s="34"/>
      <c r="Q861" s="35"/>
      <c r="R861" s="35"/>
      <c r="S861" s="34"/>
      <c r="T861" s="35"/>
      <c r="U861" s="35"/>
      <c r="V861" s="34"/>
      <c r="W861" s="35"/>
      <c r="X861" s="35"/>
      <c r="Y861" s="35"/>
      <c r="Z861" s="35"/>
    </row>
    <row r="862" spans="1:26" ht="10.5" customHeight="1" x14ac:dyDescent="0.15">
      <c r="A862" s="34"/>
      <c r="B862" s="35"/>
      <c r="C862" s="35"/>
      <c r="D862" s="34"/>
      <c r="E862" s="35"/>
      <c r="F862" s="35"/>
      <c r="G862" s="34"/>
      <c r="H862" s="35"/>
      <c r="I862" s="35"/>
      <c r="J862" s="34"/>
      <c r="K862" s="35"/>
      <c r="L862" s="35"/>
      <c r="M862" s="34"/>
      <c r="N862" s="35"/>
      <c r="O862" s="35"/>
      <c r="P862" s="34"/>
      <c r="Q862" s="35"/>
      <c r="R862" s="35"/>
      <c r="S862" s="34"/>
      <c r="T862" s="35"/>
      <c r="U862" s="35"/>
      <c r="V862" s="34"/>
      <c r="W862" s="35"/>
      <c r="X862" s="35"/>
      <c r="Y862" s="35"/>
      <c r="Z862" s="35"/>
    </row>
    <row r="863" spans="1:26" ht="10.5" customHeight="1" x14ac:dyDescent="0.15">
      <c r="A863" s="34"/>
      <c r="B863" s="35"/>
      <c r="C863" s="35"/>
      <c r="D863" s="34"/>
      <c r="E863" s="35"/>
      <c r="F863" s="35"/>
      <c r="G863" s="34"/>
      <c r="H863" s="35"/>
      <c r="I863" s="35"/>
      <c r="J863" s="34"/>
      <c r="K863" s="35"/>
      <c r="L863" s="35"/>
      <c r="M863" s="34"/>
      <c r="N863" s="35"/>
      <c r="O863" s="35"/>
      <c r="P863" s="34"/>
      <c r="Q863" s="35"/>
      <c r="R863" s="35"/>
      <c r="S863" s="34"/>
      <c r="T863" s="35"/>
      <c r="U863" s="35"/>
      <c r="V863" s="34"/>
      <c r="W863" s="35"/>
      <c r="X863" s="35"/>
      <c r="Y863" s="35"/>
      <c r="Z863" s="35"/>
    </row>
    <row r="864" spans="1:26" ht="10.5" customHeight="1" x14ac:dyDescent="0.15">
      <c r="A864" s="34"/>
      <c r="B864" s="35"/>
      <c r="C864" s="35"/>
      <c r="D864" s="34"/>
      <c r="E864" s="35"/>
      <c r="F864" s="35"/>
      <c r="G864" s="34"/>
      <c r="H864" s="35"/>
      <c r="I864" s="35"/>
      <c r="J864" s="34"/>
      <c r="K864" s="35"/>
      <c r="L864" s="35"/>
      <c r="M864" s="34"/>
      <c r="N864" s="35"/>
      <c r="O864" s="35"/>
      <c r="P864" s="34"/>
      <c r="Q864" s="35"/>
      <c r="R864" s="35"/>
      <c r="S864" s="34"/>
      <c r="T864" s="35"/>
      <c r="U864" s="35"/>
      <c r="V864" s="34"/>
      <c r="W864" s="35"/>
      <c r="X864" s="35"/>
      <c r="Y864" s="35"/>
      <c r="Z864" s="35"/>
    </row>
    <row r="865" spans="1:26" ht="10.5" customHeight="1" x14ac:dyDescent="0.15">
      <c r="A865" s="34"/>
      <c r="B865" s="35"/>
      <c r="C865" s="35"/>
      <c r="D865" s="34"/>
      <c r="E865" s="35"/>
      <c r="F865" s="35"/>
      <c r="G865" s="34"/>
      <c r="H865" s="35"/>
      <c r="I865" s="35"/>
      <c r="J865" s="34"/>
      <c r="K865" s="35"/>
      <c r="L865" s="35"/>
      <c r="M865" s="34"/>
      <c r="N865" s="35"/>
      <c r="O865" s="35"/>
      <c r="P865" s="34"/>
      <c r="Q865" s="35"/>
      <c r="R865" s="35"/>
      <c r="S865" s="34"/>
      <c r="T865" s="35"/>
      <c r="U865" s="35"/>
      <c r="V865" s="34"/>
      <c r="W865" s="35"/>
      <c r="X865" s="35"/>
      <c r="Y865" s="35"/>
      <c r="Z865" s="35"/>
    </row>
    <row r="866" spans="1:26" ht="10.5" customHeight="1" x14ac:dyDescent="0.15">
      <c r="A866" s="34"/>
      <c r="B866" s="35"/>
      <c r="C866" s="35"/>
      <c r="D866" s="34"/>
      <c r="E866" s="35"/>
      <c r="F866" s="35"/>
      <c r="G866" s="34"/>
      <c r="H866" s="35"/>
      <c r="I866" s="35"/>
      <c r="J866" s="34"/>
      <c r="K866" s="35"/>
      <c r="L866" s="35"/>
      <c r="M866" s="34"/>
      <c r="N866" s="35"/>
      <c r="O866" s="35"/>
      <c r="P866" s="34"/>
      <c r="Q866" s="35"/>
      <c r="R866" s="35"/>
      <c r="S866" s="34"/>
      <c r="T866" s="35"/>
      <c r="U866" s="35"/>
      <c r="V866" s="34"/>
      <c r="W866" s="35"/>
      <c r="X866" s="35"/>
      <c r="Y866" s="35"/>
      <c r="Z866" s="35"/>
    </row>
    <row r="867" spans="1:26" ht="10.5" customHeight="1" x14ac:dyDescent="0.15">
      <c r="A867" s="34"/>
      <c r="B867" s="35"/>
      <c r="C867" s="35"/>
      <c r="D867" s="34"/>
      <c r="E867" s="35"/>
      <c r="F867" s="35"/>
      <c r="G867" s="34"/>
      <c r="H867" s="35"/>
      <c r="I867" s="35"/>
      <c r="J867" s="34"/>
      <c r="K867" s="35"/>
      <c r="L867" s="35"/>
      <c r="M867" s="34"/>
      <c r="N867" s="35"/>
      <c r="O867" s="35"/>
      <c r="P867" s="34"/>
      <c r="Q867" s="35"/>
      <c r="R867" s="35"/>
      <c r="S867" s="34"/>
      <c r="T867" s="35"/>
      <c r="U867" s="35"/>
      <c r="V867" s="34"/>
      <c r="W867" s="35"/>
      <c r="X867" s="35"/>
      <c r="Y867" s="35"/>
      <c r="Z867" s="35"/>
    </row>
    <row r="868" spans="1:26" ht="10.5" customHeight="1" x14ac:dyDescent="0.15">
      <c r="A868" s="34"/>
      <c r="B868" s="35"/>
      <c r="C868" s="35"/>
      <c r="D868" s="34"/>
      <c r="E868" s="35"/>
      <c r="F868" s="35"/>
      <c r="G868" s="34"/>
      <c r="H868" s="35"/>
      <c r="I868" s="35"/>
      <c r="J868" s="34"/>
      <c r="K868" s="35"/>
      <c r="L868" s="35"/>
      <c r="M868" s="34"/>
      <c r="N868" s="35"/>
      <c r="O868" s="35"/>
      <c r="P868" s="34"/>
      <c r="Q868" s="35"/>
      <c r="R868" s="35"/>
      <c r="S868" s="34"/>
      <c r="T868" s="35"/>
      <c r="U868" s="35"/>
      <c r="V868" s="34"/>
      <c r="W868" s="35"/>
      <c r="X868" s="35"/>
      <c r="Y868" s="35"/>
      <c r="Z868" s="35"/>
    </row>
    <row r="869" spans="1:26" ht="10.5" customHeight="1" x14ac:dyDescent="0.15">
      <c r="A869" s="34"/>
      <c r="B869" s="35"/>
      <c r="C869" s="35"/>
      <c r="D869" s="34"/>
      <c r="E869" s="35"/>
      <c r="F869" s="35"/>
      <c r="G869" s="34"/>
      <c r="H869" s="35"/>
      <c r="I869" s="35"/>
      <c r="J869" s="34"/>
      <c r="K869" s="35"/>
      <c r="L869" s="35"/>
      <c r="M869" s="34"/>
      <c r="N869" s="35"/>
      <c r="O869" s="35"/>
      <c r="P869" s="34"/>
      <c r="Q869" s="35"/>
      <c r="R869" s="35"/>
      <c r="S869" s="34"/>
      <c r="T869" s="35"/>
      <c r="U869" s="35"/>
      <c r="V869" s="34"/>
      <c r="W869" s="35"/>
      <c r="X869" s="35"/>
      <c r="Y869" s="35"/>
      <c r="Z869" s="35"/>
    </row>
    <row r="870" spans="1:26" ht="10.5" customHeight="1" x14ac:dyDescent="0.15">
      <c r="A870" s="34"/>
      <c r="B870" s="35"/>
      <c r="C870" s="35"/>
      <c r="D870" s="34"/>
      <c r="E870" s="35"/>
      <c r="F870" s="35"/>
      <c r="G870" s="34"/>
      <c r="H870" s="35"/>
      <c r="I870" s="35"/>
      <c r="J870" s="34"/>
      <c r="K870" s="35"/>
      <c r="L870" s="35"/>
      <c r="M870" s="34"/>
      <c r="N870" s="35"/>
      <c r="O870" s="35"/>
      <c r="P870" s="34"/>
      <c r="Q870" s="35"/>
      <c r="R870" s="35"/>
      <c r="S870" s="34"/>
      <c r="T870" s="35"/>
      <c r="U870" s="35"/>
      <c r="V870" s="34"/>
      <c r="W870" s="35"/>
      <c r="X870" s="35"/>
      <c r="Y870" s="35"/>
      <c r="Z870" s="35"/>
    </row>
    <row r="871" spans="1:26" ht="10.5" customHeight="1" x14ac:dyDescent="0.15">
      <c r="A871" s="34"/>
      <c r="B871" s="35"/>
      <c r="C871" s="35"/>
      <c r="D871" s="34"/>
      <c r="E871" s="35"/>
      <c r="F871" s="35"/>
      <c r="G871" s="34"/>
      <c r="H871" s="35"/>
      <c r="I871" s="35"/>
      <c r="J871" s="34"/>
      <c r="K871" s="35"/>
      <c r="L871" s="35"/>
      <c r="M871" s="34"/>
      <c r="N871" s="35"/>
      <c r="O871" s="35"/>
      <c r="P871" s="34"/>
      <c r="Q871" s="35"/>
      <c r="R871" s="35"/>
      <c r="S871" s="34"/>
      <c r="T871" s="35"/>
      <c r="U871" s="35"/>
      <c r="V871" s="34"/>
      <c r="W871" s="35"/>
      <c r="X871" s="35"/>
      <c r="Y871" s="35"/>
      <c r="Z871" s="35"/>
    </row>
    <row r="872" spans="1:26" ht="10.5" customHeight="1" x14ac:dyDescent="0.15">
      <c r="A872" s="34"/>
      <c r="B872" s="35"/>
      <c r="C872" s="35"/>
      <c r="D872" s="34"/>
      <c r="E872" s="35"/>
      <c r="F872" s="35"/>
      <c r="G872" s="34"/>
      <c r="H872" s="35"/>
      <c r="I872" s="35"/>
      <c r="J872" s="34"/>
      <c r="K872" s="35"/>
      <c r="L872" s="35"/>
      <c r="M872" s="34"/>
      <c r="N872" s="35"/>
      <c r="O872" s="35"/>
      <c r="P872" s="34"/>
      <c r="Q872" s="35"/>
      <c r="R872" s="35"/>
      <c r="S872" s="34"/>
      <c r="T872" s="35"/>
      <c r="U872" s="35"/>
      <c r="V872" s="34"/>
      <c r="W872" s="35"/>
      <c r="X872" s="35"/>
      <c r="Y872" s="35"/>
      <c r="Z872" s="35"/>
    </row>
    <row r="873" spans="1:26" ht="10.5" customHeight="1" x14ac:dyDescent="0.15">
      <c r="A873" s="34"/>
      <c r="B873" s="35"/>
      <c r="C873" s="35"/>
      <c r="D873" s="34"/>
      <c r="E873" s="35"/>
      <c r="F873" s="35"/>
      <c r="G873" s="34"/>
      <c r="H873" s="35"/>
      <c r="I873" s="35"/>
      <c r="J873" s="34"/>
      <c r="K873" s="35"/>
      <c r="L873" s="35"/>
      <c r="M873" s="34"/>
      <c r="N873" s="35"/>
      <c r="O873" s="35"/>
      <c r="P873" s="34"/>
      <c r="Q873" s="35"/>
      <c r="R873" s="35"/>
      <c r="S873" s="34"/>
      <c r="T873" s="35"/>
      <c r="U873" s="35"/>
      <c r="V873" s="34"/>
      <c r="W873" s="35"/>
      <c r="X873" s="35"/>
      <c r="Y873" s="35"/>
      <c r="Z873" s="35"/>
    </row>
    <row r="874" spans="1:26" ht="10.5" customHeight="1" x14ac:dyDescent="0.15">
      <c r="A874" s="34"/>
      <c r="B874" s="35"/>
      <c r="C874" s="35"/>
      <c r="D874" s="34"/>
      <c r="E874" s="35"/>
      <c r="F874" s="35"/>
      <c r="G874" s="34"/>
      <c r="H874" s="35"/>
      <c r="I874" s="35"/>
      <c r="J874" s="34"/>
      <c r="K874" s="35"/>
      <c r="L874" s="35"/>
      <c r="M874" s="34"/>
      <c r="N874" s="35"/>
      <c r="O874" s="35"/>
      <c r="P874" s="34"/>
      <c r="Q874" s="35"/>
      <c r="R874" s="35"/>
      <c r="S874" s="34"/>
      <c r="T874" s="35"/>
      <c r="U874" s="35"/>
      <c r="V874" s="34"/>
      <c r="W874" s="35"/>
      <c r="X874" s="35"/>
      <c r="Y874" s="35"/>
      <c r="Z874" s="35"/>
    </row>
    <row r="875" spans="1:26" ht="10.5" customHeight="1" x14ac:dyDescent="0.15">
      <c r="A875" s="34"/>
      <c r="B875" s="35"/>
      <c r="C875" s="35"/>
      <c r="D875" s="34"/>
      <c r="E875" s="35"/>
      <c r="F875" s="35"/>
      <c r="G875" s="34"/>
      <c r="H875" s="35"/>
      <c r="I875" s="35"/>
      <c r="J875" s="34"/>
      <c r="K875" s="35"/>
      <c r="L875" s="35"/>
      <c r="M875" s="34"/>
      <c r="N875" s="35"/>
      <c r="O875" s="35"/>
      <c r="P875" s="34"/>
      <c r="Q875" s="35"/>
      <c r="R875" s="35"/>
      <c r="S875" s="34"/>
      <c r="T875" s="35"/>
      <c r="U875" s="35"/>
      <c r="V875" s="34"/>
      <c r="W875" s="35"/>
      <c r="X875" s="35"/>
      <c r="Y875" s="35"/>
      <c r="Z875" s="35"/>
    </row>
    <row r="876" spans="1:26" ht="10.5" customHeight="1" x14ac:dyDescent="0.15">
      <c r="A876" s="34"/>
      <c r="B876" s="35"/>
      <c r="C876" s="35"/>
      <c r="D876" s="34"/>
      <c r="E876" s="35"/>
      <c r="F876" s="35"/>
      <c r="G876" s="34"/>
      <c r="H876" s="35"/>
      <c r="I876" s="35"/>
      <c r="J876" s="34"/>
      <c r="K876" s="35"/>
      <c r="L876" s="35"/>
      <c r="M876" s="34"/>
      <c r="N876" s="35"/>
      <c r="O876" s="35"/>
      <c r="P876" s="34"/>
      <c r="Q876" s="35"/>
      <c r="R876" s="35"/>
      <c r="S876" s="34"/>
      <c r="T876" s="35"/>
      <c r="U876" s="35"/>
      <c r="V876" s="34"/>
      <c r="W876" s="35"/>
      <c r="X876" s="35"/>
      <c r="Y876" s="35"/>
      <c r="Z876" s="35"/>
    </row>
    <row r="877" spans="1:26" ht="10.5" customHeight="1" x14ac:dyDescent="0.15">
      <c r="A877" s="34"/>
      <c r="B877" s="35"/>
      <c r="C877" s="35"/>
      <c r="D877" s="34"/>
      <c r="E877" s="35"/>
      <c r="F877" s="35"/>
      <c r="G877" s="34"/>
      <c r="H877" s="35"/>
      <c r="I877" s="35"/>
      <c r="J877" s="34"/>
      <c r="K877" s="35"/>
      <c r="L877" s="35"/>
      <c r="M877" s="34"/>
      <c r="N877" s="35"/>
      <c r="O877" s="35"/>
      <c r="P877" s="34"/>
      <c r="Q877" s="35"/>
      <c r="R877" s="35"/>
      <c r="S877" s="34"/>
      <c r="T877" s="35"/>
      <c r="U877" s="35"/>
      <c r="V877" s="34"/>
      <c r="W877" s="35"/>
      <c r="X877" s="35"/>
      <c r="Y877" s="35"/>
      <c r="Z877" s="35"/>
    </row>
    <row r="878" spans="1:26" ht="10.5" customHeight="1" x14ac:dyDescent="0.15">
      <c r="A878" s="34"/>
      <c r="B878" s="35"/>
      <c r="C878" s="35"/>
      <c r="D878" s="34"/>
      <c r="E878" s="35"/>
      <c r="F878" s="35"/>
      <c r="G878" s="34"/>
      <c r="H878" s="35"/>
      <c r="I878" s="35"/>
      <c r="J878" s="34"/>
      <c r="K878" s="35"/>
      <c r="L878" s="35"/>
      <c r="M878" s="34"/>
      <c r="N878" s="35"/>
      <c r="O878" s="35"/>
      <c r="P878" s="34"/>
      <c r="Q878" s="35"/>
      <c r="R878" s="35"/>
      <c r="S878" s="34"/>
      <c r="T878" s="35"/>
      <c r="U878" s="35"/>
      <c r="V878" s="34"/>
      <c r="W878" s="35"/>
      <c r="X878" s="35"/>
      <c r="Y878" s="35"/>
      <c r="Z878" s="35"/>
    </row>
    <row r="879" spans="1:26" ht="10.5" customHeight="1" x14ac:dyDescent="0.15">
      <c r="A879" s="34"/>
      <c r="B879" s="35"/>
      <c r="C879" s="35"/>
      <c r="D879" s="34"/>
      <c r="E879" s="35"/>
      <c r="F879" s="35"/>
      <c r="G879" s="34"/>
      <c r="H879" s="35"/>
      <c r="I879" s="35"/>
      <c r="J879" s="34"/>
      <c r="K879" s="35"/>
      <c r="L879" s="35"/>
      <c r="M879" s="34"/>
      <c r="N879" s="35"/>
      <c r="O879" s="35"/>
      <c r="P879" s="34"/>
      <c r="Q879" s="35"/>
      <c r="R879" s="35"/>
      <c r="S879" s="34"/>
      <c r="T879" s="35"/>
      <c r="U879" s="35"/>
      <c r="V879" s="34"/>
      <c r="W879" s="35"/>
      <c r="X879" s="35"/>
      <c r="Y879" s="35"/>
      <c r="Z879" s="35"/>
    </row>
    <row r="880" spans="1:26" ht="10.5" customHeight="1" x14ac:dyDescent="0.15">
      <c r="A880" s="34"/>
      <c r="B880" s="35"/>
      <c r="C880" s="35"/>
      <c r="D880" s="34"/>
      <c r="E880" s="35"/>
      <c r="F880" s="35"/>
      <c r="G880" s="34"/>
      <c r="H880" s="35"/>
      <c r="I880" s="35"/>
      <c r="J880" s="34"/>
      <c r="K880" s="35"/>
      <c r="L880" s="35"/>
      <c r="M880" s="34"/>
      <c r="N880" s="35"/>
      <c r="O880" s="35"/>
      <c r="P880" s="34"/>
      <c r="Q880" s="35"/>
      <c r="R880" s="35"/>
      <c r="S880" s="34"/>
      <c r="T880" s="35"/>
      <c r="U880" s="35"/>
      <c r="V880" s="34"/>
      <c r="W880" s="35"/>
      <c r="X880" s="35"/>
      <c r="Y880" s="35"/>
      <c r="Z880" s="35"/>
    </row>
    <row r="881" spans="1:26" ht="10.5" customHeight="1" x14ac:dyDescent="0.15">
      <c r="A881" s="34"/>
      <c r="B881" s="35"/>
      <c r="C881" s="35"/>
      <c r="D881" s="34"/>
      <c r="E881" s="35"/>
      <c r="F881" s="35"/>
      <c r="G881" s="34"/>
      <c r="H881" s="35"/>
      <c r="I881" s="35"/>
      <c r="J881" s="34"/>
      <c r="K881" s="35"/>
      <c r="L881" s="35"/>
      <c r="M881" s="34"/>
      <c r="N881" s="35"/>
      <c r="O881" s="35"/>
      <c r="P881" s="34"/>
      <c r="Q881" s="35"/>
      <c r="R881" s="35"/>
      <c r="S881" s="34"/>
      <c r="T881" s="35"/>
      <c r="U881" s="35"/>
      <c r="V881" s="34"/>
      <c r="W881" s="35"/>
      <c r="X881" s="35"/>
      <c r="Y881" s="35"/>
      <c r="Z881" s="35"/>
    </row>
    <row r="882" spans="1:26" ht="10.5" customHeight="1" x14ac:dyDescent="0.15">
      <c r="A882" s="34"/>
      <c r="B882" s="35"/>
      <c r="C882" s="35"/>
      <c r="D882" s="34"/>
      <c r="E882" s="35"/>
      <c r="F882" s="35"/>
      <c r="G882" s="34"/>
      <c r="H882" s="35"/>
      <c r="I882" s="35"/>
      <c r="J882" s="34"/>
      <c r="K882" s="35"/>
      <c r="L882" s="35"/>
      <c r="M882" s="34"/>
      <c r="N882" s="35"/>
      <c r="O882" s="35"/>
      <c r="P882" s="34"/>
      <c r="Q882" s="35"/>
      <c r="R882" s="35"/>
      <c r="S882" s="34"/>
      <c r="T882" s="35"/>
      <c r="U882" s="35"/>
      <c r="V882" s="34"/>
      <c r="W882" s="35"/>
      <c r="X882" s="35"/>
      <c r="Y882" s="35"/>
      <c r="Z882" s="35"/>
    </row>
    <row r="883" spans="1:26" ht="10.5" customHeight="1" x14ac:dyDescent="0.15">
      <c r="A883" s="34"/>
      <c r="B883" s="35"/>
      <c r="C883" s="35"/>
      <c r="D883" s="34"/>
      <c r="E883" s="35"/>
      <c r="F883" s="35"/>
      <c r="G883" s="34"/>
      <c r="H883" s="35"/>
      <c r="I883" s="35"/>
      <c r="J883" s="34"/>
      <c r="K883" s="35"/>
      <c r="L883" s="35"/>
      <c r="M883" s="34"/>
      <c r="N883" s="35"/>
      <c r="O883" s="35"/>
      <c r="P883" s="34"/>
      <c r="Q883" s="35"/>
      <c r="R883" s="35"/>
      <c r="S883" s="34"/>
      <c r="T883" s="35"/>
      <c r="U883" s="35"/>
      <c r="V883" s="34"/>
      <c r="W883" s="35"/>
      <c r="X883" s="35"/>
      <c r="Y883" s="35"/>
      <c r="Z883" s="35"/>
    </row>
    <row r="884" spans="1:26" ht="10.5" customHeight="1" x14ac:dyDescent="0.15">
      <c r="A884" s="34"/>
      <c r="B884" s="35"/>
      <c r="C884" s="35"/>
      <c r="D884" s="34"/>
      <c r="E884" s="35"/>
      <c r="F884" s="35"/>
      <c r="G884" s="34"/>
      <c r="H884" s="35"/>
      <c r="I884" s="35"/>
      <c r="J884" s="34"/>
      <c r="K884" s="35"/>
      <c r="L884" s="35"/>
      <c r="M884" s="34"/>
      <c r="N884" s="35"/>
      <c r="O884" s="35"/>
      <c r="P884" s="34"/>
      <c r="Q884" s="35"/>
      <c r="R884" s="35"/>
      <c r="S884" s="34"/>
      <c r="T884" s="35"/>
      <c r="U884" s="35"/>
      <c r="V884" s="34"/>
      <c r="W884" s="35"/>
      <c r="X884" s="35"/>
      <c r="Y884" s="35"/>
      <c r="Z884" s="35"/>
    </row>
    <row r="885" spans="1:26" ht="10.5" customHeight="1" x14ac:dyDescent="0.15">
      <c r="A885" s="34"/>
      <c r="B885" s="35"/>
      <c r="C885" s="35"/>
      <c r="D885" s="34"/>
      <c r="E885" s="35"/>
      <c r="F885" s="35"/>
      <c r="G885" s="34"/>
      <c r="H885" s="35"/>
      <c r="I885" s="35"/>
      <c r="J885" s="34"/>
      <c r="K885" s="35"/>
      <c r="L885" s="35"/>
      <c r="M885" s="34"/>
      <c r="N885" s="35"/>
      <c r="O885" s="35"/>
      <c r="P885" s="34"/>
      <c r="Q885" s="35"/>
      <c r="R885" s="35"/>
      <c r="S885" s="34"/>
      <c r="T885" s="35"/>
      <c r="U885" s="35"/>
      <c r="V885" s="34"/>
      <c r="W885" s="35"/>
      <c r="X885" s="35"/>
      <c r="Y885" s="35"/>
      <c r="Z885" s="35"/>
    </row>
    <row r="886" spans="1:26" ht="10.5" customHeight="1" x14ac:dyDescent="0.15">
      <c r="A886" s="34"/>
      <c r="B886" s="35"/>
      <c r="C886" s="35"/>
      <c r="D886" s="34"/>
      <c r="E886" s="35"/>
      <c r="F886" s="35"/>
      <c r="G886" s="34"/>
      <c r="H886" s="35"/>
      <c r="I886" s="35"/>
      <c r="J886" s="34"/>
      <c r="K886" s="35"/>
      <c r="L886" s="35"/>
      <c r="M886" s="34"/>
      <c r="N886" s="35"/>
      <c r="O886" s="35"/>
      <c r="P886" s="34"/>
      <c r="Q886" s="35"/>
      <c r="R886" s="35"/>
      <c r="S886" s="34"/>
      <c r="T886" s="35"/>
      <c r="U886" s="35"/>
      <c r="V886" s="34"/>
      <c r="W886" s="35"/>
      <c r="X886" s="35"/>
      <c r="Y886" s="35"/>
      <c r="Z886" s="35"/>
    </row>
    <row r="887" spans="1:26" ht="10.5" customHeight="1" x14ac:dyDescent="0.15">
      <c r="A887" s="34"/>
      <c r="B887" s="35"/>
      <c r="C887" s="35"/>
      <c r="D887" s="34"/>
      <c r="E887" s="35"/>
      <c r="F887" s="35"/>
      <c r="G887" s="34"/>
      <c r="H887" s="35"/>
      <c r="I887" s="35"/>
      <c r="J887" s="34"/>
      <c r="K887" s="35"/>
      <c r="L887" s="35"/>
      <c r="M887" s="34"/>
      <c r="N887" s="35"/>
      <c r="O887" s="35"/>
      <c r="P887" s="34"/>
      <c r="Q887" s="35"/>
      <c r="R887" s="35"/>
      <c r="S887" s="34"/>
      <c r="T887" s="35"/>
      <c r="U887" s="35"/>
      <c r="V887" s="34"/>
      <c r="W887" s="35"/>
      <c r="X887" s="35"/>
      <c r="Y887" s="35"/>
      <c r="Z887" s="35"/>
    </row>
    <row r="888" spans="1:26" ht="10.5" customHeight="1" x14ac:dyDescent="0.15">
      <c r="A888" s="34"/>
      <c r="B888" s="35"/>
      <c r="C888" s="35"/>
      <c r="D888" s="34"/>
      <c r="E888" s="35"/>
      <c r="F888" s="35"/>
      <c r="G888" s="34"/>
      <c r="H888" s="35"/>
      <c r="I888" s="35"/>
      <c r="J888" s="34"/>
      <c r="K888" s="35"/>
      <c r="L888" s="35"/>
      <c r="M888" s="34"/>
      <c r="N888" s="35"/>
      <c r="O888" s="35"/>
      <c r="P888" s="34"/>
      <c r="Q888" s="35"/>
      <c r="R888" s="35"/>
      <c r="S888" s="34"/>
      <c r="T888" s="35"/>
      <c r="U888" s="35"/>
      <c r="V888" s="34"/>
      <c r="W888" s="35"/>
      <c r="X888" s="35"/>
      <c r="Y888" s="35"/>
      <c r="Z888" s="35"/>
    </row>
    <row r="889" spans="1:26" ht="10.5" customHeight="1" x14ac:dyDescent="0.15">
      <c r="A889" s="34"/>
      <c r="B889" s="35"/>
      <c r="C889" s="35"/>
      <c r="D889" s="34"/>
      <c r="E889" s="35"/>
      <c r="F889" s="35"/>
      <c r="G889" s="34"/>
      <c r="H889" s="35"/>
      <c r="I889" s="35"/>
      <c r="J889" s="34"/>
      <c r="K889" s="35"/>
      <c r="L889" s="35"/>
      <c r="M889" s="34"/>
      <c r="N889" s="35"/>
      <c r="O889" s="35"/>
      <c r="P889" s="34"/>
      <c r="Q889" s="35"/>
      <c r="R889" s="35"/>
      <c r="S889" s="34"/>
      <c r="T889" s="35"/>
      <c r="U889" s="35"/>
      <c r="V889" s="34"/>
      <c r="W889" s="35"/>
      <c r="X889" s="35"/>
      <c r="Y889" s="35"/>
      <c r="Z889" s="35"/>
    </row>
    <row r="890" spans="1:26" ht="10.5" customHeight="1" x14ac:dyDescent="0.15">
      <c r="A890" s="34"/>
      <c r="B890" s="35"/>
      <c r="C890" s="35"/>
      <c r="D890" s="34"/>
      <c r="E890" s="35"/>
      <c r="F890" s="35"/>
      <c r="G890" s="34"/>
      <c r="H890" s="35"/>
      <c r="I890" s="35"/>
      <c r="J890" s="34"/>
      <c r="K890" s="35"/>
      <c r="L890" s="35"/>
      <c r="M890" s="34"/>
      <c r="N890" s="35"/>
      <c r="O890" s="35"/>
      <c r="P890" s="34"/>
      <c r="Q890" s="35"/>
      <c r="R890" s="35"/>
      <c r="S890" s="34"/>
      <c r="T890" s="35"/>
      <c r="U890" s="35"/>
      <c r="V890" s="34"/>
      <c r="W890" s="35"/>
      <c r="X890" s="35"/>
      <c r="Y890" s="35"/>
      <c r="Z890" s="35"/>
    </row>
    <row r="891" spans="1:26" ht="10.5" customHeight="1" x14ac:dyDescent="0.15">
      <c r="A891" s="34"/>
      <c r="B891" s="35"/>
      <c r="C891" s="35"/>
      <c r="D891" s="34"/>
      <c r="E891" s="35"/>
      <c r="F891" s="35"/>
      <c r="G891" s="34"/>
      <c r="H891" s="35"/>
      <c r="I891" s="35"/>
      <c r="J891" s="34"/>
      <c r="K891" s="35"/>
      <c r="L891" s="35"/>
      <c r="M891" s="34"/>
      <c r="N891" s="35"/>
      <c r="O891" s="35"/>
      <c r="P891" s="34"/>
      <c r="Q891" s="35"/>
      <c r="R891" s="35"/>
      <c r="S891" s="34"/>
      <c r="T891" s="35"/>
      <c r="U891" s="35"/>
      <c r="V891" s="34"/>
      <c r="W891" s="35"/>
      <c r="X891" s="35"/>
      <c r="Y891" s="35"/>
      <c r="Z891" s="35"/>
    </row>
    <row r="892" spans="1:26" ht="10.5" customHeight="1" x14ac:dyDescent="0.15">
      <c r="A892" s="34"/>
      <c r="B892" s="35"/>
      <c r="C892" s="35"/>
      <c r="D892" s="34"/>
      <c r="E892" s="35"/>
      <c r="F892" s="35"/>
      <c r="G892" s="34"/>
      <c r="H892" s="35"/>
      <c r="I892" s="35"/>
      <c r="J892" s="34"/>
      <c r="K892" s="35"/>
      <c r="L892" s="35"/>
      <c r="M892" s="34"/>
      <c r="N892" s="35"/>
      <c r="O892" s="35"/>
      <c r="P892" s="34"/>
      <c r="Q892" s="35"/>
      <c r="R892" s="35"/>
      <c r="S892" s="34"/>
      <c r="T892" s="35"/>
      <c r="U892" s="35"/>
      <c r="V892" s="34"/>
      <c r="W892" s="35"/>
      <c r="X892" s="35"/>
      <c r="Y892" s="35"/>
      <c r="Z892" s="35"/>
    </row>
    <row r="893" spans="1:26" ht="10.5" customHeight="1" x14ac:dyDescent="0.15">
      <c r="A893" s="34"/>
      <c r="B893" s="35"/>
      <c r="C893" s="35"/>
      <c r="D893" s="34"/>
      <c r="E893" s="35"/>
      <c r="F893" s="35"/>
      <c r="G893" s="34"/>
      <c r="H893" s="35"/>
      <c r="I893" s="35"/>
      <c r="J893" s="34"/>
      <c r="K893" s="35"/>
      <c r="L893" s="35"/>
      <c r="M893" s="34"/>
      <c r="N893" s="35"/>
      <c r="O893" s="35"/>
      <c r="P893" s="34"/>
      <c r="Q893" s="35"/>
      <c r="R893" s="35"/>
      <c r="S893" s="34"/>
      <c r="T893" s="35"/>
      <c r="U893" s="35"/>
      <c r="V893" s="34"/>
      <c r="W893" s="35"/>
      <c r="X893" s="35"/>
      <c r="Y893" s="35"/>
      <c r="Z893" s="35"/>
    </row>
    <row r="894" spans="1:26" ht="10.5" customHeight="1" x14ac:dyDescent="0.15">
      <c r="A894" s="34"/>
      <c r="B894" s="35"/>
      <c r="C894" s="35"/>
      <c r="D894" s="34"/>
      <c r="E894" s="35"/>
      <c r="F894" s="35"/>
      <c r="G894" s="34"/>
      <c r="H894" s="35"/>
      <c r="I894" s="35"/>
      <c r="J894" s="34"/>
      <c r="K894" s="35"/>
      <c r="L894" s="35"/>
      <c r="M894" s="34"/>
      <c r="N894" s="35"/>
      <c r="O894" s="35"/>
      <c r="P894" s="34"/>
      <c r="Q894" s="35"/>
      <c r="R894" s="35"/>
      <c r="S894" s="34"/>
      <c r="T894" s="35"/>
      <c r="U894" s="35"/>
      <c r="V894" s="34"/>
      <c r="W894" s="35"/>
      <c r="X894" s="35"/>
      <c r="Y894" s="35"/>
      <c r="Z894" s="35"/>
    </row>
    <row r="895" spans="1:26" ht="10.5" customHeight="1" x14ac:dyDescent="0.15">
      <c r="A895" s="34"/>
      <c r="B895" s="35"/>
      <c r="C895" s="35"/>
      <c r="D895" s="34"/>
      <c r="E895" s="35"/>
      <c r="F895" s="35"/>
      <c r="G895" s="34"/>
      <c r="H895" s="35"/>
      <c r="I895" s="35"/>
      <c r="J895" s="34"/>
      <c r="K895" s="35"/>
      <c r="L895" s="35"/>
      <c r="M895" s="34"/>
      <c r="N895" s="35"/>
      <c r="O895" s="35"/>
      <c r="P895" s="34"/>
      <c r="Q895" s="35"/>
      <c r="R895" s="35"/>
      <c r="S895" s="34"/>
      <c r="T895" s="35"/>
      <c r="U895" s="35"/>
      <c r="V895" s="34"/>
      <c r="W895" s="35"/>
      <c r="X895" s="35"/>
      <c r="Y895" s="35"/>
      <c r="Z895" s="35"/>
    </row>
    <row r="896" spans="1:26" ht="10.5" customHeight="1" x14ac:dyDescent="0.15">
      <c r="A896" s="34"/>
      <c r="B896" s="35"/>
      <c r="C896" s="35"/>
      <c r="D896" s="34"/>
      <c r="E896" s="35"/>
      <c r="F896" s="35"/>
      <c r="G896" s="34"/>
      <c r="H896" s="35"/>
      <c r="I896" s="35"/>
      <c r="J896" s="34"/>
      <c r="K896" s="35"/>
      <c r="L896" s="35"/>
      <c r="M896" s="34"/>
      <c r="N896" s="35"/>
      <c r="O896" s="35"/>
      <c r="P896" s="34"/>
      <c r="Q896" s="35"/>
      <c r="R896" s="35"/>
      <c r="S896" s="34"/>
      <c r="T896" s="35"/>
      <c r="U896" s="35"/>
      <c r="V896" s="34"/>
      <c r="W896" s="35"/>
      <c r="X896" s="35"/>
      <c r="Y896" s="35"/>
      <c r="Z896" s="35"/>
    </row>
    <row r="897" spans="1:26" ht="10.5" customHeight="1" x14ac:dyDescent="0.15">
      <c r="A897" s="34"/>
      <c r="B897" s="35"/>
      <c r="C897" s="35"/>
      <c r="D897" s="34"/>
      <c r="E897" s="35"/>
      <c r="F897" s="35"/>
      <c r="G897" s="34"/>
      <c r="H897" s="35"/>
      <c r="I897" s="35"/>
      <c r="J897" s="34"/>
      <c r="K897" s="35"/>
      <c r="L897" s="35"/>
      <c r="M897" s="34"/>
      <c r="N897" s="35"/>
      <c r="O897" s="35"/>
      <c r="P897" s="34"/>
      <c r="Q897" s="35"/>
      <c r="R897" s="35"/>
      <c r="S897" s="34"/>
      <c r="T897" s="35"/>
      <c r="U897" s="35"/>
      <c r="V897" s="34"/>
      <c r="W897" s="35"/>
      <c r="X897" s="35"/>
      <c r="Y897" s="35"/>
      <c r="Z897" s="35"/>
    </row>
    <row r="898" spans="1:26" ht="10.5" customHeight="1" x14ac:dyDescent="0.15">
      <c r="A898" s="34"/>
      <c r="B898" s="35"/>
      <c r="C898" s="35"/>
      <c r="D898" s="34"/>
      <c r="E898" s="35"/>
      <c r="F898" s="35"/>
      <c r="G898" s="34"/>
      <c r="H898" s="35"/>
      <c r="I898" s="35"/>
      <c r="J898" s="34"/>
      <c r="K898" s="35"/>
      <c r="L898" s="35"/>
      <c r="M898" s="34"/>
      <c r="N898" s="35"/>
      <c r="O898" s="35"/>
      <c r="P898" s="34"/>
      <c r="Q898" s="35"/>
      <c r="R898" s="35"/>
      <c r="S898" s="34"/>
      <c r="T898" s="35"/>
      <c r="U898" s="35"/>
      <c r="V898" s="34"/>
      <c r="W898" s="35"/>
      <c r="X898" s="35"/>
      <c r="Y898" s="35"/>
      <c r="Z898" s="35"/>
    </row>
    <row r="899" spans="1:26" ht="10.5" customHeight="1" x14ac:dyDescent="0.15">
      <c r="A899" s="34"/>
      <c r="B899" s="35"/>
      <c r="C899" s="35"/>
      <c r="D899" s="34"/>
      <c r="E899" s="35"/>
      <c r="F899" s="35"/>
      <c r="G899" s="34"/>
      <c r="H899" s="35"/>
      <c r="I899" s="35"/>
      <c r="J899" s="34"/>
      <c r="K899" s="35"/>
      <c r="L899" s="35"/>
      <c r="M899" s="34"/>
      <c r="N899" s="35"/>
      <c r="O899" s="35"/>
      <c r="P899" s="34"/>
      <c r="Q899" s="35"/>
      <c r="R899" s="35"/>
      <c r="S899" s="34"/>
      <c r="T899" s="35"/>
      <c r="U899" s="35"/>
      <c r="V899" s="34"/>
      <c r="W899" s="35"/>
      <c r="X899" s="35"/>
      <c r="Y899" s="35"/>
      <c r="Z899" s="35"/>
    </row>
    <row r="900" spans="1:26" ht="10.5" customHeight="1" x14ac:dyDescent="0.15">
      <c r="A900" s="34"/>
      <c r="B900" s="35"/>
      <c r="C900" s="35"/>
      <c r="D900" s="34"/>
      <c r="E900" s="35"/>
      <c r="F900" s="35"/>
      <c r="G900" s="34"/>
      <c r="H900" s="35"/>
      <c r="I900" s="35"/>
      <c r="J900" s="34"/>
      <c r="K900" s="35"/>
      <c r="L900" s="35"/>
      <c r="M900" s="34"/>
      <c r="N900" s="35"/>
      <c r="O900" s="35"/>
      <c r="P900" s="34"/>
      <c r="Q900" s="35"/>
      <c r="R900" s="35"/>
      <c r="S900" s="34"/>
      <c r="T900" s="35"/>
      <c r="U900" s="35"/>
      <c r="V900" s="34"/>
      <c r="W900" s="35"/>
      <c r="X900" s="35"/>
      <c r="Y900" s="35"/>
      <c r="Z900" s="35"/>
    </row>
    <row r="901" spans="1:26" ht="10.5" customHeight="1" x14ac:dyDescent="0.15">
      <c r="A901" s="34"/>
      <c r="B901" s="35"/>
      <c r="C901" s="35"/>
      <c r="D901" s="34"/>
      <c r="E901" s="35"/>
      <c r="F901" s="35"/>
      <c r="G901" s="34"/>
      <c r="H901" s="35"/>
      <c r="I901" s="35"/>
      <c r="J901" s="34"/>
      <c r="K901" s="35"/>
      <c r="L901" s="35"/>
      <c r="M901" s="34"/>
      <c r="N901" s="35"/>
      <c r="O901" s="35"/>
      <c r="P901" s="34"/>
      <c r="Q901" s="35"/>
      <c r="R901" s="35"/>
      <c r="S901" s="34"/>
      <c r="T901" s="35"/>
      <c r="U901" s="35"/>
      <c r="V901" s="34"/>
      <c r="W901" s="35"/>
      <c r="X901" s="35"/>
      <c r="Y901" s="35"/>
      <c r="Z901" s="35"/>
    </row>
    <row r="902" spans="1:26" ht="10.5" customHeight="1" x14ac:dyDescent="0.15">
      <c r="A902" s="34"/>
      <c r="B902" s="35"/>
      <c r="C902" s="35"/>
      <c r="D902" s="34"/>
      <c r="E902" s="35"/>
      <c r="F902" s="35"/>
      <c r="G902" s="34"/>
      <c r="H902" s="35"/>
      <c r="I902" s="35"/>
      <c r="J902" s="34"/>
      <c r="K902" s="35"/>
      <c r="L902" s="35"/>
      <c r="M902" s="34"/>
      <c r="N902" s="35"/>
      <c r="O902" s="35"/>
      <c r="P902" s="34"/>
      <c r="Q902" s="35"/>
      <c r="R902" s="35"/>
      <c r="S902" s="34"/>
      <c r="T902" s="35"/>
      <c r="U902" s="35"/>
      <c r="V902" s="34"/>
      <c r="W902" s="35"/>
      <c r="X902" s="35"/>
      <c r="Y902" s="35"/>
      <c r="Z902" s="35"/>
    </row>
    <row r="903" spans="1:26" ht="10.5" customHeight="1" x14ac:dyDescent="0.15">
      <c r="A903" s="34"/>
      <c r="B903" s="35"/>
      <c r="C903" s="35"/>
      <c r="D903" s="34"/>
      <c r="E903" s="35"/>
      <c r="F903" s="35"/>
      <c r="G903" s="34"/>
      <c r="H903" s="35"/>
      <c r="I903" s="35"/>
      <c r="J903" s="34"/>
      <c r="K903" s="35"/>
      <c r="L903" s="35"/>
      <c r="M903" s="34"/>
      <c r="N903" s="35"/>
      <c r="O903" s="35"/>
      <c r="P903" s="34"/>
      <c r="Q903" s="35"/>
      <c r="R903" s="35"/>
      <c r="S903" s="34"/>
      <c r="T903" s="35"/>
      <c r="U903" s="35"/>
      <c r="V903" s="34"/>
      <c r="W903" s="35"/>
      <c r="X903" s="35"/>
      <c r="Y903" s="35"/>
      <c r="Z903" s="35"/>
    </row>
    <row r="904" spans="1:26" ht="10.5" customHeight="1" x14ac:dyDescent="0.15">
      <c r="A904" s="34"/>
      <c r="B904" s="35"/>
      <c r="C904" s="35"/>
      <c r="D904" s="34"/>
      <c r="E904" s="35"/>
      <c r="F904" s="35"/>
      <c r="G904" s="34"/>
      <c r="H904" s="35"/>
      <c r="I904" s="35"/>
      <c r="J904" s="34"/>
      <c r="K904" s="35"/>
      <c r="L904" s="35"/>
      <c r="M904" s="34"/>
      <c r="N904" s="35"/>
      <c r="O904" s="35"/>
      <c r="P904" s="34"/>
      <c r="Q904" s="35"/>
      <c r="R904" s="35"/>
      <c r="S904" s="34"/>
      <c r="T904" s="35"/>
      <c r="U904" s="35"/>
      <c r="V904" s="34"/>
      <c r="W904" s="35"/>
      <c r="X904" s="35"/>
      <c r="Y904" s="35"/>
      <c r="Z904" s="35"/>
    </row>
    <row r="905" spans="1:26" ht="10.5" customHeight="1" x14ac:dyDescent="0.15">
      <c r="A905" s="34"/>
      <c r="B905" s="35"/>
      <c r="C905" s="35"/>
      <c r="D905" s="34"/>
      <c r="E905" s="35"/>
      <c r="F905" s="35"/>
      <c r="G905" s="34"/>
      <c r="H905" s="35"/>
      <c r="I905" s="35"/>
      <c r="J905" s="34"/>
      <c r="K905" s="35"/>
      <c r="L905" s="35"/>
      <c r="M905" s="34"/>
      <c r="N905" s="35"/>
      <c r="O905" s="35"/>
      <c r="P905" s="34"/>
      <c r="Q905" s="35"/>
      <c r="R905" s="35"/>
      <c r="S905" s="34"/>
      <c r="T905" s="35"/>
      <c r="U905" s="35"/>
      <c r="V905" s="34"/>
      <c r="W905" s="35"/>
      <c r="X905" s="35"/>
      <c r="Y905" s="35"/>
      <c r="Z905" s="35"/>
    </row>
    <row r="906" spans="1:26" ht="10.5" customHeight="1" x14ac:dyDescent="0.15">
      <c r="A906" s="34"/>
      <c r="B906" s="35"/>
      <c r="C906" s="35"/>
      <c r="D906" s="34"/>
      <c r="E906" s="35"/>
      <c r="F906" s="35"/>
      <c r="G906" s="34"/>
      <c r="H906" s="35"/>
      <c r="I906" s="35"/>
      <c r="J906" s="34"/>
      <c r="K906" s="35"/>
      <c r="L906" s="35"/>
      <c r="M906" s="34"/>
      <c r="N906" s="35"/>
      <c r="O906" s="35"/>
      <c r="P906" s="34"/>
      <c r="Q906" s="35"/>
      <c r="R906" s="35"/>
      <c r="S906" s="34"/>
      <c r="T906" s="35"/>
      <c r="U906" s="35"/>
      <c r="V906" s="34"/>
      <c r="W906" s="35"/>
      <c r="X906" s="35"/>
      <c r="Y906" s="35"/>
      <c r="Z906" s="35"/>
    </row>
    <row r="907" spans="1:26" ht="10.5" customHeight="1" x14ac:dyDescent="0.15">
      <c r="A907" s="34"/>
      <c r="B907" s="35"/>
      <c r="C907" s="35"/>
      <c r="D907" s="34"/>
      <c r="E907" s="35"/>
      <c r="F907" s="35"/>
      <c r="G907" s="34"/>
      <c r="H907" s="35"/>
      <c r="I907" s="35"/>
      <c r="J907" s="34"/>
      <c r="K907" s="35"/>
      <c r="L907" s="35"/>
      <c r="M907" s="34"/>
      <c r="N907" s="35"/>
      <c r="O907" s="35"/>
      <c r="P907" s="34"/>
      <c r="Q907" s="35"/>
      <c r="R907" s="35"/>
      <c r="S907" s="34"/>
      <c r="T907" s="35"/>
      <c r="U907" s="35"/>
      <c r="V907" s="34"/>
      <c r="W907" s="35"/>
      <c r="X907" s="35"/>
      <c r="Y907" s="35"/>
      <c r="Z907" s="35"/>
    </row>
    <row r="908" spans="1:26" ht="10.5" customHeight="1" x14ac:dyDescent="0.15">
      <c r="A908" s="34"/>
      <c r="B908" s="35"/>
      <c r="C908" s="35"/>
      <c r="D908" s="34"/>
      <c r="E908" s="35"/>
      <c r="F908" s="35"/>
      <c r="G908" s="34"/>
      <c r="H908" s="35"/>
      <c r="I908" s="35"/>
      <c r="J908" s="34"/>
      <c r="K908" s="35"/>
      <c r="L908" s="35"/>
      <c r="M908" s="34"/>
      <c r="N908" s="35"/>
      <c r="O908" s="35"/>
      <c r="P908" s="34"/>
      <c r="Q908" s="35"/>
      <c r="R908" s="35"/>
      <c r="S908" s="34"/>
      <c r="T908" s="35"/>
      <c r="U908" s="35"/>
      <c r="V908" s="34"/>
      <c r="W908" s="35"/>
      <c r="X908" s="35"/>
      <c r="Y908" s="35"/>
      <c r="Z908" s="35"/>
    </row>
    <row r="909" spans="1:26" ht="10.5" customHeight="1" x14ac:dyDescent="0.15">
      <c r="A909" s="34"/>
      <c r="B909" s="35"/>
      <c r="C909" s="35"/>
      <c r="D909" s="34"/>
      <c r="E909" s="35"/>
      <c r="F909" s="35"/>
      <c r="G909" s="34"/>
      <c r="H909" s="35"/>
      <c r="I909" s="35"/>
      <c r="J909" s="34"/>
      <c r="K909" s="35"/>
      <c r="L909" s="35"/>
      <c r="M909" s="34"/>
      <c r="N909" s="35"/>
      <c r="O909" s="35"/>
      <c r="P909" s="34"/>
      <c r="Q909" s="35"/>
      <c r="R909" s="35"/>
      <c r="S909" s="34"/>
      <c r="T909" s="35"/>
      <c r="U909" s="35"/>
      <c r="V909" s="34"/>
      <c r="W909" s="35"/>
      <c r="X909" s="35"/>
      <c r="Y909" s="35"/>
      <c r="Z909" s="35"/>
    </row>
    <row r="910" spans="1:26" ht="10.5" customHeight="1" x14ac:dyDescent="0.15">
      <c r="A910" s="34"/>
      <c r="B910" s="35"/>
      <c r="C910" s="35"/>
      <c r="D910" s="34"/>
      <c r="E910" s="35"/>
      <c r="F910" s="35"/>
      <c r="G910" s="34"/>
      <c r="H910" s="35"/>
      <c r="I910" s="35"/>
      <c r="J910" s="34"/>
      <c r="K910" s="35"/>
      <c r="L910" s="35"/>
      <c r="M910" s="34"/>
      <c r="N910" s="35"/>
      <c r="O910" s="35"/>
      <c r="P910" s="34"/>
      <c r="Q910" s="35"/>
      <c r="R910" s="35"/>
      <c r="S910" s="34"/>
      <c r="T910" s="35"/>
      <c r="U910" s="35"/>
      <c r="V910" s="34"/>
      <c r="W910" s="35"/>
      <c r="X910" s="35"/>
      <c r="Y910" s="35"/>
      <c r="Z910" s="35"/>
    </row>
    <row r="911" spans="1:26" ht="10.5" customHeight="1" x14ac:dyDescent="0.15">
      <c r="A911" s="34"/>
      <c r="B911" s="35"/>
      <c r="C911" s="35"/>
      <c r="D911" s="34"/>
      <c r="E911" s="35"/>
      <c r="F911" s="35"/>
      <c r="G911" s="34"/>
      <c r="H911" s="35"/>
      <c r="I911" s="35"/>
      <c r="J911" s="34"/>
      <c r="K911" s="35"/>
      <c r="L911" s="35"/>
      <c r="M911" s="34"/>
      <c r="N911" s="35"/>
      <c r="O911" s="35"/>
      <c r="P911" s="34"/>
      <c r="Q911" s="35"/>
      <c r="R911" s="35"/>
      <c r="S911" s="34"/>
      <c r="T911" s="35"/>
      <c r="U911" s="35"/>
      <c r="V911" s="34"/>
      <c r="W911" s="35"/>
      <c r="X911" s="35"/>
      <c r="Y911" s="35"/>
      <c r="Z911" s="35"/>
    </row>
    <row r="912" spans="1:26" ht="10.5" customHeight="1" x14ac:dyDescent="0.15">
      <c r="A912" s="34"/>
      <c r="B912" s="35"/>
      <c r="C912" s="35"/>
      <c r="D912" s="34"/>
      <c r="E912" s="35"/>
      <c r="F912" s="35"/>
      <c r="G912" s="34"/>
      <c r="H912" s="35"/>
      <c r="I912" s="35"/>
      <c r="J912" s="34"/>
      <c r="K912" s="35"/>
      <c r="L912" s="35"/>
      <c r="M912" s="34"/>
      <c r="N912" s="35"/>
      <c r="O912" s="35"/>
      <c r="P912" s="34"/>
      <c r="Q912" s="35"/>
      <c r="R912" s="35"/>
      <c r="S912" s="34"/>
      <c r="T912" s="35"/>
      <c r="U912" s="35"/>
      <c r="V912" s="34"/>
      <c r="W912" s="35"/>
      <c r="X912" s="35"/>
      <c r="Y912" s="35"/>
      <c r="Z912" s="35"/>
    </row>
    <row r="913" spans="1:26" ht="10.5" customHeight="1" x14ac:dyDescent="0.15">
      <c r="A913" s="34"/>
      <c r="B913" s="35"/>
      <c r="C913" s="35"/>
      <c r="D913" s="34"/>
      <c r="E913" s="35"/>
      <c r="F913" s="35"/>
      <c r="G913" s="34"/>
      <c r="H913" s="35"/>
      <c r="I913" s="35"/>
      <c r="J913" s="34"/>
      <c r="K913" s="35"/>
      <c r="L913" s="35"/>
      <c r="M913" s="34"/>
      <c r="N913" s="35"/>
      <c r="O913" s="35"/>
      <c r="P913" s="34"/>
      <c r="Q913" s="35"/>
      <c r="R913" s="35"/>
      <c r="S913" s="34"/>
      <c r="T913" s="35"/>
      <c r="U913" s="35"/>
      <c r="V913" s="34"/>
      <c r="W913" s="35"/>
      <c r="X913" s="35"/>
      <c r="Y913" s="35"/>
      <c r="Z913" s="35"/>
    </row>
    <row r="914" spans="1:26" ht="10.5" customHeight="1" x14ac:dyDescent="0.15">
      <c r="A914" s="34"/>
      <c r="B914" s="35"/>
      <c r="C914" s="35"/>
      <c r="D914" s="34"/>
      <c r="E914" s="35"/>
      <c r="F914" s="35"/>
      <c r="G914" s="34"/>
      <c r="H914" s="35"/>
      <c r="I914" s="35"/>
      <c r="J914" s="34"/>
      <c r="K914" s="35"/>
      <c r="L914" s="35"/>
      <c r="M914" s="34"/>
      <c r="N914" s="35"/>
      <c r="O914" s="35"/>
      <c r="P914" s="34"/>
      <c r="Q914" s="35"/>
      <c r="R914" s="35"/>
      <c r="S914" s="34"/>
      <c r="T914" s="35"/>
      <c r="U914" s="35"/>
      <c r="V914" s="34"/>
      <c r="W914" s="35"/>
      <c r="X914" s="35"/>
      <c r="Y914" s="35"/>
      <c r="Z914" s="35"/>
    </row>
    <row r="915" spans="1:26" ht="10.5" customHeight="1" x14ac:dyDescent="0.15">
      <c r="A915" s="34"/>
      <c r="B915" s="35"/>
      <c r="C915" s="35"/>
      <c r="D915" s="34"/>
      <c r="E915" s="35"/>
      <c r="F915" s="35"/>
      <c r="G915" s="34"/>
      <c r="H915" s="35"/>
      <c r="I915" s="35"/>
      <c r="J915" s="34"/>
      <c r="K915" s="35"/>
      <c r="L915" s="35"/>
      <c r="M915" s="34"/>
      <c r="N915" s="35"/>
      <c r="O915" s="35"/>
      <c r="P915" s="34"/>
      <c r="Q915" s="35"/>
      <c r="R915" s="35"/>
      <c r="S915" s="34"/>
      <c r="T915" s="35"/>
      <c r="U915" s="35"/>
      <c r="V915" s="34"/>
      <c r="W915" s="35"/>
      <c r="X915" s="35"/>
      <c r="Y915" s="35"/>
      <c r="Z915" s="35"/>
    </row>
    <row r="916" spans="1:26" ht="10.5" customHeight="1" x14ac:dyDescent="0.15">
      <c r="A916" s="34"/>
      <c r="B916" s="35"/>
      <c r="C916" s="35"/>
      <c r="D916" s="34"/>
      <c r="E916" s="35"/>
      <c r="F916" s="35"/>
      <c r="G916" s="34"/>
      <c r="H916" s="35"/>
      <c r="I916" s="35"/>
      <c r="J916" s="34"/>
      <c r="K916" s="35"/>
      <c r="L916" s="35"/>
      <c r="M916" s="34"/>
      <c r="N916" s="35"/>
      <c r="O916" s="35"/>
      <c r="P916" s="34"/>
      <c r="Q916" s="35"/>
      <c r="R916" s="35"/>
      <c r="S916" s="34"/>
      <c r="T916" s="35"/>
      <c r="U916" s="35"/>
      <c r="V916" s="34"/>
      <c r="W916" s="35"/>
      <c r="X916" s="35"/>
      <c r="Y916" s="35"/>
      <c r="Z916" s="35"/>
    </row>
    <row r="917" spans="1:26" ht="10.5" customHeight="1" x14ac:dyDescent="0.15">
      <c r="A917" s="34"/>
      <c r="B917" s="35"/>
      <c r="C917" s="35"/>
      <c r="D917" s="34"/>
      <c r="E917" s="35"/>
      <c r="F917" s="35"/>
      <c r="G917" s="34"/>
      <c r="H917" s="35"/>
      <c r="I917" s="35"/>
      <c r="J917" s="34"/>
      <c r="K917" s="35"/>
      <c r="L917" s="35"/>
      <c r="M917" s="34"/>
      <c r="N917" s="35"/>
      <c r="O917" s="35"/>
      <c r="P917" s="34"/>
      <c r="Q917" s="35"/>
      <c r="R917" s="35"/>
      <c r="S917" s="34"/>
      <c r="T917" s="35"/>
      <c r="U917" s="35"/>
      <c r="V917" s="34"/>
      <c r="W917" s="35"/>
      <c r="X917" s="35"/>
      <c r="Y917" s="35"/>
      <c r="Z917" s="35"/>
    </row>
    <row r="918" spans="1:26" ht="10.5" customHeight="1" x14ac:dyDescent="0.15">
      <c r="A918" s="34"/>
      <c r="B918" s="35"/>
      <c r="C918" s="35"/>
      <c r="D918" s="34"/>
      <c r="E918" s="35"/>
      <c r="F918" s="35"/>
      <c r="G918" s="34"/>
      <c r="H918" s="35"/>
      <c r="I918" s="35"/>
      <c r="J918" s="34"/>
      <c r="K918" s="35"/>
      <c r="L918" s="35"/>
      <c r="M918" s="34"/>
      <c r="N918" s="35"/>
      <c r="O918" s="35"/>
      <c r="P918" s="34"/>
      <c r="Q918" s="35"/>
      <c r="R918" s="35"/>
      <c r="S918" s="34"/>
      <c r="T918" s="35"/>
      <c r="U918" s="35"/>
      <c r="V918" s="34"/>
      <c r="W918" s="35"/>
      <c r="X918" s="35"/>
      <c r="Y918" s="35"/>
      <c r="Z918" s="35"/>
    </row>
    <row r="919" spans="1:26" ht="10.5" customHeight="1" x14ac:dyDescent="0.15">
      <c r="A919" s="34"/>
      <c r="B919" s="35"/>
      <c r="C919" s="35"/>
      <c r="D919" s="34"/>
      <c r="E919" s="35"/>
      <c r="F919" s="35"/>
      <c r="G919" s="34"/>
      <c r="H919" s="35"/>
      <c r="I919" s="35"/>
      <c r="J919" s="34"/>
      <c r="K919" s="35"/>
      <c r="L919" s="35"/>
      <c r="M919" s="34"/>
      <c r="N919" s="35"/>
      <c r="O919" s="35"/>
      <c r="P919" s="34"/>
      <c r="Q919" s="35"/>
      <c r="R919" s="35"/>
      <c r="S919" s="34"/>
      <c r="T919" s="35"/>
      <c r="U919" s="35"/>
      <c r="V919" s="34"/>
      <c r="W919" s="35"/>
      <c r="X919" s="35"/>
      <c r="Y919" s="35"/>
      <c r="Z919" s="35"/>
    </row>
    <row r="920" spans="1:26" ht="10.5" customHeight="1" x14ac:dyDescent="0.15">
      <c r="A920" s="34"/>
      <c r="B920" s="35"/>
      <c r="C920" s="35"/>
      <c r="D920" s="34"/>
      <c r="E920" s="35"/>
      <c r="F920" s="35"/>
      <c r="G920" s="34"/>
      <c r="H920" s="35"/>
      <c r="I920" s="35"/>
      <c r="J920" s="34"/>
      <c r="K920" s="35"/>
      <c r="L920" s="35"/>
      <c r="M920" s="34"/>
      <c r="N920" s="35"/>
      <c r="O920" s="35"/>
      <c r="P920" s="34"/>
      <c r="Q920" s="35"/>
      <c r="R920" s="35"/>
      <c r="S920" s="34"/>
      <c r="T920" s="35"/>
      <c r="U920" s="35"/>
      <c r="V920" s="34"/>
      <c r="W920" s="35"/>
      <c r="X920" s="35"/>
      <c r="Y920" s="35"/>
      <c r="Z920" s="35"/>
    </row>
    <row r="921" spans="1:26" ht="10.5" customHeight="1" x14ac:dyDescent="0.15">
      <c r="A921" s="34"/>
      <c r="B921" s="35"/>
      <c r="C921" s="35"/>
      <c r="D921" s="34"/>
      <c r="E921" s="35"/>
      <c r="F921" s="35"/>
      <c r="G921" s="34"/>
      <c r="H921" s="35"/>
      <c r="I921" s="35"/>
      <c r="J921" s="34"/>
      <c r="K921" s="35"/>
      <c r="L921" s="35"/>
      <c r="M921" s="34"/>
      <c r="N921" s="35"/>
      <c r="O921" s="35"/>
      <c r="P921" s="34"/>
      <c r="Q921" s="35"/>
      <c r="R921" s="35"/>
      <c r="S921" s="34"/>
      <c r="T921" s="35"/>
      <c r="U921" s="35"/>
      <c r="V921" s="34"/>
      <c r="W921" s="35"/>
      <c r="X921" s="35"/>
      <c r="Y921" s="35"/>
      <c r="Z921" s="35"/>
    </row>
    <row r="922" spans="1:26" ht="10.5" customHeight="1" x14ac:dyDescent="0.15">
      <c r="A922" s="34"/>
      <c r="B922" s="35"/>
      <c r="C922" s="35"/>
      <c r="D922" s="34"/>
      <c r="E922" s="35"/>
      <c r="F922" s="35"/>
      <c r="G922" s="34"/>
      <c r="H922" s="35"/>
      <c r="I922" s="35"/>
      <c r="J922" s="34"/>
      <c r="K922" s="35"/>
      <c r="L922" s="35"/>
      <c r="M922" s="34"/>
      <c r="N922" s="35"/>
      <c r="O922" s="35"/>
      <c r="P922" s="34"/>
      <c r="Q922" s="35"/>
      <c r="R922" s="35"/>
      <c r="S922" s="34"/>
      <c r="T922" s="35"/>
      <c r="U922" s="35"/>
      <c r="V922" s="34"/>
      <c r="W922" s="35"/>
      <c r="X922" s="35"/>
      <c r="Y922" s="35"/>
      <c r="Z922" s="35"/>
    </row>
    <row r="923" spans="1:26" ht="10.5" customHeight="1" x14ac:dyDescent="0.15">
      <c r="A923" s="34"/>
      <c r="B923" s="35"/>
      <c r="C923" s="35"/>
      <c r="D923" s="34"/>
      <c r="E923" s="35"/>
      <c r="F923" s="35"/>
      <c r="G923" s="34"/>
      <c r="H923" s="35"/>
      <c r="I923" s="35"/>
      <c r="J923" s="34"/>
      <c r="K923" s="35"/>
      <c r="L923" s="35"/>
      <c r="M923" s="34"/>
      <c r="N923" s="35"/>
      <c r="O923" s="35"/>
      <c r="P923" s="34"/>
      <c r="Q923" s="35"/>
      <c r="R923" s="35"/>
      <c r="S923" s="34"/>
      <c r="T923" s="35"/>
      <c r="U923" s="35"/>
      <c r="V923" s="34"/>
      <c r="W923" s="35"/>
      <c r="X923" s="35"/>
      <c r="Y923" s="35"/>
      <c r="Z923" s="35"/>
    </row>
    <row r="924" spans="1:26" ht="10.5" customHeight="1" x14ac:dyDescent="0.15">
      <c r="A924" s="34"/>
      <c r="B924" s="35"/>
      <c r="C924" s="35"/>
      <c r="D924" s="34"/>
      <c r="E924" s="35"/>
      <c r="F924" s="35"/>
      <c r="G924" s="34"/>
      <c r="H924" s="35"/>
      <c r="I924" s="35"/>
      <c r="J924" s="34"/>
      <c r="K924" s="35"/>
      <c r="L924" s="35"/>
      <c r="M924" s="34"/>
      <c r="N924" s="35"/>
      <c r="O924" s="35"/>
      <c r="P924" s="34"/>
      <c r="Q924" s="35"/>
      <c r="R924" s="35"/>
      <c r="S924" s="34"/>
      <c r="T924" s="35"/>
      <c r="U924" s="35"/>
      <c r="V924" s="34"/>
      <c r="W924" s="35"/>
      <c r="X924" s="35"/>
      <c r="Y924" s="35"/>
      <c r="Z924" s="35"/>
    </row>
    <row r="925" spans="1:26" ht="10.5" customHeight="1" x14ac:dyDescent="0.15">
      <c r="A925" s="34"/>
      <c r="B925" s="35"/>
      <c r="C925" s="35"/>
      <c r="D925" s="34"/>
      <c r="E925" s="35"/>
      <c r="F925" s="35"/>
      <c r="G925" s="34"/>
      <c r="H925" s="35"/>
      <c r="I925" s="35"/>
      <c r="J925" s="34"/>
      <c r="K925" s="35"/>
      <c r="L925" s="35"/>
      <c r="M925" s="34"/>
      <c r="N925" s="35"/>
      <c r="O925" s="35"/>
      <c r="P925" s="34"/>
      <c r="Q925" s="35"/>
      <c r="R925" s="35"/>
      <c r="S925" s="34"/>
      <c r="T925" s="35"/>
      <c r="U925" s="35"/>
      <c r="V925" s="34"/>
      <c r="W925" s="35"/>
      <c r="X925" s="35"/>
      <c r="Y925" s="35"/>
      <c r="Z925" s="35"/>
    </row>
    <row r="926" spans="1:26" ht="10.5" customHeight="1" x14ac:dyDescent="0.15">
      <c r="A926" s="34"/>
      <c r="B926" s="35"/>
      <c r="C926" s="35"/>
      <c r="D926" s="34"/>
      <c r="E926" s="35"/>
      <c r="F926" s="35"/>
      <c r="G926" s="34"/>
      <c r="H926" s="35"/>
      <c r="I926" s="35"/>
      <c r="J926" s="34"/>
      <c r="K926" s="35"/>
      <c r="L926" s="35"/>
      <c r="M926" s="34"/>
      <c r="N926" s="35"/>
      <c r="O926" s="35"/>
      <c r="P926" s="34"/>
      <c r="Q926" s="35"/>
      <c r="R926" s="35"/>
      <c r="S926" s="34"/>
      <c r="T926" s="35"/>
      <c r="U926" s="35"/>
      <c r="V926" s="34"/>
      <c r="W926" s="35"/>
      <c r="X926" s="35"/>
      <c r="Y926" s="35"/>
      <c r="Z926" s="35"/>
    </row>
    <row r="927" spans="1:26" ht="10.5" customHeight="1" x14ac:dyDescent="0.15">
      <c r="A927" s="34"/>
      <c r="B927" s="35"/>
      <c r="C927" s="35"/>
      <c r="D927" s="34"/>
      <c r="E927" s="35"/>
      <c r="F927" s="35"/>
      <c r="G927" s="34"/>
      <c r="H927" s="35"/>
      <c r="I927" s="35"/>
      <c r="J927" s="34"/>
      <c r="K927" s="35"/>
      <c r="L927" s="35"/>
      <c r="M927" s="34"/>
      <c r="N927" s="35"/>
      <c r="O927" s="35"/>
      <c r="P927" s="34"/>
      <c r="Q927" s="35"/>
      <c r="R927" s="35"/>
      <c r="S927" s="34"/>
      <c r="T927" s="35"/>
      <c r="U927" s="35"/>
      <c r="V927" s="34"/>
      <c r="W927" s="35"/>
      <c r="X927" s="35"/>
      <c r="Y927" s="35"/>
      <c r="Z927" s="35"/>
    </row>
    <row r="928" spans="1:26" ht="10.5" customHeight="1" x14ac:dyDescent="0.15">
      <c r="A928" s="34"/>
      <c r="B928" s="35"/>
      <c r="C928" s="35"/>
      <c r="D928" s="34"/>
      <c r="E928" s="35"/>
      <c r="F928" s="35"/>
      <c r="G928" s="34"/>
      <c r="H928" s="35"/>
      <c r="I928" s="35"/>
      <c r="J928" s="34"/>
      <c r="K928" s="35"/>
      <c r="L928" s="35"/>
      <c r="M928" s="34"/>
      <c r="N928" s="35"/>
      <c r="O928" s="35"/>
      <c r="P928" s="34"/>
      <c r="Q928" s="35"/>
      <c r="R928" s="35"/>
      <c r="S928" s="34"/>
      <c r="T928" s="35"/>
      <c r="U928" s="35"/>
      <c r="V928" s="34"/>
      <c r="W928" s="35"/>
      <c r="X928" s="35"/>
      <c r="Y928" s="35"/>
      <c r="Z928" s="35"/>
    </row>
    <row r="929" spans="1:26" ht="10.5" customHeight="1" x14ac:dyDescent="0.15">
      <c r="A929" s="34"/>
      <c r="B929" s="35"/>
      <c r="C929" s="35"/>
      <c r="D929" s="34"/>
      <c r="E929" s="35"/>
      <c r="F929" s="35"/>
      <c r="G929" s="34"/>
      <c r="H929" s="35"/>
      <c r="I929" s="35"/>
      <c r="J929" s="34"/>
      <c r="K929" s="35"/>
      <c r="L929" s="35"/>
      <c r="M929" s="34"/>
      <c r="N929" s="35"/>
      <c r="O929" s="35"/>
      <c r="P929" s="34"/>
      <c r="Q929" s="35"/>
      <c r="R929" s="35"/>
      <c r="S929" s="34"/>
      <c r="T929" s="35"/>
      <c r="U929" s="35"/>
      <c r="V929" s="34"/>
      <c r="W929" s="35"/>
      <c r="X929" s="35"/>
      <c r="Y929" s="35"/>
      <c r="Z929" s="35"/>
    </row>
    <row r="930" spans="1:26" ht="10.5" customHeight="1" x14ac:dyDescent="0.15">
      <c r="A930" s="34"/>
      <c r="B930" s="35"/>
      <c r="C930" s="35"/>
      <c r="D930" s="34"/>
      <c r="E930" s="35"/>
      <c r="F930" s="35"/>
      <c r="G930" s="34"/>
      <c r="H930" s="35"/>
      <c r="I930" s="35"/>
      <c r="J930" s="34"/>
      <c r="K930" s="35"/>
      <c r="L930" s="35"/>
      <c r="M930" s="34"/>
      <c r="N930" s="35"/>
      <c r="O930" s="35"/>
      <c r="P930" s="34"/>
      <c r="Q930" s="35"/>
      <c r="R930" s="35"/>
      <c r="S930" s="34"/>
      <c r="T930" s="35"/>
      <c r="U930" s="35"/>
      <c r="V930" s="34"/>
      <c r="W930" s="35"/>
      <c r="X930" s="35"/>
      <c r="Y930" s="35"/>
      <c r="Z930" s="35"/>
    </row>
    <row r="931" spans="1:26" ht="10.5" customHeight="1" x14ac:dyDescent="0.15">
      <c r="A931" s="34"/>
      <c r="B931" s="35"/>
      <c r="C931" s="35"/>
      <c r="D931" s="34"/>
      <c r="E931" s="35"/>
      <c r="F931" s="35"/>
      <c r="G931" s="34"/>
      <c r="H931" s="35"/>
      <c r="I931" s="35"/>
      <c r="J931" s="34"/>
      <c r="K931" s="35"/>
      <c r="L931" s="35"/>
      <c r="M931" s="34"/>
      <c r="N931" s="35"/>
      <c r="O931" s="35"/>
      <c r="P931" s="34"/>
      <c r="Q931" s="35"/>
      <c r="R931" s="35"/>
      <c r="S931" s="34"/>
      <c r="T931" s="35"/>
      <c r="U931" s="35"/>
      <c r="V931" s="34"/>
      <c r="W931" s="35"/>
      <c r="X931" s="35"/>
      <c r="Y931" s="35"/>
      <c r="Z931" s="35"/>
    </row>
    <row r="932" spans="1:26" ht="10.5" customHeight="1" x14ac:dyDescent="0.15">
      <c r="A932" s="34"/>
      <c r="B932" s="35"/>
      <c r="C932" s="35"/>
      <c r="D932" s="34"/>
      <c r="E932" s="35"/>
      <c r="F932" s="35"/>
      <c r="G932" s="34"/>
      <c r="H932" s="35"/>
      <c r="I932" s="35"/>
      <c r="J932" s="34"/>
      <c r="K932" s="35"/>
      <c r="L932" s="35"/>
      <c r="M932" s="34"/>
      <c r="N932" s="35"/>
      <c r="O932" s="35"/>
      <c r="P932" s="34"/>
      <c r="Q932" s="35"/>
      <c r="R932" s="35"/>
      <c r="S932" s="34"/>
      <c r="T932" s="35"/>
      <c r="U932" s="35"/>
      <c r="V932" s="34"/>
      <c r="W932" s="35"/>
      <c r="X932" s="35"/>
      <c r="Y932" s="35"/>
      <c r="Z932" s="35"/>
    </row>
    <row r="933" spans="1:26" ht="10.5" customHeight="1" x14ac:dyDescent="0.15">
      <c r="A933" s="34"/>
      <c r="B933" s="35"/>
      <c r="C933" s="35"/>
      <c r="D933" s="34"/>
      <c r="E933" s="35"/>
      <c r="F933" s="35"/>
      <c r="G933" s="34"/>
      <c r="H933" s="35"/>
      <c r="I933" s="35"/>
      <c r="J933" s="34"/>
      <c r="K933" s="35"/>
      <c r="L933" s="35"/>
      <c r="M933" s="34"/>
      <c r="N933" s="35"/>
      <c r="O933" s="35"/>
      <c r="P933" s="34"/>
      <c r="Q933" s="35"/>
      <c r="R933" s="35"/>
      <c r="S933" s="34"/>
      <c r="T933" s="35"/>
      <c r="U933" s="35"/>
      <c r="V933" s="34"/>
      <c r="W933" s="35"/>
      <c r="X933" s="35"/>
      <c r="Y933" s="35"/>
      <c r="Z933" s="35"/>
    </row>
    <row r="934" spans="1:26" ht="10.5" customHeight="1" x14ac:dyDescent="0.15">
      <c r="A934" s="34"/>
      <c r="B934" s="35"/>
      <c r="C934" s="35"/>
      <c r="D934" s="34"/>
      <c r="E934" s="35"/>
      <c r="F934" s="35"/>
      <c r="G934" s="34"/>
      <c r="H934" s="35"/>
      <c r="I934" s="35"/>
      <c r="J934" s="34"/>
      <c r="K934" s="35"/>
      <c r="L934" s="35"/>
      <c r="M934" s="34"/>
      <c r="N934" s="35"/>
      <c r="O934" s="35"/>
      <c r="P934" s="34"/>
      <c r="Q934" s="35"/>
      <c r="R934" s="35"/>
      <c r="S934" s="34"/>
      <c r="T934" s="35"/>
      <c r="U934" s="35"/>
      <c r="V934" s="34"/>
      <c r="W934" s="35"/>
      <c r="X934" s="35"/>
      <c r="Y934" s="35"/>
      <c r="Z934" s="35"/>
    </row>
    <row r="935" spans="1:26" ht="10.5" customHeight="1" x14ac:dyDescent="0.15">
      <c r="A935" s="34"/>
      <c r="B935" s="35"/>
      <c r="C935" s="35"/>
      <c r="D935" s="34"/>
      <c r="E935" s="35"/>
      <c r="F935" s="35"/>
      <c r="G935" s="34"/>
      <c r="H935" s="35"/>
      <c r="I935" s="35"/>
      <c r="J935" s="34"/>
      <c r="K935" s="35"/>
      <c r="L935" s="35"/>
      <c r="M935" s="34"/>
      <c r="N935" s="35"/>
      <c r="O935" s="35"/>
      <c r="P935" s="34"/>
      <c r="Q935" s="35"/>
      <c r="R935" s="35"/>
      <c r="S935" s="34"/>
      <c r="T935" s="35"/>
      <c r="U935" s="35"/>
      <c r="V935" s="34"/>
      <c r="W935" s="35"/>
      <c r="X935" s="35"/>
      <c r="Y935" s="35"/>
      <c r="Z935" s="35"/>
    </row>
    <row r="936" spans="1:26" ht="10.5" customHeight="1" x14ac:dyDescent="0.15">
      <c r="A936" s="34"/>
      <c r="B936" s="35"/>
      <c r="C936" s="35"/>
      <c r="D936" s="34"/>
      <c r="E936" s="35"/>
      <c r="F936" s="35"/>
      <c r="G936" s="34"/>
      <c r="H936" s="35"/>
      <c r="I936" s="35"/>
      <c r="J936" s="34"/>
      <c r="K936" s="35"/>
      <c r="L936" s="35"/>
      <c r="M936" s="34"/>
      <c r="N936" s="35"/>
      <c r="O936" s="35"/>
      <c r="P936" s="34"/>
      <c r="Q936" s="35"/>
      <c r="R936" s="35"/>
      <c r="S936" s="34"/>
      <c r="T936" s="35"/>
      <c r="U936" s="35"/>
      <c r="V936" s="34"/>
      <c r="W936" s="35"/>
      <c r="X936" s="35"/>
      <c r="Y936" s="35"/>
      <c r="Z936" s="35"/>
    </row>
    <row r="937" spans="1:26" ht="10.5" customHeight="1" x14ac:dyDescent="0.15">
      <c r="A937" s="34"/>
      <c r="B937" s="35"/>
      <c r="C937" s="35"/>
      <c r="D937" s="34"/>
      <c r="E937" s="35"/>
      <c r="F937" s="35"/>
      <c r="G937" s="34"/>
      <c r="H937" s="35"/>
      <c r="I937" s="35"/>
      <c r="J937" s="34"/>
      <c r="K937" s="35"/>
      <c r="L937" s="35"/>
      <c r="M937" s="34"/>
      <c r="N937" s="35"/>
      <c r="O937" s="35"/>
      <c r="P937" s="34"/>
      <c r="Q937" s="35"/>
      <c r="R937" s="35"/>
      <c r="S937" s="34"/>
      <c r="T937" s="35"/>
      <c r="U937" s="35"/>
      <c r="V937" s="34"/>
      <c r="W937" s="35"/>
      <c r="X937" s="35"/>
      <c r="Y937" s="35"/>
      <c r="Z937" s="35"/>
    </row>
    <row r="938" spans="1:26" ht="10.5" customHeight="1" x14ac:dyDescent="0.15">
      <c r="A938" s="34"/>
      <c r="B938" s="35"/>
      <c r="C938" s="35"/>
      <c r="D938" s="34"/>
      <c r="E938" s="35"/>
      <c r="F938" s="35"/>
      <c r="G938" s="34"/>
      <c r="H938" s="35"/>
      <c r="I938" s="35"/>
      <c r="J938" s="34"/>
      <c r="K938" s="35"/>
      <c r="L938" s="35"/>
      <c r="M938" s="34"/>
      <c r="N938" s="35"/>
      <c r="O938" s="35"/>
      <c r="P938" s="34"/>
      <c r="Q938" s="35"/>
      <c r="R938" s="35"/>
      <c r="S938" s="34"/>
      <c r="T938" s="35"/>
      <c r="U938" s="35"/>
      <c r="V938" s="34"/>
      <c r="W938" s="35"/>
      <c r="X938" s="35"/>
      <c r="Y938" s="35"/>
      <c r="Z938" s="35"/>
    </row>
    <row r="939" spans="1:26" ht="10.5" customHeight="1" x14ac:dyDescent="0.15">
      <c r="A939" s="34"/>
      <c r="B939" s="35"/>
      <c r="C939" s="35"/>
      <c r="D939" s="34"/>
      <c r="E939" s="35"/>
      <c r="F939" s="35"/>
      <c r="G939" s="34"/>
      <c r="H939" s="35"/>
      <c r="I939" s="35"/>
      <c r="J939" s="34"/>
      <c r="K939" s="35"/>
      <c r="L939" s="35"/>
      <c r="M939" s="34"/>
      <c r="N939" s="35"/>
      <c r="O939" s="35"/>
      <c r="P939" s="34"/>
      <c r="Q939" s="35"/>
      <c r="R939" s="35"/>
      <c r="S939" s="34"/>
      <c r="T939" s="35"/>
      <c r="U939" s="35"/>
      <c r="V939" s="34"/>
      <c r="W939" s="35"/>
      <c r="X939" s="35"/>
      <c r="Y939" s="35"/>
      <c r="Z939" s="35"/>
    </row>
    <row r="940" spans="1:26" ht="10.5" customHeight="1" x14ac:dyDescent="0.15">
      <c r="A940" s="34"/>
      <c r="B940" s="35"/>
      <c r="C940" s="35"/>
      <c r="D940" s="34"/>
      <c r="E940" s="35"/>
      <c r="F940" s="35"/>
      <c r="G940" s="34"/>
      <c r="H940" s="35"/>
      <c r="I940" s="35"/>
      <c r="J940" s="34"/>
      <c r="K940" s="35"/>
      <c r="L940" s="35"/>
      <c r="M940" s="34"/>
      <c r="N940" s="35"/>
      <c r="O940" s="35"/>
      <c r="P940" s="34"/>
      <c r="Q940" s="35"/>
      <c r="R940" s="35"/>
      <c r="S940" s="34"/>
      <c r="T940" s="35"/>
      <c r="U940" s="35"/>
      <c r="V940" s="34"/>
      <c r="W940" s="35"/>
      <c r="X940" s="35"/>
      <c r="Y940" s="35"/>
      <c r="Z940" s="35"/>
    </row>
    <row r="941" spans="1:26" ht="10.5" customHeight="1" x14ac:dyDescent="0.15">
      <c r="A941" s="34"/>
      <c r="B941" s="35"/>
      <c r="C941" s="35"/>
      <c r="D941" s="34"/>
      <c r="E941" s="35"/>
      <c r="F941" s="35"/>
      <c r="G941" s="34"/>
      <c r="H941" s="35"/>
      <c r="I941" s="35"/>
      <c r="J941" s="34"/>
      <c r="K941" s="35"/>
      <c r="L941" s="35"/>
      <c r="M941" s="34"/>
      <c r="N941" s="35"/>
      <c r="O941" s="35"/>
      <c r="P941" s="34"/>
      <c r="Q941" s="35"/>
      <c r="R941" s="35"/>
      <c r="S941" s="34"/>
      <c r="T941" s="35"/>
      <c r="U941" s="35"/>
      <c r="V941" s="34"/>
      <c r="W941" s="35"/>
      <c r="X941" s="35"/>
      <c r="Y941" s="35"/>
      <c r="Z941" s="35"/>
    </row>
    <row r="942" spans="1:26" ht="10.5" customHeight="1" x14ac:dyDescent="0.15">
      <c r="A942" s="34"/>
      <c r="B942" s="35"/>
      <c r="C942" s="35"/>
      <c r="D942" s="34"/>
      <c r="E942" s="35"/>
      <c r="F942" s="35"/>
      <c r="G942" s="34"/>
      <c r="H942" s="35"/>
      <c r="I942" s="35"/>
      <c r="J942" s="34"/>
      <c r="K942" s="35"/>
      <c r="L942" s="35"/>
      <c r="M942" s="34"/>
      <c r="N942" s="35"/>
      <c r="O942" s="35"/>
      <c r="P942" s="34"/>
      <c r="Q942" s="35"/>
      <c r="R942" s="35"/>
      <c r="S942" s="34"/>
      <c r="T942" s="35"/>
      <c r="U942" s="35"/>
      <c r="V942" s="34"/>
      <c r="W942" s="35"/>
      <c r="X942" s="35"/>
      <c r="Y942" s="35"/>
      <c r="Z942" s="35"/>
    </row>
    <row r="943" spans="1:26" ht="10.5" customHeight="1" x14ac:dyDescent="0.15">
      <c r="A943" s="34"/>
      <c r="B943" s="35"/>
      <c r="C943" s="35"/>
      <c r="D943" s="34"/>
      <c r="E943" s="35"/>
      <c r="F943" s="35"/>
      <c r="G943" s="34"/>
      <c r="H943" s="35"/>
      <c r="I943" s="35"/>
      <c r="J943" s="34"/>
      <c r="K943" s="35"/>
      <c r="L943" s="35"/>
      <c r="M943" s="34"/>
      <c r="N943" s="35"/>
      <c r="O943" s="35"/>
      <c r="P943" s="34"/>
      <c r="Q943" s="35"/>
      <c r="R943" s="35"/>
      <c r="S943" s="34"/>
      <c r="T943" s="35"/>
      <c r="U943" s="35"/>
      <c r="V943" s="34"/>
      <c r="W943" s="35"/>
      <c r="X943" s="35"/>
      <c r="Y943" s="35"/>
      <c r="Z943" s="35"/>
    </row>
    <row r="944" spans="1:26" ht="10.5" customHeight="1" x14ac:dyDescent="0.15">
      <c r="A944" s="34"/>
      <c r="B944" s="35"/>
      <c r="C944" s="35"/>
      <c r="D944" s="34"/>
      <c r="E944" s="35"/>
      <c r="F944" s="35"/>
      <c r="G944" s="34"/>
      <c r="H944" s="35"/>
      <c r="I944" s="35"/>
      <c r="J944" s="34"/>
      <c r="K944" s="35"/>
      <c r="L944" s="35"/>
      <c r="M944" s="34"/>
      <c r="N944" s="35"/>
      <c r="O944" s="35"/>
      <c r="P944" s="34"/>
      <c r="Q944" s="35"/>
      <c r="R944" s="35"/>
      <c r="S944" s="34"/>
      <c r="T944" s="35"/>
      <c r="U944" s="35"/>
      <c r="V944" s="34"/>
      <c r="W944" s="35"/>
      <c r="X944" s="35"/>
      <c r="Y944" s="35"/>
      <c r="Z944" s="35"/>
    </row>
    <row r="945" spans="1:26" ht="10.5" customHeight="1" x14ac:dyDescent="0.15">
      <c r="A945" s="34"/>
      <c r="B945" s="35"/>
      <c r="C945" s="35"/>
      <c r="D945" s="34"/>
      <c r="E945" s="35"/>
      <c r="F945" s="35"/>
      <c r="G945" s="34"/>
      <c r="H945" s="35"/>
      <c r="I945" s="35"/>
      <c r="J945" s="34"/>
      <c r="K945" s="35"/>
      <c r="L945" s="35"/>
      <c r="M945" s="34"/>
      <c r="N945" s="35"/>
      <c r="O945" s="35"/>
      <c r="P945" s="34"/>
      <c r="Q945" s="35"/>
      <c r="R945" s="35"/>
      <c r="S945" s="34"/>
      <c r="T945" s="35"/>
      <c r="U945" s="35"/>
      <c r="V945" s="34"/>
      <c r="W945" s="35"/>
      <c r="X945" s="35"/>
      <c r="Y945" s="35"/>
      <c r="Z945" s="35"/>
    </row>
    <row r="946" spans="1:26" ht="10.5" customHeight="1" x14ac:dyDescent="0.15">
      <c r="A946" s="34"/>
      <c r="B946" s="35"/>
      <c r="C946" s="35"/>
      <c r="D946" s="34"/>
      <c r="E946" s="35"/>
      <c r="F946" s="35"/>
      <c r="G946" s="34"/>
      <c r="H946" s="35"/>
      <c r="I946" s="35"/>
      <c r="J946" s="34"/>
      <c r="K946" s="35"/>
      <c r="L946" s="35"/>
      <c r="M946" s="34"/>
      <c r="N946" s="35"/>
      <c r="O946" s="35"/>
      <c r="P946" s="34"/>
      <c r="Q946" s="35"/>
      <c r="R946" s="35"/>
      <c r="S946" s="34"/>
      <c r="T946" s="35"/>
      <c r="U946" s="35"/>
      <c r="V946" s="34"/>
      <c r="W946" s="35"/>
      <c r="X946" s="35"/>
      <c r="Y946" s="35"/>
      <c r="Z946" s="35"/>
    </row>
    <row r="947" spans="1:26" ht="10.5" customHeight="1" x14ac:dyDescent="0.15">
      <c r="A947" s="34"/>
      <c r="B947" s="35"/>
      <c r="C947" s="35"/>
      <c r="D947" s="34"/>
      <c r="E947" s="35"/>
      <c r="F947" s="35"/>
      <c r="G947" s="34"/>
      <c r="H947" s="35"/>
      <c r="I947" s="35"/>
      <c r="J947" s="34"/>
      <c r="K947" s="35"/>
      <c r="L947" s="35"/>
      <c r="M947" s="34"/>
      <c r="N947" s="35"/>
      <c r="O947" s="35"/>
      <c r="P947" s="34"/>
      <c r="Q947" s="35"/>
      <c r="R947" s="35"/>
      <c r="S947" s="34"/>
      <c r="T947" s="35"/>
      <c r="U947" s="35"/>
      <c r="V947" s="34"/>
      <c r="W947" s="35"/>
      <c r="X947" s="35"/>
      <c r="Y947" s="35"/>
      <c r="Z947" s="35"/>
    </row>
    <row r="948" spans="1:26" ht="10.5" customHeight="1" x14ac:dyDescent="0.15">
      <c r="A948" s="34"/>
      <c r="B948" s="35"/>
      <c r="C948" s="35"/>
      <c r="D948" s="34"/>
      <c r="E948" s="35"/>
      <c r="F948" s="35"/>
      <c r="G948" s="34"/>
      <c r="H948" s="35"/>
      <c r="I948" s="35"/>
      <c r="J948" s="34"/>
      <c r="K948" s="35"/>
      <c r="L948" s="35"/>
      <c r="M948" s="34"/>
      <c r="N948" s="35"/>
      <c r="O948" s="35"/>
      <c r="P948" s="34"/>
      <c r="Q948" s="35"/>
      <c r="R948" s="35"/>
      <c r="S948" s="34"/>
      <c r="T948" s="35"/>
      <c r="U948" s="35"/>
      <c r="V948" s="34"/>
      <c r="W948" s="35"/>
      <c r="X948" s="35"/>
      <c r="Y948" s="35"/>
      <c r="Z948" s="35"/>
    </row>
    <row r="949" spans="1:26" ht="10.5" customHeight="1" x14ac:dyDescent="0.15">
      <c r="A949" s="34"/>
      <c r="B949" s="35"/>
      <c r="C949" s="35"/>
      <c r="D949" s="34"/>
      <c r="E949" s="35"/>
      <c r="F949" s="35"/>
      <c r="G949" s="34"/>
      <c r="H949" s="35"/>
      <c r="I949" s="35"/>
      <c r="J949" s="34"/>
      <c r="K949" s="35"/>
      <c r="L949" s="35"/>
      <c r="M949" s="34"/>
      <c r="N949" s="35"/>
      <c r="O949" s="35"/>
      <c r="P949" s="34"/>
      <c r="Q949" s="35"/>
      <c r="R949" s="35"/>
      <c r="S949" s="34"/>
      <c r="T949" s="35"/>
      <c r="U949" s="35"/>
      <c r="V949" s="34"/>
      <c r="W949" s="35"/>
      <c r="X949" s="35"/>
      <c r="Y949" s="35"/>
      <c r="Z949" s="35"/>
    </row>
    <row r="950" spans="1:26" ht="10.5" customHeight="1" x14ac:dyDescent="0.15">
      <c r="A950" s="34"/>
      <c r="B950" s="35"/>
      <c r="C950" s="35"/>
      <c r="D950" s="34"/>
      <c r="E950" s="35"/>
      <c r="F950" s="35"/>
      <c r="G950" s="34"/>
      <c r="H950" s="35"/>
      <c r="I950" s="35"/>
      <c r="J950" s="34"/>
      <c r="K950" s="35"/>
      <c r="L950" s="35"/>
      <c r="M950" s="34"/>
      <c r="N950" s="35"/>
      <c r="O950" s="35"/>
      <c r="P950" s="34"/>
      <c r="Q950" s="35"/>
      <c r="R950" s="35"/>
      <c r="S950" s="34"/>
      <c r="T950" s="35"/>
      <c r="U950" s="35"/>
      <c r="V950" s="34"/>
      <c r="W950" s="35"/>
      <c r="X950" s="35"/>
      <c r="Y950" s="35"/>
      <c r="Z950" s="35"/>
    </row>
    <row r="951" spans="1:26" ht="10.5" customHeight="1" x14ac:dyDescent="0.15">
      <c r="A951" s="34"/>
      <c r="B951" s="35"/>
      <c r="C951" s="35"/>
      <c r="D951" s="34"/>
      <c r="E951" s="35"/>
      <c r="F951" s="35"/>
      <c r="G951" s="34"/>
      <c r="H951" s="35"/>
      <c r="I951" s="35"/>
      <c r="J951" s="34"/>
      <c r="K951" s="35"/>
      <c r="L951" s="35"/>
      <c r="M951" s="34"/>
      <c r="N951" s="35"/>
      <c r="O951" s="35"/>
      <c r="P951" s="34"/>
      <c r="Q951" s="35"/>
      <c r="R951" s="35"/>
      <c r="S951" s="34"/>
      <c r="T951" s="35"/>
      <c r="U951" s="35"/>
      <c r="V951" s="34"/>
      <c r="W951" s="35"/>
      <c r="X951" s="35"/>
      <c r="Y951" s="35"/>
      <c r="Z951" s="35"/>
    </row>
    <row r="952" spans="1:26" ht="10.5" customHeight="1" x14ac:dyDescent="0.15">
      <c r="A952" s="34"/>
      <c r="B952" s="35"/>
      <c r="C952" s="35"/>
      <c r="D952" s="34"/>
      <c r="E952" s="35"/>
      <c r="F952" s="35"/>
      <c r="G952" s="34"/>
      <c r="H952" s="35"/>
      <c r="I952" s="35"/>
      <c r="J952" s="34"/>
      <c r="K952" s="35"/>
      <c r="L952" s="35"/>
      <c r="M952" s="34"/>
      <c r="N952" s="35"/>
      <c r="O952" s="35"/>
      <c r="P952" s="34"/>
      <c r="Q952" s="35"/>
      <c r="R952" s="35"/>
      <c r="S952" s="34"/>
      <c r="T952" s="35"/>
      <c r="U952" s="35"/>
      <c r="V952" s="34"/>
      <c r="W952" s="35"/>
      <c r="X952" s="35"/>
      <c r="Y952" s="35"/>
      <c r="Z952" s="35"/>
    </row>
    <row r="953" spans="1:26" ht="10.5" customHeight="1" x14ac:dyDescent="0.15">
      <c r="A953" s="34"/>
      <c r="B953" s="35"/>
      <c r="C953" s="35"/>
      <c r="D953" s="34"/>
      <c r="E953" s="35"/>
      <c r="F953" s="35"/>
      <c r="G953" s="34"/>
      <c r="H953" s="35"/>
      <c r="I953" s="35"/>
      <c r="J953" s="34"/>
      <c r="K953" s="35"/>
      <c r="L953" s="35"/>
      <c r="M953" s="34"/>
      <c r="N953" s="35"/>
      <c r="O953" s="35"/>
      <c r="P953" s="34"/>
      <c r="Q953" s="35"/>
      <c r="R953" s="35"/>
      <c r="S953" s="34"/>
      <c r="T953" s="35"/>
      <c r="U953" s="35"/>
      <c r="V953" s="34"/>
      <c r="W953" s="35"/>
      <c r="X953" s="35"/>
      <c r="Y953" s="35"/>
      <c r="Z953" s="35"/>
    </row>
    <row r="954" spans="1:26" ht="10.5" customHeight="1" x14ac:dyDescent="0.15">
      <c r="A954" s="34"/>
      <c r="B954" s="35"/>
      <c r="C954" s="35"/>
      <c r="D954" s="34"/>
      <c r="E954" s="35"/>
      <c r="F954" s="35"/>
      <c r="G954" s="34"/>
      <c r="H954" s="35"/>
      <c r="I954" s="35"/>
      <c r="J954" s="34"/>
      <c r="K954" s="35"/>
      <c r="L954" s="35"/>
      <c r="M954" s="34"/>
      <c r="N954" s="35"/>
      <c r="O954" s="35"/>
      <c r="P954" s="34"/>
      <c r="Q954" s="35"/>
      <c r="R954" s="35"/>
      <c r="S954" s="34"/>
      <c r="T954" s="35"/>
      <c r="U954" s="35"/>
      <c r="V954" s="34"/>
      <c r="W954" s="35"/>
      <c r="X954" s="35"/>
      <c r="Y954" s="35"/>
      <c r="Z954" s="35"/>
    </row>
    <row r="955" spans="1:26" ht="10.5" customHeight="1" x14ac:dyDescent="0.15">
      <c r="A955" s="34"/>
      <c r="B955" s="35"/>
      <c r="C955" s="35"/>
      <c r="D955" s="34"/>
      <c r="E955" s="35"/>
      <c r="F955" s="35"/>
      <c r="G955" s="34"/>
      <c r="H955" s="35"/>
      <c r="I955" s="35"/>
      <c r="J955" s="34"/>
      <c r="K955" s="35"/>
      <c r="L955" s="35"/>
      <c r="M955" s="34"/>
      <c r="N955" s="35"/>
      <c r="O955" s="35"/>
      <c r="P955" s="34"/>
      <c r="Q955" s="35"/>
      <c r="R955" s="35"/>
      <c r="S955" s="34"/>
      <c r="T955" s="35"/>
      <c r="U955" s="35"/>
      <c r="V955" s="34"/>
      <c r="W955" s="35"/>
      <c r="X955" s="35"/>
      <c r="Y955" s="35"/>
      <c r="Z955" s="35"/>
    </row>
    <row r="956" spans="1:26" ht="10.5" customHeight="1" x14ac:dyDescent="0.15">
      <c r="A956" s="34"/>
      <c r="B956" s="35"/>
      <c r="C956" s="35"/>
      <c r="D956" s="34"/>
      <c r="E956" s="35"/>
      <c r="F956" s="35"/>
      <c r="G956" s="34"/>
      <c r="H956" s="35"/>
      <c r="I956" s="35"/>
      <c r="J956" s="34"/>
      <c r="K956" s="35"/>
      <c r="L956" s="35"/>
      <c r="M956" s="34"/>
      <c r="N956" s="35"/>
      <c r="O956" s="35"/>
      <c r="P956" s="34"/>
      <c r="Q956" s="35"/>
      <c r="R956" s="35"/>
      <c r="S956" s="34"/>
      <c r="T956" s="35"/>
      <c r="U956" s="35"/>
      <c r="V956" s="34"/>
      <c r="W956" s="35"/>
      <c r="X956" s="35"/>
      <c r="Y956" s="35"/>
      <c r="Z956" s="35"/>
    </row>
    <row r="957" spans="1:26" ht="10.5" customHeight="1" x14ac:dyDescent="0.15">
      <c r="A957" s="34"/>
      <c r="B957" s="35"/>
      <c r="C957" s="35"/>
      <c r="D957" s="34"/>
      <c r="E957" s="35"/>
      <c r="F957" s="35"/>
      <c r="G957" s="34"/>
      <c r="H957" s="35"/>
      <c r="I957" s="35"/>
      <c r="J957" s="34"/>
      <c r="K957" s="35"/>
      <c r="L957" s="35"/>
      <c r="M957" s="34"/>
      <c r="N957" s="35"/>
      <c r="O957" s="35"/>
      <c r="P957" s="34"/>
      <c r="Q957" s="35"/>
      <c r="R957" s="35"/>
      <c r="S957" s="34"/>
      <c r="T957" s="35"/>
      <c r="U957" s="35"/>
      <c r="V957" s="34"/>
      <c r="W957" s="35"/>
      <c r="X957" s="35"/>
      <c r="Y957" s="35"/>
      <c r="Z957" s="35"/>
    </row>
    <row r="958" spans="1:26" ht="10.5" customHeight="1" x14ac:dyDescent="0.15">
      <c r="A958" s="34"/>
      <c r="B958" s="35"/>
      <c r="C958" s="35"/>
      <c r="D958" s="34"/>
      <c r="E958" s="35"/>
      <c r="F958" s="35"/>
      <c r="G958" s="34"/>
      <c r="H958" s="35"/>
      <c r="I958" s="35"/>
      <c r="J958" s="34"/>
      <c r="K958" s="35"/>
      <c r="L958" s="35"/>
      <c r="M958" s="34"/>
      <c r="N958" s="35"/>
      <c r="O958" s="35"/>
      <c r="P958" s="34"/>
      <c r="Q958" s="35"/>
      <c r="R958" s="35"/>
      <c r="S958" s="34"/>
      <c r="T958" s="35"/>
      <c r="U958" s="35"/>
      <c r="V958" s="34"/>
      <c r="W958" s="35"/>
      <c r="X958" s="35"/>
      <c r="Y958" s="35"/>
      <c r="Z958" s="35"/>
    </row>
    <row r="959" spans="1:26" ht="10.5" customHeight="1" x14ac:dyDescent="0.15">
      <c r="A959" s="34"/>
      <c r="B959" s="35"/>
      <c r="C959" s="35"/>
      <c r="D959" s="34"/>
      <c r="E959" s="35"/>
      <c r="F959" s="35"/>
      <c r="G959" s="34"/>
      <c r="H959" s="35"/>
      <c r="I959" s="35"/>
      <c r="J959" s="34"/>
      <c r="K959" s="35"/>
      <c r="L959" s="35"/>
      <c r="M959" s="34"/>
      <c r="N959" s="35"/>
      <c r="O959" s="35"/>
      <c r="P959" s="34"/>
      <c r="Q959" s="35"/>
      <c r="R959" s="35"/>
      <c r="S959" s="34"/>
      <c r="T959" s="35"/>
      <c r="U959" s="35"/>
      <c r="V959" s="34"/>
      <c r="W959" s="35"/>
      <c r="X959" s="35"/>
      <c r="Y959" s="35"/>
      <c r="Z959" s="35"/>
    </row>
    <row r="960" spans="1:26" ht="10.5" customHeight="1" x14ac:dyDescent="0.15">
      <c r="A960" s="34"/>
      <c r="B960" s="35"/>
      <c r="C960" s="35"/>
      <c r="D960" s="34"/>
      <c r="E960" s="35"/>
      <c r="F960" s="35"/>
      <c r="G960" s="34"/>
      <c r="H960" s="35"/>
      <c r="I960" s="35"/>
      <c r="J960" s="34"/>
      <c r="K960" s="35"/>
      <c r="L960" s="35"/>
      <c r="M960" s="34"/>
      <c r="N960" s="35"/>
      <c r="O960" s="35"/>
      <c r="P960" s="34"/>
      <c r="Q960" s="35"/>
      <c r="R960" s="35"/>
      <c r="S960" s="34"/>
      <c r="T960" s="35"/>
      <c r="U960" s="35"/>
      <c r="V960" s="34"/>
      <c r="W960" s="35"/>
      <c r="X960" s="35"/>
      <c r="Y960" s="35"/>
      <c r="Z960" s="35"/>
    </row>
    <row r="961" spans="1:26" ht="10.5" customHeight="1" x14ac:dyDescent="0.15">
      <c r="A961" s="34"/>
      <c r="B961" s="35"/>
      <c r="C961" s="35"/>
      <c r="D961" s="34"/>
      <c r="E961" s="35"/>
      <c r="F961" s="35"/>
      <c r="G961" s="34"/>
      <c r="H961" s="35"/>
      <c r="I961" s="35"/>
      <c r="J961" s="34"/>
      <c r="K961" s="35"/>
      <c r="L961" s="35"/>
      <c r="M961" s="34"/>
      <c r="N961" s="35"/>
      <c r="O961" s="35"/>
      <c r="P961" s="34"/>
      <c r="Q961" s="35"/>
      <c r="R961" s="35"/>
      <c r="S961" s="34"/>
      <c r="T961" s="35"/>
      <c r="U961" s="35"/>
      <c r="V961" s="34"/>
      <c r="W961" s="35"/>
      <c r="X961" s="35"/>
      <c r="Y961" s="35"/>
      <c r="Z961" s="35"/>
    </row>
    <row r="962" spans="1:26" ht="10.5" customHeight="1" x14ac:dyDescent="0.15">
      <c r="A962" s="34"/>
      <c r="B962" s="35"/>
      <c r="C962" s="35"/>
      <c r="D962" s="34"/>
      <c r="E962" s="35"/>
      <c r="F962" s="35"/>
      <c r="G962" s="34"/>
      <c r="H962" s="35"/>
      <c r="I962" s="35"/>
      <c r="J962" s="34"/>
      <c r="K962" s="35"/>
      <c r="L962" s="35"/>
      <c r="M962" s="34"/>
      <c r="N962" s="35"/>
      <c r="O962" s="35"/>
      <c r="P962" s="34"/>
      <c r="Q962" s="35"/>
      <c r="R962" s="35"/>
      <c r="S962" s="34"/>
      <c r="T962" s="35"/>
      <c r="U962" s="35"/>
      <c r="V962" s="34"/>
      <c r="W962" s="35"/>
      <c r="X962" s="35"/>
      <c r="Y962" s="35"/>
      <c r="Z962" s="35"/>
    </row>
    <row r="963" spans="1:26" ht="10.5" customHeight="1" x14ac:dyDescent="0.15">
      <c r="A963" s="34"/>
      <c r="B963" s="35"/>
      <c r="C963" s="35"/>
      <c r="D963" s="34"/>
      <c r="E963" s="35"/>
      <c r="F963" s="35"/>
      <c r="G963" s="34"/>
      <c r="H963" s="35"/>
      <c r="I963" s="35"/>
      <c r="J963" s="34"/>
      <c r="K963" s="35"/>
      <c r="L963" s="35"/>
      <c r="M963" s="34"/>
      <c r="N963" s="35"/>
      <c r="O963" s="35"/>
      <c r="P963" s="34"/>
      <c r="Q963" s="35"/>
      <c r="R963" s="35"/>
      <c r="S963" s="34"/>
      <c r="T963" s="35"/>
      <c r="U963" s="35"/>
      <c r="V963" s="34"/>
      <c r="W963" s="35"/>
      <c r="X963" s="35"/>
      <c r="Y963" s="35"/>
      <c r="Z963" s="35"/>
    </row>
    <row r="964" spans="1:26" ht="10.5" customHeight="1" x14ac:dyDescent="0.15">
      <c r="A964" s="34"/>
      <c r="B964" s="35"/>
      <c r="C964" s="35"/>
      <c r="D964" s="34"/>
      <c r="E964" s="35"/>
      <c r="F964" s="35"/>
      <c r="G964" s="34"/>
      <c r="H964" s="35"/>
      <c r="I964" s="35"/>
      <c r="J964" s="34"/>
      <c r="K964" s="35"/>
      <c r="L964" s="35"/>
      <c r="M964" s="34"/>
      <c r="N964" s="35"/>
      <c r="O964" s="35"/>
      <c r="P964" s="34"/>
      <c r="Q964" s="35"/>
      <c r="R964" s="35"/>
      <c r="S964" s="34"/>
      <c r="T964" s="35"/>
      <c r="U964" s="35"/>
      <c r="V964" s="34"/>
      <c r="W964" s="35"/>
      <c r="X964" s="35"/>
      <c r="Y964" s="35"/>
      <c r="Z964" s="35"/>
    </row>
    <row r="965" spans="1:26" ht="10.5" customHeight="1" x14ac:dyDescent="0.15">
      <c r="A965" s="34"/>
      <c r="B965" s="35"/>
      <c r="C965" s="35"/>
      <c r="D965" s="34"/>
      <c r="E965" s="35"/>
      <c r="F965" s="35"/>
      <c r="G965" s="34"/>
      <c r="H965" s="35"/>
      <c r="I965" s="35"/>
      <c r="J965" s="34"/>
      <c r="K965" s="35"/>
      <c r="L965" s="35"/>
      <c r="M965" s="34"/>
      <c r="N965" s="35"/>
      <c r="O965" s="35"/>
      <c r="P965" s="34"/>
      <c r="Q965" s="35"/>
      <c r="R965" s="35"/>
      <c r="S965" s="34"/>
      <c r="T965" s="35"/>
      <c r="U965" s="35"/>
      <c r="V965" s="34"/>
      <c r="W965" s="35"/>
      <c r="X965" s="35"/>
      <c r="Y965" s="35"/>
      <c r="Z965" s="35"/>
    </row>
    <row r="966" spans="1:26" ht="10.5" customHeight="1" x14ac:dyDescent="0.15">
      <c r="A966" s="34"/>
      <c r="B966" s="35"/>
      <c r="C966" s="35"/>
      <c r="D966" s="34"/>
      <c r="E966" s="35"/>
      <c r="F966" s="35"/>
      <c r="G966" s="34"/>
      <c r="H966" s="35"/>
      <c r="I966" s="35"/>
      <c r="J966" s="34"/>
      <c r="K966" s="35"/>
      <c r="L966" s="35"/>
      <c r="M966" s="34"/>
      <c r="N966" s="35"/>
      <c r="O966" s="35"/>
      <c r="P966" s="34"/>
      <c r="Q966" s="35"/>
      <c r="R966" s="35"/>
      <c r="S966" s="34"/>
      <c r="T966" s="35"/>
      <c r="U966" s="35"/>
      <c r="V966" s="34"/>
      <c r="W966" s="35"/>
      <c r="X966" s="35"/>
      <c r="Y966" s="35"/>
      <c r="Z966" s="35"/>
    </row>
    <row r="967" spans="1:26" ht="10.5" customHeight="1" x14ac:dyDescent="0.15">
      <c r="A967" s="34"/>
      <c r="B967" s="35"/>
      <c r="C967" s="35"/>
      <c r="D967" s="34"/>
      <c r="E967" s="35"/>
      <c r="F967" s="35"/>
      <c r="G967" s="34"/>
      <c r="H967" s="35"/>
      <c r="I967" s="35"/>
      <c r="J967" s="34"/>
      <c r="K967" s="35"/>
      <c r="L967" s="35"/>
      <c r="M967" s="34"/>
      <c r="N967" s="35"/>
      <c r="O967" s="35"/>
      <c r="P967" s="34"/>
      <c r="Q967" s="35"/>
      <c r="R967" s="35"/>
      <c r="S967" s="34"/>
      <c r="T967" s="35"/>
      <c r="U967" s="35"/>
      <c r="V967" s="34"/>
      <c r="W967" s="35"/>
      <c r="X967" s="35"/>
      <c r="Y967" s="35"/>
      <c r="Z967" s="35"/>
    </row>
    <row r="968" spans="1:26" ht="10.5" customHeight="1" x14ac:dyDescent="0.15">
      <c r="A968" s="34"/>
      <c r="B968" s="35"/>
      <c r="C968" s="35"/>
      <c r="D968" s="34"/>
      <c r="E968" s="35"/>
      <c r="F968" s="35"/>
      <c r="G968" s="34"/>
      <c r="H968" s="35"/>
      <c r="I968" s="35"/>
      <c r="J968" s="34"/>
      <c r="K968" s="35"/>
      <c r="L968" s="35"/>
      <c r="M968" s="34"/>
      <c r="N968" s="35"/>
      <c r="O968" s="35"/>
      <c r="P968" s="34"/>
      <c r="Q968" s="35"/>
      <c r="R968" s="35"/>
      <c r="S968" s="34"/>
      <c r="T968" s="35"/>
      <c r="U968" s="35"/>
      <c r="V968" s="34"/>
      <c r="W968" s="35"/>
      <c r="X968" s="35"/>
      <c r="Y968" s="35"/>
      <c r="Z968" s="35"/>
    </row>
    <row r="969" spans="1:26" ht="10.5" customHeight="1" x14ac:dyDescent="0.15">
      <c r="A969" s="34"/>
      <c r="B969" s="35"/>
      <c r="C969" s="35"/>
      <c r="D969" s="34"/>
      <c r="E969" s="35"/>
      <c r="F969" s="35"/>
      <c r="G969" s="34"/>
      <c r="H969" s="35"/>
      <c r="I969" s="35"/>
      <c r="J969" s="34"/>
      <c r="K969" s="35"/>
      <c r="L969" s="35"/>
      <c r="M969" s="34"/>
      <c r="N969" s="35"/>
      <c r="O969" s="35"/>
      <c r="P969" s="34"/>
      <c r="Q969" s="35"/>
      <c r="R969" s="35"/>
      <c r="S969" s="34"/>
      <c r="T969" s="35"/>
      <c r="U969" s="35"/>
      <c r="V969" s="34"/>
      <c r="W969" s="35"/>
      <c r="X969" s="35"/>
      <c r="Y969" s="35"/>
      <c r="Z969" s="35"/>
    </row>
    <row r="970" spans="1:26" ht="10.5" customHeight="1" x14ac:dyDescent="0.15">
      <c r="A970" s="34"/>
      <c r="B970" s="35"/>
      <c r="C970" s="35"/>
      <c r="D970" s="34"/>
      <c r="E970" s="35"/>
      <c r="F970" s="35"/>
      <c r="G970" s="34"/>
      <c r="H970" s="35"/>
      <c r="I970" s="35"/>
      <c r="J970" s="34"/>
      <c r="K970" s="35"/>
      <c r="L970" s="35"/>
      <c r="M970" s="34"/>
      <c r="N970" s="35"/>
      <c r="O970" s="35"/>
      <c r="P970" s="34"/>
      <c r="Q970" s="35"/>
      <c r="R970" s="35"/>
      <c r="S970" s="34"/>
      <c r="T970" s="35"/>
      <c r="U970" s="35"/>
      <c r="V970" s="34"/>
      <c r="W970" s="35"/>
      <c r="X970" s="35"/>
      <c r="Y970" s="35"/>
      <c r="Z970" s="35"/>
    </row>
    <row r="971" spans="1:26" ht="10.5" customHeight="1" x14ac:dyDescent="0.15">
      <c r="A971" s="34"/>
      <c r="B971" s="35"/>
      <c r="C971" s="35"/>
      <c r="D971" s="34"/>
      <c r="E971" s="35"/>
      <c r="F971" s="35"/>
      <c r="G971" s="34"/>
      <c r="H971" s="35"/>
      <c r="I971" s="35"/>
      <c r="J971" s="34"/>
      <c r="K971" s="35"/>
      <c r="L971" s="35"/>
      <c r="M971" s="34"/>
      <c r="N971" s="35"/>
      <c r="O971" s="35"/>
      <c r="P971" s="34"/>
      <c r="Q971" s="35"/>
      <c r="R971" s="35"/>
      <c r="S971" s="34"/>
      <c r="T971" s="35"/>
      <c r="U971" s="35"/>
      <c r="V971" s="34"/>
      <c r="W971" s="35"/>
      <c r="X971" s="35"/>
      <c r="Y971" s="35"/>
      <c r="Z971" s="35"/>
    </row>
    <row r="972" spans="1:26" ht="10.5" customHeight="1" x14ac:dyDescent="0.15">
      <c r="A972" s="34"/>
      <c r="B972" s="35"/>
      <c r="C972" s="35"/>
      <c r="D972" s="34"/>
      <c r="E972" s="35"/>
      <c r="F972" s="35"/>
      <c r="G972" s="34"/>
      <c r="H972" s="35"/>
      <c r="I972" s="35"/>
      <c r="J972" s="34"/>
      <c r="K972" s="35"/>
      <c r="L972" s="35"/>
      <c r="M972" s="34"/>
      <c r="N972" s="35"/>
      <c r="O972" s="35"/>
      <c r="P972" s="34"/>
      <c r="Q972" s="35"/>
      <c r="R972" s="35"/>
      <c r="S972" s="34"/>
      <c r="T972" s="35"/>
      <c r="U972" s="35"/>
      <c r="V972" s="34"/>
      <c r="W972" s="35"/>
      <c r="X972" s="35"/>
      <c r="Y972" s="35"/>
      <c r="Z972" s="35"/>
    </row>
    <row r="973" spans="1:26" ht="10.5" customHeight="1" x14ac:dyDescent="0.15">
      <c r="A973" s="34"/>
      <c r="B973" s="35"/>
      <c r="C973" s="35"/>
      <c r="D973" s="34"/>
      <c r="E973" s="35"/>
      <c r="F973" s="35"/>
      <c r="G973" s="34"/>
      <c r="H973" s="35"/>
      <c r="I973" s="35"/>
      <c r="J973" s="34"/>
      <c r="K973" s="35"/>
      <c r="L973" s="35"/>
      <c r="M973" s="34"/>
      <c r="N973" s="35"/>
      <c r="O973" s="35"/>
      <c r="P973" s="34"/>
      <c r="Q973" s="35"/>
      <c r="R973" s="35"/>
      <c r="S973" s="34"/>
      <c r="T973" s="35"/>
      <c r="U973" s="35"/>
      <c r="V973" s="34"/>
      <c r="W973" s="35"/>
      <c r="X973" s="35"/>
      <c r="Y973" s="35"/>
      <c r="Z973" s="35"/>
    </row>
    <row r="974" spans="1:26" ht="10.5" customHeight="1" x14ac:dyDescent="0.15">
      <c r="A974" s="34"/>
      <c r="B974" s="35"/>
      <c r="C974" s="35"/>
      <c r="D974" s="34"/>
      <c r="E974" s="35"/>
      <c r="F974" s="35"/>
      <c r="G974" s="34"/>
      <c r="H974" s="35"/>
      <c r="I974" s="35"/>
      <c r="J974" s="34"/>
      <c r="K974" s="35"/>
      <c r="L974" s="35"/>
      <c r="M974" s="34"/>
      <c r="N974" s="35"/>
      <c r="O974" s="35"/>
      <c r="P974" s="34"/>
      <c r="Q974" s="35"/>
      <c r="R974" s="35"/>
      <c r="S974" s="34"/>
      <c r="T974" s="35"/>
      <c r="U974" s="35"/>
      <c r="V974" s="34"/>
      <c r="W974" s="35"/>
      <c r="X974" s="35"/>
      <c r="Y974" s="35"/>
      <c r="Z974" s="35"/>
    </row>
    <row r="975" spans="1:26" ht="10.5" customHeight="1" x14ac:dyDescent="0.15">
      <c r="A975" s="34"/>
      <c r="B975" s="35"/>
      <c r="C975" s="35"/>
      <c r="D975" s="34"/>
      <c r="E975" s="35"/>
      <c r="F975" s="35"/>
      <c r="G975" s="34"/>
      <c r="H975" s="35"/>
      <c r="I975" s="35"/>
      <c r="J975" s="34"/>
      <c r="K975" s="35"/>
      <c r="L975" s="35"/>
      <c r="M975" s="34"/>
      <c r="N975" s="35"/>
      <c r="O975" s="35"/>
      <c r="P975" s="34"/>
      <c r="Q975" s="35"/>
      <c r="R975" s="35"/>
      <c r="S975" s="34"/>
      <c r="T975" s="35"/>
      <c r="U975" s="35"/>
      <c r="V975" s="34"/>
      <c r="W975" s="35"/>
      <c r="X975" s="35"/>
      <c r="Y975" s="35"/>
      <c r="Z975" s="35"/>
    </row>
    <row r="976" spans="1:26" ht="10.5" customHeight="1" x14ac:dyDescent="0.15">
      <c r="A976" s="34"/>
      <c r="B976" s="35"/>
      <c r="C976" s="35"/>
      <c r="D976" s="34"/>
      <c r="E976" s="35"/>
      <c r="F976" s="35"/>
      <c r="G976" s="34"/>
      <c r="H976" s="35"/>
      <c r="I976" s="35"/>
      <c r="J976" s="34"/>
      <c r="K976" s="35"/>
      <c r="L976" s="35"/>
      <c r="M976" s="34"/>
      <c r="N976" s="35"/>
      <c r="O976" s="35"/>
      <c r="P976" s="34"/>
      <c r="Q976" s="35"/>
      <c r="R976" s="35"/>
      <c r="S976" s="34"/>
      <c r="T976" s="35"/>
      <c r="U976" s="35"/>
      <c r="V976" s="34"/>
      <c r="W976" s="35"/>
      <c r="X976" s="35"/>
      <c r="Y976" s="35"/>
      <c r="Z976" s="35"/>
    </row>
    <row r="977" spans="1:26" ht="10.5" customHeight="1" x14ac:dyDescent="0.15">
      <c r="A977" s="34"/>
      <c r="B977" s="35"/>
      <c r="C977" s="35"/>
      <c r="D977" s="34"/>
      <c r="E977" s="35"/>
      <c r="F977" s="35"/>
      <c r="G977" s="34"/>
      <c r="H977" s="35"/>
      <c r="I977" s="35"/>
      <c r="J977" s="34"/>
      <c r="K977" s="35"/>
      <c r="L977" s="35"/>
      <c r="M977" s="34"/>
      <c r="N977" s="35"/>
      <c r="O977" s="35"/>
      <c r="P977" s="34"/>
      <c r="Q977" s="35"/>
      <c r="R977" s="35"/>
      <c r="S977" s="34"/>
      <c r="T977" s="35"/>
      <c r="U977" s="35"/>
      <c r="V977" s="34"/>
      <c r="W977" s="35"/>
      <c r="X977" s="35"/>
      <c r="Y977" s="35"/>
      <c r="Z977" s="35"/>
    </row>
    <row r="978" spans="1:26" ht="10.5" customHeight="1" x14ac:dyDescent="0.15">
      <c r="A978" s="34"/>
      <c r="B978" s="35"/>
      <c r="C978" s="35"/>
      <c r="D978" s="34"/>
      <c r="E978" s="35"/>
      <c r="F978" s="35"/>
      <c r="G978" s="34"/>
      <c r="H978" s="35"/>
      <c r="I978" s="35"/>
      <c r="J978" s="34"/>
      <c r="K978" s="35"/>
      <c r="L978" s="35"/>
      <c r="M978" s="34"/>
      <c r="N978" s="35"/>
      <c r="O978" s="35"/>
      <c r="P978" s="34"/>
      <c r="Q978" s="35"/>
      <c r="R978" s="35"/>
      <c r="S978" s="34"/>
      <c r="T978" s="35"/>
      <c r="U978" s="35"/>
      <c r="V978" s="34"/>
      <c r="W978" s="35"/>
      <c r="X978" s="35"/>
      <c r="Y978" s="35"/>
      <c r="Z978" s="35"/>
    </row>
    <row r="979" spans="1:26" ht="10.5" customHeight="1" x14ac:dyDescent="0.15">
      <c r="A979" s="34"/>
      <c r="B979" s="35"/>
      <c r="C979" s="35"/>
      <c r="D979" s="34"/>
      <c r="E979" s="35"/>
      <c r="F979" s="35"/>
      <c r="G979" s="34"/>
      <c r="H979" s="35"/>
      <c r="I979" s="35"/>
      <c r="J979" s="34"/>
      <c r="K979" s="35"/>
      <c r="L979" s="35"/>
      <c r="M979" s="34"/>
      <c r="N979" s="35"/>
      <c r="O979" s="35"/>
      <c r="P979" s="34"/>
      <c r="Q979" s="35"/>
      <c r="R979" s="35"/>
      <c r="S979" s="34"/>
      <c r="T979" s="35"/>
      <c r="U979" s="35"/>
      <c r="V979" s="34"/>
      <c r="W979" s="35"/>
      <c r="X979" s="35"/>
      <c r="Y979" s="35"/>
      <c r="Z979" s="35"/>
    </row>
    <row r="980" spans="1:26" ht="10.5" customHeight="1" x14ac:dyDescent="0.15">
      <c r="A980" s="34"/>
      <c r="B980" s="35"/>
      <c r="C980" s="35"/>
      <c r="D980" s="34"/>
      <c r="E980" s="35"/>
      <c r="F980" s="35"/>
      <c r="G980" s="34"/>
      <c r="H980" s="35"/>
      <c r="I980" s="35"/>
      <c r="J980" s="34"/>
      <c r="K980" s="35"/>
      <c r="L980" s="35"/>
      <c r="M980" s="34"/>
      <c r="N980" s="35"/>
      <c r="O980" s="35"/>
      <c r="P980" s="34"/>
      <c r="Q980" s="35"/>
      <c r="R980" s="35"/>
      <c r="S980" s="34"/>
      <c r="T980" s="35"/>
      <c r="U980" s="35"/>
      <c r="V980" s="34"/>
      <c r="W980" s="35"/>
      <c r="X980" s="35"/>
      <c r="Y980" s="35"/>
      <c r="Z980" s="35"/>
    </row>
    <row r="981" spans="1:26" ht="10.5" customHeight="1" x14ac:dyDescent="0.15">
      <c r="A981" s="34"/>
      <c r="B981" s="35"/>
      <c r="C981" s="35"/>
      <c r="D981" s="34"/>
      <c r="E981" s="35"/>
      <c r="F981" s="35"/>
      <c r="G981" s="34"/>
      <c r="H981" s="35"/>
      <c r="I981" s="35"/>
      <c r="J981" s="34"/>
      <c r="K981" s="35"/>
      <c r="L981" s="35"/>
      <c r="M981" s="34"/>
      <c r="N981" s="35"/>
      <c r="O981" s="35"/>
      <c r="P981" s="34"/>
      <c r="Q981" s="35"/>
      <c r="R981" s="35"/>
      <c r="S981" s="34"/>
      <c r="T981" s="35"/>
      <c r="U981" s="35"/>
      <c r="V981" s="34"/>
      <c r="W981" s="35"/>
      <c r="X981" s="35"/>
      <c r="Y981" s="35"/>
      <c r="Z981" s="35"/>
    </row>
    <row r="982" spans="1:26" ht="10.5" customHeight="1" x14ac:dyDescent="0.15">
      <c r="A982" s="34"/>
      <c r="B982" s="35"/>
      <c r="C982" s="35"/>
      <c r="D982" s="34"/>
      <c r="E982" s="35"/>
      <c r="F982" s="35"/>
      <c r="G982" s="34"/>
      <c r="H982" s="35"/>
      <c r="I982" s="35"/>
      <c r="J982" s="34"/>
      <c r="K982" s="35"/>
      <c r="L982" s="35"/>
      <c r="M982" s="34"/>
      <c r="N982" s="35"/>
      <c r="O982" s="35"/>
      <c r="P982" s="34"/>
      <c r="Q982" s="35"/>
      <c r="R982" s="35"/>
      <c r="S982" s="34"/>
      <c r="T982" s="35"/>
      <c r="U982" s="35"/>
      <c r="V982" s="34"/>
      <c r="W982" s="35"/>
      <c r="X982" s="35"/>
      <c r="Y982" s="35"/>
      <c r="Z982" s="35"/>
    </row>
    <row r="983" spans="1:26" ht="10.5" customHeight="1" x14ac:dyDescent="0.15">
      <c r="A983" s="34"/>
      <c r="B983" s="35"/>
      <c r="C983" s="35"/>
      <c r="D983" s="34"/>
      <c r="E983" s="35"/>
      <c r="F983" s="35"/>
      <c r="G983" s="34"/>
      <c r="H983" s="35"/>
      <c r="I983" s="35"/>
      <c r="J983" s="34"/>
      <c r="K983" s="35"/>
      <c r="L983" s="35"/>
      <c r="M983" s="34"/>
      <c r="N983" s="35"/>
      <c r="O983" s="35"/>
      <c r="P983" s="34"/>
      <c r="Q983" s="35"/>
      <c r="R983" s="35"/>
      <c r="S983" s="34"/>
      <c r="T983" s="35"/>
      <c r="U983" s="35"/>
      <c r="V983" s="34"/>
      <c r="W983" s="35"/>
      <c r="X983" s="35"/>
      <c r="Y983" s="35"/>
      <c r="Z983" s="35"/>
    </row>
    <row r="984" spans="1:26" ht="10.5" customHeight="1" x14ac:dyDescent="0.15">
      <c r="A984" s="34"/>
      <c r="B984" s="35"/>
      <c r="C984" s="35"/>
      <c r="D984" s="34"/>
      <c r="E984" s="35"/>
      <c r="F984" s="35"/>
      <c r="G984" s="34"/>
      <c r="H984" s="35"/>
      <c r="I984" s="35"/>
      <c r="J984" s="34"/>
      <c r="K984" s="35"/>
      <c r="L984" s="35"/>
      <c r="M984" s="34"/>
      <c r="N984" s="35"/>
      <c r="O984" s="35"/>
      <c r="P984" s="34"/>
      <c r="Q984" s="35"/>
      <c r="R984" s="35"/>
      <c r="S984" s="34"/>
      <c r="T984" s="35"/>
      <c r="U984" s="35"/>
      <c r="V984" s="34"/>
      <c r="W984" s="35"/>
      <c r="X984" s="35"/>
      <c r="Y984" s="35"/>
      <c r="Z984" s="35"/>
    </row>
    <row r="985" spans="1:26" ht="10.5" customHeight="1" x14ac:dyDescent="0.15">
      <c r="A985" s="34"/>
      <c r="B985" s="35"/>
      <c r="C985" s="35"/>
      <c r="D985" s="34"/>
      <c r="E985" s="35"/>
      <c r="F985" s="35"/>
      <c r="G985" s="34"/>
      <c r="H985" s="35"/>
      <c r="I985" s="35"/>
      <c r="J985" s="34"/>
      <c r="K985" s="35"/>
      <c r="L985" s="35"/>
      <c r="M985" s="34"/>
      <c r="N985" s="35"/>
      <c r="O985" s="35"/>
      <c r="P985" s="34"/>
      <c r="Q985" s="35"/>
      <c r="R985" s="35"/>
      <c r="S985" s="34"/>
      <c r="T985" s="35"/>
      <c r="U985" s="35"/>
      <c r="V985" s="34"/>
      <c r="W985" s="35"/>
      <c r="X985" s="35"/>
      <c r="Y985" s="35"/>
      <c r="Z985" s="35"/>
    </row>
    <row r="986" spans="1:26" ht="10.5" customHeight="1" x14ac:dyDescent="0.15">
      <c r="A986" s="34"/>
      <c r="B986" s="35"/>
      <c r="C986" s="35"/>
      <c r="D986" s="34"/>
      <c r="E986" s="35"/>
      <c r="F986" s="35"/>
      <c r="G986" s="34"/>
      <c r="H986" s="35"/>
      <c r="I986" s="35"/>
      <c r="J986" s="34"/>
      <c r="K986" s="35"/>
      <c r="L986" s="35"/>
      <c r="M986" s="34"/>
      <c r="N986" s="35"/>
      <c r="O986" s="35"/>
      <c r="P986" s="34"/>
      <c r="Q986" s="35"/>
      <c r="R986" s="35"/>
      <c r="S986" s="34"/>
      <c r="T986" s="35"/>
      <c r="U986" s="35"/>
      <c r="V986" s="34"/>
      <c r="W986" s="35"/>
      <c r="X986" s="35"/>
      <c r="Y986" s="35"/>
      <c r="Z986" s="35"/>
    </row>
    <row r="987" spans="1:26" ht="10.5" customHeight="1" x14ac:dyDescent="0.15">
      <c r="A987" s="34"/>
      <c r="B987" s="35"/>
      <c r="C987" s="35"/>
      <c r="D987" s="34"/>
      <c r="E987" s="35"/>
      <c r="F987" s="35"/>
      <c r="G987" s="34"/>
      <c r="H987" s="35"/>
      <c r="I987" s="35"/>
      <c r="J987" s="34"/>
      <c r="K987" s="35"/>
      <c r="L987" s="35"/>
      <c r="M987" s="34"/>
      <c r="N987" s="35"/>
      <c r="O987" s="35"/>
      <c r="P987" s="34"/>
      <c r="Q987" s="35"/>
      <c r="R987" s="35"/>
      <c r="S987" s="34"/>
      <c r="T987" s="35"/>
      <c r="U987" s="35"/>
      <c r="V987" s="34"/>
      <c r="W987" s="35"/>
      <c r="X987" s="35"/>
      <c r="Y987" s="35"/>
      <c r="Z987" s="35"/>
    </row>
    <row r="988" spans="1:26" ht="10.5" customHeight="1" x14ac:dyDescent="0.15">
      <c r="A988" s="34"/>
      <c r="B988" s="35"/>
      <c r="C988" s="35"/>
      <c r="D988" s="34"/>
      <c r="E988" s="35"/>
      <c r="F988" s="35"/>
      <c r="G988" s="34"/>
      <c r="H988" s="35"/>
      <c r="I988" s="35"/>
      <c r="J988" s="34"/>
      <c r="K988" s="35"/>
      <c r="L988" s="35"/>
      <c r="M988" s="34"/>
      <c r="N988" s="35"/>
      <c r="O988" s="35"/>
      <c r="P988" s="34"/>
      <c r="Q988" s="35"/>
      <c r="R988" s="35"/>
      <c r="S988" s="34"/>
      <c r="T988" s="35"/>
      <c r="U988" s="35"/>
      <c r="V988" s="34"/>
      <c r="W988" s="35"/>
      <c r="X988" s="35"/>
      <c r="Y988" s="35"/>
      <c r="Z988" s="35"/>
    </row>
    <row r="989" spans="1:26" ht="10.5" customHeight="1" x14ac:dyDescent="0.15">
      <c r="A989" s="34"/>
      <c r="B989" s="35"/>
      <c r="C989" s="35"/>
      <c r="D989" s="34"/>
      <c r="E989" s="35"/>
      <c r="F989" s="35"/>
      <c r="G989" s="34"/>
      <c r="H989" s="35"/>
      <c r="I989" s="35"/>
      <c r="J989" s="34"/>
      <c r="K989" s="35"/>
      <c r="L989" s="35"/>
      <c r="M989" s="34"/>
      <c r="N989" s="35"/>
      <c r="O989" s="35"/>
      <c r="P989" s="34"/>
      <c r="Q989" s="35"/>
      <c r="R989" s="35"/>
      <c r="S989" s="34"/>
      <c r="T989" s="35"/>
      <c r="U989" s="35"/>
      <c r="V989" s="34"/>
      <c r="W989" s="35"/>
      <c r="X989" s="35"/>
      <c r="Y989" s="35"/>
      <c r="Z989" s="35"/>
    </row>
    <row r="990" spans="1:26" ht="10.5" customHeight="1" x14ac:dyDescent="0.15">
      <c r="A990" s="34"/>
      <c r="B990" s="35"/>
      <c r="C990" s="35"/>
      <c r="D990" s="34"/>
      <c r="E990" s="35"/>
      <c r="F990" s="35"/>
      <c r="G990" s="34"/>
      <c r="H990" s="35"/>
      <c r="I990" s="35"/>
      <c r="J990" s="34"/>
      <c r="K990" s="35"/>
      <c r="L990" s="35"/>
      <c r="M990" s="34"/>
      <c r="N990" s="35"/>
      <c r="O990" s="35"/>
      <c r="P990" s="34"/>
      <c r="Q990" s="35"/>
      <c r="R990" s="35"/>
      <c r="S990" s="34"/>
      <c r="T990" s="35"/>
      <c r="U990" s="35"/>
      <c r="V990" s="34"/>
      <c r="W990" s="35"/>
      <c r="X990" s="35"/>
      <c r="Y990" s="35"/>
      <c r="Z990" s="35"/>
    </row>
    <row r="991" spans="1:26" ht="10.5" customHeight="1" x14ac:dyDescent="0.15">
      <c r="A991" s="34"/>
      <c r="B991" s="35"/>
      <c r="C991" s="35"/>
      <c r="D991" s="34"/>
      <c r="E991" s="35"/>
      <c r="F991" s="35"/>
      <c r="G991" s="34"/>
      <c r="H991" s="35"/>
      <c r="I991" s="35"/>
      <c r="J991" s="34"/>
      <c r="K991" s="35"/>
      <c r="L991" s="35"/>
      <c r="M991" s="34"/>
      <c r="N991" s="35"/>
      <c r="O991" s="35"/>
      <c r="P991" s="34"/>
      <c r="Q991" s="35"/>
      <c r="R991" s="35"/>
      <c r="S991" s="34"/>
      <c r="T991" s="35"/>
      <c r="U991" s="35"/>
      <c r="V991" s="34"/>
      <c r="W991" s="35"/>
      <c r="X991" s="35"/>
      <c r="Y991" s="35"/>
      <c r="Z991" s="35"/>
    </row>
    <row r="992" spans="1:26" ht="10.5" customHeight="1" x14ac:dyDescent="0.15">
      <c r="A992" s="34"/>
      <c r="B992" s="35"/>
      <c r="C992" s="35"/>
      <c r="D992" s="34"/>
      <c r="E992" s="35"/>
      <c r="F992" s="35"/>
      <c r="G992" s="34"/>
      <c r="H992" s="35"/>
      <c r="I992" s="35"/>
      <c r="J992" s="34"/>
      <c r="K992" s="35"/>
      <c r="L992" s="35"/>
      <c r="M992" s="34"/>
      <c r="N992" s="35"/>
      <c r="O992" s="35"/>
      <c r="P992" s="34"/>
      <c r="Q992" s="35"/>
      <c r="R992" s="35"/>
      <c r="S992" s="34"/>
      <c r="T992" s="35"/>
      <c r="U992" s="35"/>
      <c r="V992" s="34"/>
      <c r="W992" s="35"/>
      <c r="X992" s="35"/>
      <c r="Y992" s="35"/>
      <c r="Z992" s="35"/>
    </row>
    <row r="993" spans="1:26" ht="10.5" customHeight="1" x14ac:dyDescent="0.15">
      <c r="A993" s="34"/>
      <c r="B993" s="35"/>
      <c r="C993" s="35"/>
      <c r="D993" s="34"/>
      <c r="E993" s="35"/>
      <c r="F993" s="35"/>
      <c r="G993" s="34"/>
      <c r="H993" s="35"/>
      <c r="I993" s="35"/>
      <c r="J993" s="34"/>
      <c r="K993" s="35"/>
      <c r="L993" s="35"/>
      <c r="M993" s="34"/>
      <c r="N993" s="35"/>
      <c r="O993" s="35"/>
      <c r="P993" s="34"/>
      <c r="Q993" s="35"/>
      <c r="R993" s="35"/>
      <c r="S993" s="34"/>
      <c r="T993" s="35"/>
      <c r="U993" s="35"/>
      <c r="V993" s="34"/>
      <c r="W993" s="35"/>
      <c r="X993" s="35"/>
      <c r="Y993" s="35"/>
      <c r="Z993" s="35"/>
    </row>
    <row r="994" spans="1:26" ht="10.5" customHeight="1" x14ac:dyDescent="0.15">
      <c r="A994" s="34"/>
      <c r="B994" s="35"/>
      <c r="C994" s="35"/>
      <c r="D994" s="34"/>
      <c r="E994" s="35"/>
      <c r="F994" s="35"/>
      <c r="G994" s="34"/>
      <c r="H994" s="35"/>
      <c r="I994" s="35"/>
      <c r="J994" s="34"/>
      <c r="K994" s="35"/>
      <c r="L994" s="35"/>
      <c r="M994" s="34"/>
      <c r="N994" s="35"/>
      <c r="O994" s="35"/>
      <c r="P994" s="34"/>
      <c r="Q994" s="35"/>
      <c r="R994" s="35"/>
      <c r="S994" s="34"/>
      <c r="T994" s="35"/>
      <c r="U994" s="35"/>
      <c r="V994" s="34"/>
      <c r="W994" s="35"/>
      <c r="X994" s="35"/>
      <c r="Y994" s="35"/>
      <c r="Z994" s="35"/>
    </row>
    <row r="995" spans="1:26" ht="10.5" customHeight="1" x14ac:dyDescent="0.15">
      <c r="A995" s="34"/>
      <c r="B995" s="35"/>
      <c r="C995" s="35"/>
      <c r="D995" s="34"/>
      <c r="E995" s="35"/>
      <c r="F995" s="35"/>
      <c r="G995" s="34"/>
      <c r="H995" s="35"/>
      <c r="I995" s="35"/>
      <c r="J995" s="34"/>
      <c r="K995" s="35"/>
      <c r="L995" s="35"/>
      <c r="M995" s="34"/>
      <c r="N995" s="35"/>
      <c r="O995" s="35"/>
      <c r="P995" s="34"/>
      <c r="Q995" s="35"/>
      <c r="R995" s="35"/>
      <c r="S995" s="34"/>
      <c r="T995" s="35"/>
      <c r="U995" s="35"/>
      <c r="V995" s="34"/>
      <c r="W995" s="35"/>
      <c r="X995" s="35"/>
      <c r="Y995" s="35"/>
      <c r="Z995" s="35"/>
    </row>
    <row r="996" spans="1:26" ht="10.5" customHeight="1" x14ac:dyDescent="0.15">
      <c r="A996" s="34"/>
      <c r="B996" s="35"/>
      <c r="C996" s="35"/>
      <c r="D996" s="34"/>
      <c r="E996" s="35"/>
      <c r="F996" s="35"/>
      <c r="G996" s="34"/>
      <c r="H996" s="35"/>
      <c r="I996" s="35"/>
      <c r="J996" s="34"/>
      <c r="K996" s="35"/>
      <c r="L996" s="35"/>
      <c r="M996" s="34"/>
      <c r="N996" s="35"/>
      <c r="O996" s="35"/>
      <c r="P996" s="34"/>
      <c r="Q996" s="35"/>
      <c r="R996" s="35"/>
      <c r="S996" s="34"/>
      <c r="T996" s="35"/>
      <c r="U996" s="35"/>
      <c r="V996" s="34"/>
      <c r="W996" s="35"/>
      <c r="X996" s="35"/>
      <c r="Y996" s="35"/>
      <c r="Z996" s="35"/>
    </row>
    <row r="997" spans="1:26" ht="10.5" customHeight="1" x14ac:dyDescent="0.15">
      <c r="A997" s="34"/>
      <c r="B997" s="35"/>
      <c r="C997" s="35"/>
      <c r="D997" s="34"/>
      <c r="E997" s="35"/>
      <c r="F997" s="35"/>
      <c r="G997" s="34"/>
      <c r="H997" s="35"/>
      <c r="I997" s="35"/>
      <c r="J997" s="34"/>
      <c r="K997" s="35"/>
      <c r="L997" s="35"/>
      <c r="M997" s="34"/>
      <c r="N997" s="35"/>
      <c r="O997" s="35"/>
      <c r="P997" s="34"/>
      <c r="Q997" s="35"/>
      <c r="R997" s="35"/>
      <c r="S997" s="34"/>
      <c r="T997" s="35"/>
      <c r="U997" s="35"/>
      <c r="V997" s="34"/>
      <c r="W997" s="35"/>
      <c r="X997" s="35"/>
      <c r="Y997" s="35"/>
      <c r="Z997" s="35"/>
    </row>
    <row r="998" spans="1:26" ht="10.5" customHeight="1" x14ac:dyDescent="0.15">
      <c r="A998" s="34"/>
      <c r="B998" s="35"/>
      <c r="C998" s="35"/>
      <c r="D998" s="34"/>
      <c r="E998" s="35"/>
      <c r="F998" s="35"/>
      <c r="G998" s="34"/>
      <c r="H998" s="35"/>
      <c r="I998" s="35"/>
      <c r="J998" s="34"/>
      <c r="K998" s="35"/>
      <c r="L998" s="35"/>
      <c r="M998" s="34"/>
      <c r="N998" s="35"/>
      <c r="O998" s="35"/>
      <c r="P998" s="34"/>
      <c r="Q998" s="35"/>
      <c r="R998" s="35"/>
      <c r="S998" s="34"/>
      <c r="T998" s="35"/>
      <c r="U998" s="35"/>
      <c r="V998" s="34"/>
      <c r="W998" s="35"/>
      <c r="X998" s="35"/>
      <c r="Y998" s="35"/>
      <c r="Z998" s="35"/>
    </row>
    <row r="999" spans="1:26" ht="10.5" customHeight="1" x14ac:dyDescent="0.15">
      <c r="A999" s="34"/>
      <c r="B999" s="35"/>
      <c r="C999" s="35"/>
      <c r="D999" s="34"/>
      <c r="E999" s="35"/>
      <c r="F999" s="35"/>
      <c r="G999" s="34"/>
      <c r="H999" s="35"/>
      <c r="I999" s="35"/>
      <c r="J999" s="34"/>
      <c r="K999" s="35"/>
      <c r="L999" s="35"/>
      <c r="M999" s="34"/>
      <c r="N999" s="35"/>
      <c r="O999" s="35"/>
      <c r="P999" s="34"/>
      <c r="Q999" s="35"/>
      <c r="R999" s="35"/>
      <c r="S999" s="34"/>
      <c r="T999" s="35"/>
      <c r="U999" s="35"/>
      <c r="V999" s="34"/>
      <c r="W999" s="35"/>
      <c r="X999" s="35"/>
      <c r="Y999" s="35"/>
      <c r="Z999" s="35"/>
    </row>
    <row r="1000" spans="1:26" ht="10.5" customHeight="1" x14ac:dyDescent="0.15">
      <c r="A1000" s="34"/>
      <c r="B1000" s="35"/>
      <c r="C1000" s="35"/>
      <c r="D1000" s="34"/>
      <c r="E1000" s="35"/>
      <c r="F1000" s="35"/>
      <c r="G1000" s="34"/>
      <c r="H1000" s="35"/>
      <c r="I1000" s="35"/>
      <c r="J1000" s="34"/>
      <c r="K1000" s="35"/>
      <c r="L1000" s="35"/>
      <c r="M1000" s="34"/>
      <c r="N1000" s="35"/>
      <c r="O1000" s="35"/>
      <c r="P1000" s="34"/>
      <c r="Q1000" s="35"/>
      <c r="R1000" s="35"/>
      <c r="S1000" s="34"/>
      <c r="T1000" s="35"/>
      <c r="U1000" s="35"/>
      <c r="V1000" s="34"/>
      <c r="W1000" s="35"/>
      <c r="X1000" s="35"/>
      <c r="Y1000" s="35"/>
      <c r="Z1000" s="35"/>
    </row>
  </sheetData>
  <pageMargins left="0.45" right="0.45" top="0.5" bottom="0.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1000"/>
  <sheetViews>
    <sheetView workbookViewId="0"/>
  </sheetViews>
  <sheetFormatPr baseColWidth="10" defaultColWidth="12.6640625" defaultRowHeight="15" customHeight="1" x14ac:dyDescent="0.15"/>
  <cols>
    <col min="1" max="1" width="3.83203125" customWidth="1"/>
    <col min="2" max="2" width="2.5" customWidth="1"/>
    <col min="3" max="3" width="5.1640625" customWidth="1"/>
    <col min="4" max="6" width="3.83203125" customWidth="1"/>
    <col min="7" max="7" width="3.6640625" customWidth="1"/>
    <col min="8" max="8" width="5.6640625" customWidth="1"/>
    <col min="9" max="9" width="3.83203125" customWidth="1"/>
    <col min="10" max="10" width="2.5" customWidth="1"/>
    <col min="11" max="11" width="5.1640625" customWidth="1"/>
    <col min="12" max="14" width="3.83203125" customWidth="1"/>
    <col min="15" max="15" width="3.6640625" customWidth="1"/>
    <col min="16" max="16" width="5.1640625" customWidth="1"/>
    <col min="17" max="17" width="3.83203125" customWidth="1"/>
    <col min="18" max="19" width="5.1640625" customWidth="1"/>
    <col min="20" max="22" width="3.83203125" customWidth="1"/>
    <col min="23" max="23" width="1.6640625" customWidth="1"/>
    <col min="24" max="24" width="5.6640625" customWidth="1"/>
    <col min="25" max="25" width="3.83203125" customWidth="1"/>
    <col min="26" max="26" width="2.5" customWidth="1"/>
    <col min="27" max="27" width="5.1640625" customWidth="1"/>
    <col min="28" max="30" width="3.83203125" customWidth="1"/>
    <col min="31" max="31" width="3.6640625" customWidth="1"/>
    <col min="32" max="33" width="9.5" customWidth="1"/>
    <col min="34" max="35" width="5.1640625" customWidth="1"/>
    <col min="36" max="38" width="3.83203125" customWidth="1"/>
    <col min="39" max="39" width="1.6640625" customWidth="1"/>
    <col min="40" max="41" width="9.5" customWidth="1"/>
    <col min="42" max="43" width="5.1640625" customWidth="1"/>
    <col min="44" max="46" width="3.83203125" customWidth="1"/>
    <col min="47" max="47" width="1.6640625" customWidth="1"/>
    <col min="48" max="48" width="9.5" customWidth="1"/>
    <col min="49" max="49" width="3.83203125" customWidth="1"/>
    <col min="50" max="50" width="2.5" customWidth="1"/>
    <col min="51" max="51" width="5.1640625" customWidth="1"/>
    <col min="52" max="54" width="3.83203125" customWidth="1"/>
    <col min="55" max="55" width="3.6640625" customWidth="1"/>
    <col min="56" max="57" width="9.5" customWidth="1"/>
    <col min="58" max="59" width="5.1640625" customWidth="1"/>
    <col min="60" max="62" width="3.83203125" customWidth="1"/>
    <col min="63" max="63" width="1.6640625" customWidth="1"/>
    <col min="64" max="64" width="9.5" customWidth="1"/>
    <col min="65" max="65" width="3.6640625" customWidth="1"/>
    <col min="66" max="66" width="2.5" customWidth="1"/>
    <col min="67" max="67" width="5.1640625" customWidth="1"/>
    <col min="68" max="70" width="3.83203125" customWidth="1"/>
    <col min="71" max="71" width="3.6640625" customWidth="1"/>
    <col min="72" max="74" width="9.5" customWidth="1"/>
    <col min="75" max="75" width="5.1640625" customWidth="1"/>
    <col min="76" max="78" width="3.83203125" customWidth="1"/>
    <col min="79" max="79" width="1.6640625" customWidth="1"/>
    <col min="80" max="82" width="9.5" customWidth="1"/>
    <col min="83" max="83" width="5.1640625" customWidth="1"/>
    <col min="84" max="86" width="3.83203125" customWidth="1"/>
    <col min="87" max="87" width="1.6640625" customWidth="1"/>
    <col min="88" max="89" width="9.5" customWidth="1"/>
    <col min="90" max="91" width="5.1640625" customWidth="1"/>
    <col min="92" max="94" width="3.83203125" customWidth="1"/>
    <col min="95" max="95" width="1.6640625" customWidth="1"/>
    <col min="96" max="96" width="5.33203125" customWidth="1"/>
    <col min="97" max="97" width="5.1640625" customWidth="1"/>
    <col min="98" max="98" width="3.83203125" customWidth="1"/>
    <col min="99" max="99" width="5.1640625" customWidth="1"/>
    <col min="100" max="102" width="3.83203125" customWidth="1"/>
    <col min="103" max="103" width="1.6640625" customWidth="1"/>
    <col min="104" max="104" width="9.5" customWidth="1"/>
  </cols>
  <sheetData>
    <row r="1" spans="1:104" ht="10.5" customHeight="1" x14ac:dyDescent="0.15">
      <c r="A1" s="35"/>
      <c r="B1" s="33"/>
      <c r="C1" s="36" t="s">
        <v>16</v>
      </c>
      <c r="D1" s="39" t="s">
        <v>18</v>
      </c>
      <c r="E1" s="39" t="s">
        <v>20</v>
      </c>
      <c r="F1" s="36" t="s">
        <v>22</v>
      </c>
      <c r="G1" s="35"/>
      <c r="H1" s="35"/>
      <c r="I1" s="35"/>
      <c r="J1" s="33"/>
      <c r="K1" s="36" t="s">
        <v>16</v>
      </c>
      <c r="L1" s="39" t="s">
        <v>18</v>
      </c>
      <c r="M1" s="36" t="s">
        <v>26</v>
      </c>
      <c r="N1" s="41" t="s">
        <v>27</v>
      </c>
      <c r="O1" s="35"/>
      <c r="P1" s="35"/>
      <c r="Q1" s="35"/>
      <c r="R1" s="33"/>
      <c r="S1" s="36" t="s">
        <v>16</v>
      </c>
      <c r="T1" s="36" t="s">
        <v>30</v>
      </c>
      <c r="U1" s="39" t="s">
        <v>20</v>
      </c>
      <c r="V1" s="39" t="s">
        <v>31</v>
      </c>
      <c r="W1" s="35"/>
      <c r="X1" s="35"/>
      <c r="Y1" s="35"/>
      <c r="Z1" s="33"/>
      <c r="AA1" s="36" t="s">
        <v>16</v>
      </c>
      <c r="AB1" s="39" t="s">
        <v>18</v>
      </c>
      <c r="AC1" s="41" t="s">
        <v>32</v>
      </c>
      <c r="AD1" s="39" t="s">
        <v>31</v>
      </c>
      <c r="AE1" s="35"/>
      <c r="AF1" s="35"/>
      <c r="AG1" s="35"/>
      <c r="AH1" s="33"/>
      <c r="AI1" s="36" t="s">
        <v>16</v>
      </c>
      <c r="AJ1" s="36" t="s">
        <v>30</v>
      </c>
      <c r="AK1" s="41" t="s">
        <v>32</v>
      </c>
      <c r="AL1" s="36" t="s">
        <v>22</v>
      </c>
      <c r="AM1" s="35"/>
      <c r="AN1" s="35"/>
      <c r="AO1" s="35"/>
      <c r="AP1" s="33"/>
      <c r="AQ1" s="36" t="s">
        <v>16</v>
      </c>
      <c r="AR1" s="36" t="s">
        <v>30</v>
      </c>
      <c r="AS1" s="39" t="s">
        <v>20</v>
      </c>
      <c r="AT1" s="41" t="s">
        <v>27</v>
      </c>
      <c r="AU1" s="35"/>
      <c r="AV1" s="35"/>
      <c r="AW1" s="35"/>
      <c r="AX1" s="33"/>
      <c r="AY1" s="36" t="s">
        <v>16</v>
      </c>
      <c r="AZ1" s="36" t="s">
        <v>30</v>
      </c>
      <c r="BA1" s="39" t="s">
        <v>20</v>
      </c>
      <c r="BB1" s="36" t="s">
        <v>22</v>
      </c>
      <c r="BC1" s="35"/>
      <c r="BD1" s="35"/>
      <c r="BE1" s="35"/>
      <c r="BF1" s="33"/>
      <c r="BG1" s="36" t="s">
        <v>16</v>
      </c>
      <c r="BH1" s="39" t="s">
        <v>18</v>
      </c>
      <c r="BI1" s="36" t="s">
        <v>26</v>
      </c>
      <c r="BJ1" s="39" t="s">
        <v>31</v>
      </c>
      <c r="BK1" s="35"/>
      <c r="BL1" s="35"/>
      <c r="BM1" s="35"/>
      <c r="BN1" s="33"/>
      <c r="BO1" s="36" t="s">
        <v>16</v>
      </c>
      <c r="BP1" s="39" t="s">
        <v>18</v>
      </c>
      <c r="BQ1" s="36" t="s">
        <v>26</v>
      </c>
      <c r="BR1" s="36" t="s">
        <v>22</v>
      </c>
      <c r="BS1" s="35"/>
      <c r="BT1" s="35"/>
      <c r="BU1" s="35"/>
      <c r="BV1" s="33"/>
      <c r="BW1" s="36" t="s">
        <v>16</v>
      </c>
      <c r="BX1" s="36" t="s">
        <v>18</v>
      </c>
      <c r="BY1" s="39" t="s">
        <v>20</v>
      </c>
      <c r="BZ1" s="36" t="s">
        <v>22</v>
      </c>
      <c r="CA1" s="35"/>
      <c r="CB1" s="35"/>
      <c r="CC1" s="35"/>
      <c r="CD1" s="33"/>
      <c r="CE1" s="36" t="s">
        <v>16</v>
      </c>
      <c r="CF1" s="36" t="s">
        <v>30</v>
      </c>
      <c r="CG1" s="36" t="s">
        <v>26</v>
      </c>
      <c r="CH1" s="39" t="s">
        <v>31</v>
      </c>
      <c r="CI1" s="35"/>
      <c r="CJ1" s="35"/>
      <c r="CK1" s="35"/>
      <c r="CL1" s="33"/>
      <c r="CM1" s="36" t="s">
        <v>16</v>
      </c>
      <c r="CN1" s="39" t="s">
        <v>18</v>
      </c>
      <c r="CO1" s="39" t="s">
        <v>20</v>
      </c>
      <c r="CP1" s="39" t="s">
        <v>31</v>
      </c>
      <c r="CQ1" s="35"/>
      <c r="CR1" s="35"/>
      <c r="CS1" s="35"/>
      <c r="CT1" s="33"/>
      <c r="CU1" s="36" t="s">
        <v>16</v>
      </c>
      <c r="CV1" s="41" t="s">
        <v>35</v>
      </c>
      <c r="CW1" s="36" t="s">
        <v>26</v>
      </c>
      <c r="CX1" s="39" t="s">
        <v>31</v>
      </c>
      <c r="CY1" s="35"/>
      <c r="CZ1" s="35"/>
    </row>
    <row r="2" spans="1:104" ht="10.5" customHeight="1" x14ac:dyDescent="0.15">
      <c r="A2" s="45"/>
      <c r="B2" s="46"/>
      <c r="C2" s="46" t="s">
        <v>17</v>
      </c>
      <c r="D2" s="46" t="s">
        <v>19</v>
      </c>
      <c r="E2" s="46" t="s">
        <v>21</v>
      </c>
      <c r="F2" s="46" t="s">
        <v>23</v>
      </c>
      <c r="G2" s="46" t="s">
        <v>24</v>
      </c>
      <c r="H2" s="46"/>
      <c r="I2" s="45"/>
      <c r="J2" s="46"/>
      <c r="K2" s="46" t="s">
        <v>17</v>
      </c>
      <c r="L2" s="46" t="s">
        <v>19</v>
      </c>
      <c r="M2" s="46" t="s">
        <v>21</v>
      </c>
      <c r="N2" s="46" t="s">
        <v>23</v>
      </c>
      <c r="O2" s="46" t="s">
        <v>24</v>
      </c>
      <c r="P2" s="46"/>
      <c r="Q2" s="45"/>
      <c r="R2" s="46"/>
      <c r="S2" s="46" t="s">
        <v>17</v>
      </c>
      <c r="T2" s="46" t="s">
        <v>19</v>
      </c>
      <c r="U2" s="46" t="s">
        <v>21</v>
      </c>
      <c r="V2" s="46" t="s">
        <v>23</v>
      </c>
      <c r="W2" s="46" t="s">
        <v>24</v>
      </c>
      <c r="X2" s="46"/>
      <c r="Y2" s="35"/>
      <c r="Z2" s="46">
        <v>720</v>
      </c>
      <c r="AA2" s="46" t="s">
        <v>17</v>
      </c>
      <c r="AB2" s="46" t="s">
        <v>19</v>
      </c>
      <c r="AC2" s="46" t="s">
        <v>21</v>
      </c>
      <c r="AD2" s="46" t="s">
        <v>23</v>
      </c>
      <c r="AE2" s="46" t="s">
        <v>24</v>
      </c>
      <c r="AF2" s="46"/>
      <c r="AG2" s="35"/>
      <c r="AH2" s="46"/>
      <c r="AI2" s="46" t="s">
        <v>17</v>
      </c>
      <c r="AJ2" s="46" t="s">
        <v>19</v>
      </c>
      <c r="AK2" s="46" t="s">
        <v>21</v>
      </c>
      <c r="AL2" s="46" t="s">
        <v>23</v>
      </c>
      <c r="AM2" s="46" t="s">
        <v>24</v>
      </c>
      <c r="AN2" s="46"/>
      <c r="AO2" s="35"/>
      <c r="AP2" s="46"/>
      <c r="AQ2" s="46" t="s">
        <v>17</v>
      </c>
      <c r="AR2" s="46" t="s">
        <v>19</v>
      </c>
      <c r="AS2" s="46" t="s">
        <v>21</v>
      </c>
      <c r="AT2" s="46" t="s">
        <v>23</v>
      </c>
      <c r="AU2" s="46" t="s">
        <v>24</v>
      </c>
      <c r="AV2" s="46"/>
      <c r="AW2" s="35"/>
      <c r="AX2" s="46"/>
      <c r="AY2" s="46" t="s">
        <v>17</v>
      </c>
      <c r="AZ2" s="46" t="s">
        <v>19</v>
      </c>
      <c r="BA2" s="46" t="s">
        <v>21</v>
      </c>
      <c r="BB2" s="46" t="s">
        <v>23</v>
      </c>
      <c r="BC2" s="46" t="s">
        <v>24</v>
      </c>
      <c r="BD2" s="46"/>
      <c r="BE2" s="35"/>
      <c r="BF2" s="46"/>
      <c r="BG2" s="46" t="s">
        <v>17</v>
      </c>
      <c r="BH2" s="46" t="s">
        <v>19</v>
      </c>
      <c r="BI2" s="46" t="s">
        <v>21</v>
      </c>
      <c r="BJ2" s="46" t="s">
        <v>23</v>
      </c>
      <c r="BK2" s="46" t="s">
        <v>24</v>
      </c>
      <c r="BL2" s="46"/>
      <c r="BM2" s="35"/>
      <c r="BN2" s="35"/>
      <c r="BO2" s="46" t="s">
        <v>17</v>
      </c>
      <c r="BP2" s="46" t="s">
        <v>19</v>
      </c>
      <c r="BQ2" s="46" t="s">
        <v>21</v>
      </c>
      <c r="BR2" s="46" t="s">
        <v>23</v>
      </c>
      <c r="BS2" s="46" t="s">
        <v>24</v>
      </c>
      <c r="BT2" s="46"/>
      <c r="BU2" s="35"/>
      <c r="BV2" s="46"/>
      <c r="BW2" s="46" t="s">
        <v>17</v>
      </c>
      <c r="BX2" s="46" t="s">
        <v>19</v>
      </c>
      <c r="BY2" s="46" t="s">
        <v>21</v>
      </c>
      <c r="BZ2" s="46" t="s">
        <v>23</v>
      </c>
      <c r="CA2" s="46" t="s">
        <v>24</v>
      </c>
      <c r="CB2" s="46"/>
      <c r="CC2" s="35"/>
      <c r="CD2" s="46"/>
      <c r="CE2" s="46" t="s">
        <v>17</v>
      </c>
      <c r="CF2" s="46" t="s">
        <v>19</v>
      </c>
      <c r="CG2" s="46" t="s">
        <v>21</v>
      </c>
      <c r="CH2" s="46" t="s">
        <v>23</v>
      </c>
      <c r="CI2" s="46" t="s">
        <v>24</v>
      </c>
      <c r="CJ2" s="46"/>
      <c r="CK2" s="35"/>
      <c r="CL2" s="46"/>
      <c r="CM2" s="46" t="s">
        <v>17</v>
      </c>
      <c r="CN2" s="46" t="s">
        <v>19</v>
      </c>
      <c r="CO2" s="46" t="s">
        <v>21</v>
      </c>
      <c r="CP2" s="46" t="s">
        <v>23</v>
      </c>
      <c r="CQ2" s="46" t="s">
        <v>24</v>
      </c>
      <c r="CR2" s="46"/>
      <c r="CS2" s="35"/>
      <c r="CT2" s="46"/>
      <c r="CU2" s="46" t="s">
        <v>17</v>
      </c>
      <c r="CV2" s="46" t="s">
        <v>19</v>
      </c>
      <c r="CW2" s="46" t="s">
        <v>21</v>
      </c>
      <c r="CX2" s="46" t="s">
        <v>23</v>
      </c>
      <c r="CY2" s="46" t="s">
        <v>24</v>
      </c>
      <c r="CZ2" s="46"/>
    </row>
    <row r="3" spans="1:104" ht="10.5" customHeight="1" x14ac:dyDescent="0.15">
      <c r="A3" s="44" t="s">
        <v>36</v>
      </c>
      <c r="B3" s="35">
        <v>83</v>
      </c>
      <c r="C3" s="47">
        <v>52</v>
      </c>
      <c r="D3" s="47">
        <v>56</v>
      </c>
      <c r="E3" s="47">
        <v>70</v>
      </c>
      <c r="F3" s="47">
        <v>57</v>
      </c>
      <c r="G3" s="47">
        <v>235</v>
      </c>
      <c r="H3" s="35"/>
      <c r="I3" s="44" t="s">
        <v>36</v>
      </c>
      <c r="J3" s="35">
        <v>63</v>
      </c>
      <c r="K3" s="47">
        <v>30</v>
      </c>
      <c r="L3" s="47">
        <v>34</v>
      </c>
      <c r="M3" s="47">
        <v>28</v>
      </c>
      <c r="N3" s="47">
        <v>28</v>
      </c>
      <c r="O3" s="47">
        <v>120</v>
      </c>
      <c r="P3" s="35"/>
      <c r="Q3" s="35"/>
      <c r="R3" s="35"/>
      <c r="S3" s="35"/>
      <c r="T3" s="35"/>
      <c r="U3" s="35"/>
      <c r="V3" s="35"/>
      <c r="W3" s="35"/>
      <c r="X3" s="35"/>
      <c r="Y3" s="44" t="s">
        <v>36</v>
      </c>
      <c r="Z3" s="35">
        <v>83</v>
      </c>
      <c r="AA3" s="47">
        <v>49</v>
      </c>
      <c r="AB3" s="47">
        <v>53</v>
      </c>
      <c r="AC3" s="47">
        <v>53</v>
      </c>
      <c r="AD3" s="47">
        <v>58</v>
      </c>
      <c r="AE3" s="47">
        <v>213</v>
      </c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44" t="s">
        <v>36</v>
      </c>
      <c r="AX3" s="35">
        <v>63</v>
      </c>
      <c r="AY3" s="47">
        <v>45</v>
      </c>
      <c r="AZ3" s="47">
        <v>27</v>
      </c>
      <c r="BA3" s="47">
        <v>52</v>
      </c>
      <c r="BB3" s="47">
        <v>36</v>
      </c>
      <c r="BC3" s="47">
        <v>160</v>
      </c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>
        <v>63</v>
      </c>
      <c r="BO3" s="47">
        <v>46</v>
      </c>
      <c r="BP3" s="47">
        <v>47</v>
      </c>
      <c r="BQ3" s="47">
        <v>40</v>
      </c>
      <c r="BR3" s="47">
        <v>29</v>
      </c>
      <c r="BS3" s="47">
        <v>162</v>
      </c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</row>
    <row r="4" spans="1:104" ht="10.5" customHeight="1" x14ac:dyDescent="0.15">
      <c r="A4" s="44" t="s">
        <v>37</v>
      </c>
      <c r="B4" s="35">
        <v>720</v>
      </c>
      <c r="C4" s="47">
        <v>62.65</v>
      </c>
      <c r="D4" s="47">
        <v>67.47</v>
      </c>
      <c r="E4" s="47">
        <v>84.34</v>
      </c>
      <c r="F4" s="47">
        <v>68.67</v>
      </c>
      <c r="G4" s="47">
        <v>70.78</v>
      </c>
      <c r="H4" s="35"/>
      <c r="I4" s="44" t="s">
        <v>37</v>
      </c>
      <c r="J4" s="35">
        <v>600</v>
      </c>
      <c r="K4" s="47">
        <v>47.62</v>
      </c>
      <c r="L4" s="47">
        <v>53.97</v>
      </c>
      <c r="M4" s="47">
        <v>44.44</v>
      </c>
      <c r="N4" s="47">
        <v>44.44</v>
      </c>
      <c r="O4" s="47">
        <v>47.62</v>
      </c>
      <c r="P4" s="35"/>
      <c r="Q4" s="35"/>
      <c r="R4" s="35"/>
      <c r="S4" s="35"/>
      <c r="T4" s="35"/>
      <c r="U4" s="35"/>
      <c r="V4" s="35"/>
      <c r="W4" s="35"/>
      <c r="X4" s="35"/>
      <c r="Y4" s="44" t="s">
        <v>37</v>
      </c>
      <c r="Z4" s="35">
        <v>720</v>
      </c>
      <c r="AA4" s="47">
        <v>59.04</v>
      </c>
      <c r="AB4" s="47">
        <v>63.86</v>
      </c>
      <c r="AC4" s="47">
        <v>63.86</v>
      </c>
      <c r="AD4" s="47">
        <v>69.88</v>
      </c>
      <c r="AE4" s="47">
        <v>64.16</v>
      </c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44" t="s">
        <v>37</v>
      </c>
      <c r="AX4" s="35">
        <v>600</v>
      </c>
      <c r="AY4" s="47">
        <v>71.430000000000007</v>
      </c>
      <c r="AZ4" s="47">
        <v>42.86</v>
      </c>
      <c r="BA4" s="47">
        <v>82.54</v>
      </c>
      <c r="BB4" s="47">
        <v>57.14</v>
      </c>
      <c r="BC4" s="47">
        <v>63.49</v>
      </c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>
        <v>600</v>
      </c>
      <c r="BO4" s="47">
        <v>73.02</v>
      </c>
      <c r="BP4" s="47">
        <v>74.599999999999994</v>
      </c>
      <c r="BQ4" s="47">
        <v>63.49</v>
      </c>
      <c r="BR4" s="47">
        <v>46.03</v>
      </c>
      <c r="BS4" s="47">
        <v>64.290000000000006</v>
      </c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</row>
    <row r="5" spans="1:104" ht="10.5" customHeight="1" x14ac:dyDescent="0.15">
      <c r="A5" s="44" t="s">
        <v>36</v>
      </c>
      <c r="B5" s="35"/>
      <c r="C5" s="35"/>
      <c r="D5" s="35"/>
      <c r="E5" s="35"/>
      <c r="F5" s="35"/>
      <c r="G5" s="35"/>
      <c r="H5" s="35"/>
      <c r="I5" s="44" t="s">
        <v>36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44" t="s">
        <v>36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44" t="s">
        <v>36</v>
      </c>
      <c r="AX5" s="35">
        <v>83</v>
      </c>
      <c r="AY5" s="47">
        <v>48</v>
      </c>
      <c r="AZ5" s="47">
        <v>37</v>
      </c>
      <c r="BA5" s="47">
        <v>61</v>
      </c>
      <c r="BB5" s="47">
        <v>53</v>
      </c>
      <c r="BC5" s="47">
        <v>199</v>
      </c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>
        <v>63</v>
      </c>
      <c r="BO5" s="35">
        <v>42</v>
      </c>
      <c r="BP5" s="35">
        <v>49</v>
      </c>
      <c r="BQ5" s="35">
        <v>36</v>
      </c>
      <c r="BR5" s="35">
        <v>31</v>
      </c>
      <c r="BS5" s="35">
        <v>158</v>
      </c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</row>
    <row r="6" spans="1:104" ht="10.5" customHeight="1" x14ac:dyDescent="0.15">
      <c r="A6" s="44" t="s">
        <v>37</v>
      </c>
      <c r="B6" s="35"/>
      <c r="C6" s="47"/>
      <c r="D6" s="35"/>
      <c r="E6" s="35"/>
      <c r="F6" s="35"/>
      <c r="G6" s="35"/>
      <c r="H6" s="35"/>
      <c r="I6" s="44" t="s">
        <v>37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44" t="s">
        <v>37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44" t="s">
        <v>37</v>
      </c>
      <c r="AX6" s="35">
        <v>720</v>
      </c>
      <c r="AY6" s="47">
        <v>57.83</v>
      </c>
      <c r="AZ6" s="47">
        <v>44.58</v>
      </c>
      <c r="BA6" s="47">
        <v>73.489999999999995</v>
      </c>
      <c r="BB6" s="47">
        <v>63.86</v>
      </c>
      <c r="BC6" s="47">
        <v>59.94</v>
      </c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>
        <v>600</v>
      </c>
      <c r="BO6" s="35">
        <v>66.67</v>
      </c>
      <c r="BP6" s="35">
        <v>77.78</v>
      </c>
      <c r="BQ6" s="35">
        <v>57.14</v>
      </c>
      <c r="BR6" s="35">
        <v>49.21</v>
      </c>
      <c r="BS6" s="35">
        <v>62.7</v>
      </c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</row>
    <row r="7" spans="1:104" ht="10.5" customHeight="1" x14ac:dyDescent="0.15">
      <c r="A7" s="44" t="s">
        <v>36</v>
      </c>
      <c r="B7" s="35"/>
      <c r="C7" s="35"/>
      <c r="D7" s="35"/>
      <c r="E7" s="35"/>
      <c r="F7" s="35"/>
      <c r="G7" s="35"/>
      <c r="H7" s="35"/>
      <c r="I7" s="44" t="s">
        <v>36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44" t="s">
        <v>36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44" t="s">
        <v>36</v>
      </c>
      <c r="AX7" s="35">
        <v>63</v>
      </c>
      <c r="AY7" s="47">
        <v>43</v>
      </c>
      <c r="AZ7" s="47">
        <v>33</v>
      </c>
      <c r="BA7" s="47">
        <v>52</v>
      </c>
      <c r="BB7" s="47">
        <v>31</v>
      </c>
      <c r="BC7" s="47">
        <v>159</v>
      </c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</row>
    <row r="8" spans="1:104" ht="10.5" customHeight="1" x14ac:dyDescent="0.15">
      <c r="A8" s="44" t="s">
        <v>37</v>
      </c>
      <c r="B8" s="35"/>
      <c r="C8" s="35"/>
      <c r="D8" s="35"/>
      <c r="E8" s="35"/>
      <c r="F8" s="35"/>
      <c r="G8" s="35"/>
      <c r="H8" s="35"/>
      <c r="I8" s="44" t="s">
        <v>37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44" t="s">
        <v>37</v>
      </c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44" t="s">
        <v>37</v>
      </c>
      <c r="AX8" s="35">
        <v>600</v>
      </c>
      <c r="AY8" s="47">
        <v>68.25</v>
      </c>
      <c r="AZ8" s="47">
        <v>52.38</v>
      </c>
      <c r="BA8" s="47">
        <v>82.54</v>
      </c>
      <c r="BB8" s="47">
        <v>49.21</v>
      </c>
      <c r="BC8" s="47">
        <v>63.1</v>
      </c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</row>
    <row r="9" spans="1:104" ht="10.5" customHeight="1" x14ac:dyDescent="0.1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</row>
    <row r="10" spans="1:104" ht="10.5" customHeight="1" x14ac:dyDescent="0.1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</row>
    <row r="11" spans="1:104" ht="10.5" customHeight="1" x14ac:dyDescent="0.1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>
        <v>42</v>
      </c>
      <c r="L11" s="35">
        <v>49</v>
      </c>
      <c r="M11" s="35">
        <v>36</v>
      </c>
      <c r="N11" s="35">
        <v>31</v>
      </c>
      <c r="O11" s="35">
        <v>158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</row>
    <row r="12" spans="1:104" ht="10.5" customHeight="1" x14ac:dyDescent="0.1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>
        <v>66.67</v>
      </c>
      <c r="L12" s="35">
        <v>77.78</v>
      </c>
      <c r="M12" s="35">
        <v>57.14</v>
      </c>
      <c r="N12" s="35">
        <v>49.21</v>
      </c>
      <c r="O12" s="35">
        <v>62.7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</row>
    <row r="13" spans="1:104" ht="10.5" customHeight="1" x14ac:dyDescent="0.1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</row>
    <row r="14" spans="1:104" ht="10.5" customHeight="1" x14ac:dyDescent="0.1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</row>
    <row r="15" spans="1:104" ht="10.5" customHeight="1" x14ac:dyDescent="0.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</row>
    <row r="16" spans="1:104" ht="10.5" customHeight="1" x14ac:dyDescent="0.1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</row>
    <row r="17" spans="1:104" ht="10.5" customHeight="1" x14ac:dyDescent="0.1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</row>
    <row r="18" spans="1:104" ht="10.5" customHeight="1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</row>
    <row r="19" spans="1:104" ht="10.5" customHeight="1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</row>
    <row r="20" spans="1:104" ht="10.5" customHeight="1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</row>
    <row r="21" spans="1:104" ht="10.5" customHeight="1" x14ac:dyDescent="0.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</row>
    <row r="22" spans="1:104" ht="10.5" customHeight="1" x14ac:dyDescent="0.1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</row>
    <row r="23" spans="1:104" ht="10.5" customHeight="1" x14ac:dyDescent="0.1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</row>
    <row r="24" spans="1:104" ht="10.5" customHeight="1" x14ac:dyDescent="0.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</row>
    <row r="25" spans="1:104" ht="10.5" customHeight="1" x14ac:dyDescent="0.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</row>
    <row r="26" spans="1:104" ht="10.5" customHeight="1" x14ac:dyDescent="0.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</row>
    <row r="27" spans="1:104" ht="10.5" customHeight="1" x14ac:dyDescent="0.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</row>
    <row r="28" spans="1:104" ht="10.5" customHeight="1" x14ac:dyDescent="0.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</row>
    <row r="29" spans="1:104" ht="10.5" customHeight="1" x14ac:dyDescent="0.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</row>
    <row r="30" spans="1:104" ht="10.5" customHeight="1" x14ac:dyDescent="0.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</row>
    <row r="31" spans="1:104" ht="10.5" customHeight="1" x14ac:dyDescent="0.1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</row>
    <row r="32" spans="1:104" ht="10.5" customHeight="1" x14ac:dyDescent="0.1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</row>
    <row r="33" spans="1:104" ht="10.5" customHeight="1" x14ac:dyDescent="0.1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</row>
    <row r="34" spans="1:104" ht="10.5" customHeight="1" x14ac:dyDescent="0.1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</row>
    <row r="35" spans="1:104" ht="10.5" customHeight="1" x14ac:dyDescent="0.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</row>
    <row r="36" spans="1:104" ht="10.5" customHeight="1" x14ac:dyDescent="0.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</row>
    <row r="37" spans="1:104" ht="10.5" customHeight="1" x14ac:dyDescent="0.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</row>
    <row r="38" spans="1:104" ht="10.5" customHeight="1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</row>
    <row r="39" spans="1:104" ht="10.5" customHeight="1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</row>
    <row r="40" spans="1:104" ht="10.5" customHeight="1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</row>
    <row r="41" spans="1:104" ht="10.5" customHeight="1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</row>
    <row r="42" spans="1:104" ht="10.5" customHeight="1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</row>
    <row r="43" spans="1:104" ht="10.5" customHeight="1" x14ac:dyDescent="0.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</row>
    <row r="44" spans="1:104" ht="10.5" customHeight="1" x14ac:dyDescent="0.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</row>
    <row r="45" spans="1:104" ht="10.5" customHeight="1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</row>
    <row r="46" spans="1:104" ht="10.5" customHeight="1" x14ac:dyDescent="0.1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</row>
    <row r="47" spans="1:104" ht="10.5" customHeight="1" x14ac:dyDescent="0.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</row>
    <row r="48" spans="1:104" ht="10.5" customHeight="1" x14ac:dyDescent="0.1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</row>
    <row r="49" spans="1:104" ht="10.5" customHeight="1" x14ac:dyDescent="0.1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</row>
    <row r="50" spans="1:104" ht="10.5" customHeight="1" x14ac:dyDescent="0.1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</row>
    <row r="51" spans="1:104" ht="10.5" customHeight="1" x14ac:dyDescent="0.1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</row>
    <row r="52" spans="1:104" ht="10.5" customHeight="1" x14ac:dyDescent="0.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</row>
    <row r="53" spans="1:104" ht="10.5" customHeight="1" x14ac:dyDescent="0.1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</row>
    <row r="54" spans="1:104" ht="10.5" customHeight="1" x14ac:dyDescent="0.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</row>
    <row r="55" spans="1:104" ht="10.5" customHeight="1" x14ac:dyDescent="0.1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</row>
    <row r="56" spans="1:104" ht="10.5" customHeight="1" x14ac:dyDescent="0.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</row>
    <row r="57" spans="1:104" ht="10.5" customHeight="1" x14ac:dyDescent="0.1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</row>
    <row r="58" spans="1:104" ht="10.5" customHeight="1" x14ac:dyDescent="0.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</row>
    <row r="59" spans="1:104" ht="10.5" customHeight="1" x14ac:dyDescent="0.1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</row>
    <row r="60" spans="1:104" ht="10.5" customHeight="1" x14ac:dyDescent="0.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</row>
    <row r="61" spans="1:104" ht="10.5" customHeight="1" x14ac:dyDescent="0.1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</row>
    <row r="62" spans="1:104" ht="10.5" customHeight="1" x14ac:dyDescent="0.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</row>
    <row r="63" spans="1:104" ht="10.5" customHeight="1" x14ac:dyDescent="0.1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</row>
    <row r="64" spans="1:104" ht="10.5" customHeight="1" x14ac:dyDescent="0.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</row>
    <row r="65" spans="1:104" ht="10.5" customHeight="1" x14ac:dyDescent="0.1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</row>
    <row r="66" spans="1:104" ht="10.5" customHeight="1" x14ac:dyDescent="0.1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</row>
    <row r="67" spans="1:104" ht="10.5" customHeight="1" x14ac:dyDescent="0.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</row>
    <row r="68" spans="1:104" ht="10.5" customHeight="1" x14ac:dyDescent="0.1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</row>
    <row r="69" spans="1:104" ht="10.5" customHeight="1" x14ac:dyDescent="0.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</row>
    <row r="70" spans="1:104" ht="10.5" customHeight="1" x14ac:dyDescent="0.1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</row>
    <row r="71" spans="1:104" ht="10.5" customHeight="1" x14ac:dyDescent="0.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</row>
    <row r="72" spans="1:104" ht="10.5" customHeight="1" x14ac:dyDescent="0.1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</row>
    <row r="73" spans="1:104" ht="10.5" customHeight="1" x14ac:dyDescent="0.1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</row>
    <row r="74" spans="1:104" ht="10.5" customHeight="1" x14ac:dyDescent="0.1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</row>
    <row r="75" spans="1:104" ht="10.5" customHeight="1" x14ac:dyDescent="0.1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</row>
    <row r="76" spans="1:104" ht="10.5" customHeight="1" x14ac:dyDescent="0.1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</row>
    <row r="77" spans="1:104" ht="10.5" customHeight="1" x14ac:dyDescent="0.1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</row>
    <row r="78" spans="1:104" ht="10.5" customHeight="1" x14ac:dyDescent="0.1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</row>
    <row r="79" spans="1:104" ht="10.5" customHeight="1" x14ac:dyDescent="0.1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</row>
    <row r="80" spans="1:104" ht="10.5" customHeight="1" x14ac:dyDescent="0.1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</row>
    <row r="81" spans="1:104" ht="10.5" customHeight="1" x14ac:dyDescent="0.1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</row>
    <row r="82" spans="1:104" ht="10.5" customHeight="1" x14ac:dyDescent="0.1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</row>
    <row r="83" spans="1:104" ht="10.5" customHeight="1" x14ac:dyDescent="0.1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</row>
    <row r="84" spans="1:104" ht="10.5" customHeight="1" x14ac:dyDescent="0.1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</row>
    <row r="85" spans="1:104" ht="10.5" customHeight="1" x14ac:dyDescent="0.1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</row>
    <row r="86" spans="1:104" ht="10.5" customHeight="1" x14ac:dyDescent="0.1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</row>
    <row r="87" spans="1:104" ht="10.5" customHeight="1" x14ac:dyDescent="0.1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</row>
    <row r="88" spans="1:104" ht="10.5" customHeight="1" x14ac:dyDescent="0.1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</row>
    <row r="89" spans="1:104" ht="10.5" customHeight="1" x14ac:dyDescent="0.1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</row>
    <row r="90" spans="1:104" ht="10.5" customHeight="1" x14ac:dyDescent="0.1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</row>
    <row r="91" spans="1:104" ht="10.5" customHeight="1" x14ac:dyDescent="0.1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</row>
    <row r="92" spans="1:104" ht="10.5" customHeight="1" x14ac:dyDescent="0.1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</row>
    <row r="93" spans="1:104" ht="10.5" customHeight="1" x14ac:dyDescent="0.1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</row>
    <row r="94" spans="1:104" ht="10.5" customHeight="1" x14ac:dyDescent="0.1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</row>
    <row r="95" spans="1:104" ht="10.5" customHeight="1" x14ac:dyDescent="0.1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</row>
    <row r="96" spans="1:104" ht="10.5" customHeight="1" x14ac:dyDescent="0.1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</row>
    <row r="97" spans="1:104" ht="10.5" customHeight="1" x14ac:dyDescent="0.1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</row>
    <row r="98" spans="1:104" ht="10.5" customHeight="1" x14ac:dyDescent="0.1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</row>
    <row r="99" spans="1:104" ht="10.5" customHeight="1" x14ac:dyDescent="0.1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</row>
    <row r="100" spans="1:104" ht="10.5" customHeight="1" x14ac:dyDescent="0.1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</row>
    <row r="101" spans="1:104" ht="10.5" customHeight="1" x14ac:dyDescent="0.1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</row>
    <row r="102" spans="1:104" ht="10.5" customHeight="1" x14ac:dyDescent="0.1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</row>
    <row r="103" spans="1:104" ht="10.5" customHeight="1" x14ac:dyDescent="0.1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</row>
    <row r="104" spans="1:104" ht="10.5" customHeight="1" x14ac:dyDescent="0.1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</row>
    <row r="105" spans="1:104" ht="10.5" customHeight="1" x14ac:dyDescent="0.1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</row>
    <row r="106" spans="1:104" ht="10.5" customHeight="1" x14ac:dyDescent="0.1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</row>
    <row r="107" spans="1:104" ht="10.5" customHeight="1" x14ac:dyDescent="0.1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</row>
    <row r="108" spans="1:104" ht="10.5" customHeight="1" x14ac:dyDescent="0.1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</row>
    <row r="109" spans="1:104" ht="10.5" customHeight="1" x14ac:dyDescent="0.1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</row>
    <row r="110" spans="1:104" ht="10.5" customHeight="1" x14ac:dyDescent="0.1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</row>
    <row r="111" spans="1:104" ht="10.5" customHeight="1" x14ac:dyDescent="0.1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</row>
    <row r="112" spans="1:104" ht="10.5" customHeight="1" x14ac:dyDescent="0.1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</row>
    <row r="113" spans="1:104" ht="10.5" customHeight="1" x14ac:dyDescent="0.1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</row>
    <row r="114" spans="1:104" ht="10.5" customHeight="1" x14ac:dyDescent="0.1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</row>
    <row r="115" spans="1:104" ht="10.5" customHeight="1" x14ac:dyDescent="0.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</row>
    <row r="116" spans="1:104" ht="10.5" customHeight="1" x14ac:dyDescent="0.1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</row>
    <row r="117" spans="1:104" ht="10.5" customHeight="1" x14ac:dyDescent="0.1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</row>
    <row r="118" spans="1:104" ht="10.5" customHeight="1" x14ac:dyDescent="0.1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</row>
    <row r="119" spans="1:104" ht="10.5" customHeight="1" x14ac:dyDescent="0.1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</row>
    <row r="120" spans="1:104" ht="10.5" customHeight="1" x14ac:dyDescent="0.1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</row>
    <row r="121" spans="1:104" ht="10.5" customHeight="1" x14ac:dyDescent="0.1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</row>
    <row r="122" spans="1:104" ht="10.5" customHeight="1" x14ac:dyDescent="0.1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</row>
    <row r="123" spans="1:104" ht="10.5" customHeight="1" x14ac:dyDescent="0.1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</row>
    <row r="124" spans="1:104" ht="10.5" customHeight="1" x14ac:dyDescent="0.1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</row>
    <row r="125" spans="1:104" ht="10.5" customHeight="1" x14ac:dyDescent="0.1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</row>
    <row r="126" spans="1:104" ht="10.5" customHeight="1" x14ac:dyDescent="0.1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</row>
    <row r="127" spans="1:104" ht="10.5" customHeight="1" x14ac:dyDescent="0.1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</row>
    <row r="128" spans="1:104" ht="10.5" customHeight="1" x14ac:dyDescent="0.1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</row>
    <row r="129" spans="1:104" ht="10.5" customHeight="1" x14ac:dyDescent="0.1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</row>
    <row r="130" spans="1:104" ht="10.5" customHeight="1" x14ac:dyDescent="0.1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</row>
    <row r="131" spans="1:104" ht="10.5" customHeight="1" x14ac:dyDescent="0.1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</row>
    <row r="132" spans="1:104" ht="10.5" customHeight="1" x14ac:dyDescent="0.1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</row>
    <row r="133" spans="1:104" ht="10.5" customHeight="1" x14ac:dyDescent="0.1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</row>
    <row r="134" spans="1:104" ht="10.5" customHeight="1" x14ac:dyDescent="0.1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</row>
    <row r="135" spans="1:104" ht="10.5" customHeight="1" x14ac:dyDescent="0.1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</row>
    <row r="136" spans="1:104" ht="10.5" customHeight="1" x14ac:dyDescent="0.1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</row>
    <row r="137" spans="1:104" ht="10.5" customHeight="1" x14ac:dyDescent="0.1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</row>
    <row r="138" spans="1:104" ht="10.5" customHeight="1" x14ac:dyDescent="0.1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</row>
    <row r="139" spans="1:104" ht="10.5" customHeight="1" x14ac:dyDescent="0.1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</row>
    <row r="140" spans="1:104" ht="10.5" customHeight="1" x14ac:dyDescent="0.1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</row>
    <row r="141" spans="1:104" ht="10.5" customHeight="1" x14ac:dyDescent="0.1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</row>
    <row r="142" spans="1:104" ht="10.5" customHeight="1" x14ac:dyDescent="0.1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</row>
    <row r="143" spans="1:104" ht="10.5" customHeight="1" x14ac:dyDescent="0.1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</row>
    <row r="144" spans="1:104" ht="10.5" customHeight="1" x14ac:dyDescent="0.1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</row>
    <row r="145" spans="1:104" ht="10.5" customHeight="1" x14ac:dyDescent="0.1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</row>
    <row r="146" spans="1:104" ht="10.5" customHeight="1" x14ac:dyDescent="0.1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</row>
    <row r="147" spans="1:104" ht="10.5" customHeight="1" x14ac:dyDescent="0.1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</row>
    <row r="148" spans="1:104" ht="10.5" customHeight="1" x14ac:dyDescent="0.1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</row>
    <row r="149" spans="1:104" ht="10.5" customHeight="1" x14ac:dyDescent="0.1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</row>
    <row r="150" spans="1:104" ht="10.5" customHeight="1" x14ac:dyDescent="0.1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</row>
    <row r="151" spans="1:104" ht="10.5" customHeight="1" x14ac:dyDescent="0.1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</row>
    <row r="152" spans="1:104" ht="10.5" customHeight="1" x14ac:dyDescent="0.1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</row>
    <row r="153" spans="1:104" ht="10.5" customHeight="1" x14ac:dyDescent="0.1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</row>
    <row r="154" spans="1:104" ht="10.5" customHeight="1" x14ac:dyDescent="0.1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</row>
    <row r="155" spans="1:104" ht="10.5" customHeight="1" x14ac:dyDescent="0.1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</row>
    <row r="156" spans="1:104" ht="10.5" customHeight="1" x14ac:dyDescent="0.1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</row>
    <row r="157" spans="1:104" ht="10.5" customHeight="1" x14ac:dyDescent="0.1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</row>
    <row r="158" spans="1:104" ht="10.5" customHeight="1" x14ac:dyDescent="0.1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</row>
    <row r="159" spans="1:104" ht="10.5" customHeight="1" x14ac:dyDescent="0.1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</row>
    <row r="160" spans="1:104" ht="10.5" customHeight="1" x14ac:dyDescent="0.1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</row>
    <row r="161" spans="1:104" ht="10.5" customHeight="1" x14ac:dyDescent="0.1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</row>
    <row r="162" spans="1:104" ht="10.5" customHeight="1" x14ac:dyDescent="0.1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</row>
    <row r="163" spans="1:104" ht="10.5" customHeight="1" x14ac:dyDescent="0.1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</row>
    <row r="164" spans="1:104" ht="10.5" customHeight="1" x14ac:dyDescent="0.1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</row>
    <row r="165" spans="1:104" ht="10.5" customHeight="1" x14ac:dyDescent="0.1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</row>
    <row r="166" spans="1:104" ht="10.5" customHeight="1" x14ac:dyDescent="0.1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</row>
    <row r="167" spans="1:104" ht="10.5" customHeight="1" x14ac:dyDescent="0.1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</row>
    <row r="168" spans="1:104" ht="10.5" customHeight="1" x14ac:dyDescent="0.1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</row>
    <row r="169" spans="1:104" ht="10.5" customHeight="1" x14ac:dyDescent="0.1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</row>
    <row r="170" spans="1:104" ht="10.5" customHeight="1" x14ac:dyDescent="0.1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</row>
    <row r="171" spans="1:104" ht="10.5" customHeight="1" x14ac:dyDescent="0.1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</row>
    <row r="172" spans="1:104" ht="10.5" customHeight="1" x14ac:dyDescent="0.1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</row>
    <row r="173" spans="1:104" ht="10.5" customHeight="1" x14ac:dyDescent="0.1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</row>
    <row r="174" spans="1:104" ht="10.5" customHeight="1" x14ac:dyDescent="0.1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</row>
    <row r="175" spans="1:104" ht="10.5" customHeight="1" x14ac:dyDescent="0.1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</row>
    <row r="176" spans="1:104" ht="10.5" customHeight="1" x14ac:dyDescent="0.1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</row>
    <row r="177" spans="1:104" ht="10.5" customHeight="1" x14ac:dyDescent="0.1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</row>
    <row r="178" spans="1:104" ht="10.5" customHeight="1" x14ac:dyDescent="0.1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</row>
    <row r="179" spans="1:104" ht="10.5" customHeight="1" x14ac:dyDescent="0.1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</row>
    <row r="180" spans="1:104" ht="10.5" customHeight="1" x14ac:dyDescent="0.1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</row>
    <row r="181" spans="1:104" ht="10.5" customHeight="1" x14ac:dyDescent="0.1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</row>
    <row r="182" spans="1:104" ht="10.5" customHeight="1" x14ac:dyDescent="0.1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</row>
    <row r="183" spans="1:104" ht="10.5" customHeight="1" x14ac:dyDescent="0.1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</row>
    <row r="184" spans="1:104" ht="10.5" customHeight="1" x14ac:dyDescent="0.1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</row>
    <row r="185" spans="1:104" ht="10.5" customHeight="1" x14ac:dyDescent="0.1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</row>
    <row r="186" spans="1:104" ht="10.5" customHeight="1" x14ac:dyDescent="0.1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</row>
    <row r="187" spans="1:104" ht="10.5" customHeight="1" x14ac:dyDescent="0.1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</row>
    <row r="188" spans="1:104" ht="10.5" customHeight="1" x14ac:dyDescent="0.1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</row>
    <row r="189" spans="1:104" ht="10.5" customHeight="1" x14ac:dyDescent="0.1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</row>
    <row r="190" spans="1:104" ht="10.5" customHeight="1" x14ac:dyDescent="0.1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</row>
    <row r="191" spans="1:104" ht="10.5" customHeight="1" x14ac:dyDescent="0.1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</row>
    <row r="192" spans="1:104" ht="10.5" customHeight="1" x14ac:dyDescent="0.1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</row>
    <row r="193" spans="1:104" ht="10.5" customHeight="1" x14ac:dyDescent="0.1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</row>
    <row r="194" spans="1:104" ht="10.5" customHeight="1" x14ac:dyDescent="0.1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</row>
    <row r="195" spans="1:104" ht="10.5" customHeight="1" x14ac:dyDescent="0.1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</row>
    <row r="196" spans="1:104" ht="10.5" customHeight="1" x14ac:dyDescent="0.1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</row>
    <row r="197" spans="1:104" ht="10.5" customHeight="1" x14ac:dyDescent="0.1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</row>
    <row r="198" spans="1:104" ht="10.5" customHeight="1" x14ac:dyDescent="0.1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</row>
    <row r="199" spans="1:104" ht="10.5" customHeight="1" x14ac:dyDescent="0.1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</row>
    <row r="200" spans="1:104" ht="10.5" customHeight="1" x14ac:dyDescent="0.1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</row>
    <row r="201" spans="1:104" ht="10.5" customHeight="1" x14ac:dyDescent="0.1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</row>
    <row r="202" spans="1:104" ht="10.5" customHeight="1" x14ac:dyDescent="0.1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</row>
    <row r="203" spans="1:104" ht="10.5" customHeight="1" x14ac:dyDescent="0.1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</row>
    <row r="204" spans="1:104" ht="10.5" customHeight="1" x14ac:dyDescent="0.1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</row>
    <row r="205" spans="1:104" ht="10.5" customHeight="1" x14ac:dyDescent="0.1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</row>
    <row r="206" spans="1:104" ht="10.5" customHeight="1" x14ac:dyDescent="0.1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</row>
    <row r="207" spans="1:104" ht="10.5" customHeight="1" x14ac:dyDescent="0.1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</row>
    <row r="208" spans="1:104" ht="10.5" customHeight="1" x14ac:dyDescent="0.1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</row>
    <row r="209" spans="1:104" ht="10.5" customHeight="1" x14ac:dyDescent="0.1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</row>
    <row r="210" spans="1:104" ht="10.5" customHeight="1" x14ac:dyDescent="0.1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</row>
    <row r="211" spans="1:104" ht="10.5" customHeight="1" x14ac:dyDescent="0.1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</row>
    <row r="212" spans="1:104" ht="10.5" customHeight="1" x14ac:dyDescent="0.1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</row>
    <row r="213" spans="1:104" ht="10.5" customHeight="1" x14ac:dyDescent="0.1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</row>
    <row r="214" spans="1:104" ht="10.5" customHeight="1" x14ac:dyDescent="0.1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</row>
    <row r="215" spans="1:104" ht="10.5" customHeight="1" x14ac:dyDescent="0.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</row>
    <row r="216" spans="1:104" ht="10.5" customHeight="1" x14ac:dyDescent="0.1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</row>
    <row r="217" spans="1:104" ht="10.5" customHeight="1" x14ac:dyDescent="0.1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</row>
    <row r="218" spans="1:104" ht="10.5" customHeight="1" x14ac:dyDescent="0.1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</row>
    <row r="219" spans="1:104" ht="10.5" customHeight="1" x14ac:dyDescent="0.1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</row>
    <row r="220" spans="1:104" ht="10.5" customHeight="1" x14ac:dyDescent="0.1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</row>
    <row r="221" spans="1:104" ht="10.5" customHeight="1" x14ac:dyDescent="0.1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</row>
    <row r="222" spans="1:104" ht="10.5" customHeight="1" x14ac:dyDescent="0.1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</row>
    <row r="223" spans="1:104" ht="10.5" customHeight="1" x14ac:dyDescent="0.1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</row>
    <row r="224" spans="1:104" ht="10.5" customHeight="1" x14ac:dyDescent="0.1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</row>
    <row r="225" spans="1:104" ht="10.5" customHeight="1" x14ac:dyDescent="0.1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</row>
    <row r="226" spans="1:104" ht="10.5" customHeight="1" x14ac:dyDescent="0.1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</row>
    <row r="227" spans="1:104" ht="10.5" customHeight="1" x14ac:dyDescent="0.1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</row>
    <row r="228" spans="1:104" ht="10.5" customHeight="1" x14ac:dyDescent="0.1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</row>
    <row r="229" spans="1:104" ht="10.5" customHeight="1" x14ac:dyDescent="0.1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</row>
    <row r="230" spans="1:104" ht="10.5" customHeight="1" x14ac:dyDescent="0.1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</row>
    <row r="231" spans="1:104" ht="10.5" customHeight="1" x14ac:dyDescent="0.1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</row>
    <row r="232" spans="1:104" ht="10.5" customHeight="1" x14ac:dyDescent="0.1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</row>
    <row r="233" spans="1:104" ht="10.5" customHeight="1" x14ac:dyDescent="0.1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</row>
    <row r="234" spans="1:104" ht="10.5" customHeight="1" x14ac:dyDescent="0.1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</row>
    <row r="235" spans="1:104" ht="10.5" customHeight="1" x14ac:dyDescent="0.1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</row>
    <row r="236" spans="1:104" ht="10.5" customHeight="1" x14ac:dyDescent="0.1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</row>
    <row r="237" spans="1:104" ht="10.5" customHeight="1" x14ac:dyDescent="0.1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</row>
    <row r="238" spans="1:104" ht="10.5" customHeight="1" x14ac:dyDescent="0.1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</row>
    <row r="239" spans="1:104" ht="10.5" customHeight="1" x14ac:dyDescent="0.1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</row>
    <row r="240" spans="1:104" ht="10.5" customHeight="1" x14ac:dyDescent="0.1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</row>
    <row r="241" spans="1:104" ht="10.5" customHeight="1" x14ac:dyDescent="0.1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</row>
    <row r="242" spans="1:104" ht="10.5" customHeight="1" x14ac:dyDescent="0.1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</row>
    <row r="243" spans="1:104" ht="10.5" customHeight="1" x14ac:dyDescent="0.1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</row>
    <row r="244" spans="1:104" ht="10.5" customHeight="1" x14ac:dyDescent="0.1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</row>
    <row r="245" spans="1:104" ht="10.5" customHeight="1" x14ac:dyDescent="0.1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</row>
    <row r="246" spans="1:104" ht="10.5" customHeight="1" x14ac:dyDescent="0.1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</row>
    <row r="247" spans="1:104" ht="10.5" customHeight="1" x14ac:dyDescent="0.1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</row>
    <row r="248" spans="1:104" ht="10.5" customHeight="1" x14ac:dyDescent="0.1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</row>
    <row r="249" spans="1:104" ht="10.5" customHeight="1" x14ac:dyDescent="0.1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</row>
    <row r="250" spans="1:104" ht="10.5" customHeight="1" x14ac:dyDescent="0.1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</row>
    <row r="251" spans="1:104" ht="10.5" customHeight="1" x14ac:dyDescent="0.1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</row>
    <row r="252" spans="1:104" ht="10.5" customHeight="1" x14ac:dyDescent="0.1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</row>
    <row r="253" spans="1:104" ht="10.5" customHeight="1" x14ac:dyDescent="0.1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</row>
    <row r="254" spans="1:104" ht="10.5" customHeight="1" x14ac:dyDescent="0.1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</row>
    <row r="255" spans="1:104" ht="10.5" customHeight="1" x14ac:dyDescent="0.1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</row>
    <row r="256" spans="1:104" ht="10.5" customHeight="1" x14ac:dyDescent="0.1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</row>
    <row r="257" spans="1:104" ht="10.5" customHeight="1" x14ac:dyDescent="0.1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</row>
    <row r="258" spans="1:104" ht="10.5" customHeight="1" x14ac:dyDescent="0.1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</row>
    <row r="259" spans="1:104" ht="10.5" customHeight="1" x14ac:dyDescent="0.1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</row>
    <row r="260" spans="1:104" ht="10.5" customHeight="1" x14ac:dyDescent="0.1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</row>
    <row r="261" spans="1:104" ht="10.5" customHeight="1" x14ac:dyDescent="0.1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</row>
    <row r="262" spans="1:104" ht="10.5" customHeight="1" x14ac:dyDescent="0.1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</row>
    <row r="263" spans="1:104" ht="10.5" customHeight="1" x14ac:dyDescent="0.1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</row>
    <row r="264" spans="1:104" ht="10.5" customHeight="1" x14ac:dyDescent="0.1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</row>
    <row r="265" spans="1:104" ht="10.5" customHeight="1" x14ac:dyDescent="0.1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</row>
    <row r="266" spans="1:104" ht="10.5" customHeight="1" x14ac:dyDescent="0.1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</row>
    <row r="267" spans="1:104" ht="10.5" customHeight="1" x14ac:dyDescent="0.1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</row>
    <row r="268" spans="1:104" ht="10.5" customHeight="1" x14ac:dyDescent="0.1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</row>
    <row r="269" spans="1:104" ht="10.5" customHeight="1" x14ac:dyDescent="0.1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</row>
    <row r="270" spans="1:104" ht="10.5" customHeight="1" x14ac:dyDescent="0.1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</row>
    <row r="271" spans="1:104" ht="10.5" customHeight="1" x14ac:dyDescent="0.1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</row>
    <row r="272" spans="1:104" ht="10.5" customHeight="1" x14ac:dyDescent="0.1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</row>
    <row r="273" spans="1:104" ht="10.5" customHeight="1" x14ac:dyDescent="0.1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</row>
    <row r="274" spans="1:104" ht="10.5" customHeight="1" x14ac:dyDescent="0.1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</row>
    <row r="275" spans="1:104" ht="10.5" customHeight="1" x14ac:dyDescent="0.1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</row>
    <row r="276" spans="1:104" ht="10.5" customHeight="1" x14ac:dyDescent="0.1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</row>
    <row r="277" spans="1:104" ht="10.5" customHeight="1" x14ac:dyDescent="0.1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</row>
    <row r="278" spans="1:104" ht="10.5" customHeight="1" x14ac:dyDescent="0.1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</row>
    <row r="279" spans="1:104" ht="10.5" customHeight="1" x14ac:dyDescent="0.1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</row>
    <row r="280" spans="1:104" ht="10.5" customHeight="1" x14ac:dyDescent="0.1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</row>
    <row r="281" spans="1:104" ht="10.5" customHeight="1" x14ac:dyDescent="0.1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</row>
    <row r="282" spans="1:104" ht="10.5" customHeight="1" x14ac:dyDescent="0.1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</row>
    <row r="283" spans="1:104" ht="10.5" customHeight="1" x14ac:dyDescent="0.1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</row>
    <row r="284" spans="1:104" ht="10.5" customHeight="1" x14ac:dyDescent="0.1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</row>
    <row r="285" spans="1:104" ht="10.5" customHeight="1" x14ac:dyDescent="0.1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</row>
    <row r="286" spans="1:104" ht="10.5" customHeight="1" x14ac:dyDescent="0.1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</row>
    <row r="287" spans="1:104" ht="10.5" customHeight="1" x14ac:dyDescent="0.1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</row>
    <row r="288" spans="1:104" ht="10.5" customHeight="1" x14ac:dyDescent="0.1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35"/>
    </row>
    <row r="289" spans="1:104" ht="10.5" customHeight="1" x14ac:dyDescent="0.1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  <c r="CX289" s="35"/>
      <c r="CY289" s="35"/>
      <c r="CZ289" s="35"/>
    </row>
    <row r="290" spans="1:104" ht="10.5" customHeight="1" x14ac:dyDescent="0.1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  <c r="CX290" s="35"/>
      <c r="CY290" s="35"/>
      <c r="CZ290" s="35"/>
    </row>
    <row r="291" spans="1:104" ht="10.5" customHeight="1" x14ac:dyDescent="0.1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</row>
    <row r="292" spans="1:104" ht="10.5" customHeight="1" x14ac:dyDescent="0.1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</row>
    <row r="293" spans="1:104" ht="10.5" customHeight="1" x14ac:dyDescent="0.1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  <c r="CX293" s="35"/>
      <c r="CY293" s="35"/>
      <c r="CZ293" s="35"/>
    </row>
    <row r="294" spans="1:104" ht="10.5" customHeight="1" x14ac:dyDescent="0.1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35"/>
    </row>
    <row r="295" spans="1:104" ht="10.5" customHeight="1" x14ac:dyDescent="0.1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35"/>
    </row>
    <row r="296" spans="1:104" ht="10.5" customHeight="1" x14ac:dyDescent="0.1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  <c r="CX296" s="35"/>
      <c r="CY296" s="35"/>
      <c r="CZ296" s="35"/>
    </row>
    <row r="297" spans="1:104" ht="10.5" customHeight="1" x14ac:dyDescent="0.1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  <c r="CX297" s="35"/>
      <c r="CY297" s="35"/>
      <c r="CZ297" s="35"/>
    </row>
    <row r="298" spans="1:104" ht="10.5" customHeight="1" x14ac:dyDescent="0.1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  <c r="CX298" s="35"/>
      <c r="CY298" s="35"/>
      <c r="CZ298" s="35"/>
    </row>
    <row r="299" spans="1:104" ht="10.5" customHeight="1" x14ac:dyDescent="0.1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  <c r="CX299" s="35"/>
      <c r="CY299" s="35"/>
      <c r="CZ299" s="35"/>
    </row>
    <row r="300" spans="1:104" ht="10.5" customHeight="1" x14ac:dyDescent="0.1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  <c r="CX300" s="35"/>
      <c r="CY300" s="35"/>
      <c r="CZ300" s="35"/>
    </row>
    <row r="301" spans="1:104" ht="10.5" customHeight="1" x14ac:dyDescent="0.1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</row>
    <row r="302" spans="1:104" ht="10.5" customHeight="1" x14ac:dyDescent="0.1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</row>
    <row r="303" spans="1:104" ht="10.5" customHeight="1" x14ac:dyDescent="0.1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</row>
    <row r="304" spans="1:104" ht="10.5" customHeight="1" x14ac:dyDescent="0.1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</row>
    <row r="305" spans="1:104" ht="10.5" customHeight="1" x14ac:dyDescent="0.1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</row>
    <row r="306" spans="1:104" ht="10.5" customHeight="1" x14ac:dyDescent="0.1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</row>
    <row r="307" spans="1:104" ht="10.5" customHeight="1" x14ac:dyDescent="0.1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</row>
    <row r="308" spans="1:104" ht="10.5" customHeight="1" x14ac:dyDescent="0.1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</row>
    <row r="309" spans="1:104" ht="10.5" customHeight="1" x14ac:dyDescent="0.1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</row>
    <row r="310" spans="1:104" ht="10.5" customHeight="1" x14ac:dyDescent="0.1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</row>
    <row r="311" spans="1:104" ht="10.5" customHeight="1" x14ac:dyDescent="0.1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</row>
    <row r="312" spans="1:104" ht="10.5" customHeight="1" x14ac:dyDescent="0.1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</row>
    <row r="313" spans="1:104" ht="10.5" customHeight="1" x14ac:dyDescent="0.1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</row>
    <row r="314" spans="1:104" ht="10.5" customHeight="1" x14ac:dyDescent="0.1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  <c r="CX314" s="35"/>
      <c r="CY314" s="35"/>
      <c r="CZ314" s="35"/>
    </row>
    <row r="315" spans="1:104" ht="10.5" customHeight="1" x14ac:dyDescent="0.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</row>
    <row r="316" spans="1:104" ht="10.5" customHeight="1" x14ac:dyDescent="0.1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</row>
    <row r="317" spans="1:104" ht="10.5" customHeight="1" x14ac:dyDescent="0.1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  <c r="CX317" s="35"/>
      <c r="CY317" s="35"/>
      <c r="CZ317" s="35"/>
    </row>
    <row r="318" spans="1:104" ht="10.5" customHeight="1" x14ac:dyDescent="0.1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  <c r="CX318" s="35"/>
      <c r="CY318" s="35"/>
      <c r="CZ318" s="35"/>
    </row>
    <row r="319" spans="1:104" ht="10.5" customHeight="1" x14ac:dyDescent="0.1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  <c r="CX319" s="35"/>
      <c r="CY319" s="35"/>
      <c r="CZ319" s="35"/>
    </row>
    <row r="320" spans="1:104" ht="10.5" customHeight="1" x14ac:dyDescent="0.1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  <c r="CX320" s="35"/>
      <c r="CY320" s="35"/>
      <c r="CZ320" s="35"/>
    </row>
    <row r="321" spans="1:104" ht="10.5" customHeight="1" x14ac:dyDescent="0.1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  <c r="CX321" s="35"/>
      <c r="CY321" s="35"/>
      <c r="CZ321" s="35"/>
    </row>
    <row r="322" spans="1:104" ht="10.5" customHeight="1" x14ac:dyDescent="0.1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  <c r="CP322" s="35"/>
      <c r="CQ322" s="35"/>
      <c r="CR322" s="35"/>
      <c r="CS322" s="35"/>
      <c r="CT322" s="35"/>
      <c r="CU322" s="35"/>
      <c r="CV322" s="35"/>
      <c r="CW322" s="35"/>
      <c r="CX322" s="35"/>
      <c r="CY322" s="35"/>
      <c r="CZ322" s="35"/>
    </row>
    <row r="323" spans="1:104" ht="10.5" customHeight="1" x14ac:dyDescent="0.1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  <c r="CP323" s="35"/>
      <c r="CQ323" s="35"/>
      <c r="CR323" s="35"/>
      <c r="CS323" s="35"/>
      <c r="CT323" s="35"/>
      <c r="CU323" s="35"/>
      <c r="CV323" s="35"/>
      <c r="CW323" s="35"/>
      <c r="CX323" s="35"/>
      <c r="CY323" s="35"/>
      <c r="CZ323" s="35"/>
    </row>
    <row r="324" spans="1:104" ht="10.5" customHeight="1" x14ac:dyDescent="0.1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  <c r="CX324" s="35"/>
      <c r="CY324" s="35"/>
      <c r="CZ324" s="35"/>
    </row>
    <row r="325" spans="1:104" ht="10.5" customHeight="1" x14ac:dyDescent="0.1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  <c r="CX325" s="35"/>
      <c r="CY325" s="35"/>
      <c r="CZ325" s="35"/>
    </row>
    <row r="326" spans="1:104" ht="10.5" customHeight="1" x14ac:dyDescent="0.1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  <c r="CX326" s="35"/>
      <c r="CY326" s="35"/>
      <c r="CZ326" s="35"/>
    </row>
    <row r="327" spans="1:104" ht="10.5" customHeight="1" x14ac:dyDescent="0.1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  <c r="CX327" s="35"/>
      <c r="CY327" s="35"/>
      <c r="CZ327" s="35"/>
    </row>
    <row r="328" spans="1:104" ht="10.5" customHeight="1" x14ac:dyDescent="0.1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  <c r="CX328" s="35"/>
      <c r="CY328" s="35"/>
      <c r="CZ328" s="35"/>
    </row>
    <row r="329" spans="1:104" ht="10.5" customHeight="1" x14ac:dyDescent="0.1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  <c r="CX329" s="35"/>
      <c r="CY329" s="35"/>
      <c r="CZ329" s="35"/>
    </row>
    <row r="330" spans="1:104" ht="10.5" customHeight="1" x14ac:dyDescent="0.1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</row>
    <row r="331" spans="1:104" ht="10.5" customHeight="1" x14ac:dyDescent="0.1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  <c r="CX331" s="35"/>
      <c r="CY331" s="35"/>
      <c r="CZ331" s="35"/>
    </row>
    <row r="332" spans="1:104" ht="10.5" customHeight="1" x14ac:dyDescent="0.1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  <c r="CX332" s="35"/>
      <c r="CY332" s="35"/>
      <c r="CZ332" s="35"/>
    </row>
    <row r="333" spans="1:104" ht="10.5" customHeight="1" x14ac:dyDescent="0.1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  <c r="CX333" s="35"/>
      <c r="CY333" s="35"/>
      <c r="CZ333" s="35"/>
    </row>
    <row r="334" spans="1:104" ht="10.5" customHeight="1" x14ac:dyDescent="0.1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  <c r="CX334" s="35"/>
      <c r="CY334" s="35"/>
      <c r="CZ334" s="35"/>
    </row>
    <row r="335" spans="1:104" ht="10.5" customHeight="1" x14ac:dyDescent="0.1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</row>
    <row r="336" spans="1:104" ht="10.5" customHeight="1" x14ac:dyDescent="0.1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</row>
    <row r="337" spans="1:104" ht="10.5" customHeight="1" x14ac:dyDescent="0.1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  <c r="CX337" s="35"/>
      <c r="CY337" s="35"/>
      <c r="CZ337" s="35"/>
    </row>
    <row r="338" spans="1:104" ht="10.5" customHeight="1" x14ac:dyDescent="0.1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  <c r="CX338" s="35"/>
      <c r="CY338" s="35"/>
      <c r="CZ338" s="35"/>
    </row>
    <row r="339" spans="1:104" ht="10.5" customHeight="1" x14ac:dyDescent="0.1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  <c r="CX339" s="35"/>
      <c r="CY339" s="35"/>
      <c r="CZ339" s="35"/>
    </row>
    <row r="340" spans="1:104" ht="10.5" customHeight="1" x14ac:dyDescent="0.1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</row>
    <row r="341" spans="1:104" ht="10.5" customHeight="1" x14ac:dyDescent="0.1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</row>
    <row r="342" spans="1:104" ht="10.5" customHeight="1" x14ac:dyDescent="0.1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  <c r="CX342" s="35"/>
      <c r="CY342" s="35"/>
      <c r="CZ342" s="35"/>
    </row>
    <row r="343" spans="1:104" ht="10.5" customHeight="1" x14ac:dyDescent="0.1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  <c r="CX343" s="35"/>
      <c r="CY343" s="35"/>
      <c r="CZ343" s="35"/>
    </row>
    <row r="344" spans="1:104" ht="10.5" customHeight="1" x14ac:dyDescent="0.1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</row>
    <row r="345" spans="1:104" ht="10.5" customHeight="1" x14ac:dyDescent="0.1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  <c r="CX345" s="35"/>
      <c r="CY345" s="35"/>
      <c r="CZ345" s="35"/>
    </row>
    <row r="346" spans="1:104" ht="10.5" customHeight="1" x14ac:dyDescent="0.1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</row>
    <row r="347" spans="1:104" ht="10.5" customHeight="1" x14ac:dyDescent="0.1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  <c r="CX347" s="35"/>
      <c r="CY347" s="35"/>
      <c r="CZ347" s="35"/>
    </row>
    <row r="348" spans="1:104" ht="10.5" customHeight="1" x14ac:dyDescent="0.1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  <c r="CX348" s="35"/>
      <c r="CY348" s="35"/>
      <c r="CZ348" s="35"/>
    </row>
    <row r="349" spans="1:104" ht="10.5" customHeight="1" x14ac:dyDescent="0.1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  <c r="CX349" s="35"/>
      <c r="CY349" s="35"/>
      <c r="CZ349" s="35"/>
    </row>
    <row r="350" spans="1:104" ht="10.5" customHeight="1" x14ac:dyDescent="0.1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</row>
    <row r="351" spans="1:104" ht="10.5" customHeight="1" x14ac:dyDescent="0.1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</row>
    <row r="352" spans="1:104" ht="10.5" customHeight="1" x14ac:dyDescent="0.1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</row>
    <row r="353" spans="1:104" ht="10.5" customHeight="1" x14ac:dyDescent="0.1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  <c r="CX353" s="35"/>
      <c r="CY353" s="35"/>
      <c r="CZ353" s="35"/>
    </row>
    <row r="354" spans="1:104" ht="10.5" customHeight="1" x14ac:dyDescent="0.1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  <c r="CX354" s="35"/>
      <c r="CY354" s="35"/>
      <c r="CZ354" s="35"/>
    </row>
    <row r="355" spans="1:104" ht="10.5" customHeight="1" x14ac:dyDescent="0.1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</row>
    <row r="356" spans="1:104" ht="10.5" customHeight="1" x14ac:dyDescent="0.1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  <c r="CP356" s="35"/>
      <c r="CQ356" s="35"/>
      <c r="CR356" s="35"/>
      <c r="CS356" s="35"/>
      <c r="CT356" s="35"/>
      <c r="CU356" s="35"/>
      <c r="CV356" s="35"/>
      <c r="CW356" s="35"/>
      <c r="CX356" s="35"/>
      <c r="CY356" s="35"/>
      <c r="CZ356" s="35"/>
    </row>
    <row r="357" spans="1:104" ht="10.5" customHeight="1" x14ac:dyDescent="0.1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  <c r="CP357" s="35"/>
      <c r="CQ357" s="35"/>
      <c r="CR357" s="35"/>
      <c r="CS357" s="35"/>
      <c r="CT357" s="35"/>
      <c r="CU357" s="35"/>
      <c r="CV357" s="35"/>
      <c r="CW357" s="35"/>
      <c r="CX357" s="35"/>
      <c r="CY357" s="35"/>
      <c r="CZ357" s="35"/>
    </row>
    <row r="358" spans="1:104" ht="10.5" customHeight="1" x14ac:dyDescent="0.1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  <c r="CP358" s="35"/>
      <c r="CQ358" s="35"/>
      <c r="CR358" s="35"/>
      <c r="CS358" s="35"/>
      <c r="CT358" s="35"/>
      <c r="CU358" s="35"/>
      <c r="CV358" s="35"/>
      <c r="CW358" s="35"/>
      <c r="CX358" s="35"/>
      <c r="CY358" s="35"/>
      <c r="CZ358" s="35"/>
    </row>
    <row r="359" spans="1:104" ht="10.5" customHeight="1" x14ac:dyDescent="0.1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  <c r="CX359" s="35"/>
      <c r="CY359" s="35"/>
      <c r="CZ359" s="35"/>
    </row>
    <row r="360" spans="1:104" ht="10.5" customHeight="1" x14ac:dyDescent="0.1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  <c r="CX360" s="35"/>
      <c r="CY360" s="35"/>
      <c r="CZ360" s="35"/>
    </row>
    <row r="361" spans="1:104" ht="10.5" customHeight="1" x14ac:dyDescent="0.1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  <c r="CX361" s="35"/>
      <c r="CY361" s="35"/>
      <c r="CZ361" s="35"/>
    </row>
    <row r="362" spans="1:104" ht="10.5" customHeight="1" x14ac:dyDescent="0.1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  <c r="CX362" s="35"/>
      <c r="CY362" s="35"/>
      <c r="CZ362" s="35"/>
    </row>
    <row r="363" spans="1:104" ht="10.5" customHeight="1" x14ac:dyDescent="0.1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  <c r="CX363" s="35"/>
      <c r="CY363" s="35"/>
      <c r="CZ363" s="35"/>
    </row>
    <row r="364" spans="1:104" ht="10.5" customHeight="1" x14ac:dyDescent="0.1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  <c r="CX364" s="35"/>
      <c r="CY364" s="35"/>
      <c r="CZ364" s="35"/>
    </row>
    <row r="365" spans="1:104" ht="10.5" customHeight="1" x14ac:dyDescent="0.1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  <c r="CX365" s="35"/>
      <c r="CY365" s="35"/>
      <c r="CZ365" s="35"/>
    </row>
    <row r="366" spans="1:104" ht="10.5" customHeight="1" x14ac:dyDescent="0.1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  <c r="CX366" s="35"/>
      <c r="CY366" s="35"/>
      <c r="CZ366" s="35"/>
    </row>
    <row r="367" spans="1:104" ht="10.5" customHeight="1" x14ac:dyDescent="0.1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  <c r="CX367" s="35"/>
      <c r="CY367" s="35"/>
      <c r="CZ367" s="35"/>
    </row>
    <row r="368" spans="1:104" ht="10.5" customHeight="1" x14ac:dyDescent="0.1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  <c r="CX368" s="35"/>
      <c r="CY368" s="35"/>
      <c r="CZ368" s="35"/>
    </row>
    <row r="369" spans="1:104" ht="10.5" customHeight="1" x14ac:dyDescent="0.1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  <c r="CX369" s="35"/>
      <c r="CY369" s="35"/>
      <c r="CZ369" s="35"/>
    </row>
    <row r="370" spans="1:104" ht="10.5" customHeight="1" x14ac:dyDescent="0.1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  <c r="CX370" s="35"/>
      <c r="CY370" s="35"/>
      <c r="CZ370" s="35"/>
    </row>
    <row r="371" spans="1:104" ht="10.5" customHeight="1" x14ac:dyDescent="0.1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  <c r="CX371" s="35"/>
      <c r="CY371" s="35"/>
      <c r="CZ371" s="35"/>
    </row>
    <row r="372" spans="1:104" ht="10.5" customHeight="1" x14ac:dyDescent="0.1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  <c r="CX372" s="35"/>
      <c r="CY372" s="35"/>
      <c r="CZ372" s="35"/>
    </row>
    <row r="373" spans="1:104" ht="10.5" customHeight="1" x14ac:dyDescent="0.1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  <c r="CX373" s="35"/>
      <c r="CY373" s="35"/>
      <c r="CZ373" s="35"/>
    </row>
    <row r="374" spans="1:104" ht="10.5" customHeight="1" x14ac:dyDescent="0.1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  <c r="CX374" s="35"/>
      <c r="CY374" s="35"/>
      <c r="CZ374" s="35"/>
    </row>
    <row r="375" spans="1:104" ht="10.5" customHeight="1" x14ac:dyDescent="0.1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  <c r="CX375" s="35"/>
      <c r="CY375" s="35"/>
      <c r="CZ375" s="35"/>
    </row>
    <row r="376" spans="1:104" ht="10.5" customHeight="1" x14ac:dyDescent="0.1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  <c r="CX376" s="35"/>
      <c r="CY376" s="35"/>
      <c r="CZ376" s="35"/>
    </row>
    <row r="377" spans="1:104" ht="10.5" customHeight="1" x14ac:dyDescent="0.1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  <c r="CX377" s="35"/>
      <c r="CY377" s="35"/>
      <c r="CZ377" s="35"/>
    </row>
    <row r="378" spans="1:104" ht="10.5" customHeight="1" x14ac:dyDescent="0.1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  <c r="CX378" s="35"/>
      <c r="CY378" s="35"/>
      <c r="CZ378" s="35"/>
    </row>
    <row r="379" spans="1:104" ht="10.5" customHeight="1" x14ac:dyDescent="0.1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  <c r="CX379" s="35"/>
      <c r="CY379" s="35"/>
      <c r="CZ379" s="35"/>
    </row>
    <row r="380" spans="1:104" ht="10.5" customHeight="1" x14ac:dyDescent="0.1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  <c r="CX380" s="35"/>
      <c r="CY380" s="35"/>
      <c r="CZ380" s="35"/>
    </row>
    <row r="381" spans="1:104" ht="10.5" customHeight="1" x14ac:dyDescent="0.1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  <c r="CX381" s="35"/>
      <c r="CY381" s="35"/>
      <c r="CZ381" s="35"/>
    </row>
    <row r="382" spans="1:104" ht="10.5" customHeight="1" x14ac:dyDescent="0.1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  <c r="CX382" s="35"/>
      <c r="CY382" s="35"/>
      <c r="CZ382" s="35"/>
    </row>
    <row r="383" spans="1:104" ht="10.5" customHeight="1" x14ac:dyDescent="0.1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  <c r="CX383" s="35"/>
      <c r="CY383" s="35"/>
      <c r="CZ383" s="35"/>
    </row>
    <row r="384" spans="1:104" ht="10.5" customHeight="1" x14ac:dyDescent="0.1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  <c r="CX384" s="35"/>
      <c r="CY384" s="35"/>
      <c r="CZ384" s="35"/>
    </row>
    <row r="385" spans="1:104" ht="10.5" customHeight="1" x14ac:dyDescent="0.1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  <c r="CX385" s="35"/>
      <c r="CY385" s="35"/>
      <c r="CZ385" s="35"/>
    </row>
    <row r="386" spans="1:104" ht="10.5" customHeight="1" x14ac:dyDescent="0.1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  <c r="CP386" s="35"/>
      <c r="CQ386" s="35"/>
      <c r="CR386" s="35"/>
      <c r="CS386" s="35"/>
      <c r="CT386" s="35"/>
      <c r="CU386" s="35"/>
      <c r="CV386" s="35"/>
      <c r="CW386" s="35"/>
      <c r="CX386" s="35"/>
      <c r="CY386" s="35"/>
      <c r="CZ386" s="35"/>
    </row>
    <row r="387" spans="1:104" ht="10.5" customHeight="1" x14ac:dyDescent="0.1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  <c r="CP387" s="35"/>
      <c r="CQ387" s="35"/>
      <c r="CR387" s="35"/>
      <c r="CS387" s="35"/>
      <c r="CT387" s="35"/>
      <c r="CU387" s="35"/>
      <c r="CV387" s="35"/>
      <c r="CW387" s="35"/>
      <c r="CX387" s="35"/>
      <c r="CY387" s="35"/>
      <c r="CZ387" s="35"/>
    </row>
    <row r="388" spans="1:104" ht="10.5" customHeight="1" x14ac:dyDescent="0.1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  <c r="CP388" s="35"/>
      <c r="CQ388" s="35"/>
      <c r="CR388" s="35"/>
      <c r="CS388" s="35"/>
      <c r="CT388" s="35"/>
      <c r="CU388" s="35"/>
      <c r="CV388" s="35"/>
      <c r="CW388" s="35"/>
      <c r="CX388" s="35"/>
      <c r="CY388" s="35"/>
      <c r="CZ388" s="35"/>
    </row>
    <row r="389" spans="1:104" ht="10.5" customHeight="1" x14ac:dyDescent="0.1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  <c r="CX389" s="35"/>
      <c r="CY389" s="35"/>
      <c r="CZ389" s="35"/>
    </row>
    <row r="390" spans="1:104" ht="10.5" customHeight="1" x14ac:dyDescent="0.1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  <c r="CP390" s="35"/>
      <c r="CQ390" s="35"/>
      <c r="CR390" s="35"/>
      <c r="CS390" s="35"/>
      <c r="CT390" s="35"/>
      <c r="CU390" s="35"/>
      <c r="CV390" s="35"/>
      <c r="CW390" s="35"/>
      <c r="CX390" s="35"/>
      <c r="CY390" s="35"/>
      <c r="CZ390" s="35"/>
    </row>
    <row r="391" spans="1:104" ht="10.5" customHeight="1" x14ac:dyDescent="0.1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  <c r="CX391" s="35"/>
      <c r="CY391" s="35"/>
      <c r="CZ391" s="35"/>
    </row>
    <row r="392" spans="1:104" ht="10.5" customHeight="1" x14ac:dyDescent="0.1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  <c r="CP392" s="35"/>
      <c r="CQ392" s="35"/>
      <c r="CR392" s="35"/>
      <c r="CS392" s="35"/>
      <c r="CT392" s="35"/>
      <c r="CU392" s="35"/>
      <c r="CV392" s="35"/>
      <c r="CW392" s="35"/>
      <c r="CX392" s="35"/>
      <c r="CY392" s="35"/>
      <c r="CZ392" s="35"/>
    </row>
    <row r="393" spans="1:104" ht="10.5" customHeight="1" x14ac:dyDescent="0.1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  <c r="CX393" s="35"/>
      <c r="CY393" s="35"/>
      <c r="CZ393" s="35"/>
    </row>
    <row r="394" spans="1:104" ht="10.5" customHeight="1" x14ac:dyDescent="0.1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</row>
    <row r="395" spans="1:104" ht="10.5" customHeight="1" x14ac:dyDescent="0.1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  <c r="CX395" s="35"/>
      <c r="CY395" s="35"/>
      <c r="CZ395" s="35"/>
    </row>
    <row r="396" spans="1:104" ht="10.5" customHeight="1" x14ac:dyDescent="0.1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  <c r="CX396" s="35"/>
      <c r="CY396" s="35"/>
      <c r="CZ396" s="35"/>
    </row>
    <row r="397" spans="1:104" ht="10.5" customHeight="1" x14ac:dyDescent="0.1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  <c r="CX397" s="35"/>
      <c r="CY397" s="35"/>
      <c r="CZ397" s="35"/>
    </row>
    <row r="398" spans="1:104" ht="10.5" customHeight="1" x14ac:dyDescent="0.1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  <c r="CX398" s="35"/>
      <c r="CY398" s="35"/>
      <c r="CZ398" s="35"/>
    </row>
    <row r="399" spans="1:104" ht="10.5" customHeight="1" x14ac:dyDescent="0.1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  <c r="CX399" s="35"/>
      <c r="CY399" s="35"/>
      <c r="CZ399" s="35"/>
    </row>
    <row r="400" spans="1:104" ht="10.5" customHeight="1" x14ac:dyDescent="0.1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  <c r="CX400" s="35"/>
      <c r="CY400" s="35"/>
      <c r="CZ400" s="35"/>
    </row>
    <row r="401" spans="1:104" ht="10.5" customHeight="1" x14ac:dyDescent="0.1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  <c r="CX401" s="35"/>
      <c r="CY401" s="35"/>
      <c r="CZ401" s="35"/>
    </row>
    <row r="402" spans="1:104" ht="10.5" customHeight="1" x14ac:dyDescent="0.1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  <c r="CX402" s="35"/>
      <c r="CY402" s="35"/>
      <c r="CZ402" s="35"/>
    </row>
    <row r="403" spans="1:104" ht="10.5" customHeight="1" x14ac:dyDescent="0.1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  <c r="CX403" s="35"/>
      <c r="CY403" s="35"/>
      <c r="CZ403" s="35"/>
    </row>
    <row r="404" spans="1:104" ht="10.5" customHeight="1" x14ac:dyDescent="0.1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  <c r="CX404" s="35"/>
      <c r="CY404" s="35"/>
      <c r="CZ404" s="35"/>
    </row>
    <row r="405" spans="1:104" ht="10.5" customHeight="1" x14ac:dyDescent="0.1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  <c r="CX405" s="35"/>
      <c r="CY405" s="35"/>
      <c r="CZ405" s="35"/>
    </row>
    <row r="406" spans="1:104" ht="10.5" customHeight="1" x14ac:dyDescent="0.1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  <c r="CX406" s="35"/>
      <c r="CY406" s="35"/>
      <c r="CZ406" s="35"/>
    </row>
    <row r="407" spans="1:104" ht="10.5" customHeight="1" x14ac:dyDescent="0.1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  <c r="CX407" s="35"/>
      <c r="CY407" s="35"/>
      <c r="CZ407" s="35"/>
    </row>
    <row r="408" spans="1:104" ht="10.5" customHeight="1" x14ac:dyDescent="0.1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  <c r="CX408" s="35"/>
      <c r="CY408" s="35"/>
      <c r="CZ408" s="35"/>
    </row>
    <row r="409" spans="1:104" ht="10.5" customHeight="1" x14ac:dyDescent="0.1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  <c r="CX409" s="35"/>
      <c r="CY409" s="35"/>
      <c r="CZ409" s="35"/>
    </row>
    <row r="410" spans="1:104" ht="10.5" customHeight="1" x14ac:dyDescent="0.1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  <c r="CX410" s="35"/>
      <c r="CY410" s="35"/>
      <c r="CZ410" s="35"/>
    </row>
    <row r="411" spans="1:104" ht="10.5" customHeight="1" x14ac:dyDescent="0.1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  <c r="CX411" s="35"/>
      <c r="CY411" s="35"/>
      <c r="CZ411" s="35"/>
    </row>
    <row r="412" spans="1:104" ht="10.5" customHeight="1" x14ac:dyDescent="0.1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  <c r="CX412" s="35"/>
      <c r="CY412" s="35"/>
      <c r="CZ412" s="35"/>
    </row>
    <row r="413" spans="1:104" ht="10.5" customHeight="1" x14ac:dyDescent="0.1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  <c r="CX413" s="35"/>
      <c r="CY413" s="35"/>
      <c r="CZ413" s="35"/>
    </row>
    <row r="414" spans="1:104" ht="10.5" customHeight="1" x14ac:dyDescent="0.1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  <c r="CX414" s="35"/>
      <c r="CY414" s="35"/>
      <c r="CZ414" s="35"/>
    </row>
    <row r="415" spans="1:104" ht="10.5" customHeight="1" x14ac:dyDescent="0.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  <c r="CX415" s="35"/>
      <c r="CY415" s="35"/>
      <c r="CZ415" s="35"/>
    </row>
    <row r="416" spans="1:104" ht="10.5" customHeight="1" x14ac:dyDescent="0.1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  <c r="CX416" s="35"/>
      <c r="CY416" s="35"/>
      <c r="CZ416" s="35"/>
    </row>
    <row r="417" spans="1:104" ht="10.5" customHeight="1" x14ac:dyDescent="0.1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  <c r="CX417" s="35"/>
      <c r="CY417" s="35"/>
      <c r="CZ417" s="35"/>
    </row>
    <row r="418" spans="1:104" ht="10.5" customHeight="1" x14ac:dyDescent="0.1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  <c r="CX418" s="35"/>
      <c r="CY418" s="35"/>
      <c r="CZ418" s="35"/>
    </row>
    <row r="419" spans="1:104" ht="10.5" customHeight="1" x14ac:dyDescent="0.1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  <c r="CX419" s="35"/>
      <c r="CY419" s="35"/>
      <c r="CZ419" s="35"/>
    </row>
    <row r="420" spans="1:104" ht="10.5" customHeight="1" x14ac:dyDescent="0.1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  <c r="CX420" s="35"/>
      <c r="CY420" s="35"/>
      <c r="CZ420" s="35"/>
    </row>
    <row r="421" spans="1:104" ht="10.5" customHeight="1" x14ac:dyDescent="0.1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  <c r="CP421" s="35"/>
      <c r="CQ421" s="35"/>
      <c r="CR421" s="35"/>
      <c r="CS421" s="35"/>
      <c r="CT421" s="35"/>
      <c r="CU421" s="35"/>
      <c r="CV421" s="35"/>
      <c r="CW421" s="35"/>
      <c r="CX421" s="35"/>
      <c r="CY421" s="35"/>
      <c r="CZ421" s="35"/>
    </row>
    <row r="422" spans="1:104" ht="10.5" customHeight="1" x14ac:dyDescent="0.1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  <c r="CP422" s="35"/>
      <c r="CQ422" s="35"/>
      <c r="CR422" s="35"/>
      <c r="CS422" s="35"/>
      <c r="CT422" s="35"/>
      <c r="CU422" s="35"/>
      <c r="CV422" s="35"/>
      <c r="CW422" s="35"/>
      <c r="CX422" s="35"/>
      <c r="CY422" s="35"/>
      <c r="CZ422" s="35"/>
    </row>
    <row r="423" spans="1:104" ht="10.5" customHeight="1" x14ac:dyDescent="0.1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</row>
    <row r="424" spans="1:104" ht="10.5" customHeight="1" x14ac:dyDescent="0.1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  <c r="CX424" s="35"/>
      <c r="CY424" s="35"/>
      <c r="CZ424" s="35"/>
    </row>
    <row r="425" spans="1:104" ht="10.5" customHeight="1" x14ac:dyDescent="0.1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</row>
    <row r="426" spans="1:104" ht="10.5" customHeight="1" x14ac:dyDescent="0.1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  <c r="CP426" s="35"/>
      <c r="CQ426" s="35"/>
      <c r="CR426" s="35"/>
      <c r="CS426" s="35"/>
      <c r="CT426" s="35"/>
      <c r="CU426" s="35"/>
      <c r="CV426" s="35"/>
      <c r="CW426" s="35"/>
      <c r="CX426" s="35"/>
      <c r="CY426" s="35"/>
      <c r="CZ426" s="35"/>
    </row>
    <row r="427" spans="1:104" ht="10.5" customHeight="1" x14ac:dyDescent="0.1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</row>
    <row r="428" spans="1:104" ht="10.5" customHeight="1" x14ac:dyDescent="0.1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  <c r="CP428" s="35"/>
      <c r="CQ428" s="35"/>
      <c r="CR428" s="35"/>
      <c r="CS428" s="35"/>
      <c r="CT428" s="35"/>
      <c r="CU428" s="35"/>
      <c r="CV428" s="35"/>
      <c r="CW428" s="35"/>
      <c r="CX428" s="35"/>
      <c r="CY428" s="35"/>
      <c r="CZ428" s="35"/>
    </row>
    <row r="429" spans="1:104" ht="10.5" customHeight="1" x14ac:dyDescent="0.1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  <c r="CX429" s="35"/>
      <c r="CY429" s="35"/>
      <c r="CZ429" s="35"/>
    </row>
    <row r="430" spans="1:104" ht="10.5" customHeight="1" x14ac:dyDescent="0.1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  <c r="CX430" s="35"/>
      <c r="CY430" s="35"/>
      <c r="CZ430" s="35"/>
    </row>
    <row r="431" spans="1:104" ht="10.5" customHeight="1" x14ac:dyDescent="0.1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  <c r="CX431" s="35"/>
      <c r="CY431" s="35"/>
      <c r="CZ431" s="35"/>
    </row>
    <row r="432" spans="1:104" ht="10.5" customHeight="1" x14ac:dyDescent="0.1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  <c r="CX432" s="35"/>
      <c r="CY432" s="35"/>
      <c r="CZ432" s="35"/>
    </row>
    <row r="433" spans="1:104" ht="10.5" customHeight="1" x14ac:dyDescent="0.1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  <c r="CD433" s="35"/>
      <c r="CE433" s="35"/>
      <c r="CF433" s="35"/>
      <c r="CG433" s="35"/>
      <c r="CH433" s="35"/>
      <c r="CI433" s="35"/>
      <c r="CJ433" s="35"/>
      <c r="CK433" s="35"/>
      <c r="CL433" s="35"/>
      <c r="CM433" s="35"/>
      <c r="CN433" s="35"/>
      <c r="CO433" s="35"/>
      <c r="CP433" s="35"/>
      <c r="CQ433" s="35"/>
      <c r="CR433" s="35"/>
      <c r="CS433" s="35"/>
      <c r="CT433" s="35"/>
      <c r="CU433" s="35"/>
      <c r="CV433" s="35"/>
      <c r="CW433" s="35"/>
      <c r="CX433" s="35"/>
      <c r="CY433" s="35"/>
      <c r="CZ433" s="35"/>
    </row>
    <row r="434" spans="1:104" ht="10.5" customHeight="1" x14ac:dyDescent="0.1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35"/>
      <c r="CH434" s="35"/>
      <c r="CI434" s="35"/>
      <c r="CJ434" s="35"/>
      <c r="CK434" s="35"/>
      <c r="CL434" s="35"/>
      <c r="CM434" s="35"/>
      <c r="CN434" s="35"/>
      <c r="CO434" s="35"/>
      <c r="CP434" s="35"/>
      <c r="CQ434" s="35"/>
      <c r="CR434" s="35"/>
      <c r="CS434" s="35"/>
      <c r="CT434" s="35"/>
      <c r="CU434" s="35"/>
      <c r="CV434" s="35"/>
      <c r="CW434" s="35"/>
      <c r="CX434" s="35"/>
      <c r="CY434" s="35"/>
      <c r="CZ434" s="35"/>
    </row>
    <row r="435" spans="1:104" ht="10.5" customHeight="1" x14ac:dyDescent="0.1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/>
      <c r="CH435" s="35"/>
      <c r="CI435" s="35"/>
      <c r="CJ435" s="35"/>
      <c r="CK435" s="35"/>
      <c r="CL435" s="35"/>
      <c r="CM435" s="35"/>
      <c r="CN435" s="35"/>
      <c r="CO435" s="35"/>
      <c r="CP435" s="35"/>
      <c r="CQ435" s="35"/>
      <c r="CR435" s="35"/>
      <c r="CS435" s="35"/>
      <c r="CT435" s="35"/>
      <c r="CU435" s="35"/>
      <c r="CV435" s="35"/>
      <c r="CW435" s="35"/>
      <c r="CX435" s="35"/>
      <c r="CY435" s="35"/>
      <c r="CZ435" s="35"/>
    </row>
    <row r="436" spans="1:104" ht="10.5" customHeight="1" x14ac:dyDescent="0.1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  <c r="CD436" s="35"/>
      <c r="CE436" s="35"/>
      <c r="CF436" s="35"/>
      <c r="CG436" s="35"/>
      <c r="CH436" s="35"/>
      <c r="CI436" s="35"/>
      <c r="CJ436" s="35"/>
      <c r="CK436" s="35"/>
      <c r="CL436" s="35"/>
      <c r="CM436" s="35"/>
      <c r="CN436" s="35"/>
      <c r="CO436" s="35"/>
      <c r="CP436" s="35"/>
      <c r="CQ436" s="35"/>
      <c r="CR436" s="35"/>
      <c r="CS436" s="35"/>
      <c r="CT436" s="35"/>
      <c r="CU436" s="35"/>
      <c r="CV436" s="35"/>
      <c r="CW436" s="35"/>
      <c r="CX436" s="35"/>
      <c r="CY436" s="35"/>
      <c r="CZ436" s="35"/>
    </row>
    <row r="437" spans="1:104" ht="10.5" customHeight="1" x14ac:dyDescent="0.1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35"/>
      <c r="CH437" s="35"/>
      <c r="CI437" s="35"/>
      <c r="CJ437" s="35"/>
      <c r="CK437" s="35"/>
      <c r="CL437" s="35"/>
      <c r="CM437" s="35"/>
      <c r="CN437" s="35"/>
      <c r="CO437" s="35"/>
      <c r="CP437" s="35"/>
      <c r="CQ437" s="35"/>
      <c r="CR437" s="35"/>
      <c r="CS437" s="35"/>
      <c r="CT437" s="35"/>
      <c r="CU437" s="35"/>
      <c r="CV437" s="35"/>
      <c r="CW437" s="35"/>
      <c r="CX437" s="35"/>
      <c r="CY437" s="35"/>
      <c r="CZ437" s="35"/>
    </row>
    <row r="438" spans="1:104" ht="10.5" customHeight="1" x14ac:dyDescent="0.1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  <c r="CD438" s="35"/>
      <c r="CE438" s="35"/>
      <c r="CF438" s="35"/>
      <c r="CG438" s="35"/>
      <c r="CH438" s="35"/>
      <c r="CI438" s="35"/>
      <c r="CJ438" s="35"/>
      <c r="CK438" s="35"/>
      <c r="CL438" s="35"/>
      <c r="CM438" s="35"/>
      <c r="CN438" s="35"/>
      <c r="CO438" s="35"/>
      <c r="CP438" s="35"/>
      <c r="CQ438" s="35"/>
      <c r="CR438" s="35"/>
      <c r="CS438" s="35"/>
      <c r="CT438" s="35"/>
      <c r="CU438" s="35"/>
      <c r="CV438" s="35"/>
      <c r="CW438" s="35"/>
      <c r="CX438" s="35"/>
      <c r="CY438" s="35"/>
      <c r="CZ438" s="35"/>
    </row>
    <row r="439" spans="1:104" ht="10.5" customHeight="1" x14ac:dyDescent="0.1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35"/>
      <c r="CH439" s="35"/>
      <c r="CI439" s="35"/>
      <c r="CJ439" s="35"/>
      <c r="CK439" s="35"/>
      <c r="CL439" s="35"/>
      <c r="CM439" s="35"/>
      <c r="CN439" s="35"/>
      <c r="CO439" s="35"/>
      <c r="CP439" s="35"/>
      <c r="CQ439" s="35"/>
      <c r="CR439" s="35"/>
      <c r="CS439" s="35"/>
      <c r="CT439" s="35"/>
      <c r="CU439" s="35"/>
      <c r="CV439" s="35"/>
      <c r="CW439" s="35"/>
      <c r="CX439" s="35"/>
      <c r="CY439" s="35"/>
      <c r="CZ439" s="35"/>
    </row>
    <row r="440" spans="1:104" ht="10.5" customHeight="1" x14ac:dyDescent="0.1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35"/>
      <c r="CH440" s="35"/>
      <c r="CI440" s="35"/>
      <c r="CJ440" s="35"/>
      <c r="CK440" s="35"/>
      <c r="CL440" s="35"/>
      <c r="CM440" s="35"/>
      <c r="CN440" s="35"/>
      <c r="CO440" s="35"/>
      <c r="CP440" s="35"/>
      <c r="CQ440" s="35"/>
      <c r="CR440" s="35"/>
      <c r="CS440" s="35"/>
      <c r="CT440" s="35"/>
      <c r="CU440" s="35"/>
      <c r="CV440" s="35"/>
      <c r="CW440" s="35"/>
      <c r="CX440" s="35"/>
      <c r="CY440" s="35"/>
      <c r="CZ440" s="35"/>
    </row>
    <row r="441" spans="1:104" ht="10.5" customHeight="1" x14ac:dyDescent="0.1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35"/>
      <c r="CH441" s="35"/>
      <c r="CI441" s="35"/>
      <c r="CJ441" s="35"/>
      <c r="CK441" s="35"/>
      <c r="CL441" s="35"/>
      <c r="CM441" s="35"/>
      <c r="CN441" s="35"/>
      <c r="CO441" s="35"/>
      <c r="CP441" s="35"/>
      <c r="CQ441" s="35"/>
      <c r="CR441" s="35"/>
      <c r="CS441" s="35"/>
      <c r="CT441" s="35"/>
      <c r="CU441" s="35"/>
      <c r="CV441" s="35"/>
      <c r="CW441" s="35"/>
      <c r="CX441" s="35"/>
      <c r="CY441" s="35"/>
      <c r="CZ441" s="35"/>
    </row>
    <row r="442" spans="1:104" ht="10.5" customHeight="1" x14ac:dyDescent="0.1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35"/>
      <c r="CH442" s="35"/>
      <c r="CI442" s="35"/>
      <c r="CJ442" s="35"/>
      <c r="CK442" s="35"/>
      <c r="CL442" s="35"/>
      <c r="CM442" s="35"/>
      <c r="CN442" s="35"/>
      <c r="CO442" s="35"/>
      <c r="CP442" s="35"/>
      <c r="CQ442" s="35"/>
      <c r="CR442" s="35"/>
      <c r="CS442" s="35"/>
      <c r="CT442" s="35"/>
      <c r="CU442" s="35"/>
      <c r="CV442" s="35"/>
      <c r="CW442" s="35"/>
      <c r="CX442" s="35"/>
      <c r="CY442" s="35"/>
      <c r="CZ442" s="35"/>
    </row>
    <row r="443" spans="1:104" ht="10.5" customHeight="1" x14ac:dyDescent="0.1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  <c r="CD443" s="35"/>
      <c r="CE443" s="35"/>
      <c r="CF443" s="35"/>
      <c r="CG443" s="35"/>
      <c r="CH443" s="35"/>
      <c r="CI443" s="35"/>
      <c r="CJ443" s="35"/>
      <c r="CK443" s="35"/>
      <c r="CL443" s="35"/>
      <c r="CM443" s="35"/>
      <c r="CN443" s="35"/>
      <c r="CO443" s="35"/>
      <c r="CP443" s="35"/>
      <c r="CQ443" s="35"/>
      <c r="CR443" s="35"/>
      <c r="CS443" s="35"/>
      <c r="CT443" s="35"/>
      <c r="CU443" s="35"/>
      <c r="CV443" s="35"/>
      <c r="CW443" s="35"/>
      <c r="CX443" s="35"/>
      <c r="CY443" s="35"/>
      <c r="CZ443" s="35"/>
    </row>
    <row r="444" spans="1:104" ht="10.5" customHeight="1" x14ac:dyDescent="0.1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  <c r="CD444" s="35"/>
      <c r="CE444" s="35"/>
      <c r="CF444" s="35"/>
      <c r="CG444" s="35"/>
      <c r="CH444" s="35"/>
      <c r="CI444" s="35"/>
      <c r="CJ444" s="35"/>
      <c r="CK444" s="35"/>
      <c r="CL444" s="35"/>
      <c r="CM444" s="35"/>
      <c r="CN444" s="35"/>
      <c r="CO444" s="35"/>
      <c r="CP444" s="35"/>
      <c r="CQ444" s="35"/>
      <c r="CR444" s="35"/>
      <c r="CS444" s="35"/>
      <c r="CT444" s="35"/>
      <c r="CU444" s="35"/>
      <c r="CV444" s="35"/>
      <c r="CW444" s="35"/>
      <c r="CX444" s="35"/>
      <c r="CY444" s="35"/>
      <c r="CZ444" s="35"/>
    </row>
    <row r="445" spans="1:104" ht="10.5" customHeight="1" x14ac:dyDescent="0.1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  <c r="CD445" s="35"/>
      <c r="CE445" s="35"/>
      <c r="CF445" s="35"/>
      <c r="CG445" s="35"/>
      <c r="CH445" s="35"/>
      <c r="CI445" s="35"/>
      <c r="CJ445" s="35"/>
      <c r="CK445" s="35"/>
      <c r="CL445" s="35"/>
      <c r="CM445" s="35"/>
      <c r="CN445" s="35"/>
      <c r="CO445" s="35"/>
      <c r="CP445" s="35"/>
      <c r="CQ445" s="35"/>
      <c r="CR445" s="35"/>
      <c r="CS445" s="35"/>
      <c r="CT445" s="35"/>
      <c r="CU445" s="35"/>
      <c r="CV445" s="35"/>
      <c r="CW445" s="35"/>
      <c r="CX445" s="35"/>
      <c r="CY445" s="35"/>
      <c r="CZ445" s="35"/>
    </row>
    <row r="446" spans="1:104" ht="10.5" customHeight="1" x14ac:dyDescent="0.1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  <c r="CD446" s="35"/>
      <c r="CE446" s="35"/>
      <c r="CF446" s="35"/>
      <c r="CG446" s="35"/>
      <c r="CH446" s="35"/>
      <c r="CI446" s="35"/>
      <c r="CJ446" s="35"/>
      <c r="CK446" s="35"/>
      <c r="CL446" s="35"/>
      <c r="CM446" s="35"/>
      <c r="CN446" s="35"/>
      <c r="CO446" s="35"/>
      <c r="CP446" s="35"/>
      <c r="CQ446" s="35"/>
      <c r="CR446" s="35"/>
      <c r="CS446" s="35"/>
      <c r="CT446" s="35"/>
      <c r="CU446" s="35"/>
      <c r="CV446" s="35"/>
      <c r="CW446" s="35"/>
      <c r="CX446" s="35"/>
      <c r="CY446" s="35"/>
      <c r="CZ446" s="35"/>
    </row>
    <row r="447" spans="1:104" ht="10.5" customHeight="1" x14ac:dyDescent="0.1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  <c r="CD447" s="35"/>
      <c r="CE447" s="35"/>
      <c r="CF447" s="35"/>
      <c r="CG447" s="35"/>
      <c r="CH447" s="35"/>
      <c r="CI447" s="35"/>
      <c r="CJ447" s="35"/>
      <c r="CK447" s="35"/>
      <c r="CL447" s="35"/>
      <c r="CM447" s="35"/>
      <c r="CN447" s="35"/>
      <c r="CO447" s="35"/>
      <c r="CP447" s="35"/>
      <c r="CQ447" s="35"/>
      <c r="CR447" s="35"/>
      <c r="CS447" s="35"/>
      <c r="CT447" s="35"/>
      <c r="CU447" s="35"/>
      <c r="CV447" s="35"/>
      <c r="CW447" s="35"/>
      <c r="CX447" s="35"/>
      <c r="CY447" s="35"/>
      <c r="CZ447" s="35"/>
    </row>
    <row r="448" spans="1:104" ht="10.5" customHeight="1" x14ac:dyDescent="0.1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  <c r="CD448" s="35"/>
      <c r="CE448" s="35"/>
      <c r="CF448" s="35"/>
      <c r="CG448" s="35"/>
      <c r="CH448" s="35"/>
      <c r="CI448" s="35"/>
      <c r="CJ448" s="35"/>
      <c r="CK448" s="35"/>
      <c r="CL448" s="35"/>
      <c r="CM448" s="35"/>
      <c r="CN448" s="35"/>
      <c r="CO448" s="35"/>
      <c r="CP448" s="35"/>
      <c r="CQ448" s="35"/>
      <c r="CR448" s="35"/>
      <c r="CS448" s="35"/>
      <c r="CT448" s="35"/>
      <c r="CU448" s="35"/>
      <c r="CV448" s="35"/>
      <c r="CW448" s="35"/>
      <c r="CX448" s="35"/>
      <c r="CY448" s="35"/>
      <c r="CZ448" s="35"/>
    </row>
    <row r="449" spans="1:104" ht="10.5" customHeight="1" x14ac:dyDescent="0.1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  <c r="CD449" s="35"/>
      <c r="CE449" s="35"/>
      <c r="CF449" s="35"/>
      <c r="CG449" s="35"/>
      <c r="CH449" s="35"/>
      <c r="CI449" s="35"/>
      <c r="CJ449" s="35"/>
      <c r="CK449" s="35"/>
      <c r="CL449" s="35"/>
      <c r="CM449" s="35"/>
      <c r="CN449" s="35"/>
      <c r="CO449" s="35"/>
      <c r="CP449" s="35"/>
      <c r="CQ449" s="35"/>
      <c r="CR449" s="35"/>
      <c r="CS449" s="35"/>
      <c r="CT449" s="35"/>
      <c r="CU449" s="35"/>
      <c r="CV449" s="35"/>
      <c r="CW449" s="35"/>
      <c r="CX449" s="35"/>
      <c r="CY449" s="35"/>
      <c r="CZ449" s="35"/>
    </row>
    <row r="450" spans="1:104" ht="10.5" customHeight="1" x14ac:dyDescent="0.1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  <c r="CD450" s="35"/>
      <c r="CE450" s="35"/>
      <c r="CF450" s="35"/>
      <c r="CG450" s="35"/>
      <c r="CH450" s="35"/>
      <c r="CI450" s="35"/>
      <c r="CJ450" s="35"/>
      <c r="CK450" s="35"/>
      <c r="CL450" s="35"/>
      <c r="CM450" s="35"/>
      <c r="CN450" s="35"/>
      <c r="CO450" s="35"/>
      <c r="CP450" s="35"/>
      <c r="CQ450" s="35"/>
      <c r="CR450" s="35"/>
      <c r="CS450" s="35"/>
      <c r="CT450" s="35"/>
      <c r="CU450" s="35"/>
      <c r="CV450" s="35"/>
      <c r="CW450" s="35"/>
      <c r="CX450" s="35"/>
      <c r="CY450" s="35"/>
      <c r="CZ450" s="35"/>
    </row>
    <row r="451" spans="1:104" ht="10.5" customHeight="1" x14ac:dyDescent="0.1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  <c r="CD451" s="35"/>
      <c r="CE451" s="35"/>
      <c r="CF451" s="35"/>
      <c r="CG451" s="35"/>
      <c r="CH451" s="35"/>
      <c r="CI451" s="35"/>
      <c r="CJ451" s="35"/>
      <c r="CK451" s="35"/>
      <c r="CL451" s="35"/>
      <c r="CM451" s="35"/>
      <c r="CN451" s="35"/>
      <c r="CO451" s="35"/>
      <c r="CP451" s="35"/>
      <c r="CQ451" s="35"/>
      <c r="CR451" s="35"/>
      <c r="CS451" s="35"/>
      <c r="CT451" s="35"/>
      <c r="CU451" s="35"/>
      <c r="CV451" s="35"/>
      <c r="CW451" s="35"/>
      <c r="CX451" s="35"/>
      <c r="CY451" s="35"/>
      <c r="CZ451" s="35"/>
    </row>
    <row r="452" spans="1:104" ht="10.5" customHeight="1" x14ac:dyDescent="0.1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  <c r="CD452" s="35"/>
      <c r="CE452" s="35"/>
      <c r="CF452" s="35"/>
      <c r="CG452" s="35"/>
      <c r="CH452" s="35"/>
      <c r="CI452" s="35"/>
      <c r="CJ452" s="35"/>
      <c r="CK452" s="35"/>
      <c r="CL452" s="35"/>
      <c r="CM452" s="35"/>
      <c r="CN452" s="35"/>
      <c r="CO452" s="35"/>
      <c r="CP452" s="35"/>
      <c r="CQ452" s="35"/>
      <c r="CR452" s="35"/>
      <c r="CS452" s="35"/>
      <c r="CT452" s="35"/>
      <c r="CU452" s="35"/>
      <c r="CV452" s="35"/>
      <c r="CW452" s="35"/>
      <c r="CX452" s="35"/>
      <c r="CY452" s="35"/>
      <c r="CZ452" s="35"/>
    </row>
    <row r="453" spans="1:104" ht="10.5" customHeight="1" x14ac:dyDescent="0.1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  <c r="CD453" s="35"/>
      <c r="CE453" s="35"/>
      <c r="CF453" s="35"/>
      <c r="CG453" s="35"/>
      <c r="CH453" s="35"/>
      <c r="CI453" s="35"/>
      <c r="CJ453" s="35"/>
      <c r="CK453" s="35"/>
      <c r="CL453" s="35"/>
      <c r="CM453" s="35"/>
      <c r="CN453" s="35"/>
      <c r="CO453" s="35"/>
      <c r="CP453" s="35"/>
      <c r="CQ453" s="35"/>
      <c r="CR453" s="35"/>
      <c r="CS453" s="35"/>
      <c r="CT453" s="35"/>
      <c r="CU453" s="35"/>
      <c r="CV453" s="35"/>
      <c r="CW453" s="35"/>
      <c r="CX453" s="35"/>
      <c r="CY453" s="35"/>
      <c r="CZ453" s="35"/>
    </row>
    <row r="454" spans="1:104" ht="10.5" customHeight="1" x14ac:dyDescent="0.1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  <c r="CD454" s="35"/>
      <c r="CE454" s="35"/>
      <c r="CF454" s="35"/>
      <c r="CG454" s="35"/>
      <c r="CH454" s="35"/>
      <c r="CI454" s="35"/>
      <c r="CJ454" s="35"/>
      <c r="CK454" s="35"/>
      <c r="CL454" s="35"/>
      <c r="CM454" s="35"/>
      <c r="CN454" s="35"/>
      <c r="CO454" s="35"/>
      <c r="CP454" s="35"/>
      <c r="CQ454" s="35"/>
      <c r="CR454" s="35"/>
      <c r="CS454" s="35"/>
      <c r="CT454" s="35"/>
      <c r="CU454" s="35"/>
      <c r="CV454" s="35"/>
      <c r="CW454" s="35"/>
      <c r="CX454" s="35"/>
      <c r="CY454" s="35"/>
      <c r="CZ454" s="35"/>
    </row>
    <row r="455" spans="1:104" ht="10.5" customHeight="1" x14ac:dyDescent="0.1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  <c r="BV455" s="35"/>
      <c r="BW455" s="35"/>
      <c r="BX455" s="35"/>
      <c r="BY455" s="35"/>
      <c r="BZ455" s="35"/>
      <c r="CA455" s="35"/>
      <c r="CB455" s="35"/>
      <c r="CC455" s="35"/>
      <c r="CD455" s="35"/>
      <c r="CE455" s="35"/>
      <c r="CF455" s="35"/>
      <c r="CG455" s="35"/>
      <c r="CH455" s="35"/>
      <c r="CI455" s="35"/>
      <c r="CJ455" s="35"/>
      <c r="CK455" s="35"/>
      <c r="CL455" s="35"/>
      <c r="CM455" s="35"/>
      <c r="CN455" s="35"/>
      <c r="CO455" s="35"/>
      <c r="CP455" s="35"/>
      <c r="CQ455" s="35"/>
      <c r="CR455" s="35"/>
      <c r="CS455" s="35"/>
      <c r="CT455" s="35"/>
      <c r="CU455" s="35"/>
      <c r="CV455" s="35"/>
      <c r="CW455" s="35"/>
      <c r="CX455" s="35"/>
      <c r="CY455" s="35"/>
      <c r="CZ455" s="35"/>
    </row>
    <row r="456" spans="1:104" ht="10.5" customHeight="1" x14ac:dyDescent="0.1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/>
      <c r="BZ456" s="35"/>
      <c r="CA456" s="35"/>
      <c r="CB456" s="35"/>
      <c r="CC456" s="35"/>
      <c r="CD456" s="35"/>
      <c r="CE456" s="35"/>
      <c r="CF456" s="35"/>
      <c r="CG456" s="35"/>
      <c r="CH456" s="35"/>
      <c r="CI456" s="35"/>
      <c r="CJ456" s="35"/>
      <c r="CK456" s="35"/>
      <c r="CL456" s="35"/>
      <c r="CM456" s="35"/>
      <c r="CN456" s="35"/>
      <c r="CO456" s="35"/>
      <c r="CP456" s="35"/>
      <c r="CQ456" s="35"/>
      <c r="CR456" s="35"/>
      <c r="CS456" s="35"/>
      <c r="CT456" s="35"/>
      <c r="CU456" s="35"/>
      <c r="CV456" s="35"/>
      <c r="CW456" s="35"/>
      <c r="CX456" s="35"/>
      <c r="CY456" s="35"/>
      <c r="CZ456" s="35"/>
    </row>
    <row r="457" spans="1:104" ht="10.5" customHeight="1" x14ac:dyDescent="0.1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</row>
    <row r="458" spans="1:104" ht="10.5" customHeight="1" x14ac:dyDescent="0.1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  <c r="BV458" s="35"/>
      <c r="BW458" s="35"/>
      <c r="BX458" s="35"/>
      <c r="BY458" s="35"/>
      <c r="BZ458" s="35"/>
      <c r="CA458" s="35"/>
      <c r="CB458" s="35"/>
      <c r="CC458" s="35"/>
      <c r="CD458" s="35"/>
      <c r="CE458" s="35"/>
      <c r="CF458" s="35"/>
      <c r="CG458" s="35"/>
      <c r="CH458" s="35"/>
      <c r="CI458" s="35"/>
      <c r="CJ458" s="35"/>
      <c r="CK458" s="35"/>
      <c r="CL458" s="35"/>
      <c r="CM458" s="35"/>
      <c r="CN458" s="35"/>
      <c r="CO458" s="35"/>
      <c r="CP458" s="35"/>
      <c r="CQ458" s="35"/>
      <c r="CR458" s="35"/>
      <c r="CS458" s="35"/>
      <c r="CT458" s="35"/>
      <c r="CU458" s="35"/>
      <c r="CV458" s="35"/>
      <c r="CW458" s="35"/>
      <c r="CX458" s="35"/>
      <c r="CY458" s="35"/>
      <c r="CZ458" s="35"/>
    </row>
    <row r="459" spans="1:104" ht="10.5" customHeight="1" x14ac:dyDescent="0.1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35"/>
      <c r="BK459" s="35"/>
      <c r="BL459" s="35"/>
      <c r="BM459" s="35"/>
      <c r="BN459" s="35"/>
      <c r="BO459" s="35"/>
      <c r="BP459" s="35"/>
      <c r="BQ459" s="35"/>
      <c r="BR459" s="35"/>
      <c r="BS459" s="35"/>
      <c r="BT459" s="35"/>
      <c r="BU459" s="35"/>
      <c r="BV459" s="35"/>
      <c r="BW459" s="35"/>
      <c r="BX459" s="35"/>
      <c r="BY459" s="35"/>
      <c r="BZ459" s="35"/>
      <c r="CA459" s="35"/>
      <c r="CB459" s="35"/>
      <c r="CC459" s="35"/>
      <c r="CD459" s="35"/>
      <c r="CE459" s="35"/>
      <c r="CF459" s="35"/>
      <c r="CG459" s="35"/>
      <c r="CH459" s="35"/>
      <c r="CI459" s="35"/>
      <c r="CJ459" s="35"/>
      <c r="CK459" s="35"/>
      <c r="CL459" s="35"/>
      <c r="CM459" s="35"/>
      <c r="CN459" s="35"/>
      <c r="CO459" s="35"/>
      <c r="CP459" s="35"/>
      <c r="CQ459" s="35"/>
      <c r="CR459" s="35"/>
      <c r="CS459" s="35"/>
      <c r="CT459" s="35"/>
      <c r="CU459" s="35"/>
      <c r="CV459" s="35"/>
      <c r="CW459" s="35"/>
      <c r="CX459" s="35"/>
      <c r="CY459" s="35"/>
      <c r="CZ459" s="35"/>
    </row>
    <row r="460" spans="1:104" ht="10.5" customHeight="1" x14ac:dyDescent="0.1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  <c r="BA460" s="35"/>
      <c r="BB460" s="35"/>
      <c r="BC460" s="35"/>
      <c r="BD460" s="35"/>
      <c r="BE460" s="35"/>
      <c r="BF460" s="35"/>
      <c r="BG460" s="35"/>
      <c r="BH460" s="35"/>
      <c r="BI460" s="35"/>
      <c r="BJ460" s="35"/>
      <c r="BK460" s="35"/>
      <c r="BL460" s="35"/>
      <c r="BM460" s="35"/>
      <c r="BN460" s="35"/>
      <c r="BO460" s="35"/>
      <c r="BP460" s="35"/>
      <c r="BQ460" s="35"/>
      <c r="BR460" s="35"/>
      <c r="BS460" s="35"/>
      <c r="BT460" s="35"/>
      <c r="BU460" s="35"/>
      <c r="BV460" s="35"/>
      <c r="BW460" s="35"/>
      <c r="BX460" s="35"/>
      <c r="BY460" s="35"/>
      <c r="BZ460" s="35"/>
      <c r="CA460" s="35"/>
      <c r="CB460" s="35"/>
      <c r="CC460" s="35"/>
      <c r="CD460" s="35"/>
      <c r="CE460" s="35"/>
      <c r="CF460" s="35"/>
      <c r="CG460" s="35"/>
      <c r="CH460" s="35"/>
      <c r="CI460" s="35"/>
      <c r="CJ460" s="35"/>
      <c r="CK460" s="35"/>
      <c r="CL460" s="35"/>
      <c r="CM460" s="35"/>
      <c r="CN460" s="35"/>
      <c r="CO460" s="35"/>
      <c r="CP460" s="35"/>
      <c r="CQ460" s="35"/>
      <c r="CR460" s="35"/>
      <c r="CS460" s="35"/>
      <c r="CT460" s="35"/>
      <c r="CU460" s="35"/>
      <c r="CV460" s="35"/>
      <c r="CW460" s="35"/>
      <c r="CX460" s="35"/>
      <c r="CY460" s="35"/>
      <c r="CZ460" s="35"/>
    </row>
    <row r="461" spans="1:104" ht="10.5" customHeight="1" x14ac:dyDescent="0.1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  <c r="BM461" s="35"/>
      <c r="BN461" s="35"/>
      <c r="BO461" s="35"/>
      <c r="BP461" s="35"/>
      <c r="BQ461" s="35"/>
      <c r="BR461" s="35"/>
      <c r="BS461" s="35"/>
      <c r="BT461" s="35"/>
      <c r="BU461" s="35"/>
      <c r="BV461" s="35"/>
      <c r="BW461" s="35"/>
      <c r="BX461" s="35"/>
      <c r="BY461" s="35"/>
      <c r="BZ461" s="35"/>
      <c r="CA461" s="35"/>
      <c r="CB461" s="35"/>
      <c r="CC461" s="35"/>
      <c r="CD461" s="35"/>
      <c r="CE461" s="35"/>
      <c r="CF461" s="35"/>
      <c r="CG461" s="35"/>
      <c r="CH461" s="35"/>
      <c r="CI461" s="35"/>
      <c r="CJ461" s="35"/>
      <c r="CK461" s="35"/>
      <c r="CL461" s="35"/>
      <c r="CM461" s="35"/>
      <c r="CN461" s="35"/>
      <c r="CO461" s="35"/>
      <c r="CP461" s="35"/>
      <c r="CQ461" s="35"/>
      <c r="CR461" s="35"/>
      <c r="CS461" s="35"/>
      <c r="CT461" s="35"/>
      <c r="CU461" s="35"/>
      <c r="CV461" s="35"/>
      <c r="CW461" s="35"/>
      <c r="CX461" s="35"/>
      <c r="CY461" s="35"/>
      <c r="CZ461" s="35"/>
    </row>
    <row r="462" spans="1:104" ht="10.5" customHeight="1" x14ac:dyDescent="0.1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35"/>
      <c r="BQ462" s="35"/>
      <c r="BR462" s="35"/>
      <c r="BS462" s="35"/>
      <c r="BT462" s="35"/>
      <c r="BU462" s="35"/>
      <c r="BV462" s="35"/>
      <c r="BW462" s="35"/>
      <c r="BX462" s="35"/>
      <c r="BY462" s="35"/>
      <c r="BZ462" s="35"/>
      <c r="CA462" s="35"/>
      <c r="CB462" s="35"/>
      <c r="CC462" s="35"/>
      <c r="CD462" s="35"/>
      <c r="CE462" s="35"/>
      <c r="CF462" s="35"/>
      <c r="CG462" s="35"/>
      <c r="CH462" s="35"/>
      <c r="CI462" s="35"/>
      <c r="CJ462" s="35"/>
      <c r="CK462" s="35"/>
      <c r="CL462" s="35"/>
      <c r="CM462" s="35"/>
      <c r="CN462" s="35"/>
      <c r="CO462" s="35"/>
      <c r="CP462" s="35"/>
      <c r="CQ462" s="35"/>
      <c r="CR462" s="35"/>
      <c r="CS462" s="35"/>
      <c r="CT462" s="35"/>
      <c r="CU462" s="35"/>
      <c r="CV462" s="35"/>
      <c r="CW462" s="35"/>
      <c r="CX462" s="35"/>
      <c r="CY462" s="35"/>
      <c r="CZ462" s="35"/>
    </row>
    <row r="463" spans="1:104" ht="10.5" customHeight="1" x14ac:dyDescent="0.1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BH463" s="35"/>
      <c r="BI463" s="35"/>
      <c r="BJ463" s="35"/>
      <c r="BK463" s="35"/>
      <c r="BL463" s="35"/>
      <c r="BM463" s="35"/>
      <c r="BN463" s="35"/>
      <c r="BO463" s="35"/>
      <c r="BP463" s="35"/>
      <c r="BQ463" s="35"/>
      <c r="BR463" s="35"/>
      <c r="BS463" s="35"/>
      <c r="BT463" s="35"/>
      <c r="BU463" s="35"/>
      <c r="BV463" s="35"/>
      <c r="BW463" s="35"/>
      <c r="BX463" s="35"/>
      <c r="BY463" s="35"/>
      <c r="BZ463" s="35"/>
      <c r="CA463" s="35"/>
      <c r="CB463" s="35"/>
      <c r="CC463" s="35"/>
      <c r="CD463" s="35"/>
      <c r="CE463" s="35"/>
      <c r="CF463" s="35"/>
      <c r="CG463" s="35"/>
      <c r="CH463" s="35"/>
      <c r="CI463" s="35"/>
      <c r="CJ463" s="35"/>
      <c r="CK463" s="35"/>
      <c r="CL463" s="35"/>
      <c r="CM463" s="35"/>
      <c r="CN463" s="35"/>
      <c r="CO463" s="35"/>
      <c r="CP463" s="35"/>
      <c r="CQ463" s="35"/>
      <c r="CR463" s="35"/>
      <c r="CS463" s="35"/>
      <c r="CT463" s="35"/>
      <c r="CU463" s="35"/>
      <c r="CV463" s="35"/>
      <c r="CW463" s="35"/>
      <c r="CX463" s="35"/>
      <c r="CY463" s="35"/>
      <c r="CZ463" s="35"/>
    </row>
    <row r="464" spans="1:104" ht="10.5" customHeight="1" x14ac:dyDescent="0.1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BH464" s="35"/>
      <c r="BI464" s="35"/>
      <c r="BJ464" s="35"/>
      <c r="BK464" s="35"/>
      <c r="BL464" s="35"/>
      <c r="BM464" s="35"/>
      <c r="BN464" s="35"/>
      <c r="BO464" s="35"/>
      <c r="BP464" s="35"/>
      <c r="BQ464" s="35"/>
      <c r="BR464" s="35"/>
      <c r="BS464" s="35"/>
      <c r="BT464" s="35"/>
      <c r="BU464" s="35"/>
      <c r="BV464" s="35"/>
      <c r="BW464" s="35"/>
      <c r="BX464" s="35"/>
      <c r="BY464" s="35"/>
      <c r="BZ464" s="35"/>
      <c r="CA464" s="35"/>
      <c r="CB464" s="35"/>
      <c r="CC464" s="35"/>
      <c r="CD464" s="35"/>
      <c r="CE464" s="35"/>
      <c r="CF464" s="35"/>
      <c r="CG464" s="35"/>
      <c r="CH464" s="35"/>
      <c r="CI464" s="35"/>
      <c r="CJ464" s="35"/>
      <c r="CK464" s="35"/>
      <c r="CL464" s="35"/>
      <c r="CM464" s="35"/>
      <c r="CN464" s="35"/>
      <c r="CO464" s="35"/>
      <c r="CP464" s="35"/>
      <c r="CQ464" s="35"/>
      <c r="CR464" s="35"/>
      <c r="CS464" s="35"/>
      <c r="CT464" s="35"/>
      <c r="CU464" s="35"/>
      <c r="CV464" s="35"/>
      <c r="CW464" s="35"/>
      <c r="CX464" s="35"/>
      <c r="CY464" s="35"/>
      <c r="CZ464" s="35"/>
    </row>
    <row r="465" spans="1:104" ht="10.5" customHeight="1" x14ac:dyDescent="0.1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  <c r="BI465" s="35"/>
      <c r="BJ465" s="35"/>
      <c r="BK465" s="35"/>
      <c r="BL465" s="35"/>
      <c r="BM465" s="35"/>
      <c r="BN465" s="35"/>
      <c r="BO465" s="35"/>
      <c r="BP465" s="35"/>
      <c r="BQ465" s="35"/>
      <c r="BR465" s="35"/>
      <c r="BS465" s="35"/>
      <c r="BT465" s="35"/>
      <c r="BU465" s="35"/>
      <c r="BV465" s="35"/>
      <c r="BW465" s="35"/>
      <c r="BX465" s="35"/>
      <c r="BY465" s="35"/>
      <c r="BZ465" s="35"/>
      <c r="CA465" s="35"/>
      <c r="CB465" s="35"/>
      <c r="CC465" s="35"/>
      <c r="CD465" s="35"/>
      <c r="CE465" s="35"/>
      <c r="CF465" s="35"/>
      <c r="CG465" s="35"/>
      <c r="CH465" s="35"/>
      <c r="CI465" s="35"/>
      <c r="CJ465" s="35"/>
      <c r="CK465" s="35"/>
      <c r="CL465" s="35"/>
      <c r="CM465" s="35"/>
      <c r="CN465" s="35"/>
      <c r="CO465" s="35"/>
      <c r="CP465" s="35"/>
      <c r="CQ465" s="35"/>
      <c r="CR465" s="35"/>
      <c r="CS465" s="35"/>
      <c r="CT465" s="35"/>
      <c r="CU465" s="35"/>
      <c r="CV465" s="35"/>
      <c r="CW465" s="35"/>
      <c r="CX465" s="35"/>
      <c r="CY465" s="35"/>
      <c r="CZ465" s="35"/>
    </row>
    <row r="466" spans="1:104" ht="10.5" customHeight="1" x14ac:dyDescent="0.1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35"/>
      <c r="BL466" s="35"/>
      <c r="BM466" s="35"/>
      <c r="BN466" s="35"/>
      <c r="BO466" s="35"/>
      <c r="BP466" s="35"/>
      <c r="BQ466" s="35"/>
      <c r="BR466" s="35"/>
      <c r="BS466" s="35"/>
      <c r="BT466" s="35"/>
      <c r="BU466" s="35"/>
      <c r="BV466" s="35"/>
      <c r="BW466" s="35"/>
      <c r="BX466" s="35"/>
      <c r="BY466" s="35"/>
      <c r="BZ466" s="35"/>
      <c r="CA466" s="35"/>
      <c r="CB466" s="35"/>
      <c r="CC466" s="35"/>
      <c r="CD466" s="35"/>
      <c r="CE466" s="35"/>
      <c r="CF466" s="35"/>
      <c r="CG466" s="35"/>
      <c r="CH466" s="35"/>
      <c r="CI466" s="35"/>
      <c r="CJ466" s="35"/>
      <c r="CK466" s="35"/>
      <c r="CL466" s="35"/>
      <c r="CM466" s="35"/>
      <c r="CN466" s="35"/>
      <c r="CO466" s="35"/>
      <c r="CP466" s="35"/>
      <c r="CQ466" s="35"/>
      <c r="CR466" s="35"/>
      <c r="CS466" s="35"/>
      <c r="CT466" s="35"/>
      <c r="CU466" s="35"/>
      <c r="CV466" s="35"/>
      <c r="CW466" s="35"/>
      <c r="CX466" s="35"/>
      <c r="CY466" s="35"/>
      <c r="CZ466" s="35"/>
    </row>
    <row r="467" spans="1:104" ht="10.5" customHeight="1" x14ac:dyDescent="0.1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5"/>
      <c r="BK467" s="35"/>
      <c r="BL467" s="35"/>
      <c r="BM467" s="35"/>
      <c r="BN467" s="35"/>
      <c r="BO467" s="35"/>
      <c r="BP467" s="35"/>
      <c r="BQ467" s="35"/>
      <c r="BR467" s="35"/>
      <c r="BS467" s="35"/>
      <c r="BT467" s="35"/>
      <c r="BU467" s="35"/>
      <c r="BV467" s="35"/>
      <c r="BW467" s="35"/>
      <c r="BX467" s="35"/>
      <c r="BY467" s="35"/>
      <c r="BZ467" s="35"/>
      <c r="CA467" s="35"/>
      <c r="CB467" s="35"/>
      <c r="CC467" s="35"/>
      <c r="CD467" s="35"/>
      <c r="CE467" s="35"/>
      <c r="CF467" s="35"/>
      <c r="CG467" s="35"/>
      <c r="CH467" s="35"/>
      <c r="CI467" s="35"/>
      <c r="CJ467" s="35"/>
      <c r="CK467" s="35"/>
      <c r="CL467" s="35"/>
      <c r="CM467" s="35"/>
      <c r="CN467" s="35"/>
      <c r="CO467" s="35"/>
      <c r="CP467" s="35"/>
      <c r="CQ467" s="35"/>
      <c r="CR467" s="35"/>
      <c r="CS467" s="35"/>
      <c r="CT467" s="35"/>
      <c r="CU467" s="35"/>
      <c r="CV467" s="35"/>
      <c r="CW467" s="35"/>
      <c r="CX467" s="35"/>
      <c r="CY467" s="35"/>
      <c r="CZ467" s="35"/>
    </row>
    <row r="468" spans="1:104" ht="10.5" customHeight="1" x14ac:dyDescent="0.1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5"/>
      <c r="BK468" s="35"/>
      <c r="BL468" s="35"/>
      <c r="BM468" s="35"/>
      <c r="BN468" s="35"/>
      <c r="BO468" s="35"/>
      <c r="BP468" s="35"/>
      <c r="BQ468" s="35"/>
      <c r="BR468" s="35"/>
      <c r="BS468" s="35"/>
      <c r="BT468" s="35"/>
      <c r="BU468" s="35"/>
      <c r="BV468" s="35"/>
      <c r="BW468" s="35"/>
      <c r="BX468" s="35"/>
      <c r="BY468" s="35"/>
      <c r="BZ468" s="35"/>
      <c r="CA468" s="35"/>
      <c r="CB468" s="35"/>
      <c r="CC468" s="35"/>
      <c r="CD468" s="35"/>
      <c r="CE468" s="35"/>
      <c r="CF468" s="35"/>
      <c r="CG468" s="35"/>
      <c r="CH468" s="35"/>
      <c r="CI468" s="35"/>
      <c r="CJ468" s="35"/>
      <c r="CK468" s="35"/>
      <c r="CL468" s="35"/>
      <c r="CM468" s="35"/>
      <c r="CN468" s="35"/>
      <c r="CO468" s="35"/>
      <c r="CP468" s="35"/>
      <c r="CQ468" s="35"/>
      <c r="CR468" s="35"/>
      <c r="CS468" s="35"/>
      <c r="CT468" s="35"/>
      <c r="CU468" s="35"/>
      <c r="CV468" s="35"/>
      <c r="CW468" s="35"/>
      <c r="CX468" s="35"/>
      <c r="CY468" s="35"/>
      <c r="CZ468" s="35"/>
    </row>
    <row r="469" spans="1:104" ht="10.5" customHeight="1" x14ac:dyDescent="0.1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</row>
    <row r="470" spans="1:104" ht="10.5" customHeight="1" x14ac:dyDescent="0.1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/>
      <c r="BN470" s="35"/>
      <c r="BO470" s="35"/>
      <c r="BP470" s="35"/>
      <c r="BQ470" s="35"/>
      <c r="BR470" s="35"/>
      <c r="BS470" s="35"/>
      <c r="BT470" s="35"/>
      <c r="BU470" s="35"/>
      <c r="BV470" s="35"/>
      <c r="BW470" s="35"/>
      <c r="BX470" s="35"/>
      <c r="BY470" s="35"/>
      <c r="BZ470" s="35"/>
      <c r="CA470" s="35"/>
      <c r="CB470" s="35"/>
      <c r="CC470" s="35"/>
      <c r="CD470" s="35"/>
      <c r="CE470" s="35"/>
      <c r="CF470" s="35"/>
      <c r="CG470" s="35"/>
      <c r="CH470" s="35"/>
      <c r="CI470" s="35"/>
      <c r="CJ470" s="35"/>
      <c r="CK470" s="35"/>
      <c r="CL470" s="35"/>
      <c r="CM470" s="35"/>
      <c r="CN470" s="35"/>
      <c r="CO470" s="35"/>
      <c r="CP470" s="35"/>
      <c r="CQ470" s="35"/>
      <c r="CR470" s="35"/>
      <c r="CS470" s="35"/>
      <c r="CT470" s="35"/>
      <c r="CU470" s="35"/>
      <c r="CV470" s="35"/>
      <c r="CW470" s="35"/>
      <c r="CX470" s="35"/>
      <c r="CY470" s="35"/>
      <c r="CZ470" s="35"/>
    </row>
    <row r="471" spans="1:104" ht="10.5" customHeight="1" x14ac:dyDescent="0.1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  <c r="BI471" s="35"/>
      <c r="BJ471" s="35"/>
      <c r="BK471" s="35"/>
      <c r="BL471" s="35"/>
      <c r="BM471" s="35"/>
      <c r="BN471" s="35"/>
      <c r="BO471" s="35"/>
      <c r="BP471" s="35"/>
      <c r="BQ471" s="35"/>
      <c r="BR471" s="35"/>
      <c r="BS471" s="35"/>
      <c r="BT471" s="35"/>
      <c r="BU471" s="35"/>
      <c r="BV471" s="35"/>
      <c r="BW471" s="35"/>
      <c r="BX471" s="35"/>
      <c r="BY471" s="35"/>
      <c r="BZ471" s="35"/>
      <c r="CA471" s="35"/>
      <c r="CB471" s="35"/>
      <c r="CC471" s="35"/>
      <c r="CD471" s="35"/>
      <c r="CE471" s="35"/>
      <c r="CF471" s="35"/>
      <c r="CG471" s="35"/>
      <c r="CH471" s="35"/>
      <c r="CI471" s="35"/>
      <c r="CJ471" s="35"/>
      <c r="CK471" s="35"/>
      <c r="CL471" s="35"/>
      <c r="CM471" s="35"/>
      <c r="CN471" s="35"/>
      <c r="CO471" s="35"/>
      <c r="CP471" s="35"/>
      <c r="CQ471" s="35"/>
      <c r="CR471" s="35"/>
      <c r="CS471" s="35"/>
      <c r="CT471" s="35"/>
      <c r="CU471" s="35"/>
      <c r="CV471" s="35"/>
      <c r="CW471" s="35"/>
      <c r="CX471" s="35"/>
      <c r="CY471" s="35"/>
      <c r="CZ471" s="35"/>
    </row>
    <row r="472" spans="1:104" ht="10.5" customHeight="1" x14ac:dyDescent="0.1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BH472" s="35"/>
      <c r="BI472" s="35"/>
      <c r="BJ472" s="35"/>
      <c r="BK472" s="35"/>
      <c r="BL472" s="35"/>
      <c r="BM472" s="35"/>
      <c r="BN472" s="35"/>
      <c r="BO472" s="35"/>
      <c r="BP472" s="35"/>
      <c r="BQ472" s="35"/>
      <c r="BR472" s="35"/>
      <c r="BS472" s="35"/>
      <c r="BT472" s="35"/>
      <c r="BU472" s="35"/>
      <c r="BV472" s="35"/>
      <c r="BW472" s="35"/>
      <c r="BX472" s="35"/>
      <c r="BY472" s="35"/>
      <c r="BZ472" s="35"/>
      <c r="CA472" s="35"/>
      <c r="CB472" s="35"/>
      <c r="CC472" s="35"/>
      <c r="CD472" s="35"/>
      <c r="CE472" s="35"/>
      <c r="CF472" s="35"/>
      <c r="CG472" s="35"/>
      <c r="CH472" s="35"/>
      <c r="CI472" s="35"/>
      <c r="CJ472" s="35"/>
      <c r="CK472" s="35"/>
      <c r="CL472" s="35"/>
      <c r="CM472" s="35"/>
      <c r="CN472" s="35"/>
      <c r="CO472" s="35"/>
      <c r="CP472" s="35"/>
      <c r="CQ472" s="35"/>
      <c r="CR472" s="35"/>
      <c r="CS472" s="35"/>
      <c r="CT472" s="35"/>
      <c r="CU472" s="35"/>
      <c r="CV472" s="35"/>
      <c r="CW472" s="35"/>
      <c r="CX472" s="35"/>
      <c r="CY472" s="35"/>
      <c r="CZ472" s="35"/>
    </row>
    <row r="473" spans="1:104" ht="10.5" customHeight="1" x14ac:dyDescent="0.1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35"/>
      <c r="BI473" s="35"/>
      <c r="BJ473" s="35"/>
      <c r="BK473" s="35"/>
      <c r="BL473" s="35"/>
      <c r="BM473" s="35"/>
      <c r="BN473" s="35"/>
      <c r="BO473" s="35"/>
      <c r="BP473" s="35"/>
      <c r="BQ473" s="35"/>
      <c r="BR473" s="35"/>
      <c r="BS473" s="35"/>
      <c r="BT473" s="35"/>
      <c r="BU473" s="35"/>
      <c r="BV473" s="35"/>
      <c r="BW473" s="35"/>
      <c r="BX473" s="35"/>
      <c r="BY473" s="35"/>
      <c r="BZ473" s="35"/>
      <c r="CA473" s="35"/>
      <c r="CB473" s="35"/>
      <c r="CC473" s="35"/>
      <c r="CD473" s="35"/>
      <c r="CE473" s="35"/>
      <c r="CF473" s="35"/>
      <c r="CG473" s="35"/>
      <c r="CH473" s="35"/>
      <c r="CI473" s="35"/>
      <c r="CJ473" s="35"/>
      <c r="CK473" s="35"/>
      <c r="CL473" s="35"/>
      <c r="CM473" s="35"/>
      <c r="CN473" s="35"/>
      <c r="CO473" s="35"/>
      <c r="CP473" s="35"/>
      <c r="CQ473" s="35"/>
      <c r="CR473" s="35"/>
      <c r="CS473" s="35"/>
      <c r="CT473" s="35"/>
      <c r="CU473" s="35"/>
      <c r="CV473" s="35"/>
      <c r="CW473" s="35"/>
      <c r="CX473" s="35"/>
      <c r="CY473" s="35"/>
      <c r="CZ473" s="35"/>
    </row>
    <row r="474" spans="1:104" ht="10.5" customHeight="1" x14ac:dyDescent="0.1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35"/>
      <c r="BG474" s="35"/>
      <c r="BH474" s="35"/>
      <c r="BI474" s="35"/>
      <c r="BJ474" s="35"/>
      <c r="BK474" s="35"/>
      <c r="BL474" s="35"/>
      <c r="BM474" s="35"/>
      <c r="BN474" s="35"/>
      <c r="BO474" s="35"/>
      <c r="BP474" s="35"/>
      <c r="BQ474" s="35"/>
      <c r="BR474" s="35"/>
      <c r="BS474" s="35"/>
      <c r="BT474" s="35"/>
      <c r="BU474" s="35"/>
      <c r="BV474" s="35"/>
      <c r="BW474" s="35"/>
      <c r="BX474" s="35"/>
      <c r="BY474" s="35"/>
      <c r="BZ474" s="35"/>
      <c r="CA474" s="35"/>
      <c r="CB474" s="35"/>
      <c r="CC474" s="35"/>
      <c r="CD474" s="35"/>
      <c r="CE474" s="35"/>
      <c r="CF474" s="35"/>
      <c r="CG474" s="35"/>
      <c r="CH474" s="35"/>
      <c r="CI474" s="35"/>
      <c r="CJ474" s="35"/>
      <c r="CK474" s="35"/>
      <c r="CL474" s="35"/>
      <c r="CM474" s="35"/>
      <c r="CN474" s="35"/>
      <c r="CO474" s="35"/>
      <c r="CP474" s="35"/>
      <c r="CQ474" s="35"/>
      <c r="CR474" s="35"/>
      <c r="CS474" s="35"/>
      <c r="CT474" s="35"/>
      <c r="CU474" s="35"/>
      <c r="CV474" s="35"/>
      <c r="CW474" s="35"/>
      <c r="CX474" s="35"/>
      <c r="CY474" s="35"/>
      <c r="CZ474" s="35"/>
    </row>
    <row r="475" spans="1:104" ht="10.5" customHeight="1" x14ac:dyDescent="0.1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</row>
    <row r="476" spans="1:104" ht="10.5" customHeight="1" x14ac:dyDescent="0.1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  <c r="BJ476" s="35"/>
      <c r="BK476" s="35"/>
      <c r="BL476" s="35"/>
      <c r="BM476" s="35"/>
      <c r="BN476" s="35"/>
      <c r="BO476" s="35"/>
      <c r="BP476" s="35"/>
      <c r="BQ476" s="35"/>
      <c r="BR476" s="35"/>
      <c r="BS476" s="35"/>
      <c r="BT476" s="35"/>
      <c r="BU476" s="35"/>
      <c r="BV476" s="35"/>
      <c r="BW476" s="35"/>
      <c r="BX476" s="35"/>
      <c r="BY476" s="35"/>
      <c r="BZ476" s="35"/>
      <c r="CA476" s="35"/>
      <c r="CB476" s="35"/>
      <c r="CC476" s="35"/>
      <c r="CD476" s="35"/>
      <c r="CE476" s="35"/>
      <c r="CF476" s="35"/>
      <c r="CG476" s="35"/>
      <c r="CH476" s="35"/>
      <c r="CI476" s="35"/>
      <c r="CJ476" s="35"/>
      <c r="CK476" s="35"/>
      <c r="CL476" s="35"/>
      <c r="CM476" s="35"/>
      <c r="CN476" s="35"/>
      <c r="CO476" s="35"/>
      <c r="CP476" s="35"/>
      <c r="CQ476" s="35"/>
      <c r="CR476" s="35"/>
      <c r="CS476" s="35"/>
      <c r="CT476" s="35"/>
      <c r="CU476" s="35"/>
      <c r="CV476" s="35"/>
      <c r="CW476" s="35"/>
      <c r="CX476" s="35"/>
      <c r="CY476" s="35"/>
      <c r="CZ476" s="35"/>
    </row>
    <row r="477" spans="1:104" ht="10.5" customHeight="1" x14ac:dyDescent="0.1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  <c r="BH477" s="35"/>
      <c r="BI477" s="35"/>
      <c r="BJ477" s="35"/>
      <c r="BK477" s="35"/>
      <c r="BL477" s="35"/>
      <c r="BM477" s="35"/>
      <c r="BN477" s="35"/>
      <c r="BO477" s="35"/>
      <c r="BP477" s="35"/>
      <c r="BQ477" s="35"/>
      <c r="BR477" s="35"/>
      <c r="BS477" s="35"/>
      <c r="BT477" s="35"/>
      <c r="BU477" s="35"/>
      <c r="BV477" s="35"/>
      <c r="BW477" s="35"/>
      <c r="BX477" s="35"/>
      <c r="BY477" s="35"/>
      <c r="BZ477" s="35"/>
      <c r="CA477" s="35"/>
      <c r="CB477" s="35"/>
      <c r="CC477" s="35"/>
      <c r="CD477" s="35"/>
      <c r="CE477" s="35"/>
      <c r="CF477" s="35"/>
      <c r="CG477" s="35"/>
      <c r="CH477" s="35"/>
      <c r="CI477" s="35"/>
      <c r="CJ477" s="35"/>
      <c r="CK477" s="35"/>
      <c r="CL477" s="35"/>
      <c r="CM477" s="35"/>
      <c r="CN477" s="35"/>
      <c r="CO477" s="35"/>
      <c r="CP477" s="35"/>
      <c r="CQ477" s="35"/>
      <c r="CR477" s="35"/>
      <c r="CS477" s="35"/>
      <c r="CT477" s="35"/>
      <c r="CU477" s="35"/>
      <c r="CV477" s="35"/>
      <c r="CW477" s="35"/>
      <c r="CX477" s="35"/>
      <c r="CY477" s="35"/>
      <c r="CZ477" s="35"/>
    </row>
    <row r="478" spans="1:104" ht="10.5" customHeight="1" x14ac:dyDescent="0.1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J478" s="35"/>
      <c r="BK478" s="35"/>
      <c r="BL478" s="35"/>
      <c r="BM478" s="35"/>
      <c r="BN478" s="35"/>
      <c r="BO478" s="35"/>
      <c r="BP478" s="35"/>
      <c r="BQ478" s="35"/>
      <c r="BR478" s="35"/>
      <c r="BS478" s="35"/>
      <c r="BT478" s="35"/>
      <c r="BU478" s="35"/>
      <c r="BV478" s="35"/>
      <c r="BW478" s="35"/>
      <c r="BX478" s="35"/>
      <c r="BY478" s="35"/>
      <c r="BZ478" s="35"/>
      <c r="CA478" s="35"/>
      <c r="CB478" s="35"/>
      <c r="CC478" s="35"/>
      <c r="CD478" s="35"/>
      <c r="CE478" s="35"/>
      <c r="CF478" s="35"/>
      <c r="CG478" s="35"/>
      <c r="CH478" s="35"/>
      <c r="CI478" s="35"/>
      <c r="CJ478" s="35"/>
      <c r="CK478" s="35"/>
      <c r="CL478" s="35"/>
      <c r="CM478" s="35"/>
      <c r="CN478" s="35"/>
      <c r="CO478" s="35"/>
      <c r="CP478" s="35"/>
      <c r="CQ478" s="35"/>
      <c r="CR478" s="35"/>
      <c r="CS478" s="35"/>
      <c r="CT478" s="35"/>
      <c r="CU478" s="35"/>
      <c r="CV478" s="35"/>
      <c r="CW478" s="35"/>
      <c r="CX478" s="35"/>
      <c r="CY478" s="35"/>
      <c r="CZ478" s="35"/>
    </row>
    <row r="479" spans="1:104" ht="10.5" customHeight="1" x14ac:dyDescent="0.1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  <c r="BL479" s="35"/>
      <c r="BM479" s="35"/>
      <c r="BN479" s="35"/>
      <c r="BO479" s="35"/>
      <c r="BP479" s="35"/>
      <c r="BQ479" s="35"/>
      <c r="BR479" s="35"/>
      <c r="BS479" s="35"/>
      <c r="BT479" s="35"/>
      <c r="BU479" s="35"/>
      <c r="BV479" s="35"/>
      <c r="BW479" s="35"/>
      <c r="BX479" s="35"/>
      <c r="BY479" s="35"/>
      <c r="BZ479" s="35"/>
      <c r="CA479" s="35"/>
      <c r="CB479" s="35"/>
      <c r="CC479" s="35"/>
      <c r="CD479" s="35"/>
      <c r="CE479" s="35"/>
      <c r="CF479" s="35"/>
      <c r="CG479" s="35"/>
      <c r="CH479" s="35"/>
      <c r="CI479" s="35"/>
      <c r="CJ479" s="35"/>
      <c r="CK479" s="35"/>
      <c r="CL479" s="35"/>
      <c r="CM479" s="35"/>
      <c r="CN479" s="35"/>
      <c r="CO479" s="35"/>
      <c r="CP479" s="35"/>
      <c r="CQ479" s="35"/>
      <c r="CR479" s="35"/>
      <c r="CS479" s="35"/>
      <c r="CT479" s="35"/>
      <c r="CU479" s="35"/>
      <c r="CV479" s="35"/>
      <c r="CW479" s="35"/>
      <c r="CX479" s="35"/>
      <c r="CY479" s="35"/>
      <c r="CZ479" s="35"/>
    </row>
    <row r="480" spans="1:104" ht="10.5" customHeight="1" x14ac:dyDescent="0.1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  <c r="BI480" s="35"/>
      <c r="BJ480" s="35"/>
      <c r="BK480" s="35"/>
      <c r="BL480" s="35"/>
      <c r="BM480" s="35"/>
      <c r="BN480" s="35"/>
      <c r="BO480" s="35"/>
      <c r="BP480" s="35"/>
      <c r="BQ480" s="35"/>
      <c r="BR480" s="35"/>
      <c r="BS480" s="35"/>
      <c r="BT480" s="35"/>
      <c r="BU480" s="35"/>
      <c r="BV480" s="35"/>
      <c r="BW480" s="35"/>
      <c r="BX480" s="35"/>
      <c r="BY480" s="35"/>
      <c r="BZ480" s="35"/>
      <c r="CA480" s="35"/>
      <c r="CB480" s="35"/>
      <c r="CC480" s="35"/>
      <c r="CD480" s="35"/>
      <c r="CE480" s="35"/>
      <c r="CF480" s="35"/>
      <c r="CG480" s="35"/>
      <c r="CH480" s="35"/>
      <c r="CI480" s="35"/>
      <c r="CJ480" s="35"/>
      <c r="CK480" s="35"/>
      <c r="CL480" s="35"/>
      <c r="CM480" s="35"/>
      <c r="CN480" s="35"/>
      <c r="CO480" s="35"/>
      <c r="CP480" s="35"/>
      <c r="CQ480" s="35"/>
      <c r="CR480" s="35"/>
      <c r="CS480" s="35"/>
      <c r="CT480" s="35"/>
      <c r="CU480" s="35"/>
      <c r="CV480" s="35"/>
      <c r="CW480" s="35"/>
      <c r="CX480" s="35"/>
      <c r="CY480" s="35"/>
      <c r="CZ480" s="35"/>
    </row>
    <row r="481" spans="1:104" ht="10.5" customHeight="1" x14ac:dyDescent="0.1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  <c r="BI481" s="35"/>
      <c r="BJ481" s="35"/>
      <c r="BK481" s="35"/>
      <c r="BL481" s="35"/>
      <c r="BM481" s="35"/>
      <c r="BN481" s="35"/>
      <c r="BO481" s="35"/>
      <c r="BP481" s="35"/>
      <c r="BQ481" s="35"/>
      <c r="BR481" s="35"/>
      <c r="BS481" s="35"/>
      <c r="BT481" s="35"/>
      <c r="BU481" s="35"/>
      <c r="BV481" s="35"/>
      <c r="BW481" s="35"/>
      <c r="BX481" s="35"/>
      <c r="BY481" s="35"/>
      <c r="BZ481" s="35"/>
      <c r="CA481" s="35"/>
      <c r="CB481" s="35"/>
      <c r="CC481" s="35"/>
      <c r="CD481" s="35"/>
      <c r="CE481" s="35"/>
      <c r="CF481" s="35"/>
      <c r="CG481" s="35"/>
      <c r="CH481" s="35"/>
      <c r="CI481" s="35"/>
      <c r="CJ481" s="35"/>
      <c r="CK481" s="35"/>
      <c r="CL481" s="35"/>
      <c r="CM481" s="35"/>
      <c r="CN481" s="35"/>
      <c r="CO481" s="35"/>
      <c r="CP481" s="35"/>
      <c r="CQ481" s="35"/>
      <c r="CR481" s="35"/>
      <c r="CS481" s="35"/>
      <c r="CT481" s="35"/>
      <c r="CU481" s="35"/>
      <c r="CV481" s="35"/>
      <c r="CW481" s="35"/>
      <c r="CX481" s="35"/>
      <c r="CY481" s="35"/>
      <c r="CZ481" s="35"/>
    </row>
    <row r="482" spans="1:104" ht="10.5" customHeight="1" x14ac:dyDescent="0.1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35"/>
      <c r="BH482" s="35"/>
      <c r="BI482" s="35"/>
      <c r="BJ482" s="35"/>
      <c r="BK482" s="35"/>
      <c r="BL482" s="35"/>
      <c r="BM482" s="35"/>
      <c r="BN482" s="35"/>
      <c r="BO482" s="35"/>
      <c r="BP482" s="35"/>
      <c r="BQ482" s="35"/>
      <c r="BR482" s="35"/>
      <c r="BS482" s="35"/>
      <c r="BT482" s="35"/>
      <c r="BU482" s="35"/>
      <c r="BV482" s="35"/>
      <c r="BW482" s="35"/>
      <c r="BX482" s="35"/>
      <c r="BY482" s="35"/>
      <c r="BZ482" s="35"/>
      <c r="CA482" s="35"/>
      <c r="CB482" s="35"/>
      <c r="CC482" s="35"/>
      <c r="CD482" s="35"/>
      <c r="CE482" s="35"/>
      <c r="CF482" s="35"/>
      <c r="CG482" s="35"/>
      <c r="CH482" s="35"/>
      <c r="CI482" s="35"/>
      <c r="CJ482" s="35"/>
      <c r="CK482" s="35"/>
      <c r="CL482" s="35"/>
      <c r="CM482" s="35"/>
      <c r="CN482" s="35"/>
      <c r="CO482" s="35"/>
      <c r="CP482" s="35"/>
      <c r="CQ482" s="35"/>
      <c r="CR482" s="35"/>
      <c r="CS482" s="35"/>
      <c r="CT482" s="35"/>
      <c r="CU482" s="35"/>
      <c r="CV482" s="35"/>
      <c r="CW482" s="35"/>
      <c r="CX482" s="35"/>
      <c r="CY482" s="35"/>
      <c r="CZ482" s="35"/>
    </row>
    <row r="483" spans="1:104" ht="10.5" customHeight="1" x14ac:dyDescent="0.1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35"/>
      <c r="BJ483" s="35"/>
      <c r="BK483" s="35"/>
      <c r="BL483" s="35"/>
      <c r="BM483" s="35"/>
      <c r="BN483" s="35"/>
      <c r="BO483" s="35"/>
      <c r="BP483" s="35"/>
      <c r="BQ483" s="35"/>
      <c r="BR483" s="35"/>
      <c r="BS483" s="35"/>
      <c r="BT483" s="35"/>
      <c r="BU483" s="35"/>
      <c r="BV483" s="35"/>
      <c r="BW483" s="35"/>
      <c r="BX483" s="35"/>
      <c r="BY483" s="35"/>
      <c r="BZ483" s="35"/>
      <c r="CA483" s="35"/>
      <c r="CB483" s="35"/>
      <c r="CC483" s="35"/>
      <c r="CD483" s="35"/>
      <c r="CE483" s="35"/>
      <c r="CF483" s="35"/>
      <c r="CG483" s="35"/>
      <c r="CH483" s="35"/>
      <c r="CI483" s="35"/>
      <c r="CJ483" s="35"/>
      <c r="CK483" s="35"/>
      <c r="CL483" s="35"/>
      <c r="CM483" s="35"/>
      <c r="CN483" s="35"/>
      <c r="CO483" s="35"/>
      <c r="CP483" s="35"/>
      <c r="CQ483" s="35"/>
      <c r="CR483" s="35"/>
      <c r="CS483" s="35"/>
      <c r="CT483" s="35"/>
      <c r="CU483" s="35"/>
      <c r="CV483" s="35"/>
      <c r="CW483" s="35"/>
      <c r="CX483" s="35"/>
      <c r="CY483" s="35"/>
      <c r="CZ483" s="35"/>
    </row>
    <row r="484" spans="1:104" ht="10.5" customHeight="1" x14ac:dyDescent="0.1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</row>
    <row r="485" spans="1:104" ht="10.5" customHeight="1" x14ac:dyDescent="0.1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5"/>
      <c r="BG485" s="35"/>
      <c r="BH485" s="35"/>
      <c r="BI485" s="35"/>
      <c r="BJ485" s="35"/>
      <c r="BK485" s="35"/>
      <c r="BL485" s="35"/>
      <c r="BM485" s="35"/>
      <c r="BN485" s="35"/>
      <c r="BO485" s="35"/>
      <c r="BP485" s="35"/>
      <c r="BQ485" s="35"/>
      <c r="BR485" s="35"/>
      <c r="BS485" s="35"/>
      <c r="BT485" s="35"/>
      <c r="BU485" s="35"/>
      <c r="BV485" s="35"/>
      <c r="BW485" s="35"/>
      <c r="BX485" s="35"/>
      <c r="BY485" s="35"/>
      <c r="BZ485" s="35"/>
      <c r="CA485" s="35"/>
      <c r="CB485" s="35"/>
      <c r="CC485" s="35"/>
      <c r="CD485" s="35"/>
      <c r="CE485" s="35"/>
      <c r="CF485" s="35"/>
      <c r="CG485" s="35"/>
      <c r="CH485" s="35"/>
      <c r="CI485" s="35"/>
      <c r="CJ485" s="35"/>
      <c r="CK485" s="35"/>
      <c r="CL485" s="35"/>
      <c r="CM485" s="35"/>
      <c r="CN485" s="35"/>
      <c r="CO485" s="35"/>
      <c r="CP485" s="35"/>
      <c r="CQ485" s="35"/>
      <c r="CR485" s="35"/>
      <c r="CS485" s="35"/>
      <c r="CT485" s="35"/>
      <c r="CU485" s="35"/>
      <c r="CV485" s="35"/>
      <c r="CW485" s="35"/>
      <c r="CX485" s="35"/>
      <c r="CY485" s="35"/>
      <c r="CZ485" s="35"/>
    </row>
    <row r="486" spans="1:104" ht="10.5" customHeight="1" x14ac:dyDescent="0.1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  <c r="BF486" s="35"/>
      <c r="BG486" s="35"/>
      <c r="BH486" s="35"/>
      <c r="BI486" s="35"/>
      <c r="BJ486" s="35"/>
      <c r="BK486" s="35"/>
      <c r="BL486" s="35"/>
      <c r="BM486" s="35"/>
      <c r="BN486" s="35"/>
      <c r="BO486" s="35"/>
      <c r="BP486" s="35"/>
      <c r="BQ486" s="35"/>
      <c r="BR486" s="35"/>
      <c r="BS486" s="35"/>
      <c r="BT486" s="35"/>
      <c r="BU486" s="35"/>
      <c r="BV486" s="35"/>
      <c r="BW486" s="35"/>
      <c r="BX486" s="35"/>
      <c r="BY486" s="35"/>
      <c r="BZ486" s="35"/>
      <c r="CA486" s="35"/>
      <c r="CB486" s="35"/>
      <c r="CC486" s="35"/>
      <c r="CD486" s="35"/>
      <c r="CE486" s="35"/>
      <c r="CF486" s="35"/>
      <c r="CG486" s="35"/>
      <c r="CH486" s="35"/>
      <c r="CI486" s="35"/>
      <c r="CJ486" s="35"/>
      <c r="CK486" s="35"/>
      <c r="CL486" s="35"/>
      <c r="CM486" s="35"/>
      <c r="CN486" s="35"/>
      <c r="CO486" s="35"/>
      <c r="CP486" s="35"/>
      <c r="CQ486" s="35"/>
      <c r="CR486" s="35"/>
      <c r="CS486" s="35"/>
      <c r="CT486" s="35"/>
      <c r="CU486" s="35"/>
      <c r="CV486" s="35"/>
      <c r="CW486" s="35"/>
      <c r="CX486" s="35"/>
      <c r="CY486" s="35"/>
      <c r="CZ486" s="35"/>
    </row>
    <row r="487" spans="1:104" ht="10.5" customHeight="1" x14ac:dyDescent="0.1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  <c r="BH487" s="35"/>
      <c r="BI487" s="35"/>
      <c r="BJ487" s="35"/>
      <c r="BK487" s="35"/>
      <c r="BL487" s="35"/>
      <c r="BM487" s="35"/>
      <c r="BN487" s="35"/>
      <c r="BO487" s="35"/>
      <c r="BP487" s="35"/>
      <c r="BQ487" s="35"/>
      <c r="BR487" s="35"/>
      <c r="BS487" s="35"/>
      <c r="BT487" s="35"/>
      <c r="BU487" s="35"/>
      <c r="BV487" s="35"/>
      <c r="BW487" s="35"/>
      <c r="BX487" s="35"/>
      <c r="BY487" s="35"/>
      <c r="BZ487" s="35"/>
      <c r="CA487" s="35"/>
      <c r="CB487" s="35"/>
      <c r="CC487" s="35"/>
      <c r="CD487" s="35"/>
      <c r="CE487" s="35"/>
      <c r="CF487" s="35"/>
      <c r="CG487" s="35"/>
      <c r="CH487" s="35"/>
      <c r="CI487" s="35"/>
      <c r="CJ487" s="35"/>
      <c r="CK487" s="35"/>
      <c r="CL487" s="35"/>
      <c r="CM487" s="35"/>
      <c r="CN487" s="35"/>
      <c r="CO487" s="35"/>
      <c r="CP487" s="35"/>
      <c r="CQ487" s="35"/>
      <c r="CR487" s="35"/>
      <c r="CS487" s="35"/>
      <c r="CT487" s="35"/>
      <c r="CU487" s="35"/>
      <c r="CV487" s="35"/>
      <c r="CW487" s="35"/>
      <c r="CX487" s="35"/>
      <c r="CY487" s="35"/>
      <c r="CZ487" s="35"/>
    </row>
    <row r="488" spans="1:104" ht="10.5" customHeight="1" x14ac:dyDescent="0.1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  <c r="BH488" s="35"/>
      <c r="BI488" s="35"/>
      <c r="BJ488" s="35"/>
      <c r="BK488" s="35"/>
      <c r="BL488" s="35"/>
      <c r="BM488" s="35"/>
      <c r="BN488" s="35"/>
      <c r="BO488" s="35"/>
      <c r="BP488" s="35"/>
      <c r="BQ488" s="35"/>
      <c r="BR488" s="35"/>
      <c r="BS488" s="35"/>
      <c r="BT488" s="35"/>
      <c r="BU488" s="35"/>
      <c r="BV488" s="35"/>
      <c r="BW488" s="35"/>
      <c r="BX488" s="35"/>
      <c r="BY488" s="35"/>
      <c r="BZ488" s="35"/>
      <c r="CA488" s="35"/>
      <c r="CB488" s="35"/>
      <c r="CC488" s="35"/>
      <c r="CD488" s="35"/>
      <c r="CE488" s="35"/>
      <c r="CF488" s="35"/>
      <c r="CG488" s="35"/>
      <c r="CH488" s="35"/>
      <c r="CI488" s="35"/>
      <c r="CJ488" s="35"/>
      <c r="CK488" s="35"/>
      <c r="CL488" s="35"/>
      <c r="CM488" s="35"/>
      <c r="CN488" s="35"/>
      <c r="CO488" s="35"/>
      <c r="CP488" s="35"/>
      <c r="CQ488" s="35"/>
      <c r="CR488" s="35"/>
      <c r="CS488" s="35"/>
      <c r="CT488" s="35"/>
      <c r="CU488" s="35"/>
      <c r="CV488" s="35"/>
      <c r="CW488" s="35"/>
      <c r="CX488" s="35"/>
      <c r="CY488" s="35"/>
      <c r="CZ488" s="35"/>
    </row>
    <row r="489" spans="1:104" ht="10.5" customHeight="1" x14ac:dyDescent="0.1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  <c r="BI489" s="35"/>
      <c r="BJ489" s="35"/>
      <c r="BK489" s="35"/>
      <c r="BL489" s="35"/>
      <c r="BM489" s="35"/>
      <c r="BN489" s="35"/>
      <c r="BO489" s="35"/>
      <c r="BP489" s="35"/>
      <c r="BQ489" s="35"/>
      <c r="BR489" s="35"/>
      <c r="BS489" s="35"/>
      <c r="BT489" s="35"/>
      <c r="BU489" s="35"/>
      <c r="BV489" s="35"/>
      <c r="BW489" s="35"/>
      <c r="BX489" s="35"/>
      <c r="BY489" s="35"/>
      <c r="BZ489" s="35"/>
      <c r="CA489" s="35"/>
      <c r="CB489" s="35"/>
      <c r="CC489" s="35"/>
      <c r="CD489" s="35"/>
      <c r="CE489" s="35"/>
      <c r="CF489" s="35"/>
      <c r="CG489" s="35"/>
      <c r="CH489" s="35"/>
      <c r="CI489" s="35"/>
      <c r="CJ489" s="35"/>
      <c r="CK489" s="35"/>
      <c r="CL489" s="35"/>
      <c r="CM489" s="35"/>
      <c r="CN489" s="35"/>
      <c r="CO489" s="35"/>
      <c r="CP489" s="35"/>
      <c r="CQ489" s="35"/>
      <c r="CR489" s="35"/>
      <c r="CS489" s="35"/>
      <c r="CT489" s="35"/>
      <c r="CU489" s="35"/>
      <c r="CV489" s="35"/>
      <c r="CW489" s="35"/>
      <c r="CX489" s="35"/>
      <c r="CY489" s="35"/>
      <c r="CZ489" s="35"/>
    </row>
    <row r="490" spans="1:104" ht="10.5" customHeight="1" x14ac:dyDescent="0.1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</row>
    <row r="491" spans="1:104" ht="10.5" customHeight="1" x14ac:dyDescent="0.1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35"/>
      <c r="BI491" s="35"/>
      <c r="BJ491" s="35"/>
      <c r="BK491" s="35"/>
      <c r="BL491" s="35"/>
      <c r="BM491" s="35"/>
      <c r="BN491" s="35"/>
      <c r="BO491" s="35"/>
      <c r="BP491" s="35"/>
      <c r="BQ491" s="35"/>
      <c r="BR491" s="35"/>
      <c r="BS491" s="35"/>
      <c r="BT491" s="35"/>
      <c r="BU491" s="35"/>
      <c r="BV491" s="35"/>
      <c r="BW491" s="35"/>
      <c r="BX491" s="35"/>
      <c r="BY491" s="35"/>
      <c r="BZ491" s="35"/>
      <c r="CA491" s="35"/>
      <c r="CB491" s="35"/>
      <c r="CC491" s="35"/>
      <c r="CD491" s="35"/>
      <c r="CE491" s="35"/>
      <c r="CF491" s="35"/>
      <c r="CG491" s="35"/>
      <c r="CH491" s="35"/>
      <c r="CI491" s="35"/>
      <c r="CJ491" s="35"/>
      <c r="CK491" s="35"/>
      <c r="CL491" s="35"/>
      <c r="CM491" s="35"/>
      <c r="CN491" s="35"/>
      <c r="CO491" s="35"/>
      <c r="CP491" s="35"/>
      <c r="CQ491" s="35"/>
      <c r="CR491" s="35"/>
      <c r="CS491" s="35"/>
      <c r="CT491" s="35"/>
      <c r="CU491" s="35"/>
      <c r="CV491" s="35"/>
      <c r="CW491" s="35"/>
      <c r="CX491" s="35"/>
      <c r="CY491" s="35"/>
      <c r="CZ491" s="35"/>
    </row>
    <row r="492" spans="1:104" ht="10.5" customHeight="1" x14ac:dyDescent="0.1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  <c r="BF492" s="35"/>
      <c r="BG492" s="35"/>
      <c r="BH492" s="35"/>
      <c r="BI492" s="35"/>
      <c r="BJ492" s="35"/>
      <c r="BK492" s="35"/>
      <c r="BL492" s="35"/>
      <c r="BM492" s="35"/>
      <c r="BN492" s="35"/>
      <c r="BO492" s="35"/>
      <c r="BP492" s="35"/>
      <c r="BQ492" s="35"/>
      <c r="BR492" s="35"/>
      <c r="BS492" s="35"/>
      <c r="BT492" s="35"/>
      <c r="BU492" s="35"/>
      <c r="BV492" s="35"/>
      <c r="BW492" s="35"/>
      <c r="BX492" s="35"/>
      <c r="BY492" s="35"/>
      <c r="BZ492" s="35"/>
      <c r="CA492" s="35"/>
      <c r="CB492" s="35"/>
      <c r="CC492" s="35"/>
      <c r="CD492" s="35"/>
      <c r="CE492" s="35"/>
      <c r="CF492" s="35"/>
      <c r="CG492" s="35"/>
      <c r="CH492" s="35"/>
      <c r="CI492" s="35"/>
      <c r="CJ492" s="35"/>
      <c r="CK492" s="35"/>
      <c r="CL492" s="35"/>
      <c r="CM492" s="35"/>
      <c r="CN492" s="35"/>
      <c r="CO492" s="35"/>
      <c r="CP492" s="35"/>
      <c r="CQ492" s="35"/>
      <c r="CR492" s="35"/>
      <c r="CS492" s="35"/>
      <c r="CT492" s="35"/>
      <c r="CU492" s="35"/>
      <c r="CV492" s="35"/>
      <c r="CW492" s="35"/>
      <c r="CX492" s="35"/>
      <c r="CY492" s="35"/>
      <c r="CZ492" s="35"/>
    </row>
    <row r="493" spans="1:104" ht="10.5" customHeight="1" x14ac:dyDescent="0.1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  <c r="BI493" s="35"/>
      <c r="BJ493" s="35"/>
      <c r="BK493" s="35"/>
      <c r="BL493" s="35"/>
      <c r="BM493" s="35"/>
      <c r="BN493" s="35"/>
      <c r="BO493" s="35"/>
      <c r="BP493" s="35"/>
      <c r="BQ493" s="35"/>
      <c r="BR493" s="35"/>
      <c r="BS493" s="35"/>
      <c r="BT493" s="35"/>
      <c r="BU493" s="35"/>
      <c r="BV493" s="35"/>
      <c r="BW493" s="35"/>
      <c r="BX493" s="35"/>
      <c r="BY493" s="35"/>
      <c r="BZ493" s="35"/>
      <c r="CA493" s="35"/>
      <c r="CB493" s="35"/>
      <c r="CC493" s="35"/>
      <c r="CD493" s="35"/>
      <c r="CE493" s="35"/>
      <c r="CF493" s="35"/>
      <c r="CG493" s="35"/>
      <c r="CH493" s="35"/>
      <c r="CI493" s="35"/>
      <c r="CJ493" s="35"/>
      <c r="CK493" s="35"/>
      <c r="CL493" s="35"/>
      <c r="CM493" s="35"/>
      <c r="CN493" s="35"/>
      <c r="CO493" s="35"/>
      <c r="CP493" s="35"/>
      <c r="CQ493" s="35"/>
      <c r="CR493" s="35"/>
      <c r="CS493" s="35"/>
      <c r="CT493" s="35"/>
      <c r="CU493" s="35"/>
      <c r="CV493" s="35"/>
      <c r="CW493" s="35"/>
      <c r="CX493" s="35"/>
      <c r="CY493" s="35"/>
      <c r="CZ493" s="35"/>
    </row>
    <row r="494" spans="1:104" ht="10.5" customHeight="1" x14ac:dyDescent="0.1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  <c r="BF494" s="35"/>
      <c r="BG494" s="35"/>
      <c r="BH494" s="35"/>
      <c r="BI494" s="35"/>
      <c r="BJ494" s="35"/>
      <c r="BK494" s="35"/>
      <c r="BL494" s="35"/>
      <c r="BM494" s="35"/>
      <c r="BN494" s="35"/>
      <c r="BO494" s="35"/>
      <c r="BP494" s="35"/>
      <c r="BQ494" s="35"/>
      <c r="BR494" s="35"/>
      <c r="BS494" s="35"/>
      <c r="BT494" s="35"/>
      <c r="BU494" s="35"/>
      <c r="BV494" s="35"/>
      <c r="BW494" s="35"/>
      <c r="BX494" s="35"/>
      <c r="BY494" s="35"/>
      <c r="BZ494" s="35"/>
      <c r="CA494" s="35"/>
      <c r="CB494" s="35"/>
      <c r="CC494" s="35"/>
      <c r="CD494" s="35"/>
      <c r="CE494" s="35"/>
      <c r="CF494" s="35"/>
      <c r="CG494" s="35"/>
      <c r="CH494" s="35"/>
      <c r="CI494" s="35"/>
      <c r="CJ494" s="35"/>
      <c r="CK494" s="35"/>
      <c r="CL494" s="35"/>
      <c r="CM494" s="35"/>
      <c r="CN494" s="35"/>
      <c r="CO494" s="35"/>
      <c r="CP494" s="35"/>
      <c r="CQ494" s="35"/>
      <c r="CR494" s="35"/>
      <c r="CS494" s="35"/>
      <c r="CT494" s="35"/>
      <c r="CU494" s="35"/>
      <c r="CV494" s="35"/>
      <c r="CW494" s="35"/>
      <c r="CX494" s="35"/>
      <c r="CY494" s="35"/>
      <c r="CZ494" s="35"/>
    </row>
    <row r="495" spans="1:104" ht="10.5" customHeight="1" x14ac:dyDescent="0.1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  <c r="BJ495" s="35"/>
      <c r="BK495" s="35"/>
      <c r="BL495" s="35"/>
      <c r="BM495" s="35"/>
      <c r="BN495" s="35"/>
      <c r="BO495" s="35"/>
      <c r="BP495" s="35"/>
      <c r="BQ495" s="35"/>
      <c r="BR495" s="35"/>
      <c r="BS495" s="35"/>
      <c r="BT495" s="35"/>
      <c r="BU495" s="35"/>
      <c r="BV495" s="35"/>
      <c r="BW495" s="35"/>
      <c r="BX495" s="35"/>
      <c r="BY495" s="35"/>
      <c r="BZ495" s="35"/>
      <c r="CA495" s="35"/>
      <c r="CB495" s="35"/>
      <c r="CC495" s="35"/>
      <c r="CD495" s="35"/>
      <c r="CE495" s="35"/>
      <c r="CF495" s="35"/>
      <c r="CG495" s="35"/>
      <c r="CH495" s="35"/>
      <c r="CI495" s="35"/>
      <c r="CJ495" s="35"/>
      <c r="CK495" s="35"/>
      <c r="CL495" s="35"/>
      <c r="CM495" s="35"/>
      <c r="CN495" s="35"/>
      <c r="CO495" s="35"/>
      <c r="CP495" s="35"/>
      <c r="CQ495" s="35"/>
      <c r="CR495" s="35"/>
      <c r="CS495" s="35"/>
      <c r="CT495" s="35"/>
      <c r="CU495" s="35"/>
      <c r="CV495" s="35"/>
      <c r="CW495" s="35"/>
      <c r="CX495" s="35"/>
      <c r="CY495" s="35"/>
      <c r="CZ495" s="35"/>
    </row>
    <row r="496" spans="1:104" ht="10.5" customHeight="1" x14ac:dyDescent="0.1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  <c r="BI496" s="35"/>
      <c r="BJ496" s="35"/>
      <c r="BK496" s="35"/>
      <c r="BL496" s="35"/>
      <c r="BM496" s="35"/>
      <c r="BN496" s="35"/>
      <c r="BO496" s="35"/>
      <c r="BP496" s="35"/>
      <c r="BQ496" s="35"/>
      <c r="BR496" s="35"/>
      <c r="BS496" s="35"/>
      <c r="BT496" s="35"/>
      <c r="BU496" s="35"/>
      <c r="BV496" s="35"/>
      <c r="BW496" s="35"/>
      <c r="BX496" s="35"/>
      <c r="BY496" s="35"/>
      <c r="BZ496" s="35"/>
      <c r="CA496" s="35"/>
      <c r="CB496" s="35"/>
      <c r="CC496" s="35"/>
      <c r="CD496" s="35"/>
      <c r="CE496" s="35"/>
      <c r="CF496" s="35"/>
      <c r="CG496" s="35"/>
      <c r="CH496" s="35"/>
      <c r="CI496" s="35"/>
      <c r="CJ496" s="35"/>
      <c r="CK496" s="35"/>
      <c r="CL496" s="35"/>
      <c r="CM496" s="35"/>
      <c r="CN496" s="35"/>
      <c r="CO496" s="35"/>
      <c r="CP496" s="35"/>
      <c r="CQ496" s="35"/>
      <c r="CR496" s="35"/>
      <c r="CS496" s="35"/>
      <c r="CT496" s="35"/>
      <c r="CU496" s="35"/>
      <c r="CV496" s="35"/>
      <c r="CW496" s="35"/>
      <c r="CX496" s="35"/>
      <c r="CY496" s="35"/>
      <c r="CZ496" s="35"/>
    </row>
    <row r="497" spans="1:104" ht="10.5" customHeight="1" x14ac:dyDescent="0.1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5"/>
      <c r="BG497" s="35"/>
      <c r="BH497" s="35"/>
      <c r="BI497" s="35"/>
      <c r="BJ497" s="35"/>
      <c r="BK497" s="35"/>
      <c r="BL497" s="35"/>
      <c r="BM497" s="35"/>
      <c r="BN497" s="35"/>
      <c r="BO497" s="35"/>
      <c r="BP497" s="35"/>
      <c r="BQ497" s="35"/>
      <c r="BR497" s="35"/>
      <c r="BS497" s="35"/>
      <c r="BT497" s="35"/>
      <c r="BU497" s="35"/>
      <c r="BV497" s="35"/>
      <c r="BW497" s="35"/>
      <c r="BX497" s="35"/>
      <c r="BY497" s="35"/>
      <c r="BZ497" s="35"/>
      <c r="CA497" s="35"/>
      <c r="CB497" s="35"/>
      <c r="CC497" s="35"/>
      <c r="CD497" s="35"/>
      <c r="CE497" s="35"/>
      <c r="CF497" s="35"/>
      <c r="CG497" s="35"/>
      <c r="CH497" s="35"/>
      <c r="CI497" s="35"/>
      <c r="CJ497" s="35"/>
      <c r="CK497" s="35"/>
      <c r="CL497" s="35"/>
      <c r="CM497" s="35"/>
      <c r="CN497" s="35"/>
      <c r="CO497" s="35"/>
      <c r="CP497" s="35"/>
      <c r="CQ497" s="35"/>
      <c r="CR497" s="35"/>
      <c r="CS497" s="35"/>
      <c r="CT497" s="35"/>
      <c r="CU497" s="35"/>
      <c r="CV497" s="35"/>
      <c r="CW497" s="35"/>
      <c r="CX497" s="35"/>
      <c r="CY497" s="35"/>
      <c r="CZ497" s="35"/>
    </row>
    <row r="498" spans="1:104" ht="10.5" customHeight="1" x14ac:dyDescent="0.1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</row>
    <row r="499" spans="1:104" ht="10.5" customHeight="1" x14ac:dyDescent="0.1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  <c r="BH499" s="35"/>
      <c r="BI499" s="35"/>
      <c r="BJ499" s="35"/>
      <c r="BK499" s="35"/>
      <c r="BL499" s="35"/>
      <c r="BM499" s="35"/>
      <c r="BN499" s="35"/>
      <c r="BO499" s="35"/>
      <c r="BP499" s="35"/>
      <c r="BQ499" s="35"/>
      <c r="BR499" s="35"/>
      <c r="BS499" s="35"/>
      <c r="BT499" s="35"/>
      <c r="BU499" s="35"/>
      <c r="BV499" s="35"/>
      <c r="BW499" s="35"/>
      <c r="BX499" s="35"/>
      <c r="BY499" s="35"/>
      <c r="BZ499" s="35"/>
      <c r="CA499" s="35"/>
      <c r="CB499" s="35"/>
      <c r="CC499" s="35"/>
      <c r="CD499" s="35"/>
      <c r="CE499" s="35"/>
      <c r="CF499" s="35"/>
      <c r="CG499" s="35"/>
      <c r="CH499" s="35"/>
      <c r="CI499" s="35"/>
      <c r="CJ499" s="35"/>
      <c r="CK499" s="35"/>
      <c r="CL499" s="35"/>
      <c r="CM499" s="35"/>
      <c r="CN499" s="35"/>
      <c r="CO499" s="35"/>
      <c r="CP499" s="35"/>
      <c r="CQ499" s="35"/>
      <c r="CR499" s="35"/>
      <c r="CS499" s="35"/>
      <c r="CT499" s="35"/>
      <c r="CU499" s="35"/>
      <c r="CV499" s="35"/>
      <c r="CW499" s="35"/>
      <c r="CX499" s="35"/>
      <c r="CY499" s="35"/>
      <c r="CZ499" s="35"/>
    </row>
    <row r="500" spans="1:104" ht="10.5" customHeight="1" x14ac:dyDescent="0.1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  <c r="BL500" s="35"/>
      <c r="BM500" s="35"/>
      <c r="BN500" s="35"/>
      <c r="BO500" s="35"/>
      <c r="BP500" s="35"/>
      <c r="BQ500" s="35"/>
      <c r="BR500" s="35"/>
      <c r="BS500" s="35"/>
      <c r="BT500" s="35"/>
      <c r="BU500" s="35"/>
      <c r="BV500" s="35"/>
      <c r="BW500" s="35"/>
      <c r="BX500" s="35"/>
      <c r="BY500" s="35"/>
      <c r="BZ500" s="35"/>
      <c r="CA500" s="35"/>
      <c r="CB500" s="35"/>
      <c r="CC500" s="35"/>
      <c r="CD500" s="35"/>
      <c r="CE500" s="35"/>
      <c r="CF500" s="35"/>
      <c r="CG500" s="35"/>
      <c r="CH500" s="35"/>
      <c r="CI500" s="35"/>
      <c r="CJ500" s="35"/>
      <c r="CK500" s="35"/>
      <c r="CL500" s="35"/>
      <c r="CM500" s="35"/>
      <c r="CN500" s="35"/>
      <c r="CO500" s="35"/>
      <c r="CP500" s="35"/>
      <c r="CQ500" s="35"/>
      <c r="CR500" s="35"/>
      <c r="CS500" s="35"/>
      <c r="CT500" s="35"/>
      <c r="CU500" s="35"/>
      <c r="CV500" s="35"/>
      <c r="CW500" s="35"/>
      <c r="CX500" s="35"/>
      <c r="CY500" s="35"/>
      <c r="CZ500" s="35"/>
    </row>
    <row r="501" spans="1:104" ht="10.5" customHeight="1" x14ac:dyDescent="0.1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35"/>
      <c r="BJ501" s="35"/>
      <c r="BK501" s="35"/>
      <c r="BL501" s="35"/>
      <c r="BM501" s="35"/>
      <c r="BN501" s="35"/>
      <c r="BO501" s="35"/>
      <c r="BP501" s="35"/>
      <c r="BQ501" s="35"/>
      <c r="BR501" s="35"/>
      <c r="BS501" s="35"/>
      <c r="BT501" s="35"/>
      <c r="BU501" s="35"/>
      <c r="BV501" s="35"/>
      <c r="BW501" s="35"/>
      <c r="BX501" s="35"/>
      <c r="BY501" s="35"/>
      <c r="BZ501" s="35"/>
      <c r="CA501" s="35"/>
      <c r="CB501" s="35"/>
      <c r="CC501" s="35"/>
      <c r="CD501" s="35"/>
      <c r="CE501" s="35"/>
      <c r="CF501" s="35"/>
      <c r="CG501" s="35"/>
      <c r="CH501" s="35"/>
      <c r="CI501" s="35"/>
      <c r="CJ501" s="35"/>
      <c r="CK501" s="35"/>
      <c r="CL501" s="35"/>
      <c r="CM501" s="35"/>
      <c r="CN501" s="35"/>
      <c r="CO501" s="35"/>
      <c r="CP501" s="35"/>
      <c r="CQ501" s="35"/>
      <c r="CR501" s="35"/>
      <c r="CS501" s="35"/>
      <c r="CT501" s="35"/>
      <c r="CU501" s="35"/>
      <c r="CV501" s="35"/>
      <c r="CW501" s="35"/>
      <c r="CX501" s="35"/>
      <c r="CY501" s="35"/>
      <c r="CZ501" s="35"/>
    </row>
    <row r="502" spans="1:104" ht="10.5" customHeight="1" x14ac:dyDescent="0.1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  <c r="BH502" s="35"/>
      <c r="BI502" s="35"/>
      <c r="BJ502" s="35"/>
      <c r="BK502" s="35"/>
      <c r="BL502" s="35"/>
      <c r="BM502" s="35"/>
      <c r="BN502" s="35"/>
      <c r="BO502" s="35"/>
      <c r="BP502" s="35"/>
      <c r="BQ502" s="35"/>
      <c r="BR502" s="35"/>
      <c r="BS502" s="35"/>
      <c r="BT502" s="35"/>
      <c r="BU502" s="35"/>
      <c r="BV502" s="35"/>
      <c r="BW502" s="35"/>
      <c r="BX502" s="35"/>
      <c r="BY502" s="35"/>
      <c r="BZ502" s="35"/>
      <c r="CA502" s="35"/>
      <c r="CB502" s="35"/>
      <c r="CC502" s="35"/>
      <c r="CD502" s="35"/>
      <c r="CE502" s="35"/>
      <c r="CF502" s="35"/>
      <c r="CG502" s="35"/>
      <c r="CH502" s="35"/>
      <c r="CI502" s="35"/>
      <c r="CJ502" s="35"/>
      <c r="CK502" s="35"/>
      <c r="CL502" s="35"/>
      <c r="CM502" s="35"/>
      <c r="CN502" s="35"/>
      <c r="CO502" s="35"/>
      <c r="CP502" s="35"/>
      <c r="CQ502" s="35"/>
      <c r="CR502" s="35"/>
      <c r="CS502" s="35"/>
      <c r="CT502" s="35"/>
      <c r="CU502" s="35"/>
      <c r="CV502" s="35"/>
      <c r="CW502" s="35"/>
      <c r="CX502" s="35"/>
      <c r="CY502" s="35"/>
      <c r="CZ502" s="35"/>
    </row>
    <row r="503" spans="1:104" ht="10.5" customHeight="1" x14ac:dyDescent="0.1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  <c r="BI503" s="35"/>
      <c r="BJ503" s="35"/>
      <c r="BK503" s="35"/>
      <c r="BL503" s="35"/>
      <c r="BM503" s="35"/>
      <c r="BN503" s="35"/>
      <c r="BO503" s="35"/>
      <c r="BP503" s="35"/>
      <c r="BQ503" s="35"/>
      <c r="BR503" s="35"/>
      <c r="BS503" s="35"/>
      <c r="BT503" s="35"/>
      <c r="BU503" s="35"/>
      <c r="BV503" s="35"/>
      <c r="BW503" s="35"/>
      <c r="BX503" s="35"/>
      <c r="BY503" s="35"/>
      <c r="BZ503" s="35"/>
      <c r="CA503" s="35"/>
      <c r="CB503" s="35"/>
      <c r="CC503" s="35"/>
      <c r="CD503" s="35"/>
      <c r="CE503" s="35"/>
      <c r="CF503" s="35"/>
      <c r="CG503" s="35"/>
      <c r="CH503" s="35"/>
      <c r="CI503" s="35"/>
      <c r="CJ503" s="35"/>
      <c r="CK503" s="35"/>
      <c r="CL503" s="35"/>
      <c r="CM503" s="35"/>
      <c r="CN503" s="35"/>
      <c r="CO503" s="35"/>
      <c r="CP503" s="35"/>
      <c r="CQ503" s="35"/>
      <c r="CR503" s="35"/>
      <c r="CS503" s="35"/>
      <c r="CT503" s="35"/>
      <c r="CU503" s="35"/>
      <c r="CV503" s="35"/>
      <c r="CW503" s="35"/>
      <c r="CX503" s="35"/>
      <c r="CY503" s="35"/>
      <c r="CZ503" s="35"/>
    </row>
    <row r="504" spans="1:104" ht="10.5" customHeight="1" x14ac:dyDescent="0.1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  <c r="BF504" s="35"/>
      <c r="BG504" s="35"/>
      <c r="BH504" s="35"/>
      <c r="BI504" s="35"/>
      <c r="BJ504" s="35"/>
      <c r="BK504" s="35"/>
      <c r="BL504" s="35"/>
      <c r="BM504" s="35"/>
      <c r="BN504" s="35"/>
      <c r="BO504" s="35"/>
      <c r="BP504" s="35"/>
      <c r="BQ504" s="35"/>
      <c r="BR504" s="35"/>
      <c r="BS504" s="35"/>
      <c r="BT504" s="35"/>
      <c r="BU504" s="35"/>
      <c r="BV504" s="35"/>
      <c r="BW504" s="35"/>
      <c r="BX504" s="35"/>
      <c r="BY504" s="35"/>
      <c r="BZ504" s="35"/>
      <c r="CA504" s="35"/>
      <c r="CB504" s="35"/>
      <c r="CC504" s="35"/>
      <c r="CD504" s="35"/>
      <c r="CE504" s="35"/>
      <c r="CF504" s="35"/>
      <c r="CG504" s="35"/>
      <c r="CH504" s="35"/>
      <c r="CI504" s="35"/>
      <c r="CJ504" s="35"/>
      <c r="CK504" s="35"/>
      <c r="CL504" s="35"/>
      <c r="CM504" s="35"/>
      <c r="CN504" s="35"/>
      <c r="CO504" s="35"/>
      <c r="CP504" s="35"/>
      <c r="CQ504" s="35"/>
      <c r="CR504" s="35"/>
      <c r="CS504" s="35"/>
      <c r="CT504" s="35"/>
      <c r="CU504" s="35"/>
      <c r="CV504" s="35"/>
      <c r="CW504" s="35"/>
      <c r="CX504" s="35"/>
      <c r="CY504" s="35"/>
      <c r="CZ504" s="35"/>
    </row>
    <row r="505" spans="1:104" ht="10.5" customHeight="1" x14ac:dyDescent="0.1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</row>
    <row r="506" spans="1:104" ht="10.5" customHeight="1" x14ac:dyDescent="0.1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  <c r="BF506" s="35"/>
      <c r="BG506" s="35"/>
      <c r="BH506" s="35"/>
      <c r="BI506" s="35"/>
      <c r="BJ506" s="35"/>
      <c r="BK506" s="35"/>
      <c r="BL506" s="35"/>
      <c r="BM506" s="35"/>
      <c r="BN506" s="35"/>
      <c r="BO506" s="35"/>
      <c r="BP506" s="35"/>
      <c r="BQ506" s="35"/>
      <c r="BR506" s="35"/>
      <c r="BS506" s="35"/>
      <c r="BT506" s="35"/>
      <c r="BU506" s="35"/>
      <c r="BV506" s="35"/>
      <c r="BW506" s="35"/>
      <c r="BX506" s="35"/>
      <c r="BY506" s="35"/>
      <c r="BZ506" s="35"/>
      <c r="CA506" s="35"/>
      <c r="CB506" s="35"/>
      <c r="CC506" s="35"/>
      <c r="CD506" s="35"/>
      <c r="CE506" s="35"/>
      <c r="CF506" s="35"/>
      <c r="CG506" s="35"/>
      <c r="CH506" s="35"/>
      <c r="CI506" s="35"/>
      <c r="CJ506" s="35"/>
      <c r="CK506" s="35"/>
      <c r="CL506" s="35"/>
      <c r="CM506" s="35"/>
      <c r="CN506" s="35"/>
      <c r="CO506" s="35"/>
      <c r="CP506" s="35"/>
      <c r="CQ506" s="35"/>
      <c r="CR506" s="35"/>
      <c r="CS506" s="35"/>
      <c r="CT506" s="35"/>
      <c r="CU506" s="35"/>
      <c r="CV506" s="35"/>
      <c r="CW506" s="35"/>
      <c r="CX506" s="35"/>
      <c r="CY506" s="35"/>
      <c r="CZ506" s="35"/>
    </row>
    <row r="507" spans="1:104" ht="10.5" customHeight="1" x14ac:dyDescent="0.1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35"/>
      <c r="BL507" s="35"/>
      <c r="BM507" s="35"/>
      <c r="BN507" s="35"/>
      <c r="BO507" s="35"/>
      <c r="BP507" s="35"/>
      <c r="BQ507" s="35"/>
      <c r="BR507" s="35"/>
      <c r="BS507" s="35"/>
      <c r="BT507" s="35"/>
      <c r="BU507" s="35"/>
      <c r="BV507" s="35"/>
      <c r="BW507" s="35"/>
      <c r="BX507" s="35"/>
      <c r="BY507" s="35"/>
      <c r="BZ507" s="35"/>
      <c r="CA507" s="35"/>
      <c r="CB507" s="35"/>
      <c r="CC507" s="35"/>
      <c r="CD507" s="35"/>
      <c r="CE507" s="35"/>
      <c r="CF507" s="35"/>
      <c r="CG507" s="35"/>
      <c r="CH507" s="35"/>
      <c r="CI507" s="35"/>
      <c r="CJ507" s="35"/>
      <c r="CK507" s="35"/>
      <c r="CL507" s="35"/>
      <c r="CM507" s="35"/>
      <c r="CN507" s="35"/>
      <c r="CO507" s="35"/>
      <c r="CP507" s="35"/>
      <c r="CQ507" s="35"/>
      <c r="CR507" s="35"/>
      <c r="CS507" s="35"/>
      <c r="CT507" s="35"/>
      <c r="CU507" s="35"/>
      <c r="CV507" s="35"/>
      <c r="CW507" s="35"/>
      <c r="CX507" s="35"/>
      <c r="CY507" s="35"/>
      <c r="CZ507" s="35"/>
    </row>
    <row r="508" spans="1:104" ht="10.5" customHeight="1" x14ac:dyDescent="0.1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BH508" s="35"/>
      <c r="BI508" s="35"/>
      <c r="BJ508" s="35"/>
      <c r="BK508" s="35"/>
      <c r="BL508" s="35"/>
      <c r="BM508" s="35"/>
      <c r="BN508" s="35"/>
      <c r="BO508" s="35"/>
      <c r="BP508" s="35"/>
      <c r="BQ508" s="35"/>
      <c r="BR508" s="35"/>
      <c r="BS508" s="35"/>
      <c r="BT508" s="35"/>
      <c r="BU508" s="35"/>
      <c r="BV508" s="35"/>
      <c r="BW508" s="35"/>
      <c r="BX508" s="35"/>
      <c r="BY508" s="35"/>
      <c r="BZ508" s="35"/>
      <c r="CA508" s="35"/>
      <c r="CB508" s="35"/>
      <c r="CC508" s="35"/>
      <c r="CD508" s="35"/>
      <c r="CE508" s="35"/>
      <c r="CF508" s="35"/>
      <c r="CG508" s="35"/>
      <c r="CH508" s="35"/>
      <c r="CI508" s="35"/>
      <c r="CJ508" s="35"/>
      <c r="CK508" s="35"/>
      <c r="CL508" s="35"/>
      <c r="CM508" s="35"/>
      <c r="CN508" s="35"/>
      <c r="CO508" s="35"/>
      <c r="CP508" s="35"/>
      <c r="CQ508" s="35"/>
      <c r="CR508" s="35"/>
      <c r="CS508" s="35"/>
      <c r="CT508" s="35"/>
      <c r="CU508" s="35"/>
      <c r="CV508" s="35"/>
      <c r="CW508" s="35"/>
      <c r="CX508" s="35"/>
      <c r="CY508" s="35"/>
      <c r="CZ508" s="35"/>
    </row>
    <row r="509" spans="1:104" ht="10.5" customHeight="1" x14ac:dyDescent="0.1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BH509" s="35"/>
      <c r="BI509" s="35"/>
      <c r="BJ509" s="35"/>
      <c r="BK509" s="35"/>
      <c r="BL509" s="35"/>
      <c r="BM509" s="35"/>
      <c r="BN509" s="35"/>
      <c r="BO509" s="35"/>
      <c r="BP509" s="35"/>
      <c r="BQ509" s="35"/>
      <c r="BR509" s="35"/>
      <c r="BS509" s="35"/>
      <c r="BT509" s="35"/>
      <c r="BU509" s="35"/>
      <c r="BV509" s="35"/>
      <c r="BW509" s="35"/>
      <c r="BX509" s="35"/>
      <c r="BY509" s="35"/>
      <c r="BZ509" s="35"/>
      <c r="CA509" s="35"/>
      <c r="CB509" s="35"/>
      <c r="CC509" s="35"/>
      <c r="CD509" s="35"/>
      <c r="CE509" s="35"/>
      <c r="CF509" s="35"/>
      <c r="CG509" s="35"/>
      <c r="CH509" s="35"/>
      <c r="CI509" s="35"/>
      <c r="CJ509" s="35"/>
      <c r="CK509" s="35"/>
      <c r="CL509" s="35"/>
      <c r="CM509" s="35"/>
      <c r="CN509" s="35"/>
      <c r="CO509" s="35"/>
      <c r="CP509" s="35"/>
      <c r="CQ509" s="35"/>
      <c r="CR509" s="35"/>
      <c r="CS509" s="35"/>
      <c r="CT509" s="35"/>
      <c r="CU509" s="35"/>
      <c r="CV509" s="35"/>
      <c r="CW509" s="35"/>
      <c r="CX509" s="35"/>
      <c r="CY509" s="35"/>
      <c r="CZ509" s="35"/>
    </row>
    <row r="510" spans="1:104" ht="10.5" customHeight="1" x14ac:dyDescent="0.1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  <c r="BI510" s="35"/>
      <c r="BJ510" s="35"/>
      <c r="BK510" s="35"/>
      <c r="BL510" s="35"/>
      <c r="BM510" s="35"/>
      <c r="BN510" s="35"/>
      <c r="BO510" s="35"/>
      <c r="BP510" s="35"/>
      <c r="BQ510" s="35"/>
      <c r="BR510" s="35"/>
      <c r="BS510" s="35"/>
      <c r="BT510" s="35"/>
      <c r="BU510" s="35"/>
      <c r="BV510" s="35"/>
      <c r="BW510" s="35"/>
      <c r="BX510" s="35"/>
      <c r="BY510" s="35"/>
      <c r="BZ510" s="35"/>
      <c r="CA510" s="35"/>
      <c r="CB510" s="35"/>
      <c r="CC510" s="35"/>
      <c r="CD510" s="35"/>
      <c r="CE510" s="35"/>
      <c r="CF510" s="35"/>
      <c r="CG510" s="35"/>
      <c r="CH510" s="35"/>
      <c r="CI510" s="35"/>
      <c r="CJ510" s="35"/>
      <c r="CK510" s="35"/>
      <c r="CL510" s="35"/>
      <c r="CM510" s="35"/>
      <c r="CN510" s="35"/>
      <c r="CO510" s="35"/>
      <c r="CP510" s="35"/>
      <c r="CQ510" s="35"/>
      <c r="CR510" s="35"/>
      <c r="CS510" s="35"/>
      <c r="CT510" s="35"/>
      <c r="CU510" s="35"/>
      <c r="CV510" s="35"/>
      <c r="CW510" s="35"/>
      <c r="CX510" s="35"/>
      <c r="CY510" s="35"/>
      <c r="CZ510" s="35"/>
    </row>
    <row r="511" spans="1:104" ht="10.5" customHeight="1" x14ac:dyDescent="0.1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  <c r="BI511" s="35"/>
      <c r="BJ511" s="35"/>
      <c r="BK511" s="35"/>
      <c r="BL511" s="35"/>
      <c r="BM511" s="35"/>
      <c r="BN511" s="35"/>
      <c r="BO511" s="35"/>
      <c r="BP511" s="35"/>
      <c r="BQ511" s="35"/>
      <c r="BR511" s="35"/>
      <c r="BS511" s="35"/>
      <c r="BT511" s="35"/>
      <c r="BU511" s="35"/>
      <c r="BV511" s="35"/>
      <c r="BW511" s="35"/>
      <c r="BX511" s="35"/>
      <c r="BY511" s="35"/>
      <c r="BZ511" s="35"/>
      <c r="CA511" s="35"/>
      <c r="CB511" s="35"/>
      <c r="CC511" s="35"/>
      <c r="CD511" s="35"/>
      <c r="CE511" s="35"/>
      <c r="CF511" s="35"/>
      <c r="CG511" s="35"/>
      <c r="CH511" s="35"/>
      <c r="CI511" s="35"/>
      <c r="CJ511" s="35"/>
      <c r="CK511" s="35"/>
      <c r="CL511" s="35"/>
      <c r="CM511" s="35"/>
      <c r="CN511" s="35"/>
      <c r="CO511" s="35"/>
      <c r="CP511" s="35"/>
      <c r="CQ511" s="35"/>
      <c r="CR511" s="35"/>
      <c r="CS511" s="35"/>
      <c r="CT511" s="35"/>
      <c r="CU511" s="35"/>
      <c r="CV511" s="35"/>
      <c r="CW511" s="35"/>
      <c r="CX511" s="35"/>
      <c r="CY511" s="35"/>
      <c r="CZ511" s="35"/>
    </row>
    <row r="512" spans="1:104" ht="10.5" customHeight="1" x14ac:dyDescent="0.1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  <c r="BL512" s="35"/>
      <c r="BM512" s="35"/>
      <c r="BN512" s="35"/>
      <c r="BO512" s="35"/>
      <c r="BP512" s="35"/>
      <c r="BQ512" s="35"/>
      <c r="BR512" s="35"/>
      <c r="BS512" s="35"/>
      <c r="BT512" s="35"/>
      <c r="BU512" s="35"/>
      <c r="BV512" s="35"/>
      <c r="BW512" s="35"/>
      <c r="BX512" s="35"/>
      <c r="BY512" s="35"/>
      <c r="BZ512" s="35"/>
      <c r="CA512" s="35"/>
      <c r="CB512" s="35"/>
      <c r="CC512" s="35"/>
      <c r="CD512" s="35"/>
      <c r="CE512" s="35"/>
      <c r="CF512" s="35"/>
      <c r="CG512" s="35"/>
      <c r="CH512" s="35"/>
      <c r="CI512" s="35"/>
      <c r="CJ512" s="35"/>
      <c r="CK512" s="35"/>
      <c r="CL512" s="35"/>
      <c r="CM512" s="35"/>
      <c r="CN512" s="35"/>
      <c r="CO512" s="35"/>
      <c r="CP512" s="35"/>
      <c r="CQ512" s="35"/>
      <c r="CR512" s="35"/>
      <c r="CS512" s="35"/>
      <c r="CT512" s="35"/>
      <c r="CU512" s="35"/>
      <c r="CV512" s="35"/>
      <c r="CW512" s="35"/>
      <c r="CX512" s="35"/>
      <c r="CY512" s="35"/>
      <c r="CZ512" s="35"/>
    </row>
    <row r="513" spans="1:104" ht="10.5" customHeight="1" x14ac:dyDescent="0.1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  <c r="BF513" s="35"/>
      <c r="BG513" s="35"/>
      <c r="BH513" s="35"/>
      <c r="BI513" s="35"/>
      <c r="BJ513" s="35"/>
      <c r="BK513" s="35"/>
      <c r="BL513" s="35"/>
      <c r="BM513" s="35"/>
      <c r="BN513" s="35"/>
      <c r="BO513" s="35"/>
      <c r="BP513" s="35"/>
      <c r="BQ513" s="35"/>
      <c r="BR513" s="35"/>
      <c r="BS513" s="35"/>
      <c r="BT513" s="35"/>
      <c r="BU513" s="35"/>
      <c r="BV513" s="35"/>
      <c r="BW513" s="35"/>
      <c r="BX513" s="35"/>
      <c r="BY513" s="35"/>
      <c r="BZ513" s="35"/>
      <c r="CA513" s="35"/>
      <c r="CB513" s="35"/>
      <c r="CC513" s="35"/>
      <c r="CD513" s="35"/>
      <c r="CE513" s="35"/>
      <c r="CF513" s="35"/>
      <c r="CG513" s="35"/>
      <c r="CH513" s="35"/>
      <c r="CI513" s="35"/>
      <c r="CJ513" s="35"/>
      <c r="CK513" s="35"/>
      <c r="CL513" s="35"/>
      <c r="CM513" s="35"/>
      <c r="CN513" s="35"/>
      <c r="CO513" s="35"/>
      <c r="CP513" s="35"/>
      <c r="CQ513" s="35"/>
      <c r="CR513" s="35"/>
      <c r="CS513" s="35"/>
      <c r="CT513" s="35"/>
      <c r="CU513" s="35"/>
      <c r="CV513" s="35"/>
      <c r="CW513" s="35"/>
      <c r="CX513" s="35"/>
      <c r="CY513" s="35"/>
      <c r="CZ513" s="35"/>
    </row>
    <row r="514" spans="1:104" ht="10.5" customHeight="1" x14ac:dyDescent="0.1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  <c r="BF514" s="35"/>
      <c r="BG514" s="35"/>
      <c r="BH514" s="35"/>
      <c r="BI514" s="35"/>
      <c r="BJ514" s="35"/>
      <c r="BK514" s="35"/>
      <c r="BL514" s="35"/>
      <c r="BM514" s="35"/>
      <c r="BN514" s="35"/>
      <c r="BO514" s="35"/>
      <c r="BP514" s="35"/>
      <c r="BQ514" s="35"/>
      <c r="BR514" s="35"/>
      <c r="BS514" s="35"/>
      <c r="BT514" s="35"/>
      <c r="BU514" s="35"/>
      <c r="BV514" s="35"/>
      <c r="BW514" s="35"/>
      <c r="BX514" s="35"/>
      <c r="BY514" s="35"/>
      <c r="BZ514" s="35"/>
      <c r="CA514" s="35"/>
      <c r="CB514" s="35"/>
      <c r="CC514" s="35"/>
      <c r="CD514" s="35"/>
      <c r="CE514" s="35"/>
      <c r="CF514" s="35"/>
      <c r="CG514" s="35"/>
      <c r="CH514" s="35"/>
      <c r="CI514" s="35"/>
      <c r="CJ514" s="35"/>
      <c r="CK514" s="35"/>
      <c r="CL514" s="35"/>
      <c r="CM514" s="35"/>
      <c r="CN514" s="35"/>
      <c r="CO514" s="35"/>
      <c r="CP514" s="35"/>
      <c r="CQ514" s="35"/>
      <c r="CR514" s="35"/>
      <c r="CS514" s="35"/>
      <c r="CT514" s="35"/>
      <c r="CU514" s="35"/>
      <c r="CV514" s="35"/>
      <c r="CW514" s="35"/>
      <c r="CX514" s="35"/>
      <c r="CY514" s="35"/>
      <c r="CZ514" s="35"/>
    </row>
    <row r="515" spans="1:104" ht="10.5" customHeight="1" x14ac:dyDescent="0.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  <c r="BI515" s="35"/>
      <c r="BJ515" s="35"/>
      <c r="BK515" s="35"/>
      <c r="BL515" s="35"/>
      <c r="BM515" s="35"/>
      <c r="BN515" s="35"/>
      <c r="BO515" s="35"/>
      <c r="BP515" s="35"/>
      <c r="BQ515" s="35"/>
      <c r="BR515" s="35"/>
      <c r="BS515" s="35"/>
      <c r="BT515" s="35"/>
      <c r="BU515" s="35"/>
      <c r="BV515" s="35"/>
      <c r="BW515" s="35"/>
      <c r="BX515" s="35"/>
      <c r="BY515" s="35"/>
      <c r="BZ515" s="35"/>
      <c r="CA515" s="35"/>
      <c r="CB515" s="35"/>
      <c r="CC515" s="35"/>
      <c r="CD515" s="35"/>
      <c r="CE515" s="35"/>
      <c r="CF515" s="35"/>
      <c r="CG515" s="35"/>
      <c r="CH515" s="35"/>
      <c r="CI515" s="35"/>
      <c r="CJ515" s="35"/>
      <c r="CK515" s="35"/>
      <c r="CL515" s="35"/>
      <c r="CM515" s="35"/>
      <c r="CN515" s="35"/>
      <c r="CO515" s="35"/>
      <c r="CP515" s="35"/>
      <c r="CQ515" s="35"/>
      <c r="CR515" s="35"/>
      <c r="CS515" s="35"/>
      <c r="CT515" s="35"/>
      <c r="CU515" s="35"/>
      <c r="CV515" s="35"/>
      <c r="CW515" s="35"/>
      <c r="CX515" s="35"/>
      <c r="CY515" s="35"/>
      <c r="CZ515" s="35"/>
    </row>
    <row r="516" spans="1:104" ht="10.5" customHeight="1" x14ac:dyDescent="0.1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35"/>
      <c r="BJ516" s="35"/>
      <c r="BK516" s="35"/>
      <c r="BL516" s="35"/>
      <c r="BM516" s="35"/>
      <c r="BN516" s="35"/>
      <c r="BO516" s="35"/>
      <c r="BP516" s="35"/>
      <c r="BQ516" s="35"/>
      <c r="BR516" s="35"/>
      <c r="BS516" s="35"/>
      <c r="BT516" s="35"/>
      <c r="BU516" s="35"/>
      <c r="BV516" s="35"/>
      <c r="BW516" s="35"/>
      <c r="BX516" s="35"/>
      <c r="BY516" s="35"/>
      <c r="BZ516" s="35"/>
      <c r="CA516" s="35"/>
      <c r="CB516" s="35"/>
      <c r="CC516" s="35"/>
      <c r="CD516" s="35"/>
      <c r="CE516" s="35"/>
      <c r="CF516" s="35"/>
      <c r="CG516" s="35"/>
      <c r="CH516" s="35"/>
      <c r="CI516" s="35"/>
      <c r="CJ516" s="35"/>
      <c r="CK516" s="35"/>
      <c r="CL516" s="35"/>
      <c r="CM516" s="35"/>
      <c r="CN516" s="35"/>
      <c r="CO516" s="35"/>
      <c r="CP516" s="35"/>
      <c r="CQ516" s="35"/>
      <c r="CR516" s="35"/>
      <c r="CS516" s="35"/>
      <c r="CT516" s="35"/>
      <c r="CU516" s="35"/>
      <c r="CV516" s="35"/>
      <c r="CW516" s="35"/>
      <c r="CX516" s="35"/>
      <c r="CY516" s="35"/>
      <c r="CZ516" s="35"/>
    </row>
    <row r="517" spans="1:104" ht="10.5" customHeight="1" x14ac:dyDescent="0.1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5"/>
      <c r="BG517" s="35"/>
      <c r="BH517" s="35"/>
      <c r="BI517" s="35"/>
      <c r="BJ517" s="35"/>
      <c r="BK517" s="35"/>
      <c r="BL517" s="35"/>
      <c r="BM517" s="35"/>
      <c r="BN517" s="35"/>
      <c r="BO517" s="35"/>
      <c r="BP517" s="35"/>
      <c r="BQ517" s="35"/>
      <c r="BR517" s="35"/>
      <c r="BS517" s="35"/>
      <c r="BT517" s="35"/>
      <c r="BU517" s="35"/>
      <c r="BV517" s="35"/>
      <c r="BW517" s="35"/>
      <c r="BX517" s="35"/>
      <c r="BY517" s="35"/>
      <c r="BZ517" s="35"/>
      <c r="CA517" s="35"/>
      <c r="CB517" s="35"/>
      <c r="CC517" s="35"/>
      <c r="CD517" s="35"/>
      <c r="CE517" s="35"/>
      <c r="CF517" s="35"/>
      <c r="CG517" s="35"/>
      <c r="CH517" s="35"/>
      <c r="CI517" s="35"/>
      <c r="CJ517" s="35"/>
      <c r="CK517" s="35"/>
      <c r="CL517" s="35"/>
      <c r="CM517" s="35"/>
      <c r="CN517" s="35"/>
      <c r="CO517" s="35"/>
      <c r="CP517" s="35"/>
      <c r="CQ517" s="35"/>
      <c r="CR517" s="35"/>
      <c r="CS517" s="35"/>
      <c r="CT517" s="35"/>
      <c r="CU517" s="35"/>
      <c r="CV517" s="35"/>
      <c r="CW517" s="35"/>
      <c r="CX517" s="35"/>
      <c r="CY517" s="35"/>
      <c r="CZ517" s="35"/>
    </row>
    <row r="518" spans="1:104" ht="10.5" customHeight="1" x14ac:dyDescent="0.1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  <c r="BA518" s="35"/>
      <c r="BB518" s="35"/>
      <c r="BC518" s="35"/>
      <c r="BD518" s="35"/>
      <c r="BE518" s="35"/>
      <c r="BF518" s="35"/>
      <c r="BG518" s="35"/>
      <c r="BH518" s="35"/>
      <c r="BI518" s="35"/>
      <c r="BJ518" s="35"/>
      <c r="BK518" s="35"/>
      <c r="BL518" s="35"/>
      <c r="BM518" s="35"/>
      <c r="BN518" s="35"/>
      <c r="BO518" s="35"/>
      <c r="BP518" s="35"/>
      <c r="BQ518" s="35"/>
      <c r="BR518" s="35"/>
      <c r="BS518" s="35"/>
      <c r="BT518" s="35"/>
      <c r="BU518" s="35"/>
      <c r="BV518" s="35"/>
      <c r="BW518" s="35"/>
      <c r="BX518" s="35"/>
      <c r="BY518" s="35"/>
      <c r="BZ518" s="35"/>
      <c r="CA518" s="35"/>
      <c r="CB518" s="35"/>
      <c r="CC518" s="35"/>
      <c r="CD518" s="35"/>
      <c r="CE518" s="35"/>
      <c r="CF518" s="35"/>
      <c r="CG518" s="35"/>
      <c r="CH518" s="35"/>
      <c r="CI518" s="35"/>
      <c r="CJ518" s="35"/>
      <c r="CK518" s="35"/>
      <c r="CL518" s="35"/>
      <c r="CM518" s="35"/>
      <c r="CN518" s="35"/>
      <c r="CO518" s="35"/>
      <c r="CP518" s="35"/>
      <c r="CQ518" s="35"/>
      <c r="CR518" s="35"/>
      <c r="CS518" s="35"/>
      <c r="CT518" s="35"/>
      <c r="CU518" s="35"/>
      <c r="CV518" s="35"/>
      <c r="CW518" s="35"/>
      <c r="CX518" s="35"/>
      <c r="CY518" s="35"/>
      <c r="CZ518" s="35"/>
    </row>
    <row r="519" spans="1:104" ht="10.5" customHeight="1" x14ac:dyDescent="0.1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  <c r="BH519" s="35"/>
      <c r="BI519" s="35"/>
      <c r="BJ519" s="35"/>
      <c r="BK519" s="35"/>
      <c r="BL519" s="35"/>
      <c r="BM519" s="35"/>
      <c r="BN519" s="35"/>
      <c r="BO519" s="35"/>
      <c r="BP519" s="35"/>
      <c r="BQ519" s="35"/>
      <c r="BR519" s="35"/>
      <c r="BS519" s="35"/>
      <c r="BT519" s="35"/>
      <c r="BU519" s="35"/>
      <c r="BV519" s="35"/>
      <c r="BW519" s="35"/>
      <c r="BX519" s="35"/>
      <c r="BY519" s="35"/>
      <c r="BZ519" s="35"/>
      <c r="CA519" s="35"/>
      <c r="CB519" s="35"/>
      <c r="CC519" s="35"/>
      <c r="CD519" s="35"/>
      <c r="CE519" s="35"/>
      <c r="CF519" s="35"/>
      <c r="CG519" s="35"/>
      <c r="CH519" s="35"/>
      <c r="CI519" s="35"/>
      <c r="CJ519" s="35"/>
      <c r="CK519" s="35"/>
      <c r="CL519" s="35"/>
      <c r="CM519" s="35"/>
      <c r="CN519" s="35"/>
      <c r="CO519" s="35"/>
      <c r="CP519" s="35"/>
      <c r="CQ519" s="35"/>
      <c r="CR519" s="35"/>
      <c r="CS519" s="35"/>
      <c r="CT519" s="35"/>
      <c r="CU519" s="35"/>
      <c r="CV519" s="35"/>
      <c r="CW519" s="35"/>
      <c r="CX519" s="35"/>
      <c r="CY519" s="35"/>
      <c r="CZ519" s="35"/>
    </row>
    <row r="520" spans="1:104" ht="10.5" customHeight="1" x14ac:dyDescent="0.1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  <c r="BF520" s="35"/>
      <c r="BG520" s="35"/>
      <c r="BH520" s="35"/>
      <c r="BI520" s="35"/>
      <c r="BJ520" s="35"/>
      <c r="BK520" s="35"/>
      <c r="BL520" s="35"/>
      <c r="BM520" s="35"/>
      <c r="BN520" s="35"/>
      <c r="BO520" s="35"/>
      <c r="BP520" s="35"/>
      <c r="BQ520" s="35"/>
      <c r="BR520" s="35"/>
      <c r="BS520" s="35"/>
      <c r="BT520" s="35"/>
      <c r="BU520" s="35"/>
      <c r="BV520" s="35"/>
      <c r="BW520" s="35"/>
      <c r="BX520" s="35"/>
      <c r="BY520" s="35"/>
      <c r="BZ520" s="35"/>
      <c r="CA520" s="35"/>
      <c r="CB520" s="35"/>
      <c r="CC520" s="35"/>
      <c r="CD520" s="35"/>
      <c r="CE520" s="35"/>
      <c r="CF520" s="35"/>
      <c r="CG520" s="35"/>
      <c r="CH520" s="35"/>
      <c r="CI520" s="35"/>
      <c r="CJ520" s="35"/>
      <c r="CK520" s="35"/>
      <c r="CL520" s="35"/>
      <c r="CM520" s="35"/>
      <c r="CN520" s="35"/>
      <c r="CO520" s="35"/>
      <c r="CP520" s="35"/>
      <c r="CQ520" s="35"/>
      <c r="CR520" s="35"/>
      <c r="CS520" s="35"/>
      <c r="CT520" s="35"/>
      <c r="CU520" s="35"/>
      <c r="CV520" s="35"/>
      <c r="CW520" s="35"/>
      <c r="CX520" s="35"/>
      <c r="CY520" s="35"/>
      <c r="CZ520" s="35"/>
    </row>
    <row r="521" spans="1:104" ht="10.5" customHeight="1" x14ac:dyDescent="0.1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BH521" s="35"/>
      <c r="BI521" s="35"/>
      <c r="BJ521" s="35"/>
      <c r="BK521" s="35"/>
      <c r="BL521" s="35"/>
      <c r="BM521" s="35"/>
      <c r="BN521" s="35"/>
      <c r="BO521" s="35"/>
      <c r="BP521" s="35"/>
      <c r="BQ521" s="35"/>
      <c r="BR521" s="35"/>
      <c r="BS521" s="35"/>
      <c r="BT521" s="35"/>
      <c r="BU521" s="35"/>
      <c r="BV521" s="35"/>
      <c r="BW521" s="35"/>
      <c r="BX521" s="35"/>
      <c r="BY521" s="35"/>
      <c r="BZ521" s="35"/>
      <c r="CA521" s="35"/>
      <c r="CB521" s="35"/>
      <c r="CC521" s="35"/>
      <c r="CD521" s="35"/>
      <c r="CE521" s="35"/>
      <c r="CF521" s="35"/>
      <c r="CG521" s="35"/>
      <c r="CH521" s="35"/>
      <c r="CI521" s="35"/>
      <c r="CJ521" s="35"/>
      <c r="CK521" s="35"/>
      <c r="CL521" s="35"/>
      <c r="CM521" s="35"/>
      <c r="CN521" s="35"/>
      <c r="CO521" s="35"/>
      <c r="CP521" s="35"/>
      <c r="CQ521" s="35"/>
      <c r="CR521" s="35"/>
      <c r="CS521" s="35"/>
      <c r="CT521" s="35"/>
      <c r="CU521" s="35"/>
      <c r="CV521" s="35"/>
      <c r="CW521" s="35"/>
      <c r="CX521" s="35"/>
      <c r="CY521" s="35"/>
      <c r="CZ521" s="35"/>
    </row>
    <row r="522" spans="1:104" ht="10.5" customHeight="1" x14ac:dyDescent="0.1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  <c r="BI522" s="35"/>
      <c r="BJ522" s="35"/>
      <c r="BK522" s="35"/>
      <c r="BL522" s="35"/>
      <c r="BM522" s="35"/>
      <c r="BN522" s="35"/>
      <c r="BO522" s="35"/>
      <c r="BP522" s="35"/>
      <c r="BQ522" s="35"/>
      <c r="BR522" s="35"/>
      <c r="BS522" s="35"/>
      <c r="BT522" s="35"/>
      <c r="BU522" s="35"/>
      <c r="BV522" s="35"/>
      <c r="BW522" s="35"/>
      <c r="BX522" s="35"/>
      <c r="BY522" s="35"/>
      <c r="BZ522" s="35"/>
      <c r="CA522" s="35"/>
      <c r="CB522" s="35"/>
      <c r="CC522" s="35"/>
      <c r="CD522" s="35"/>
      <c r="CE522" s="35"/>
      <c r="CF522" s="35"/>
      <c r="CG522" s="35"/>
      <c r="CH522" s="35"/>
      <c r="CI522" s="35"/>
      <c r="CJ522" s="35"/>
      <c r="CK522" s="35"/>
      <c r="CL522" s="35"/>
      <c r="CM522" s="35"/>
      <c r="CN522" s="35"/>
      <c r="CO522" s="35"/>
      <c r="CP522" s="35"/>
      <c r="CQ522" s="35"/>
      <c r="CR522" s="35"/>
      <c r="CS522" s="35"/>
      <c r="CT522" s="35"/>
      <c r="CU522" s="35"/>
      <c r="CV522" s="35"/>
      <c r="CW522" s="35"/>
      <c r="CX522" s="35"/>
      <c r="CY522" s="35"/>
      <c r="CZ522" s="35"/>
    </row>
    <row r="523" spans="1:104" ht="10.5" customHeight="1" x14ac:dyDescent="0.1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  <c r="BI523" s="35"/>
      <c r="BJ523" s="35"/>
      <c r="BK523" s="35"/>
      <c r="BL523" s="35"/>
      <c r="BM523" s="35"/>
      <c r="BN523" s="35"/>
      <c r="BO523" s="35"/>
      <c r="BP523" s="35"/>
      <c r="BQ523" s="35"/>
      <c r="BR523" s="35"/>
      <c r="BS523" s="35"/>
      <c r="BT523" s="35"/>
      <c r="BU523" s="35"/>
      <c r="BV523" s="35"/>
      <c r="BW523" s="35"/>
      <c r="BX523" s="35"/>
      <c r="BY523" s="35"/>
      <c r="BZ523" s="35"/>
      <c r="CA523" s="35"/>
      <c r="CB523" s="35"/>
      <c r="CC523" s="35"/>
      <c r="CD523" s="35"/>
      <c r="CE523" s="35"/>
      <c r="CF523" s="35"/>
      <c r="CG523" s="35"/>
      <c r="CH523" s="35"/>
      <c r="CI523" s="35"/>
      <c r="CJ523" s="35"/>
      <c r="CK523" s="35"/>
      <c r="CL523" s="35"/>
      <c r="CM523" s="35"/>
      <c r="CN523" s="35"/>
      <c r="CO523" s="35"/>
      <c r="CP523" s="35"/>
      <c r="CQ523" s="35"/>
      <c r="CR523" s="35"/>
      <c r="CS523" s="35"/>
      <c r="CT523" s="35"/>
      <c r="CU523" s="35"/>
      <c r="CV523" s="35"/>
      <c r="CW523" s="35"/>
      <c r="CX523" s="35"/>
      <c r="CY523" s="35"/>
      <c r="CZ523" s="35"/>
    </row>
    <row r="524" spans="1:104" ht="10.5" customHeight="1" x14ac:dyDescent="0.1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</row>
    <row r="525" spans="1:104" ht="10.5" customHeight="1" x14ac:dyDescent="0.1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5"/>
      <c r="BK525" s="35"/>
      <c r="BL525" s="35"/>
      <c r="BM525" s="35"/>
      <c r="BN525" s="35"/>
      <c r="BO525" s="35"/>
      <c r="BP525" s="35"/>
      <c r="BQ525" s="35"/>
      <c r="BR525" s="35"/>
      <c r="BS525" s="35"/>
      <c r="BT525" s="35"/>
      <c r="BU525" s="35"/>
      <c r="BV525" s="35"/>
      <c r="BW525" s="35"/>
      <c r="BX525" s="35"/>
      <c r="BY525" s="35"/>
      <c r="BZ525" s="35"/>
      <c r="CA525" s="35"/>
      <c r="CB525" s="35"/>
      <c r="CC525" s="35"/>
      <c r="CD525" s="35"/>
      <c r="CE525" s="35"/>
      <c r="CF525" s="35"/>
      <c r="CG525" s="35"/>
      <c r="CH525" s="35"/>
      <c r="CI525" s="35"/>
      <c r="CJ525" s="35"/>
      <c r="CK525" s="35"/>
      <c r="CL525" s="35"/>
      <c r="CM525" s="35"/>
      <c r="CN525" s="35"/>
      <c r="CO525" s="35"/>
      <c r="CP525" s="35"/>
      <c r="CQ525" s="35"/>
      <c r="CR525" s="35"/>
      <c r="CS525" s="35"/>
      <c r="CT525" s="35"/>
      <c r="CU525" s="35"/>
      <c r="CV525" s="35"/>
      <c r="CW525" s="35"/>
      <c r="CX525" s="35"/>
      <c r="CY525" s="35"/>
      <c r="CZ525" s="35"/>
    </row>
    <row r="526" spans="1:104" ht="10.5" customHeight="1" x14ac:dyDescent="0.1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</row>
    <row r="527" spans="1:104" ht="10.5" customHeight="1" x14ac:dyDescent="0.1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5"/>
      <c r="BG527" s="35"/>
      <c r="BH527" s="35"/>
      <c r="BI527" s="35"/>
      <c r="BJ527" s="35"/>
      <c r="BK527" s="35"/>
      <c r="BL527" s="35"/>
      <c r="BM527" s="35"/>
      <c r="BN527" s="35"/>
      <c r="BO527" s="35"/>
      <c r="BP527" s="35"/>
      <c r="BQ527" s="35"/>
      <c r="BR527" s="35"/>
      <c r="BS527" s="35"/>
      <c r="BT527" s="35"/>
      <c r="BU527" s="35"/>
      <c r="BV527" s="35"/>
      <c r="BW527" s="35"/>
      <c r="BX527" s="35"/>
      <c r="BY527" s="35"/>
      <c r="BZ527" s="35"/>
      <c r="CA527" s="35"/>
      <c r="CB527" s="35"/>
      <c r="CC527" s="35"/>
      <c r="CD527" s="35"/>
      <c r="CE527" s="35"/>
      <c r="CF527" s="35"/>
      <c r="CG527" s="35"/>
      <c r="CH527" s="35"/>
      <c r="CI527" s="35"/>
      <c r="CJ527" s="35"/>
      <c r="CK527" s="35"/>
      <c r="CL527" s="35"/>
      <c r="CM527" s="35"/>
      <c r="CN527" s="35"/>
      <c r="CO527" s="35"/>
      <c r="CP527" s="35"/>
      <c r="CQ527" s="35"/>
      <c r="CR527" s="35"/>
      <c r="CS527" s="35"/>
      <c r="CT527" s="35"/>
      <c r="CU527" s="35"/>
      <c r="CV527" s="35"/>
      <c r="CW527" s="35"/>
      <c r="CX527" s="35"/>
      <c r="CY527" s="35"/>
      <c r="CZ527" s="35"/>
    </row>
    <row r="528" spans="1:104" ht="10.5" customHeight="1" x14ac:dyDescent="0.1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  <c r="BH528" s="35"/>
      <c r="BI528" s="35"/>
      <c r="BJ528" s="35"/>
      <c r="BK528" s="35"/>
      <c r="BL528" s="35"/>
      <c r="BM528" s="35"/>
      <c r="BN528" s="35"/>
      <c r="BO528" s="35"/>
      <c r="BP528" s="35"/>
      <c r="BQ528" s="35"/>
      <c r="BR528" s="35"/>
      <c r="BS528" s="35"/>
      <c r="BT528" s="35"/>
      <c r="BU528" s="35"/>
      <c r="BV528" s="35"/>
      <c r="BW528" s="35"/>
      <c r="BX528" s="35"/>
      <c r="BY528" s="35"/>
      <c r="BZ528" s="35"/>
      <c r="CA528" s="35"/>
      <c r="CB528" s="35"/>
      <c r="CC528" s="35"/>
      <c r="CD528" s="35"/>
      <c r="CE528" s="35"/>
      <c r="CF528" s="35"/>
      <c r="CG528" s="35"/>
      <c r="CH528" s="35"/>
      <c r="CI528" s="35"/>
      <c r="CJ528" s="35"/>
      <c r="CK528" s="35"/>
      <c r="CL528" s="35"/>
      <c r="CM528" s="35"/>
      <c r="CN528" s="35"/>
      <c r="CO528" s="35"/>
      <c r="CP528" s="35"/>
      <c r="CQ528" s="35"/>
      <c r="CR528" s="35"/>
      <c r="CS528" s="35"/>
      <c r="CT528" s="35"/>
      <c r="CU528" s="35"/>
      <c r="CV528" s="35"/>
      <c r="CW528" s="35"/>
      <c r="CX528" s="35"/>
      <c r="CY528" s="35"/>
      <c r="CZ528" s="35"/>
    </row>
    <row r="529" spans="1:104" ht="10.5" customHeight="1" x14ac:dyDescent="0.1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</row>
    <row r="530" spans="1:104" ht="10.5" customHeight="1" x14ac:dyDescent="0.1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  <c r="BF530" s="35"/>
      <c r="BG530" s="35"/>
      <c r="BH530" s="35"/>
      <c r="BI530" s="35"/>
      <c r="BJ530" s="35"/>
      <c r="BK530" s="35"/>
      <c r="BL530" s="35"/>
      <c r="BM530" s="35"/>
      <c r="BN530" s="35"/>
      <c r="BO530" s="35"/>
      <c r="BP530" s="35"/>
      <c r="BQ530" s="35"/>
      <c r="BR530" s="35"/>
      <c r="BS530" s="35"/>
      <c r="BT530" s="35"/>
      <c r="BU530" s="35"/>
      <c r="BV530" s="35"/>
      <c r="BW530" s="35"/>
      <c r="BX530" s="35"/>
      <c r="BY530" s="35"/>
      <c r="BZ530" s="35"/>
      <c r="CA530" s="35"/>
      <c r="CB530" s="35"/>
      <c r="CC530" s="35"/>
      <c r="CD530" s="35"/>
      <c r="CE530" s="35"/>
      <c r="CF530" s="35"/>
      <c r="CG530" s="35"/>
      <c r="CH530" s="35"/>
      <c r="CI530" s="35"/>
      <c r="CJ530" s="35"/>
      <c r="CK530" s="35"/>
      <c r="CL530" s="35"/>
      <c r="CM530" s="35"/>
      <c r="CN530" s="35"/>
      <c r="CO530" s="35"/>
      <c r="CP530" s="35"/>
      <c r="CQ530" s="35"/>
      <c r="CR530" s="35"/>
      <c r="CS530" s="35"/>
      <c r="CT530" s="35"/>
      <c r="CU530" s="35"/>
      <c r="CV530" s="35"/>
      <c r="CW530" s="35"/>
      <c r="CX530" s="35"/>
      <c r="CY530" s="35"/>
      <c r="CZ530" s="35"/>
    </row>
    <row r="531" spans="1:104" ht="10.5" customHeight="1" x14ac:dyDescent="0.1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  <c r="BJ531" s="35"/>
      <c r="BK531" s="35"/>
      <c r="BL531" s="35"/>
      <c r="BM531" s="35"/>
      <c r="BN531" s="35"/>
      <c r="BO531" s="35"/>
      <c r="BP531" s="35"/>
      <c r="BQ531" s="35"/>
      <c r="BR531" s="35"/>
      <c r="BS531" s="35"/>
      <c r="BT531" s="35"/>
      <c r="BU531" s="35"/>
      <c r="BV531" s="35"/>
      <c r="BW531" s="35"/>
      <c r="BX531" s="35"/>
      <c r="BY531" s="35"/>
      <c r="BZ531" s="35"/>
      <c r="CA531" s="35"/>
      <c r="CB531" s="35"/>
      <c r="CC531" s="35"/>
      <c r="CD531" s="35"/>
      <c r="CE531" s="35"/>
      <c r="CF531" s="35"/>
      <c r="CG531" s="35"/>
      <c r="CH531" s="35"/>
      <c r="CI531" s="35"/>
      <c r="CJ531" s="35"/>
      <c r="CK531" s="35"/>
      <c r="CL531" s="35"/>
      <c r="CM531" s="35"/>
      <c r="CN531" s="35"/>
      <c r="CO531" s="35"/>
      <c r="CP531" s="35"/>
      <c r="CQ531" s="35"/>
      <c r="CR531" s="35"/>
      <c r="CS531" s="35"/>
      <c r="CT531" s="35"/>
      <c r="CU531" s="35"/>
      <c r="CV531" s="35"/>
      <c r="CW531" s="35"/>
      <c r="CX531" s="35"/>
      <c r="CY531" s="35"/>
      <c r="CZ531" s="35"/>
    </row>
    <row r="532" spans="1:104" ht="10.5" customHeight="1" x14ac:dyDescent="0.1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35"/>
      <c r="BI532" s="35"/>
      <c r="BJ532" s="35"/>
      <c r="BK532" s="35"/>
      <c r="BL532" s="35"/>
      <c r="BM532" s="35"/>
      <c r="BN532" s="35"/>
      <c r="BO532" s="35"/>
      <c r="BP532" s="35"/>
      <c r="BQ532" s="35"/>
      <c r="BR532" s="35"/>
      <c r="BS532" s="35"/>
      <c r="BT532" s="35"/>
      <c r="BU532" s="35"/>
      <c r="BV532" s="35"/>
      <c r="BW532" s="35"/>
      <c r="BX532" s="35"/>
      <c r="BY532" s="35"/>
      <c r="BZ532" s="35"/>
      <c r="CA532" s="35"/>
      <c r="CB532" s="35"/>
      <c r="CC532" s="35"/>
      <c r="CD532" s="35"/>
      <c r="CE532" s="35"/>
      <c r="CF532" s="35"/>
      <c r="CG532" s="35"/>
      <c r="CH532" s="35"/>
      <c r="CI532" s="35"/>
      <c r="CJ532" s="35"/>
      <c r="CK532" s="35"/>
      <c r="CL532" s="35"/>
      <c r="CM532" s="35"/>
      <c r="CN532" s="35"/>
      <c r="CO532" s="35"/>
      <c r="CP532" s="35"/>
      <c r="CQ532" s="35"/>
      <c r="CR532" s="35"/>
      <c r="CS532" s="35"/>
      <c r="CT532" s="35"/>
      <c r="CU532" s="35"/>
      <c r="CV532" s="35"/>
      <c r="CW532" s="35"/>
      <c r="CX532" s="35"/>
      <c r="CY532" s="35"/>
      <c r="CZ532" s="35"/>
    </row>
    <row r="533" spans="1:104" ht="10.5" customHeight="1" x14ac:dyDescent="0.1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  <c r="CB533" s="35"/>
      <c r="CC533" s="35"/>
      <c r="CD533" s="35"/>
      <c r="CE533" s="35"/>
      <c r="CF533" s="35"/>
      <c r="CG533" s="35"/>
      <c r="CH533" s="35"/>
      <c r="CI533" s="35"/>
      <c r="CJ533" s="35"/>
      <c r="CK533" s="35"/>
      <c r="CL533" s="35"/>
      <c r="CM533" s="35"/>
      <c r="CN533" s="35"/>
      <c r="CO533" s="35"/>
      <c r="CP533" s="35"/>
      <c r="CQ533" s="35"/>
      <c r="CR533" s="35"/>
      <c r="CS533" s="35"/>
      <c r="CT533" s="35"/>
      <c r="CU533" s="35"/>
      <c r="CV533" s="35"/>
      <c r="CW533" s="35"/>
      <c r="CX533" s="35"/>
      <c r="CY533" s="35"/>
      <c r="CZ533" s="35"/>
    </row>
    <row r="534" spans="1:104" ht="10.5" customHeight="1" x14ac:dyDescent="0.1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  <c r="CB534" s="35"/>
      <c r="CC534" s="35"/>
      <c r="CD534" s="35"/>
      <c r="CE534" s="35"/>
      <c r="CF534" s="35"/>
      <c r="CG534" s="35"/>
      <c r="CH534" s="35"/>
      <c r="CI534" s="35"/>
      <c r="CJ534" s="35"/>
      <c r="CK534" s="35"/>
      <c r="CL534" s="35"/>
      <c r="CM534" s="35"/>
      <c r="CN534" s="35"/>
      <c r="CO534" s="35"/>
      <c r="CP534" s="35"/>
      <c r="CQ534" s="35"/>
      <c r="CR534" s="35"/>
      <c r="CS534" s="35"/>
      <c r="CT534" s="35"/>
      <c r="CU534" s="35"/>
      <c r="CV534" s="35"/>
      <c r="CW534" s="35"/>
      <c r="CX534" s="35"/>
      <c r="CY534" s="35"/>
      <c r="CZ534" s="35"/>
    </row>
    <row r="535" spans="1:104" ht="10.5" customHeight="1" x14ac:dyDescent="0.1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  <c r="CB535" s="35"/>
      <c r="CC535" s="35"/>
      <c r="CD535" s="35"/>
      <c r="CE535" s="35"/>
      <c r="CF535" s="35"/>
      <c r="CG535" s="35"/>
      <c r="CH535" s="35"/>
      <c r="CI535" s="35"/>
      <c r="CJ535" s="35"/>
      <c r="CK535" s="35"/>
      <c r="CL535" s="35"/>
      <c r="CM535" s="35"/>
      <c r="CN535" s="35"/>
      <c r="CO535" s="35"/>
      <c r="CP535" s="35"/>
      <c r="CQ535" s="35"/>
      <c r="CR535" s="35"/>
      <c r="CS535" s="35"/>
      <c r="CT535" s="35"/>
      <c r="CU535" s="35"/>
      <c r="CV535" s="35"/>
      <c r="CW535" s="35"/>
      <c r="CX535" s="35"/>
      <c r="CY535" s="35"/>
      <c r="CZ535" s="35"/>
    </row>
    <row r="536" spans="1:104" ht="10.5" customHeight="1" x14ac:dyDescent="0.1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  <c r="BH536" s="35"/>
      <c r="BI536" s="35"/>
      <c r="BJ536" s="35"/>
      <c r="BK536" s="35"/>
      <c r="BL536" s="35"/>
      <c r="BM536" s="35"/>
      <c r="BN536" s="35"/>
      <c r="BO536" s="35"/>
      <c r="BP536" s="35"/>
      <c r="BQ536" s="35"/>
      <c r="BR536" s="35"/>
      <c r="BS536" s="35"/>
      <c r="BT536" s="35"/>
      <c r="BU536" s="35"/>
      <c r="BV536" s="35"/>
      <c r="BW536" s="35"/>
      <c r="BX536" s="35"/>
      <c r="BY536" s="35"/>
      <c r="BZ536" s="35"/>
      <c r="CA536" s="35"/>
      <c r="CB536" s="35"/>
      <c r="CC536" s="35"/>
      <c r="CD536" s="35"/>
      <c r="CE536" s="35"/>
      <c r="CF536" s="35"/>
      <c r="CG536" s="35"/>
      <c r="CH536" s="35"/>
      <c r="CI536" s="35"/>
      <c r="CJ536" s="35"/>
      <c r="CK536" s="35"/>
      <c r="CL536" s="35"/>
      <c r="CM536" s="35"/>
      <c r="CN536" s="35"/>
      <c r="CO536" s="35"/>
      <c r="CP536" s="35"/>
      <c r="CQ536" s="35"/>
      <c r="CR536" s="35"/>
      <c r="CS536" s="35"/>
      <c r="CT536" s="35"/>
      <c r="CU536" s="35"/>
      <c r="CV536" s="35"/>
      <c r="CW536" s="35"/>
      <c r="CX536" s="35"/>
      <c r="CY536" s="35"/>
      <c r="CZ536" s="35"/>
    </row>
    <row r="537" spans="1:104" ht="10.5" customHeight="1" x14ac:dyDescent="0.1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  <c r="BH537" s="35"/>
      <c r="BI537" s="35"/>
      <c r="BJ537" s="35"/>
      <c r="BK537" s="35"/>
      <c r="BL537" s="35"/>
      <c r="BM537" s="35"/>
      <c r="BN537" s="35"/>
      <c r="BO537" s="35"/>
      <c r="BP537" s="35"/>
      <c r="BQ537" s="35"/>
      <c r="BR537" s="35"/>
      <c r="BS537" s="35"/>
      <c r="BT537" s="35"/>
      <c r="BU537" s="35"/>
      <c r="BV537" s="35"/>
      <c r="BW537" s="35"/>
      <c r="BX537" s="35"/>
      <c r="BY537" s="35"/>
      <c r="BZ537" s="35"/>
      <c r="CA537" s="35"/>
      <c r="CB537" s="35"/>
      <c r="CC537" s="35"/>
      <c r="CD537" s="35"/>
      <c r="CE537" s="35"/>
      <c r="CF537" s="35"/>
      <c r="CG537" s="35"/>
      <c r="CH537" s="35"/>
      <c r="CI537" s="35"/>
      <c r="CJ537" s="35"/>
      <c r="CK537" s="35"/>
      <c r="CL537" s="35"/>
      <c r="CM537" s="35"/>
      <c r="CN537" s="35"/>
      <c r="CO537" s="35"/>
      <c r="CP537" s="35"/>
      <c r="CQ537" s="35"/>
      <c r="CR537" s="35"/>
      <c r="CS537" s="35"/>
      <c r="CT537" s="35"/>
      <c r="CU537" s="35"/>
      <c r="CV537" s="35"/>
      <c r="CW537" s="35"/>
      <c r="CX537" s="35"/>
      <c r="CY537" s="35"/>
      <c r="CZ537" s="35"/>
    </row>
    <row r="538" spans="1:104" ht="10.5" customHeight="1" x14ac:dyDescent="0.1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35"/>
      <c r="BJ538" s="35"/>
      <c r="BK538" s="35"/>
      <c r="BL538" s="35"/>
      <c r="BM538" s="35"/>
      <c r="BN538" s="35"/>
      <c r="BO538" s="35"/>
      <c r="BP538" s="35"/>
      <c r="BQ538" s="35"/>
      <c r="BR538" s="35"/>
      <c r="BS538" s="35"/>
      <c r="BT538" s="35"/>
      <c r="BU538" s="35"/>
      <c r="BV538" s="35"/>
      <c r="BW538" s="35"/>
      <c r="BX538" s="35"/>
      <c r="BY538" s="35"/>
      <c r="BZ538" s="35"/>
      <c r="CA538" s="35"/>
      <c r="CB538" s="35"/>
      <c r="CC538" s="35"/>
      <c r="CD538" s="35"/>
      <c r="CE538" s="35"/>
      <c r="CF538" s="35"/>
      <c r="CG538" s="35"/>
      <c r="CH538" s="35"/>
      <c r="CI538" s="35"/>
      <c r="CJ538" s="35"/>
      <c r="CK538" s="35"/>
      <c r="CL538" s="35"/>
      <c r="CM538" s="35"/>
      <c r="CN538" s="35"/>
      <c r="CO538" s="35"/>
      <c r="CP538" s="35"/>
      <c r="CQ538" s="35"/>
      <c r="CR538" s="35"/>
      <c r="CS538" s="35"/>
      <c r="CT538" s="35"/>
      <c r="CU538" s="35"/>
      <c r="CV538" s="35"/>
      <c r="CW538" s="35"/>
      <c r="CX538" s="35"/>
      <c r="CY538" s="35"/>
      <c r="CZ538" s="35"/>
    </row>
    <row r="539" spans="1:104" ht="10.5" customHeight="1" x14ac:dyDescent="0.1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CZ539" s="35"/>
    </row>
    <row r="540" spans="1:104" ht="10.5" customHeight="1" x14ac:dyDescent="0.1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  <c r="CD540" s="35"/>
      <c r="CE540" s="35"/>
      <c r="CF540" s="35"/>
      <c r="CG540" s="35"/>
      <c r="CH540" s="35"/>
      <c r="CI540" s="35"/>
      <c r="CJ540" s="35"/>
      <c r="CK540" s="35"/>
      <c r="CL540" s="35"/>
      <c r="CM540" s="35"/>
      <c r="CN540" s="35"/>
      <c r="CO540" s="35"/>
      <c r="CP540" s="35"/>
      <c r="CQ540" s="35"/>
      <c r="CR540" s="35"/>
      <c r="CS540" s="35"/>
      <c r="CT540" s="35"/>
      <c r="CU540" s="35"/>
      <c r="CV540" s="35"/>
      <c r="CW540" s="35"/>
      <c r="CX540" s="35"/>
      <c r="CY540" s="35"/>
      <c r="CZ540" s="35"/>
    </row>
    <row r="541" spans="1:104" ht="10.5" customHeight="1" x14ac:dyDescent="0.1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  <c r="BJ541" s="35"/>
      <c r="BK541" s="35"/>
      <c r="BL541" s="35"/>
      <c r="BM541" s="35"/>
      <c r="BN541" s="35"/>
      <c r="BO541" s="35"/>
      <c r="BP541" s="35"/>
      <c r="BQ541" s="35"/>
      <c r="BR541" s="35"/>
      <c r="BS541" s="35"/>
      <c r="BT541" s="35"/>
      <c r="BU541" s="35"/>
      <c r="BV541" s="35"/>
      <c r="BW541" s="35"/>
      <c r="BX541" s="35"/>
      <c r="BY541" s="35"/>
      <c r="BZ541" s="35"/>
      <c r="CA541" s="35"/>
      <c r="CB541" s="35"/>
      <c r="CC541" s="35"/>
      <c r="CD541" s="35"/>
      <c r="CE541" s="35"/>
      <c r="CF541" s="35"/>
      <c r="CG541" s="35"/>
      <c r="CH541" s="35"/>
      <c r="CI541" s="35"/>
      <c r="CJ541" s="35"/>
      <c r="CK541" s="35"/>
      <c r="CL541" s="35"/>
      <c r="CM541" s="35"/>
      <c r="CN541" s="35"/>
      <c r="CO541" s="35"/>
      <c r="CP541" s="35"/>
      <c r="CQ541" s="35"/>
      <c r="CR541" s="35"/>
      <c r="CS541" s="35"/>
      <c r="CT541" s="35"/>
      <c r="CU541" s="35"/>
      <c r="CV541" s="35"/>
      <c r="CW541" s="35"/>
      <c r="CX541" s="35"/>
      <c r="CY541" s="35"/>
      <c r="CZ541" s="35"/>
    </row>
    <row r="542" spans="1:104" ht="10.5" customHeight="1" x14ac:dyDescent="0.1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  <c r="BH542" s="35"/>
      <c r="BI542" s="35"/>
      <c r="BJ542" s="35"/>
      <c r="BK542" s="35"/>
      <c r="BL542" s="35"/>
      <c r="BM542" s="35"/>
      <c r="BN542" s="35"/>
      <c r="BO542" s="35"/>
      <c r="BP542" s="35"/>
      <c r="BQ542" s="35"/>
      <c r="BR542" s="35"/>
      <c r="BS542" s="35"/>
      <c r="BT542" s="35"/>
      <c r="BU542" s="35"/>
      <c r="BV542" s="35"/>
      <c r="BW542" s="35"/>
      <c r="BX542" s="35"/>
      <c r="BY542" s="35"/>
      <c r="BZ542" s="35"/>
      <c r="CA542" s="35"/>
      <c r="CB542" s="35"/>
      <c r="CC542" s="35"/>
      <c r="CD542" s="35"/>
      <c r="CE542" s="35"/>
      <c r="CF542" s="35"/>
      <c r="CG542" s="35"/>
      <c r="CH542" s="35"/>
      <c r="CI542" s="35"/>
      <c r="CJ542" s="35"/>
      <c r="CK542" s="35"/>
      <c r="CL542" s="35"/>
      <c r="CM542" s="35"/>
      <c r="CN542" s="35"/>
      <c r="CO542" s="35"/>
      <c r="CP542" s="35"/>
      <c r="CQ542" s="35"/>
      <c r="CR542" s="35"/>
      <c r="CS542" s="35"/>
      <c r="CT542" s="35"/>
      <c r="CU542" s="35"/>
      <c r="CV542" s="35"/>
      <c r="CW542" s="35"/>
      <c r="CX542" s="35"/>
      <c r="CY542" s="35"/>
      <c r="CZ542" s="35"/>
    </row>
    <row r="543" spans="1:104" ht="10.5" customHeight="1" x14ac:dyDescent="0.1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5"/>
      <c r="BG543" s="35"/>
      <c r="BH543" s="35"/>
      <c r="BI543" s="35"/>
      <c r="BJ543" s="35"/>
      <c r="BK543" s="35"/>
      <c r="BL543" s="35"/>
      <c r="BM543" s="35"/>
      <c r="BN543" s="35"/>
      <c r="BO543" s="35"/>
      <c r="BP543" s="35"/>
      <c r="BQ543" s="35"/>
      <c r="BR543" s="35"/>
      <c r="BS543" s="35"/>
      <c r="BT543" s="35"/>
      <c r="BU543" s="35"/>
      <c r="BV543" s="35"/>
      <c r="BW543" s="35"/>
      <c r="BX543" s="35"/>
      <c r="BY543" s="35"/>
      <c r="BZ543" s="35"/>
      <c r="CA543" s="35"/>
      <c r="CB543" s="35"/>
      <c r="CC543" s="35"/>
      <c r="CD543" s="35"/>
      <c r="CE543" s="35"/>
      <c r="CF543" s="35"/>
      <c r="CG543" s="35"/>
      <c r="CH543" s="35"/>
      <c r="CI543" s="35"/>
      <c r="CJ543" s="35"/>
      <c r="CK543" s="35"/>
      <c r="CL543" s="35"/>
      <c r="CM543" s="35"/>
      <c r="CN543" s="35"/>
      <c r="CO543" s="35"/>
      <c r="CP543" s="35"/>
      <c r="CQ543" s="35"/>
      <c r="CR543" s="35"/>
      <c r="CS543" s="35"/>
      <c r="CT543" s="35"/>
      <c r="CU543" s="35"/>
      <c r="CV543" s="35"/>
      <c r="CW543" s="35"/>
      <c r="CX543" s="35"/>
      <c r="CY543" s="35"/>
      <c r="CZ543" s="35"/>
    </row>
    <row r="544" spans="1:104" ht="10.5" customHeight="1" x14ac:dyDescent="0.1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35"/>
      <c r="BI544" s="35"/>
      <c r="BJ544" s="35"/>
      <c r="BK544" s="35"/>
      <c r="BL544" s="35"/>
      <c r="BM544" s="35"/>
      <c r="BN544" s="35"/>
      <c r="BO544" s="35"/>
      <c r="BP544" s="35"/>
      <c r="BQ544" s="35"/>
      <c r="BR544" s="35"/>
      <c r="BS544" s="35"/>
      <c r="BT544" s="35"/>
      <c r="BU544" s="35"/>
      <c r="BV544" s="35"/>
      <c r="BW544" s="35"/>
      <c r="BX544" s="35"/>
      <c r="BY544" s="35"/>
      <c r="BZ544" s="35"/>
      <c r="CA544" s="35"/>
      <c r="CB544" s="35"/>
      <c r="CC544" s="35"/>
      <c r="CD544" s="35"/>
      <c r="CE544" s="35"/>
      <c r="CF544" s="35"/>
      <c r="CG544" s="35"/>
      <c r="CH544" s="35"/>
      <c r="CI544" s="35"/>
      <c r="CJ544" s="35"/>
      <c r="CK544" s="35"/>
      <c r="CL544" s="35"/>
      <c r="CM544" s="35"/>
      <c r="CN544" s="35"/>
      <c r="CO544" s="35"/>
      <c r="CP544" s="35"/>
      <c r="CQ544" s="35"/>
      <c r="CR544" s="35"/>
      <c r="CS544" s="35"/>
      <c r="CT544" s="35"/>
      <c r="CU544" s="35"/>
      <c r="CV544" s="35"/>
      <c r="CW544" s="35"/>
      <c r="CX544" s="35"/>
      <c r="CY544" s="35"/>
      <c r="CZ544" s="35"/>
    </row>
    <row r="545" spans="1:104" ht="10.5" customHeight="1" x14ac:dyDescent="0.1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</row>
    <row r="546" spans="1:104" ht="10.5" customHeight="1" x14ac:dyDescent="0.1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  <c r="BI546" s="35"/>
      <c r="BJ546" s="35"/>
      <c r="BK546" s="35"/>
      <c r="BL546" s="35"/>
      <c r="BM546" s="35"/>
      <c r="BN546" s="35"/>
      <c r="BO546" s="35"/>
      <c r="BP546" s="35"/>
      <c r="BQ546" s="35"/>
      <c r="BR546" s="35"/>
      <c r="BS546" s="35"/>
      <c r="BT546" s="35"/>
      <c r="BU546" s="35"/>
      <c r="BV546" s="35"/>
      <c r="BW546" s="35"/>
      <c r="BX546" s="35"/>
      <c r="BY546" s="35"/>
      <c r="BZ546" s="35"/>
      <c r="CA546" s="35"/>
      <c r="CB546" s="35"/>
      <c r="CC546" s="35"/>
      <c r="CD546" s="35"/>
      <c r="CE546" s="35"/>
      <c r="CF546" s="35"/>
      <c r="CG546" s="35"/>
      <c r="CH546" s="35"/>
      <c r="CI546" s="35"/>
      <c r="CJ546" s="35"/>
      <c r="CK546" s="35"/>
      <c r="CL546" s="35"/>
      <c r="CM546" s="35"/>
      <c r="CN546" s="35"/>
      <c r="CO546" s="35"/>
      <c r="CP546" s="35"/>
      <c r="CQ546" s="35"/>
      <c r="CR546" s="35"/>
      <c r="CS546" s="35"/>
      <c r="CT546" s="35"/>
      <c r="CU546" s="35"/>
      <c r="CV546" s="35"/>
      <c r="CW546" s="35"/>
      <c r="CX546" s="35"/>
      <c r="CY546" s="35"/>
      <c r="CZ546" s="35"/>
    </row>
    <row r="547" spans="1:104" ht="10.5" customHeight="1" x14ac:dyDescent="0.1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</row>
    <row r="548" spans="1:104" ht="10.5" customHeight="1" x14ac:dyDescent="0.1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  <c r="BI548" s="35"/>
      <c r="BJ548" s="35"/>
      <c r="BK548" s="35"/>
      <c r="BL548" s="35"/>
      <c r="BM548" s="35"/>
      <c r="BN548" s="35"/>
      <c r="BO548" s="35"/>
      <c r="BP548" s="35"/>
      <c r="BQ548" s="35"/>
      <c r="BR548" s="35"/>
      <c r="BS548" s="35"/>
      <c r="BT548" s="35"/>
      <c r="BU548" s="35"/>
      <c r="BV548" s="35"/>
      <c r="BW548" s="35"/>
      <c r="BX548" s="35"/>
      <c r="BY548" s="35"/>
      <c r="BZ548" s="35"/>
      <c r="CA548" s="35"/>
      <c r="CB548" s="35"/>
      <c r="CC548" s="35"/>
      <c r="CD548" s="35"/>
      <c r="CE548" s="35"/>
      <c r="CF548" s="35"/>
      <c r="CG548" s="35"/>
      <c r="CH548" s="35"/>
      <c r="CI548" s="35"/>
      <c r="CJ548" s="35"/>
      <c r="CK548" s="35"/>
      <c r="CL548" s="35"/>
      <c r="CM548" s="35"/>
      <c r="CN548" s="35"/>
      <c r="CO548" s="35"/>
      <c r="CP548" s="35"/>
      <c r="CQ548" s="35"/>
      <c r="CR548" s="35"/>
      <c r="CS548" s="35"/>
      <c r="CT548" s="35"/>
      <c r="CU548" s="35"/>
      <c r="CV548" s="35"/>
      <c r="CW548" s="35"/>
      <c r="CX548" s="35"/>
      <c r="CY548" s="35"/>
      <c r="CZ548" s="35"/>
    </row>
    <row r="549" spans="1:104" ht="10.5" customHeight="1" x14ac:dyDescent="0.1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35"/>
      <c r="BI549" s="35"/>
      <c r="BJ549" s="35"/>
      <c r="BK549" s="35"/>
      <c r="BL549" s="35"/>
      <c r="BM549" s="35"/>
      <c r="BN549" s="35"/>
      <c r="BO549" s="35"/>
      <c r="BP549" s="35"/>
      <c r="BQ549" s="35"/>
      <c r="BR549" s="35"/>
      <c r="BS549" s="35"/>
      <c r="BT549" s="35"/>
      <c r="BU549" s="35"/>
      <c r="BV549" s="35"/>
      <c r="BW549" s="35"/>
      <c r="BX549" s="35"/>
      <c r="BY549" s="35"/>
      <c r="BZ549" s="35"/>
      <c r="CA549" s="35"/>
      <c r="CB549" s="35"/>
      <c r="CC549" s="35"/>
      <c r="CD549" s="35"/>
      <c r="CE549" s="35"/>
      <c r="CF549" s="35"/>
      <c r="CG549" s="35"/>
      <c r="CH549" s="35"/>
      <c r="CI549" s="35"/>
      <c r="CJ549" s="35"/>
      <c r="CK549" s="35"/>
      <c r="CL549" s="35"/>
      <c r="CM549" s="35"/>
      <c r="CN549" s="35"/>
      <c r="CO549" s="35"/>
      <c r="CP549" s="35"/>
      <c r="CQ549" s="35"/>
      <c r="CR549" s="35"/>
      <c r="CS549" s="35"/>
      <c r="CT549" s="35"/>
      <c r="CU549" s="35"/>
      <c r="CV549" s="35"/>
      <c r="CW549" s="35"/>
      <c r="CX549" s="35"/>
      <c r="CY549" s="35"/>
      <c r="CZ549" s="35"/>
    </row>
    <row r="550" spans="1:104" ht="10.5" customHeight="1" x14ac:dyDescent="0.1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  <c r="BH550" s="35"/>
      <c r="BI550" s="35"/>
      <c r="BJ550" s="35"/>
      <c r="BK550" s="35"/>
      <c r="BL550" s="35"/>
      <c r="BM550" s="35"/>
      <c r="BN550" s="35"/>
      <c r="BO550" s="35"/>
      <c r="BP550" s="35"/>
      <c r="BQ550" s="35"/>
      <c r="BR550" s="35"/>
      <c r="BS550" s="35"/>
      <c r="BT550" s="35"/>
      <c r="BU550" s="35"/>
      <c r="BV550" s="35"/>
      <c r="BW550" s="35"/>
      <c r="BX550" s="35"/>
      <c r="BY550" s="35"/>
      <c r="BZ550" s="35"/>
      <c r="CA550" s="35"/>
      <c r="CB550" s="35"/>
      <c r="CC550" s="35"/>
      <c r="CD550" s="35"/>
      <c r="CE550" s="35"/>
      <c r="CF550" s="35"/>
      <c r="CG550" s="35"/>
      <c r="CH550" s="35"/>
      <c r="CI550" s="35"/>
      <c r="CJ550" s="35"/>
      <c r="CK550" s="35"/>
      <c r="CL550" s="35"/>
      <c r="CM550" s="35"/>
      <c r="CN550" s="35"/>
      <c r="CO550" s="35"/>
      <c r="CP550" s="35"/>
      <c r="CQ550" s="35"/>
      <c r="CR550" s="35"/>
      <c r="CS550" s="35"/>
      <c r="CT550" s="35"/>
      <c r="CU550" s="35"/>
      <c r="CV550" s="35"/>
      <c r="CW550" s="35"/>
      <c r="CX550" s="35"/>
      <c r="CY550" s="35"/>
      <c r="CZ550" s="35"/>
    </row>
    <row r="551" spans="1:104" ht="10.5" customHeight="1" x14ac:dyDescent="0.1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35"/>
      <c r="BL551" s="35"/>
      <c r="BM551" s="35"/>
      <c r="BN551" s="35"/>
      <c r="BO551" s="35"/>
      <c r="BP551" s="35"/>
      <c r="BQ551" s="35"/>
      <c r="BR551" s="35"/>
      <c r="BS551" s="35"/>
      <c r="BT551" s="35"/>
      <c r="BU551" s="35"/>
      <c r="BV551" s="35"/>
      <c r="BW551" s="35"/>
      <c r="BX551" s="35"/>
      <c r="BY551" s="35"/>
      <c r="BZ551" s="35"/>
      <c r="CA551" s="35"/>
      <c r="CB551" s="35"/>
      <c r="CC551" s="35"/>
      <c r="CD551" s="35"/>
      <c r="CE551" s="35"/>
      <c r="CF551" s="35"/>
      <c r="CG551" s="35"/>
      <c r="CH551" s="35"/>
      <c r="CI551" s="35"/>
      <c r="CJ551" s="35"/>
      <c r="CK551" s="35"/>
      <c r="CL551" s="35"/>
      <c r="CM551" s="35"/>
      <c r="CN551" s="35"/>
      <c r="CO551" s="35"/>
      <c r="CP551" s="35"/>
      <c r="CQ551" s="35"/>
      <c r="CR551" s="35"/>
      <c r="CS551" s="35"/>
      <c r="CT551" s="35"/>
      <c r="CU551" s="35"/>
      <c r="CV551" s="35"/>
      <c r="CW551" s="35"/>
      <c r="CX551" s="35"/>
      <c r="CY551" s="35"/>
      <c r="CZ551" s="35"/>
    </row>
    <row r="552" spans="1:104" ht="10.5" customHeight="1" x14ac:dyDescent="0.1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35"/>
      <c r="BJ552" s="35"/>
      <c r="BK552" s="35"/>
      <c r="BL552" s="35"/>
      <c r="BM552" s="35"/>
      <c r="BN552" s="35"/>
      <c r="BO552" s="35"/>
      <c r="BP552" s="35"/>
      <c r="BQ552" s="35"/>
      <c r="BR552" s="35"/>
      <c r="BS552" s="35"/>
      <c r="BT552" s="35"/>
      <c r="BU552" s="35"/>
      <c r="BV552" s="35"/>
      <c r="BW552" s="35"/>
      <c r="BX552" s="35"/>
      <c r="BY552" s="35"/>
      <c r="BZ552" s="35"/>
      <c r="CA552" s="35"/>
      <c r="CB552" s="35"/>
      <c r="CC552" s="35"/>
      <c r="CD552" s="35"/>
      <c r="CE552" s="35"/>
      <c r="CF552" s="35"/>
      <c r="CG552" s="35"/>
      <c r="CH552" s="35"/>
      <c r="CI552" s="35"/>
      <c r="CJ552" s="35"/>
      <c r="CK552" s="35"/>
      <c r="CL552" s="35"/>
      <c r="CM552" s="35"/>
      <c r="CN552" s="35"/>
      <c r="CO552" s="35"/>
      <c r="CP552" s="35"/>
      <c r="CQ552" s="35"/>
      <c r="CR552" s="35"/>
      <c r="CS552" s="35"/>
      <c r="CT552" s="35"/>
      <c r="CU552" s="35"/>
      <c r="CV552" s="35"/>
      <c r="CW552" s="35"/>
      <c r="CX552" s="35"/>
      <c r="CY552" s="35"/>
      <c r="CZ552" s="35"/>
    </row>
    <row r="553" spans="1:104" ht="10.5" customHeight="1" x14ac:dyDescent="0.1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35"/>
      <c r="BJ553" s="35"/>
      <c r="BK553" s="35"/>
      <c r="BL553" s="35"/>
      <c r="BM553" s="35"/>
      <c r="BN553" s="35"/>
      <c r="BO553" s="35"/>
      <c r="BP553" s="35"/>
      <c r="BQ553" s="35"/>
      <c r="BR553" s="35"/>
      <c r="BS553" s="35"/>
      <c r="BT553" s="35"/>
      <c r="BU553" s="35"/>
      <c r="BV553" s="35"/>
      <c r="BW553" s="35"/>
      <c r="BX553" s="35"/>
      <c r="BY553" s="35"/>
      <c r="BZ553" s="35"/>
      <c r="CA553" s="35"/>
      <c r="CB553" s="35"/>
      <c r="CC553" s="35"/>
      <c r="CD553" s="35"/>
      <c r="CE553" s="35"/>
      <c r="CF553" s="35"/>
      <c r="CG553" s="35"/>
      <c r="CH553" s="35"/>
      <c r="CI553" s="35"/>
      <c r="CJ553" s="35"/>
      <c r="CK553" s="35"/>
      <c r="CL553" s="35"/>
      <c r="CM553" s="35"/>
      <c r="CN553" s="35"/>
      <c r="CO553" s="35"/>
      <c r="CP553" s="35"/>
      <c r="CQ553" s="35"/>
      <c r="CR553" s="35"/>
      <c r="CS553" s="35"/>
      <c r="CT553" s="35"/>
      <c r="CU553" s="35"/>
      <c r="CV553" s="35"/>
      <c r="CW553" s="35"/>
      <c r="CX553" s="35"/>
      <c r="CY553" s="35"/>
      <c r="CZ553" s="35"/>
    </row>
    <row r="554" spans="1:104" ht="10.5" customHeight="1" x14ac:dyDescent="0.1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</row>
    <row r="555" spans="1:104" ht="10.5" customHeight="1" x14ac:dyDescent="0.1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</row>
    <row r="556" spans="1:104" ht="10.5" customHeight="1" x14ac:dyDescent="0.1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</row>
    <row r="557" spans="1:104" ht="10.5" customHeight="1" x14ac:dyDescent="0.1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</row>
    <row r="558" spans="1:104" ht="10.5" customHeight="1" x14ac:dyDescent="0.1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</row>
    <row r="559" spans="1:104" ht="10.5" customHeight="1" x14ac:dyDescent="0.1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</row>
    <row r="560" spans="1:104" ht="10.5" customHeight="1" x14ac:dyDescent="0.1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</row>
    <row r="561" spans="1:104" ht="10.5" customHeight="1" x14ac:dyDescent="0.1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</row>
    <row r="562" spans="1:104" ht="10.5" customHeight="1" x14ac:dyDescent="0.1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  <c r="BH562" s="35"/>
      <c r="BI562" s="35"/>
      <c r="BJ562" s="35"/>
      <c r="BK562" s="35"/>
      <c r="BL562" s="35"/>
      <c r="BM562" s="35"/>
      <c r="BN562" s="35"/>
      <c r="BO562" s="35"/>
      <c r="BP562" s="35"/>
      <c r="BQ562" s="35"/>
      <c r="BR562" s="35"/>
      <c r="BS562" s="35"/>
      <c r="BT562" s="35"/>
      <c r="BU562" s="35"/>
      <c r="BV562" s="35"/>
      <c r="BW562" s="35"/>
      <c r="BX562" s="35"/>
      <c r="BY562" s="35"/>
      <c r="BZ562" s="35"/>
      <c r="CA562" s="35"/>
      <c r="CB562" s="35"/>
      <c r="CC562" s="35"/>
      <c r="CD562" s="35"/>
      <c r="CE562" s="35"/>
      <c r="CF562" s="35"/>
      <c r="CG562" s="35"/>
      <c r="CH562" s="35"/>
      <c r="CI562" s="35"/>
      <c r="CJ562" s="35"/>
      <c r="CK562" s="35"/>
      <c r="CL562" s="35"/>
      <c r="CM562" s="35"/>
      <c r="CN562" s="35"/>
      <c r="CO562" s="35"/>
      <c r="CP562" s="35"/>
      <c r="CQ562" s="35"/>
      <c r="CR562" s="35"/>
      <c r="CS562" s="35"/>
      <c r="CT562" s="35"/>
      <c r="CU562" s="35"/>
      <c r="CV562" s="35"/>
      <c r="CW562" s="35"/>
      <c r="CX562" s="35"/>
      <c r="CY562" s="35"/>
      <c r="CZ562" s="35"/>
    </row>
    <row r="563" spans="1:104" ht="10.5" customHeight="1" x14ac:dyDescent="0.1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</row>
    <row r="564" spans="1:104" ht="10.5" customHeight="1" x14ac:dyDescent="0.1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  <c r="BL564" s="35"/>
      <c r="BM564" s="35"/>
      <c r="BN564" s="35"/>
      <c r="BO564" s="35"/>
      <c r="BP564" s="35"/>
      <c r="BQ564" s="35"/>
      <c r="BR564" s="35"/>
      <c r="BS564" s="35"/>
      <c r="BT564" s="35"/>
      <c r="BU564" s="35"/>
      <c r="BV564" s="35"/>
      <c r="BW564" s="35"/>
      <c r="BX564" s="35"/>
      <c r="BY564" s="35"/>
      <c r="BZ564" s="35"/>
      <c r="CA564" s="35"/>
      <c r="CB564" s="35"/>
      <c r="CC564" s="35"/>
      <c r="CD564" s="35"/>
      <c r="CE564" s="35"/>
      <c r="CF564" s="35"/>
      <c r="CG564" s="35"/>
      <c r="CH564" s="35"/>
      <c r="CI564" s="35"/>
      <c r="CJ564" s="35"/>
      <c r="CK564" s="35"/>
      <c r="CL564" s="35"/>
      <c r="CM564" s="35"/>
      <c r="CN564" s="35"/>
      <c r="CO564" s="35"/>
      <c r="CP564" s="35"/>
      <c r="CQ564" s="35"/>
      <c r="CR564" s="35"/>
      <c r="CS564" s="35"/>
      <c r="CT564" s="35"/>
      <c r="CU564" s="35"/>
      <c r="CV564" s="35"/>
      <c r="CW564" s="35"/>
      <c r="CX564" s="35"/>
      <c r="CY564" s="35"/>
      <c r="CZ564" s="35"/>
    </row>
    <row r="565" spans="1:104" ht="10.5" customHeight="1" x14ac:dyDescent="0.1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BH565" s="35"/>
      <c r="BI565" s="35"/>
      <c r="BJ565" s="35"/>
      <c r="BK565" s="35"/>
      <c r="BL565" s="35"/>
      <c r="BM565" s="35"/>
      <c r="BN565" s="35"/>
      <c r="BO565" s="35"/>
      <c r="BP565" s="35"/>
      <c r="BQ565" s="35"/>
      <c r="BR565" s="35"/>
      <c r="BS565" s="35"/>
      <c r="BT565" s="35"/>
      <c r="BU565" s="35"/>
      <c r="BV565" s="35"/>
      <c r="BW565" s="35"/>
      <c r="BX565" s="35"/>
      <c r="BY565" s="35"/>
      <c r="BZ565" s="35"/>
      <c r="CA565" s="35"/>
      <c r="CB565" s="35"/>
      <c r="CC565" s="35"/>
      <c r="CD565" s="35"/>
      <c r="CE565" s="35"/>
      <c r="CF565" s="35"/>
      <c r="CG565" s="35"/>
      <c r="CH565" s="35"/>
      <c r="CI565" s="35"/>
      <c r="CJ565" s="35"/>
      <c r="CK565" s="35"/>
      <c r="CL565" s="35"/>
      <c r="CM565" s="35"/>
      <c r="CN565" s="35"/>
      <c r="CO565" s="35"/>
      <c r="CP565" s="35"/>
      <c r="CQ565" s="35"/>
      <c r="CR565" s="35"/>
      <c r="CS565" s="35"/>
      <c r="CT565" s="35"/>
      <c r="CU565" s="35"/>
      <c r="CV565" s="35"/>
      <c r="CW565" s="35"/>
      <c r="CX565" s="35"/>
      <c r="CY565" s="35"/>
      <c r="CZ565" s="35"/>
    </row>
    <row r="566" spans="1:104" ht="10.5" customHeight="1" x14ac:dyDescent="0.1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</row>
    <row r="567" spans="1:104" ht="10.5" customHeight="1" x14ac:dyDescent="0.1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  <c r="BI567" s="35"/>
      <c r="BJ567" s="35"/>
      <c r="BK567" s="35"/>
      <c r="BL567" s="35"/>
      <c r="BM567" s="35"/>
      <c r="BN567" s="35"/>
      <c r="BO567" s="35"/>
      <c r="BP567" s="35"/>
      <c r="BQ567" s="35"/>
      <c r="BR567" s="35"/>
      <c r="BS567" s="35"/>
      <c r="BT567" s="35"/>
      <c r="BU567" s="35"/>
      <c r="BV567" s="35"/>
      <c r="BW567" s="35"/>
      <c r="BX567" s="35"/>
      <c r="BY567" s="35"/>
      <c r="BZ567" s="35"/>
      <c r="CA567" s="35"/>
      <c r="CB567" s="35"/>
      <c r="CC567" s="35"/>
      <c r="CD567" s="35"/>
      <c r="CE567" s="35"/>
      <c r="CF567" s="35"/>
      <c r="CG567" s="35"/>
      <c r="CH567" s="35"/>
      <c r="CI567" s="35"/>
      <c r="CJ567" s="35"/>
      <c r="CK567" s="35"/>
      <c r="CL567" s="35"/>
      <c r="CM567" s="35"/>
      <c r="CN567" s="35"/>
      <c r="CO567" s="35"/>
      <c r="CP567" s="35"/>
      <c r="CQ567" s="35"/>
      <c r="CR567" s="35"/>
      <c r="CS567" s="35"/>
      <c r="CT567" s="35"/>
      <c r="CU567" s="35"/>
      <c r="CV567" s="35"/>
      <c r="CW567" s="35"/>
      <c r="CX567" s="35"/>
      <c r="CY567" s="35"/>
      <c r="CZ567" s="35"/>
    </row>
    <row r="568" spans="1:104" ht="10.5" customHeight="1" x14ac:dyDescent="0.1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  <c r="BI568" s="35"/>
      <c r="BJ568" s="35"/>
      <c r="BK568" s="35"/>
      <c r="BL568" s="35"/>
      <c r="BM568" s="35"/>
      <c r="BN568" s="35"/>
      <c r="BO568" s="35"/>
      <c r="BP568" s="35"/>
      <c r="BQ568" s="35"/>
      <c r="BR568" s="35"/>
      <c r="BS568" s="35"/>
      <c r="BT568" s="35"/>
      <c r="BU568" s="35"/>
      <c r="BV568" s="35"/>
      <c r="BW568" s="35"/>
      <c r="BX568" s="35"/>
      <c r="BY568" s="35"/>
      <c r="BZ568" s="35"/>
      <c r="CA568" s="35"/>
      <c r="CB568" s="35"/>
      <c r="CC568" s="35"/>
      <c r="CD568" s="35"/>
      <c r="CE568" s="35"/>
      <c r="CF568" s="35"/>
      <c r="CG568" s="35"/>
      <c r="CH568" s="35"/>
      <c r="CI568" s="35"/>
      <c r="CJ568" s="35"/>
      <c r="CK568" s="35"/>
      <c r="CL568" s="35"/>
      <c r="CM568" s="35"/>
      <c r="CN568" s="35"/>
      <c r="CO568" s="35"/>
      <c r="CP568" s="35"/>
      <c r="CQ568" s="35"/>
      <c r="CR568" s="35"/>
      <c r="CS568" s="35"/>
      <c r="CT568" s="35"/>
      <c r="CU568" s="35"/>
      <c r="CV568" s="35"/>
      <c r="CW568" s="35"/>
      <c r="CX568" s="35"/>
      <c r="CY568" s="35"/>
      <c r="CZ568" s="35"/>
    </row>
    <row r="569" spans="1:104" ht="10.5" customHeight="1" x14ac:dyDescent="0.1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</row>
    <row r="570" spans="1:104" ht="10.5" customHeight="1" x14ac:dyDescent="0.1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</row>
    <row r="571" spans="1:104" ht="10.5" customHeight="1" x14ac:dyDescent="0.1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</row>
    <row r="572" spans="1:104" ht="10.5" customHeight="1" x14ac:dyDescent="0.1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35"/>
      <c r="BI572" s="35"/>
      <c r="BJ572" s="35"/>
      <c r="BK572" s="35"/>
      <c r="BL572" s="35"/>
      <c r="BM572" s="35"/>
      <c r="BN572" s="35"/>
      <c r="BO572" s="35"/>
      <c r="BP572" s="35"/>
      <c r="BQ572" s="35"/>
      <c r="BR572" s="35"/>
      <c r="BS572" s="35"/>
      <c r="BT572" s="35"/>
      <c r="BU572" s="35"/>
      <c r="BV572" s="35"/>
      <c r="BW572" s="35"/>
      <c r="BX572" s="35"/>
      <c r="BY572" s="35"/>
      <c r="BZ572" s="35"/>
      <c r="CA572" s="35"/>
      <c r="CB572" s="35"/>
      <c r="CC572" s="35"/>
      <c r="CD572" s="35"/>
      <c r="CE572" s="35"/>
      <c r="CF572" s="35"/>
      <c r="CG572" s="35"/>
      <c r="CH572" s="35"/>
      <c r="CI572" s="35"/>
      <c r="CJ572" s="35"/>
      <c r="CK572" s="35"/>
      <c r="CL572" s="35"/>
      <c r="CM572" s="35"/>
      <c r="CN572" s="35"/>
      <c r="CO572" s="35"/>
      <c r="CP572" s="35"/>
      <c r="CQ572" s="35"/>
      <c r="CR572" s="35"/>
      <c r="CS572" s="35"/>
      <c r="CT572" s="35"/>
      <c r="CU572" s="35"/>
      <c r="CV572" s="35"/>
      <c r="CW572" s="35"/>
      <c r="CX572" s="35"/>
      <c r="CY572" s="35"/>
      <c r="CZ572" s="35"/>
    </row>
    <row r="573" spans="1:104" ht="10.5" customHeight="1" x14ac:dyDescent="0.1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  <c r="BH573" s="35"/>
      <c r="BI573" s="35"/>
      <c r="BJ573" s="35"/>
      <c r="BK573" s="35"/>
      <c r="BL573" s="35"/>
      <c r="BM573" s="35"/>
      <c r="BN573" s="35"/>
      <c r="BO573" s="35"/>
      <c r="BP573" s="35"/>
      <c r="BQ573" s="35"/>
      <c r="BR573" s="35"/>
      <c r="BS573" s="35"/>
      <c r="BT573" s="35"/>
      <c r="BU573" s="35"/>
      <c r="BV573" s="35"/>
      <c r="BW573" s="35"/>
      <c r="BX573" s="35"/>
      <c r="BY573" s="35"/>
      <c r="BZ573" s="35"/>
      <c r="CA573" s="35"/>
      <c r="CB573" s="35"/>
      <c r="CC573" s="35"/>
      <c r="CD573" s="35"/>
      <c r="CE573" s="35"/>
      <c r="CF573" s="35"/>
      <c r="CG573" s="35"/>
      <c r="CH573" s="35"/>
      <c r="CI573" s="35"/>
      <c r="CJ573" s="35"/>
      <c r="CK573" s="35"/>
      <c r="CL573" s="35"/>
      <c r="CM573" s="35"/>
      <c r="CN573" s="35"/>
      <c r="CO573" s="35"/>
      <c r="CP573" s="35"/>
      <c r="CQ573" s="35"/>
      <c r="CR573" s="35"/>
      <c r="CS573" s="35"/>
      <c r="CT573" s="35"/>
      <c r="CU573" s="35"/>
      <c r="CV573" s="35"/>
      <c r="CW573" s="35"/>
      <c r="CX573" s="35"/>
      <c r="CY573" s="35"/>
      <c r="CZ573" s="35"/>
    </row>
    <row r="574" spans="1:104" ht="10.5" customHeight="1" x14ac:dyDescent="0.1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5"/>
      <c r="BG574" s="35"/>
      <c r="BH574" s="35"/>
      <c r="BI574" s="35"/>
      <c r="BJ574" s="35"/>
      <c r="BK574" s="35"/>
      <c r="BL574" s="35"/>
      <c r="BM574" s="35"/>
      <c r="BN574" s="35"/>
      <c r="BO574" s="35"/>
      <c r="BP574" s="35"/>
      <c r="BQ574" s="35"/>
      <c r="BR574" s="35"/>
      <c r="BS574" s="35"/>
      <c r="BT574" s="35"/>
      <c r="BU574" s="35"/>
      <c r="BV574" s="35"/>
      <c r="BW574" s="35"/>
      <c r="BX574" s="35"/>
      <c r="BY574" s="35"/>
      <c r="BZ574" s="35"/>
      <c r="CA574" s="35"/>
      <c r="CB574" s="35"/>
      <c r="CC574" s="35"/>
      <c r="CD574" s="35"/>
      <c r="CE574" s="35"/>
      <c r="CF574" s="35"/>
      <c r="CG574" s="35"/>
      <c r="CH574" s="35"/>
      <c r="CI574" s="35"/>
      <c r="CJ574" s="35"/>
      <c r="CK574" s="35"/>
      <c r="CL574" s="35"/>
      <c r="CM574" s="35"/>
      <c r="CN574" s="35"/>
      <c r="CO574" s="35"/>
      <c r="CP574" s="35"/>
      <c r="CQ574" s="35"/>
      <c r="CR574" s="35"/>
      <c r="CS574" s="35"/>
      <c r="CT574" s="35"/>
      <c r="CU574" s="35"/>
      <c r="CV574" s="35"/>
      <c r="CW574" s="35"/>
      <c r="CX574" s="35"/>
      <c r="CY574" s="35"/>
      <c r="CZ574" s="35"/>
    </row>
    <row r="575" spans="1:104" ht="10.5" customHeight="1" x14ac:dyDescent="0.1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5"/>
      <c r="BG575" s="35"/>
      <c r="BH575" s="35"/>
      <c r="BI575" s="35"/>
      <c r="BJ575" s="35"/>
      <c r="BK575" s="35"/>
      <c r="BL575" s="35"/>
      <c r="BM575" s="35"/>
      <c r="BN575" s="35"/>
      <c r="BO575" s="35"/>
      <c r="BP575" s="35"/>
      <c r="BQ575" s="35"/>
      <c r="BR575" s="35"/>
      <c r="BS575" s="35"/>
      <c r="BT575" s="35"/>
      <c r="BU575" s="35"/>
      <c r="BV575" s="35"/>
      <c r="BW575" s="35"/>
      <c r="BX575" s="35"/>
      <c r="BY575" s="35"/>
      <c r="BZ575" s="35"/>
      <c r="CA575" s="35"/>
      <c r="CB575" s="35"/>
      <c r="CC575" s="35"/>
      <c r="CD575" s="35"/>
      <c r="CE575" s="35"/>
      <c r="CF575" s="35"/>
      <c r="CG575" s="35"/>
      <c r="CH575" s="35"/>
      <c r="CI575" s="35"/>
      <c r="CJ575" s="35"/>
      <c r="CK575" s="35"/>
      <c r="CL575" s="35"/>
      <c r="CM575" s="35"/>
      <c r="CN575" s="35"/>
      <c r="CO575" s="35"/>
      <c r="CP575" s="35"/>
      <c r="CQ575" s="35"/>
      <c r="CR575" s="35"/>
      <c r="CS575" s="35"/>
      <c r="CT575" s="35"/>
      <c r="CU575" s="35"/>
      <c r="CV575" s="35"/>
      <c r="CW575" s="35"/>
      <c r="CX575" s="35"/>
      <c r="CY575" s="35"/>
      <c r="CZ575" s="35"/>
    </row>
    <row r="576" spans="1:104" ht="10.5" customHeight="1" x14ac:dyDescent="0.1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  <c r="BH576" s="35"/>
      <c r="BI576" s="35"/>
      <c r="BJ576" s="35"/>
      <c r="BK576" s="35"/>
      <c r="BL576" s="35"/>
      <c r="BM576" s="35"/>
      <c r="BN576" s="35"/>
      <c r="BO576" s="35"/>
      <c r="BP576" s="35"/>
      <c r="BQ576" s="35"/>
      <c r="BR576" s="35"/>
      <c r="BS576" s="35"/>
      <c r="BT576" s="35"/>
      <c r="BU576" s="35"/>
      <c r="BV576" s="35"/>
      <c r="BW576" s="35"/>
      <c r="BX576" s="35"/>
      <c r="BY576" s="35"/>
      <c r="BZ576" s="35"/>
      <c r="CA576" s="35"/>
      <c r="CB576" s="35"/>
      <c r="CC576" s="35"/>
      <c r="CD576" s="35"/>
      <c r="CE576" s="35"/>
      <c r="CF576" s="35"/>
      <c r="CG576" s="35"/>
      <c r="CH576" s="35"/>
      <c r="CI576" s="35"/>
      <c r="CJ576" s="35"/>
      <c r="CK576" s="35"/>
      <c r="CL576" s="35"/>
      <c r="CM576" s="35"/>
      <c r="CN576" s="35"/>
      <c r="CO576" s="35"/>
      <c r="CP576" s="35"/>
      <c r="CQ576" s="35"/>
      <c r="CR576" s="35"/>
      <c r="CS576" s="35"/>
      <c r="CT576" s="35"/>
      <c r="CU576" s="35"/>
      <c r="CV576" s="35"/>
      <c r="CW576" s="35"/>
      <c r="CX576" s="35"/>
      <c r="CY576" s="35"/>
      <c r="CZ576" s="35"/>
    </row>
    <row r="577" spans="1:104" ht="10.5" customHeight="1" x14ac:dyDescent="0.1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5"/>
      <c r="BG577" s="35"/>
      <c r="BH577" s="35"/>
      <c r="BI577" s="35"/>
      <c r="BJ577" s="35"/>
      <c r="BK577" s="35"/>
      <c r="BL577" s="35"/>
      <c r="BM577" s="35"/>
      <c r="BN577" s="35"/>
      <c r="BO577" s="35"/>
      <c r="BP577" s="35"/>
      <c r="BQ577" s="35"/>
      <c r="BR577" s="35"/>
      <c r="BS577" s="35"/>
      <c r="BT577" s="35"/>
      <c r="BU577" s="35"/>
      <c r="BV577" s="35"/>
      <c r="BW577" s="35"/>
      <c r="BX577" s="35"/>
      <c r="BY577" s="35"/>
      <c r="BZ577" s="35"/>
      <c r="CA577" s="35"/>
      <c r="CB577" s="35"/>
      <c r="CC577" s="35"/>
      <c r="CD577" s="35"/>
      <c r="CE577" s="35"/>
      <c r="CF577" s="35"/>
      <c r="CG577" s="35"/>
      <c r="CH577" s="35"/>
      <c r="CI577" s="35"/>
      <c r="CJ577" s="35"/>
      <c r="CK577" s="35"/>
      <c r="CL577" s="35"/>
      <c r="CM577" s="35"/>
      <c r="CN577" s="35"/>
      <c r="CO577" s="35"/>
      <c r="CP577" s="35"/>
      <c r="CQ577" s="35"/>
      <c r="CR577" s="35"/>
      <c r="CS577" s="35"/>
      <c r="CT577" s="35"/>
      <c r="CU577" s="35"/>
      <c r="CV577" s="35"/>
      <c r="CW577" s="35"/>
      <c r="CX577" s="35"/>
      <c r="CY577" s="35"/>
      <c r="CZ577" s="35"/>
    </row>
    <row r="578" spans="1:104" ht="10.5" customHeight="1" x14ac:dyDescent="0.1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  <c r="BI578" s="35"/>
      <c r="BJ578" s="35"/>
      <c r="BK578" s="35"/>
      <c r="BL578" s="35"/>
      <c r="BM578" s="35"/>
      <c r="BN578" s="35"/>
      <c r="BO578" s="35"/>
      <c r="BP578" s="35"/>
      <c r="BQ578" s="35"/>
      <c r="BR578" s="35"/>
      <c r="BS578" s="35"/>
      <c r="BT578" s="35"/>
      <c r="BU578" s="35"/>
      <c r="BV578" s="35"/>
      <c r="BW578" s="35"/>
      <c r="BX578" s="35"/>
      <c r="BY578" s="35"/>
      <c r="BZ578" s="35"/>
      <c r="CA578" s="35"/>
      <c r="CB578" s="35"/>
      <c r="CC578" s="35"/>
      <c r="CD578" s="35"/>
      <c r="CE578" s="35"/>
      <c r="CF578" s="35"/>
      <c r="CG578" s="35"/>
      <c r="CH578" s="35"/>
      <c r="CI578" s="35"/>
      <c r="CJ578" s="35"/>
      <c r="CK578" s="35"/>
      <c r="CL578" s="35"/>
      <c r="CM578" s="35"/>
      <c r="CN578" s="35"/>
      <c r="CO578" s="35"/>
      <c r="CP578" s="35"/>
      <c r="CQ578" s="35"/>
      <c r="CR578" s="35"/>
      <c r="CS578" s="35"/>
      <c r="CT578" s="35"/>
      <c r="CU578" s="35"/>
      <c r="CV578" s="35"/>
      <c r="CW578" s="35"/>
      <c r="CX578" s="35"/>
      <c r="CY578" s="35"/>
      <c r="CZ578" s="35"/>
    </row>
    <row r="579" spans="1:104" ht="10.5" customHeight="1" x14ac:dyDescent="0.1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  <c r="BH579" s="35"/>
      <c r="BI579" s="35"/>
      <c r="BJ579" s="35"/>
      <c r="BK579" s="35"/>
      <c r="BL579" s="35"/>
      <c r="BM579" s="35"/>
      <c r="BN579" s="35"/>
      <c r="BO579" s="35"/>
      <c r="BP579" s="35"/>
      <c r="BQ579" s="35"/>
      <c r="BR579" s="35"/>
      <c r="BS579" s="35"/>
      <c r="BT579" s="35"/>
      <c r="BU579" s="35"/>
      <c r="BV579" s="35"/>
      <c r="BW579" s="35"/>
      <c r="BX579" s="35"/>
      <c r="BY579" s="35"/>
      <c r="BZ579" s="35"/>
      <c r="CA579" s="35"/>
      <c r="CB579" s="35"/>
      <c r="CC579" s="35"/>
      <c r="CD579" s="35"/>
      <c r="CE579" s="35"/>
      <c r="CF579" s="35"/>
      <c r="CG579" s="35"/>
      <c r="CH579" s="35"/>
      <c r="CI579" s="35"/>
      <c r="CJ579" s="35"/>
      <c r="CK579" s="35"/>
      <c r="CL579" s="35"/>
      <c r="CM579" s="35"/>
      <c r="CN579" s="35"/>
      <c r="CO579" s="35"/>
      <c r="CP579" s="35"/>
      <c r="CQ579" s="35"/>
      <c r="CR579" s="35"/>
      <c r="CS579" s="35"/>
      <c r="CT579" s="35"/>
      <c r="CU579" s="35"/>
      <c r="CV579" s="35"/>
      <c r="CW579" s="35"/>
      <c r="CX579" s="35"/>
      <c r="CY579" s="35"/>
      <c r="CZ579" s="35"/>
    </row>
    <row r="580" spans="1:104" ht="10.5" customHeight="1" x14ac:dyDescent="0.1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</row>
    <row r="581" spans="1:104" ht="10.5" customHeight="1" x14ac:dyDescent="0.1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</row>
    <row r="582" spans="1:104" ht="10.5" customHeight="1" x14ac:dyDescent="0.1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</row>
    <row r="583" spans="1:104" ht="10.5" customHeight="1" x14ac:dyDescent="0.1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/>
      <c r="BH583" s="35"/>
      <c r="BI583" s="35"/>
      <c r="BJ583" s="35"/>
      <c r="BK583" s="35"/>
      <c r="BL583" s="35"/>
      <c r="BM583" s="35"/>
      <c r="BN583" s="35"/>
      <c r="BO583" s="35"/>
      <c r="BP583" s="35"/>
      <c r="BQ583" s="35"/>
      <c r="BR583" s="35"/>
      <c r="BS583" s="35"/>
      <c r="BT583" s="35"/>
      <c r="BU583" s="35"/>
      <c r="BV583" s="35"/>
      <c r="BW583" s="35"/>
      <c r="BX583" s="35"/>
      <c r="BY583" s="35"/>
      <c r="BZ583" s="35"/>
      <c r="CA583" s="35"/>
      <c r="CB583" s="35"/>
      <c r="CC583" s="35"/>
      <c r="CD583" s="35"/>
      <c r="CE583" s="35"/>
      <c r="CF583" s="35"/>
      <c r="CG583" s="35"/>
      <c r="CH583" s="35"/>
      <c r="CI583" s="35"/>
      <c r="CJ583" s="35"/>
      <c r="CK583" s="35"/>
      <c r="CL583" s="35"/>
      <c r="CM583" s="35"/>
      <c r="CN583" s="35"/>
      <c r="CO583" s="35"/>
      <c r="CP583" s="35"/>
      <c r="CQ583" s="35"/>
      <c r="CR583" s="35"/>
      <c r="CS583" s="35"/>
      <c r="CT583" s="35"/>
      <c r="CU583" s="35"/>
      <c r="CV583" s="35"/>
      <c r="CW583" s="35"/>
      <c r="CX583" s="35"/>
      <c r="CY583" s="35"/>
      <c r="CZ583" s="35"/>
    </row>
    <row r="584" spans="1:104" ht="10.5" customHeight="1" x14ac:dyDescent="0.1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  <c r="BI584" s="35"/>
      <c r="BJ584" s="35"/>
      <c r="BK584" s="35"/>
      <c r="BL584" s="35"/>
      <c r="BM584" s="35"/>
      <c r="BN584" s="35"/>
      <c r="BO584" s="35"/>
      <c r="BP584" s="35"/>
      <c r="BQ584" s="35"/>
      <c r="BR584" s="35"/>
      <c r="BS584" s="35"/>
      <c r="BT584" s="35"/>
      <c r="BU584" s="35"/>
      <c r="BV584" s="35"/>
      <c r="BW584" s="35"/>
      <c r="BX584" s="35"/>
      <c r="BY584" s="35"/>
      <c r="BZ584" s="35"/>
      <c r="CA584" s="35"/>
      <c r="CB584" s="35"/>
      <c r="CC584" s="35"/>
      <c r="CD584" s="35"/>
      <c r="CE584" s="35"/>
      <c r="CF584" s="35"/>
      <c r="CG584" s="35"/>
      <c r="CH584" s="35"/>
      <c r="CI584" s="35"/>
      <c r="CJ584" s="35"/>
      <c r="CK584" s="35"/>
      <c r="CL584" s="35"/>
      <c r="CM584" s="35"/>
      <c r="CN584" s="35"/>
      <c r="CO584" s="35"/>
      <c r="CP584" s="35"/>
      <c r="CQ584" s="35"/>
      <c r="CR584" s="35"/>
      <c r="CS584" s="35"/>
      <c r="CT584" s="35"/>
      <c r="CU584" s="35"/>
      <c r="CV584" s="35"/>
      <c r="CW584" s="35"/>
      <c r="CX584" s="35"/>
      <c r="CY584" s="35"/>
      <c r="CZ584" s="35"/>
    </row>
    <row r="585" spans="1:104" ht="10.5" customHeight="1" x14ac:dyDescent="0.1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BH585" s="35"/>
      <c r="BI585" s="35"/>
      <c r="BJ585" s="35"/>
      <c r="BK585" s="35"/>
      <c r="BL585" s="35"/>
      <c r="BM585" s="35"/>
      <c r="BN585" s="35"/>
      <c r="BO585" s="35"/>
      <c r="BP585" s="35"/>
      <c r="BQ585" s="35"/>
      <c r="BR585" s="35"/>
      <c r="BS585" s="35"/>
      <c r="BT585" s="35"/>
      <c r="BU585" s="35"/>
      <c r="BV585" s="35"/>
      <c r="BW585" s="35"/>
      <c r="BX585" s="35"/>
      <c r="BY585" s="35"/>
      <c r="BZ585" s="35"/>
      <c r="CA585" s="35"/>
      <c r="CB585" s="35"/>
      <c r="CC585" s="35"/>
      <c r="CD585" s="35"/>
      <c r="CE585" s="35"/>
      <c r="CF585" s="35"/>
      <c r="CG585" s="35"/>
      <c r="CH585" s="35"/>
      <c r="CI585" s="35"/>
      <c r="CJ585" s="35"/>
      <c r="CK585" s="35"/>
      <c r="CL585" s="35"/>
      <c r="CM585" s="35"/>
      <c r="CN585" s="35"/>
      <c r="CO585" s="35"/>
      <c r="CP585" s="35"/>
      <c r="CQ585" s="35"/>
      <c r="CR585" s="35"/>
      <c r="CS585" s="35"/>
      <c r="CT585" s="35"/>
      <c r="CU585" s="35"/>
      <c r="CV585" s="35"/>
      <c r="CW585" s="35"/>
      <c r="CX585" s="35"/>
      <c r="CY585" s="35"/>
      <c r="CZ585" s="35"/>
    </row>
    <row r="586" spans="1:104" ht="10.5" customHeight="1" x14ac:dyDescent="0.1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  <c r="BH586" s="35"/>
      <c r="BI586" s="35"/>
      <c r="BJ586" s="35"/>
      <c r="BK586" s="35"/>
      <c r="BL586" s="35"/>
      <c r="BM586" s="35"/>
      <c r="BN586" s="35"/>
      <c r="BO586" s="35"/>
      <c r="BP586" s="35"/>
      <c r="BQ586" s="35"/>
      <c r="BR586" s="35"/>
      <c r="BS586" s="35"/>
      <c r="BT586" s="35"/>
      <c r="BU586" s="35"/>
      <c r="BV586" s="35"/>
      <c r="BW586" s="35"/>
      <c r="BX586" s="35"/>
      <c r="BY586" s="35"/>
      <c r="BZ586" s="35"/>
      <c r="CA586" s="35"/>
      <c r="CB586" s="35"/>
      <c r="CC586" s="35"/>
      <c r="CD586" s="35"/>
      <c r="CE586" s="35"/>
      <c r="CF586" s="35"/>
      <c r="CG586" s="35"/>
      <c r="CH586" s="35"/>
      <c r="CI586" s="35"/>
      <c r="CJ586" s="35"/>
      <c r="CK586" s="35"/>
      <c r="CL586" s="35"/>
      <c r="CM586" s="35"/>
      <c r="CN586" s="35"/>
      <c r="CO586" s="35"/>
      <c r="CP586" s="35"/>
      <c r="CQ586" s="35"/>
      <c r="CR586" s="35"/>
      <c r="CS586" s="35"/>
      <c r="CT586" s="35"/>
      <c r="CU586" s="35"/>
      <c r="CV586" s="35"/>
      <c r="CW586" s="35"/>
      <c r="CX586" s="35"/>
      <c r="CY586" s="35"/>
      <c r="CZ586" s="35"/>
    </row>
    <row r="587" spans="1:104" ht="10.5" customHeight="1" x14ac:dyDescent="0.1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5"/>
      <c r="BG587" s="35"/>
      <c r="BH587" s="35"/>
      <c r="BI587" s="35"/>
      <c r="BJ587" s="35"/>
      <c r="BK587" s="35"/>
      <c r="BL587" s="35"/>
      <c r="BM587" s="35"/>
      <c r="BN587" s="35"/>
      <c r="BO587" s="35"/>
      <c r="BP587" s="35"/>
      <c r="BQ587" s="35"/>
      <c r="BR587" s="35"/>
      <c r="BS587" s="35"/>
      <c r="BT587" s="35"/>
      <c r="BU587" s="35"/>
      <c r="BV587" s="35"/>
      <c r="BW587" s="35"/>
      <c r="BX587" s="35"/>
      <c r="BY587" s="35"/>
      <c r="BZ587" s="35"/>
      <c r="CA587" s="35"/>
      <c r="CB587" s="35"/>
      <c r="CC587" s="35"/>
      <c r="CD587" s="35"/>
      <c r="CE587" s="35"/>
      <c r="CF587" s="35"/>
      <c r="CG587" s="35"/>
      <c r="CH587" s="35"/>
      <c r="CI587" s="35"/>
      <c r="CJ587" s="35"/>
      <c r="CK587" s="35"/>
      <c r="CL587" s="35"/>
      <c r="CM587" s="35"/>
      <c r="CN587" s="35"/>
      <c r="CO587" s="35"/>
      <c r="CP587" s="35"/>
      <c r="CQ587" s="35"/>
      <c r="CR587" s="35"/>
      <c r="CS587" s="35"/>
      <c r="CT587" s="35"/>
      <c r="CU587" s="35"/>
      <c r="CV587" s="35"/>
      <c r="CW587" s="35"/>
      <c r="CX587" s="35"/>
      <c r="CY587" s="35"/>
      <c r="CZ587" s="35"/>
    </row>
    <row r="588" spans="1:104" ht="10.5" customHeight="1" x14ac:dyDescent="0.1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CZ588" s="35"/>
    </row>
    <row r="589" spans="1:104" ht="10.5" customHeight="1" x14ac:dyDescent="0.1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  <c r="BH589" s="35"/>
      <c r="BI589" s="35"/>
      <c r="BJ589" s="35"/>
      <c r="BK589" s="35"/>
      <c r="BL589" s="35"/>
      <c r="BM589" s="35"/>
      <c r="BN589" s="35"/>
      <c r="BO589" s="35"/>
      <c r="BP589" s="35"/>
      <c r="BQ589" s="35"/>
      <c r="BR589" s="35"/>
      <c r="BS589" s="35"/>
      <c r="BT589" s="35"/>
      <c r="BU589" s="35"/>
      <c r="BV589" s="35"/>
      <c r="BW589" s="35"/>
      <c r="BX589" s="35"/>
      <c r="BY589" s="35"/>
      <c r="BZ589" s="35"/>
      <c r="CA589" s="35"/>
      <c r="CB589" s="35"/>
      <c r="CC589" s="35"/>
      <c r="CD589" s="35"/>
      <c r="CE589" s="35"/>
      <c r="CF589" s="35"/>
      <c r="CG589" s="35"/>
      <c r="CH589" s="35"/>
      <c r="CI589" s="35"/>
      <c r="CJ589" s="35"/>
      <c r="CK589" s="35"/>
      <c r="CL589" s="35"/>
      <c r="CM589" s="35"/>
      <c r="CN589" s="35"/>
      <c r="CO589" s="35"/>
      <c r="CP589" s="35"/>
      <c r="CQ589" s="35"/>
      <c r="CR589" s="35"/>
      <c r="CS589" s="35"/>
      <c r="CT589" s="35"/>
      <c r="CU589" s="35"/>
      <c r="CV589" s="35"/>
      <c r="CW589" s="35"/>
      <c r="CX589" s="35"/>
      <c r="CY589" s="35"/>
      <c r="CZ589" s="35"/>
    </row>
    <row r="590" spans="1:104" ht="10.5" customHeight="1" x14ac:dyDescent="0.1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35"/>
      <c r="BI590" s="35"/>
      <c r="BJ590" s="35"/>
      <c r="BK590" s="35"/>
      <c r="BL590" s="35"/>
      <c r="BM590" s="35"/>
      <c r="BN590" s="35"/>
      <c r="BO590" s="35"/>
      <c r="BP590" s="35"/>
      <c r="BQ590" s="35"/>
      <c r="BR590" s="35"/>
      <c r="BS590" s="35"/>
      <c r="BT590" s="35"/>
      <c r="BU590" s="35"/>
      <c r="BV590" s="35"/>
      <c r="BW590" s="35"/>
      <c r="BX590" s="35"/>
      <c r="BY590" s="35"/>
      <c r="BZ590" s="35"/>
      <c r="CA590" s="35"/>
      <c r="CB590" s="35"/>
      <c r="CC590" s="35"/>
      <c r="CD590" s="35"/>
      <c r="CE590" s="35"/>
      <c r="CF590" s="35"/>
      <c r="CG590" s="35"/>
      <c r="CH590" s="35"/>
      <c r="CI590" s="35"/>
      <c r="CJ590" s="35"/>
      <c r="CK590" s="35"/>
      <c r="CL590" s="35"/>
      <c r="CM590" s="35"/>
      <c r="CN590" s="35"/>
      <c r="CO590" s="35"/>
      <c r="CP590" s="35"/>
      <c r="CQ590" s="35"/>
      <c r="CR590" s="35"/>
      <c r="CS590" s="35"/>
      <c r="CT590" s="35"/>
      <c r="CU590" s="35"/>
      <c r="CV590" s="35"/>
      <c r="CW590" s="35"/>
      <c r="CX590" s="35"/>
      <c r="CY590" s="35"/>
      <c r="CZ590" s="35"/>
    </row>
    <row r="591" spans="1:104" ht="10.5" customHeight="1" x14ac:dyDescent="0.1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  <c r="BI591" s="35"/>
      <c r="BJ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  <c r="BV591" s="35"/>
      <c r="BW591" s="35"/>
      <c r="BX591" s="35"/>
      <c r="BY591" s="35"/>
      <c r="BZ591" s="35"/>
      <c r="CA591" s="35"/>
      <c r="CB591" s="35"/>
      <c r="CC591" s="35"/>
      <c r="CD591" s="35"/>
      <c r="CE591" s="35"/>
      <c r="CF591" s="35"/>
      <c r="CG591" s="35"/>
      <c r="CH591" s="35"/>
      <c r="CI591" s="35"/>
      <c r="CJ591" s="35"/>
      <c r="CK591" s="35"/>
      <c r="CL591" s="35"/>
      <c r="CM591" s="35"/>
      <c r="CN591" s="35"/>
      <c r="CO591" s="35"/>
      <c r="CP591" s="35"/>
      <c r="CQ591" s="35"/>
      <c r="CR591" s="35"/>
      <c r="CS591" s="35"/>
      <c r="CT591" s="35"/>
      <c r="CU591" s="35"/>
      <c r="CV591" s="35"/>
      <c r="CW591" s="35"/>
      <c r="CX591" s="35"/>
      <c r="CY591" s="35"/>
      <c r="CZ591" s="35"/>
    </row>
    <row r="592" spans="1:104" ht="10.5" customHeight="1" x14ac:dyDescent="0.1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  <c r="BI592" s="35"/>
      <c r="BJ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  <c r="BV592" s="35"/>
      <c r="BW592" s="35"/>
      <c r="BX592" s="35"/>
      <c r="BY592" s="35"/>
      <c r="BZ592" s="35"/>
      <c r="CA592" s="35"/>
      <c r="CB592" s="35"/>
      <c r="CC592" s="35"/>
      <c r="CD592" s="35"/>
      <c r="CE592" s="35"/>
      <c r="CF592" s="35"/>
      <c r="CG592" s="35"/>
      <c r="CH592" s="35"/>
      <c r="CI592" s="35"/>
      <c r="CJ592" s="35"/>
      <c r="CK592" s="35"/>
      <c r="CL592" s="35"/>
      <c r="CM592" s="35"/>
      <c r="CN592" s="35"/>
      <c r="CO592" s="35"/>
      <c r="CP592" s="35"/>
      <c r="CQ592" s="35"/>
      <c r="CR592" s="35"/>
      <c r="CS592" s="35"/>
      <c r="CT592" s="35"/>
      <c r="CU592" s="35"/>
      <c r="CV592" s="35"/>
      <c r="CW592" s="35"/>
      <c r="CX592" s="35"/>
      <c r="CY592" s="35"/>
      <c r="CZ592" s="35"/>
    </row>
    <row r="593" spans="1:104" ht="10.5" customHeight="1" x14ac:dyDescent="0.1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  <c r="BV593" s="35"/>
      <c r="BW593" s="35"/>
      <c r="BX593" s="35"/>
      <c r="BY593" s="35"/>
      <c r="BZ593" s="35"/>
      <c r="CA593" s="35"/>
      <c r="CB593" s="35"/>
      <c r="CC593" s="35"/>
      <c r="CD593" s="35"/>
      <c r="CE593" s="35"/>
      <c r="CF593" s="35"/>
      <c r="CG593" s="35"/>
      <c r="CH593" s="35"/>
      <c r="CI593" s="35"/>
      <c r="CJ593" s="35"/>
      <c r="CK593" s="35"/>
      <c r="CL593" s="35"/>
      <c r="CM593" s="35"/>
      <c r="CN593" s="35"/>
      <c r="CO593" s="35"/>
      <c r="CP593" s="35"/>
      <c r="CQ593" s="35"/>
      <c r="CR593" s="35"/>
      <c r="CS593" s="35"/>
      <c r="CT593" s="35"/>
      <c r="CU593" s="35"/>
      <c r="CV593" s="35"/>
      <c r="CW593" s="35"/>
      <c r="CX593" s="35"/>
      <c r="CY593" s="35"/>
      <c r="CZ593" s="35"/>
    </row>
    <row r="594" spans="1:104" ht="10.5" customHeight="1" x14ac:dyDescent="0.1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/>
      <c r="BH594" s="35"/>
      <c r="BI594" s="35"/>
      <c r="BJ594" s="35"/>
      <c r="BK594" s="35"/>
      <c r="BL594" s="35"/>
      <c r="BM594" s="35"/>
      <c r="BN594" s="35"/>
      <c r="BO594" s="35"/>
      <c r="BP594" s="35"/>
      <c r="BQ594" s="35"/>
      <c r="BR594" s="35"/>
      <c r="BS594" s="35"/>
      <c r="BT594" s="35"/>
      <c r="BU594" s="35"/>
      <c r="BV594" s="35"/>
      <c r="BW594" s="35"/>
      <c r="BX594" s="35"/>
      <c r="BY594" s="35"/>
      <c r="BZ594" s="35"/>
      <c r="CA594" s="35"/>
      <c r="CB594" s="35"/>
      <c r="CC594" s="35"/>
      <c r="CD594" s="35"/>
      <c r="CE594" s="35"/>
      <c r="CF594" s="35"/>
      <c r="CG594" s="35"/>
      <c r="CH594" s="35"/>
      <c r="CI594" s="35"/>
      <c r="CJ594" s="35"/>
      <c r="CK594" s="35"/>
      <c r="CL594" s="35"/>
      <c r="CM594" s="35"/>
      <c r="CN594" s="35"/>
      <c r="CO594" s="35"/>
      <c r="CP594" s="35"/>
      <c r="CQ594" s="35"/>
      <c r="CR594" s="35"/>
      <c r="CS594" s="35"/>
      <c r="CT594" s="35"/>
      <c r="CU594" s="35"/>
      <c r="CV594" s="35"/>
      <c r="CW594" s="35"/>
      <c r="CX594" s="35"/>
      <c r="CY594" s="35"/>
      <c r="CZ594" s="35"/>
    </row>
    <row r="595" spans="1:104" ht="10.5" customHeight="1" x14ac:dyDescent="0.1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BH595" s="35"/>
      <c r="BI595" s="35"/>
      <c r="BJ595" s="35"/>
      <c r="BK595" s="35"/>
      <c r="BL595" s="35"/>
      <c r="BM595" s="35"/>
      <c r="BN595" s="35"/>
      <c r="BO595" s="35"/>
      <c r="BP595" s="35"/>
      <c r="BQ595" s="35"/>
      <c r="BR595" s="35"/>
      <c r="BS595" s="35"/>
      <c r="BT595" s="35"/>
      <c r="BU595" s="35"/>
      <c r="BV595" s="35"/>
      <c r="BW595" s="35"/>
      <c r="BX595" s="35"/>
      <c r="BY595" s="35"/>
      <c r="BZ595" s="35"/>
      <c r="CA595" s="35"/>
      <c r="CB595" s="35"/>
      <c r="CC595" s="35"/>
      <c r="CD595" s="35"/>
      <c r="CE595" s="35"/>
      <c r="CF595" s="35"/>
      <c r="CG595" s="35"/>
      <c r="CH595" s="35"/>
      <c r="CI595" s="35"/>
      <c r="CJ595" s="35"/>
      <c r="CK595" s="35"/>
      <c r="CL595" s="35"/>
      <c r="CM595" s="35"/>
      <c r="CN595" s="35"/>
      <c r="CO595" s="35"/>
      <c r="CP595" s="35"/>
      <c r="CQ595" s="35"/>
      <c r="CR595" s="35"/>
      <c r="CS595" s="35"/>
      <c r="CT595" s="35"/>
      <c r="CU595" s="35"/>
      <c r="CV595" s="35"/>
      <c r="CW595" s="35"/>
      <c r="CX595" s="35"/>
      <c r="CY595" s="35"/>
      <c r="CZ595" s="35"/>
    </row>
    <row r="596" spans="1:104" ht="10.5" customHeight="1" x14ac:dyDescent="0.1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5"/>
      <c r="BG596" s="35"/>
      <c r="BH596" s="35"/>
      <c r="BI596" s="35"/>
      <c r="BJ596" s="35"/>
      <c r="BK596" s="35"/>
      <c r="BL596" s="35"/>
      <c r="BM596" s="35"/>
      <c r="BN596" s="35"/>
      <c r="BO596" s="35"/>
      <c r="BP596" s="35"/>
      <c r="BQ596" s="35"/>
      <c r="BR596" s="35"/>
      <c r="BS596" s="35"/>
      <c r="BT596" s="35"/>
      <c r="BU596" s="35"/>
      <c r="BV596" s="35"/>
      <c r="BW596" s="35"/>
      <c r="BX596" s="35"/>
      <c r="BY596" s="35"/>
      <c r="BZ596" s="35"/>
      <c r="CA596" s="35"/>
      <c r="CB596" s="35"/>
      <c r="CC596" s="35"/>
      <c r="CD596" s="35"/>
      <c r="CE596" s="35"/>
      <c r="CF596" s="35"/>
      <c r="CG596" s="35"/>
      <c r="CH596" s="35"/>
      <c r="CI596" s="35"/>
      <c r="CJ596" s="35"/>
      <c r="CK596" s="35"/>
      <c r="CL596" s="35"/>
      <c r="CM596" s="35"/>
      <c r="CN596" s="35"/>
      <c r="CO596" s="35"/>
      <c r="CP596" s="35"/>
      <c r="CQ596" s="35"/>
      <c r="CR596" s="35"/>
      <c r="CS596" s="35"/>
      <c r="CT596" s="35"/>
      <c r="CU596" s="35"/>
      <c r="CV596" s="35"/>
      <c r="CW596" s="35"/>
      <c r="CX596" s="35"/>
      <c r="CY596" s="35"/>
      <c r="CZ596" s="35"/>
    </row>
    <row r="597" spans="1:104" ht="10.5" customHeight="1" x14ac:dyDescent="0.1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  <c r="BH597" s="35"/>
      <c r="BI597" s="35"/>
      <c r="BJ597" s="35"/>
      <c r="BK597" s="35"/>
      <c r="BL597" s="35"/>
      <c r="BM597" s="35"/>
      <c r="BN597" s="35"/>
      <c r="BO597" s="35"/>
      <c r="BP597" s="35"/>
      <c r="BQ597" s="35"/>
      <c r="BR597" s="35"/>
      <c r="BS597" s="35"/>
      <c r="BT597" s="35"/>
      <c r="BU597" s="35"/>
      <c r="BV597" s="35"/>
      <c r="BW597" s="35"/>
      <c r="BX597" s="35"/>
      <c r="BY597" s="35"/>
      <c r="BZ597" s="35"/>
      <c r="CA597" s="35"/>
      <c r="CB597" s="35"/>
      <c r="CC597" s="35"/>
      <c r="CD597" s="35"/>
      <c r="CE597" s="35"/>
      <c r="CF597" s="35"/>
      <c r="CG597" s="35"/>
      <c r="CH597" s="35"/>
      <c r="CI597" s="35"/>
      <c r="CJ597" s="35"/>
      <c r="CK597" s="35"/>
      <c r="CL597" s="35"/>
      <c r="CM597" s="35"/>
      <c r="CN597" s="35"/>
      <c r="CO597" s="35"/>
      <c r="CP597" s="35"/>
      <c r="CQ597" s="35"/>
      <c r="CR597" s="35"/>
      <c r="CS597" s="35"/>
      <c r="CT597" s="35"/>
      <c r="CU597" s="35"/>
      <c r="CV597" s="35"/>
      <c r="CW597" s="35"/>
      <c r="CX597" s="35"/>
      <c r="CY597" s="35"/>
      <c r="CZ597" s="35"/>
    </row>
    <row r="598" spans="1:104" ht="10.5" customHeight="1" x14ac:dyDescent="0.1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</row>
    <row r="599" spans="1:104" ht="10.5" customHeight="1" x14ac:dyDescent="0.1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  <c r="BI599" s="35"/>
      <c r="BJ599" s="35"/>
      <c r="BK599" s="35"/>
      <c r="BL599" s="35"/>
      <c r="BM599" s="35"/>
      <c r="BN599" s="35"/>
      <c r="BO599" s="35"/>
      <c r="BP599" s="35"/>
      <c r="BQ599" s="35"/>
      <c r="BR599" s="35"/>
      <c r="BS599" s="35"/>
      <c r="BT599" s="35"/>
      <c r="BU599" s="35"/>
      <c r="BV599" s="35"/>
      <c r="BW599" s="35"/>
      <c r="BX599" s="35"/>
      <c r="BY599" s="35"/>
      <c r="BZ599" s="35"/>
      <c r="CA599" s="35"/>
      <c r="CB599" s="35"/>
      <c r="CC599" s="35"/>
      <c r="CD599" s="35"/>
      <c r="CE599" s="35"/>
      <c r="CF599" s="35"/>
      <c r="CG599" s="35"/>
      <c r="CH599" s="35"/>
      <c r="CI599" s="35"/>
      <c r="CJ599" s="35"/>
      <c r="CK599" s="35"/>
      <c r="CL599" s="35"/>
      <c r="CM599" s="35"/>
      <c r="CN599" s="35"/>
      <c r="CO599" s="35"/>
      <c r="CP599" s="35"/>
      <c r="CQ599" s="35"/>
      <c r="CR599" s="35"/>
      <c r="CS599" s="35"/>
      <c r="CT599" s="35"/>
      <c r="CU599" s="35"/>
      <c r="CV599" s="35"/>
      <c r="CW599" s="35"/>
      <c r="CX599" s="35"/>
      <c r="CY599" s="35"/>
      <c r="CZ599" s="35"/>
    </row>
    <row r="600" spans="1:104" ht="10.5" customHeight="1" x14ac:dyDescent="0.1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  <c r="BH600" s="35"/>
      <c r="BI600" s="35"/>
      <c r="BJ600" s="35"/>
      <c r="BK600" s="35"/>
      <c r="BL600" s="35"/>
      <c r="BM600" s="35"/>
      <c r="BN600" s="35"/>
      <c r="BO600" s="35"/>
      <c r="BP600" s="35"/>
      <c r="BQ600" s="35"/>
      <c r="BR600" s="35"/>
      <c r="BS600" s="35"/>
      <c r="BT600" s="35"/>
      <c r="BU600" s="35"/>
      <c r="BV600" s="35"/>
      <c r="BW600" s="35"/>
      <c r="BX600" s="35"/>
      <c r="BY600" s="35"/>
      <c r="BZ600" s="35"/>
      <c r="CA600" s="35"/>
      <c r="CB600" s="35"/>
      <c r="CC600" s="35"/>
      <c r="CD600" s="35"/>
      <c r="CE600" s="35"/>
      <c r="CF600" s="35"/>
      <c r="CG600" s="35"/>
      <c r="CH600" s="35"/>
      <c r="CI600" s="35"/>
      <c r="CJ600" s="35"/>
      <c r="CK600" s="35"/>
      <c r="CL600" s="35"/>
      <c r="CM600" s="35"/>
      <c r="CN600" s="35"/>
      <c r="CO600" s="35"/>
      <c r="CP600" s="35"/>
      <c r="CQ600" s="35"/>
      <c r="CR600" s="35"/>
      <c r="CS600" s="35"/>
      <c r="CT600" s="35"/>
      <c r="CU600" s="35"/>
      <c r="CV600" s="35"/>
      <c r="CW600" s="35"/>
      <c r="CX600" s="35"/>
      <c r="CY600" s="35"/>
      <c r="CZ600" s="35"/>
    </row>
    <row r="601" spans="1:104" ht="10.5" customHeight="1" x14ac:dyDescent="0.1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5"/>
      <c r="BG601" s="35"/>
      <c r="BH601" s="35"/>
      <c r="BI601" s="35"/>
      <c r="BJ601" s="35"/>
      <c r="BK601" s="35"/>
      <c r="BL601" s="35"/>
      <c r="BM601" s="35"/>
      <c r="BN601" s="35"/>
      <c r="BO601" s="35"/>
      <c r="BP601" s="35"/>
      <c r="BQ601" s="35"/>
      <c r="BR601" s="35"/>
      <c r="BS601" s="35"/>
      <c r="BT601" s="35"/>
      <c r="BU601" s="35"/>
      <c r="BV601" s="35"/>
      <c r="BW601" s="35"/>
      <c r="BX601" s="35"/>
      <c r="BY601" s="35"/>
      <c r="BZ601" s="35"/>
      <c r="CA601" s="35"/>
      <c r="CB601" s="35"/>
      <c r="CC601" s="35"/>
      <c r="CD601" s="35"/>
      <c r="CE601" s="35"/>
      <c r="CF601" s="35"/>
      <c r="CG601" s="35"/>
      <c r="CH601" s="35"/>
      <c r="CI601" s="35"/>
      <c r="CJ601" s="35"/>
      <c r="CK601" s="35"/>
      <c r="CL601" s="35"/>
      <c r="CM601" s="35"/>
      <c r="CN601" s="35"/>
      <c r="CO601" s="35"/>
      <c r="CP601" s="35"/>
      <c r="CQ601" s="35"/>
      <c r="CR601" s="35"/>
      <c r="CS601" s="35"/>
      <c r="CT601" s="35"/>
      <c r="CU601" s="35"/>
      <c r="CV601" s="35"/>
      <c r="CW601" s="35"/>
      <c r="CX601" s="35"/>
      <c r="CY601" s="35"/>
      <c r="CZ601" s="35"/>
    </row>
    <row r="602" spans="1:104" ht="10.5" customHeight="1" x14ac:dyDescent="0.1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  <c r="BH602" s="35"/>
      <c r="BI602" s="35"/>
      <c r="BJ602" s="35"/>
      <c r="BK602" s="35"/>
      <c r="BL602" s="35"/>
      <c r="BM602" s="35"/>
      <c r="BN602" s="35"/>
      <c r="BO602" s="35"/>
      <c r="BP602" s="35"/>
      <c r="BQ602" s="35"/>
      <c r="BR602" s="35"/>
      <c r="BS602" s="35"/>
      <c r="BT602" s="35"/>
      <c r="BU602" s="35"/>
      <c r="BV602" s="35"/>
      <c r="BW602" s="35"/>
      <c r="BX602" s="35"/>
      <c r="BY602" s="35"/>
      <c r="BZ602" s="35"/>
      <c r="CA602" s="35"/>
      <c r="CB602" s="35"/>
      <c r="CC602" s="35"/>
      <c r="CD602" s="35"/>
      <c r="CE602" s="35"/>
      <c r="CF602" s="35"/>
      <c r="CG602" s="35"/>
      <c r="CH602" s="35"/>
      <c r="CI602" s="35"/>
      <c r="CJ602" s="35"/>
      <c r="CK602" s="35"/>
      <c r="CL602" s="35"/>
      <c r="CM602" s="35"/>
      <c r="CN602" s="35"/>
      <c r="CO602" s="35"/>
      <c r="CP602" s="35"/>
      <c r="CQ602" s="35"/>
      <c r="CR602" s="35"/>
      <c r="CS602" s="35"/>
      <c r="CT602" s="35"/>
      <c r="CU602" s="35"/>
      <c r="CV602" s="35"/>
      <c r="CW602" s="35"/>
      <c r="CX602" s="35"/>
      <c r="CY602" s="35"/>
      <c r="CZ602" s="35"/>
    </row>
    <row r="603" spans="1:104" ht="10.5" customHeight="1" x14ac:dyDescent="0.1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  <c r="BH603" s="35"/>
      <c r="BI603" s="35"/>
      <c r="BJ603" s="35"/>
      <c r="BK603" s="35"/>
      <c r="BL603" s="35"/>
      <c r="BM603" s="35"/>
      <c r="BN603" s="35"/>
      <c r="BO603" s="35"/>
      <c r="BP603" s="35"/>
      <c r="BQ603" s="35"/>
      <c r="BR603" s="35"/>
      <c r="BS603" s="35"/>
      <c r="BT603" s="35"/>
      <c r="BU603" s="35"/>
      <c r="BV603" s="35"/>
      <c r="BW603" s="35"/>
      <c r="BX603" s="35"/>
      <c r="BY603" s="35"/>
      <c r="BZ603" s="35"/>
      <c r="CA603" s="35"/>
      <c r="CB603" s="35"/>
      <c r="CC603" s="35"/>
      <c r="CD603" s="35"/>
      <c r="CE603" s="35"/>
      <c r="CF603" s="35"/>
      <c r="CG603" s="35"/>
      <c r="CH603" s="35"/>
      <c r="CI603" s="35"/>
      <c r="CJ603" s="35"/>
      <c r="CK603" s="35"/>
      <c r="CL603" s="35"/>
      <c r="CM603" s="35"/>
      <c r="CN603" s="35"/>
      <c r="CO603" s="35"/>
      <c r="CP603" s="35"/>
      <c r="CQ603" s="35"/>
      <c r="CR603" s="35"/>
      <c r="CS603" s="35"/>
      <c r="CT603" s="35"/>
      <c r="CU603" s="35"/>
      <c r="CV603" s="35"/>
      <c r="CW603" s="35"/>
      <c r="CX603" s="35"/>
      <c r="CY603" s="35"/>
      <c r="CZ603" s="35"/>
    </row>
    <row r="604" spans="1:104" ht="10.5" customHeight="1" x14ac:dyDescent="0.1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  <c r="BL604" s="35"/>
      <c r="BM604" s="35"/>
      <c r="BN604" s="35"/>
      <c r="BO604" s="35"/>
      <c r="BP604" s="35"/>
      <c r="BQ604" s="35"/>
      <c r="BR604" s="35"/>
      <c r="BS604" s="35"/>
      <c r="BT604" s="35"/>
      <c r="BU604" s="35"/>
      <c r="BV604" s="35"/>
      <c r="BW604" s="35"/>
      <c r="BX604" s="35"/>
      <c r="BY604" s="35"/>
      <c r="BZ604" s="35"/>
      <c r="CA604" s="35"/>
      <c r="CB604" s="35"/>
      <c r="CC604" s="35"/>
      <c r="CD604" s="35"/>
      <c r="CE604" s="35"/>
      <c r="CF604" s="35"/>
      <c r="CG604" s="35"/>
      <c r="CH604" s="35"/>
      <c r="CI604" s="35"/>
      <c r="CJ604" s="35"/>
      <c r="CK604" s="35"/>
      <c r="CL604" s="35"/>
      <c r="CM604" s="35"/>
      <c r="CN604" s="35"/>
      <c r="CO604" s="35"/>
      <c r="CP604" s="35"/>
      <c r="CQ604" s="35"/>
      <c r="CR604" s="35"/>
      <c r="CS604" s="35"/>
      <c r="CT604" s="35"/>
      <c r="CU604" s="35"/>
      <c r="CV604" s="35"/>
      <c r="CW604" s="35"/>
      <c r="CX604" s="35"/>
      <c r="CY604" s="35"/>
      <c r="CZ604" s="35"/>
    </row>
    <row r="605" spans="1:104" ht="10.5" customHeight="1" x14ac:dyDescent="0.1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5"/>
      <c r="BG605" s="35"/>
      <c r="BH605" s="35"/>
      <c r="BI605" s="35"/>
      <c r="BJ605" s="35"/>
      <c r="BK605" s="35"/>
      <c r="BL605" s="35"/>
      <c r="BM605" s="35"/>
      <c r="BN605" s="35"/>
      <c r="BO605" s="35"/>
      <c r="BP605" s="35"/>
      <c r="BQ605" s="35"/>
      <c r="BR605" s="35"/>
      <c r="BS605" s="35"/>
      <c r="BT605" s="35"/>
      <c r="BU605" s="35"/>
      <c r="BV605" s="35"/>
      <c r="BW605" s="35"/>
      <c r="BX605" s="35"/>
      <c r="BY605" s="35"/>
      <c r="BZ605" s="35"/>
      <c r="CA605" s="35"/>
      <c r="CB605" s="35"/>
      <c r="CC605" s="35"/>
      <c r="CD605" s="35"/>
      <c r="CE605" s="35"/>
      <c r="CF605" s="35"/>
      <c r="CG605" s="35"/>
      <c r="CH605" s="35"/>
      <c r="CI605" s="35"/>
      <c r="CJ605" s="35"/>
      <c r="CK605" s="35"/>
      <c r="CL605" s="35"/>
      <c r="CM605" s="35"/>
      <c r="CN605" s="35"/>
      <c r="CO605" s="35"/>
      <c r="CP605" s="35"/>
      <c r="CQ605" s="35"/>
      <c r="CR605" s="35"/>
      <c r="CS605" s="35"/>
      <c r="CT605" s="35"/>
      <c r="CU605" s="35"/>
      <c r="CV605" s="35"/>
      <c r="CW605" s="35"/>
      <c r="CX605" s="35"/>
      <c r="CY605" s="35"/>
      <c r="CZ605" s="35"/>
    </row>
    <row r="606" spans="1:104" ht="10.5" customHeight="1" x14ac:dyDescent="0.1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5"/>
      <c r="BG606" s="35"/>
      <c r="BH606" s="35"/>
      <c r="BI606" s="35"/>
      <c r="BJ606" s="35"/>
      <c r="BK606" s="35"/>
      <c r="BL606" s="35"/>
      <c r="BM606" s="35"/>
      <c r="BN606" s="35"/>
      <c r="BO606" s="35"/>
      <c r="BP606" s="35"/>
      <c r="BQ606" s="35"/>
      <c r="BR606" s="35"/>
      <c r="BS606" s="35"/>
      <c r="BT606" s="35"/>
      <c r="BU606" s="35"/>
      <c r="BV606" s="35"/>
      <c r="BW606" s="35"/>
      <c r="BX606" s="35"/>
      <c r="BY606" s="35"/>
      <c r="BZ606" s="35"/>
      <c r="CA606" s="35"/>
      <c r="CB606" s="35"/>
      <c r="CC606" s="35"/>
      <c r="CD606" s="35"/>
      <c r="CE606" s="35"/>
      <c r="CF606" s="35"/>
      <c r="CG606" s="35"/>
      <c r="CH606" s="35"/>
      <c r="CI606" s="35"/>
      <c r="CJ606" s="35"/>
      <c r="CK606" s="35"/>
      <c r="CL606" s="35"/>
      <c r="CM606" s="35"/>
      <c r="CN606" s="35"/>
      <c r="CO606" s="35"/>
      <c r="CP606" s="35"/>
      <c r="CQ606" s="35"/>
      <c r="CR606" s="35"/>
      <c r="CS606" s="35"/>
      <c r="CT606" s="35"/>
      <c r="CU606" s="35"/>
      <c r="CV606" s="35"/>
      <c r="CW606" s="35"/>
      <c r="CX606" s="35"/>
      <c r="CY606" s="35"/>
      <c r="CZ606" s="35"/>
    </row>
    <row r="607" spans="1:104" ht="10.5" customHeight="1" x14ac:dyDescent="0.1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  <c r="BI607" s="35"/>
      <c r="BJ607" s="35"/>
      <c r="BK607" s="35"/>
      <c r="BL607" s="35"/>
      <c r="BM607" s="35"/>
      <c r="BN607" s="35"/>
      <c r="BO607" s="35"/>
      <c r="BP607" s="35"/>
      <c r="BQ607" s="35"/>
      <c r="BR607" s="35"/>
      <c r="BS607" s="35"/>
      <c r="BT607" s="35"/>
      <c r="BU607" s="35"/>
      <c r="BV607" s="35"/>
      <c r="BW607" s="35"/>
      <c r="BX607" s="35"/>
      <c r="BY607" s="35"/>
      <c r="BZ607" s="35"/>
      <c r="CA607" s="35"/>
      <c r="CB607" s="35"/>
      <c r="CC607" s="35"/>
      <c r="CD607" s="35"/>
      <c r="CE607" s="35"/>
      <c r="CF607" s="35"/>
      <c r="CG607" s="35"/>
      <c r="CH607" s="35"/>
      <c r="CI607" s="35"/>
      <c r="CJ607" s="35"/>
      <c r="CK607" s="35"/>
      <c r="CL607" s="35"/>
      <c r="CM607" s="35"/>
      <c r="CN607" s="35"/>
      <c r="CO607" s="35"/>
      <c r="CP607" s="35"/>
      <c r="CQ607" s="35"/>
      <c r="CR607" s="35"/>
      <c r="CS607" s="35"/>
      <c r="CT607" s="35"/>
      <c r="CU607" s="35"/>
      <c r="CV607" s="35"/>
      <c r="CW607" s="35"/>
      <c r="CX607" s="35"/>
      <c r="CY607" s="35"/>
      <c r="CZ607" s="35"/>
    </row>
    <row r="608" spans="1:104" ht="10.5" customHeight="1" x14ac:dyDescent="0.1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5"/>
      <c r="BG608" s="35"/>
      <c r="BH608" s="35"/>
      <c r="BI608" s="35"/>
      <c r="BJ608" s="35"/>
      <c r="BK608" s="35"/>
      <c r="BL608" s="35"/>
      <c r="BM608" s="35"/>
      <c r="BN608" s="35"/>
      <c r="BO608" s="35"/>
      <c r="BP608" s="35"/>
      <c r="BQ608" s="35"/>
      <c r="BR608" s="35"/>
      <c r="BS608" s="35"/>
      <c r="BT608" s="35"/>
      <c r="BU608" s="35"/>
      <c r="BV608" s="35"/>
      <c r="BW608" s="35"/>
      <c r="BX608" s="35"/>
      <c r="BY608" s="35"/>
      <c r="BZ608" s="35"/>
      <c r="CA608" s="35"/>
      <c r="CB608" s="35"/>
      <c r="CC608" s="35"/>
      <c r="CD608" s="35"/>
      <c r="CE608" s="35"/>
      <c r="CF608" s="35"/>
      <c r="CG608" s="35"/>
      <c r="CH608" s="35"/>
      <c r="CI608" s="35"/>
      <c r="CJ608" s="35"/>
      <c r="CK608" s="35"/>
      <c r="CL608" s="35"/>
      <c r="CM608" s="35"/>
      <c r="CN608" s="35"/>
      <c r="CO608" s="35"/>
      <c r="CP608" s="35"/>
      <c r="CQ608" s="35"/>
      <c r="CR608" s="35"/>
      <c r="CS608" s="35"/>
      <c r="CT608" s="35"/>
      <c r="CU608" s="35"/>
      <c r="CV608" s="35"/>
      <c r="CW608" s="35"/>
      <c r="CX608" s="35"/>
      <c r="CY608" s="35"/>
      <c r="CZ608" s="35"/>
    </row>
    <row r="609" spans="1:104" ht="10.5" customHeight="1" x14ac:dyDescent="0.1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</row>
    <row r="610" spans="1:104" ht="10.5" customHeight="1" x14ac:dyDescent="0.1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</row>
    <row r="611" spans="1:104" ht="10.5" customHeight="1" x14ac:dyDescent="0.1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  <c r="BH611" s="35"/>
      <c r="BI611" s="35"/>
      <c r="BJ611" s="35"/>
      <c r="BK611" s="35"/>
      <c r="BL611" s="35"/>
      <c r="BM611" s="35"/>
      <c r="BN611" s="35"/>
      <c r="BO611" s="35"/>
      <c r="BP611" s="35"/>
      <c r="BQ611" s="35"/>
      <c r="BR611" s="35"/>
      <c r="BS611" s="35"/>
      <c r="BT611" s="35"/>
      <c r="BU611" s="35"/>
      <c r="BV611" s="35"/>
      <c r="BW611" s="35"/>
      <c r="BX611" s="35"/>
      <c r="BY611" s="35"/>
      <c r="BZ611" s="35"/>
      <c r="CA611" s="35"/>
      <c r="CB611" s="35"/>
      <c r="CC611" s="35"/>
      <c r="CD611" s="35"/>
      <c r="CE611" s="35"/>
      <c r="CF611" s="35"/>
      <c r="CG611" s="35"/>
      <c r="CH611" s="35"/>
      <c r="CI611" s="35"/>
      <c r="CJ611" s="35"/>
      <c r="CK611" s="35"/>
      <c r="CL611" s="35"/>
      <c r="CM611" s="35"/>
      <c r="CN611" s="35"/>
      <c r="CO611" s="35"/>
      <c r="CP611" s="35"/>
      <c r="CQ611" s="35"/>
      <c r="CR611" s="35"/>
      <c r="CS611" s="35"/>
      <c r="CT611" s="35"/>
      <c r="CU611" s="35"/>
      <c r="CV611" s="35"/>
      <c r="CW611" s="35"/>
      <c r="CX611" s="35"/>
      <c r="CY611" s="35"/>
      <c r="CZ611" s="35"/>
    </row>
    <row r="612" spans="1:104" ht="10.5" customHeight="1" x14ac:dyDescent="0.1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  <c r="BH612" s="35"/>
      <c r="BI612" s="35"/>
      <c r="BJ612" s="35"/>
      <c r="BK612" s="35"/>
      <c r="BL612" s="35"/>
      <c r="BM612" s="35"/>
      <c r="BN612" s="35"/>
      <c r="BO612" s="35"/>
      <c r="BP612" s="35"/>
      <c r="BQ612" s="35"/>
      <c r="BR612" s="35"/>
      <c r="BS612" s="35"/>
      <c r="BT612" s="35"/>
      <c r="BU612" s="35"/>
      <c r="BV612" s="35"/>
      <c r="BW612" s="35"/>
      <c r="BX612" s="35"/>
      <c r="BY612" s="35"/>
      <c r="BZ612" s="35"/>
      <c r="CA612" s="35"/>
      <c r="CB612" s="35"/>
      <c r="CC612" s="35"/>
      <c r="CD612" s="35"/>
      <c r="CE612" s="35"/>
      <c r="CF612" s="35"/>
      <c r="CG612" s="35"/>
      <c r="CH612" s="35"/>
      <c r="CI612" s="35"/>
      <c r="CJ612" s="35"/>
      <c r="CK612" s="35"/>
      <c r="CL612" s="35"/>
      <c r="CM612" s="35"/>
      <c r="CN612" s="35"/>
      <c r="CO612" s="35"/>
      <c r="CP612" s="35"/>
      <c r="CQ612" s="35"/>
      <c r="CR612" s="35"/>
      <c r="CS612" s="35"/>
      <c r="CT612" s="35"/>
      <c r="CU612" s="35"/>
      <c r="CV612" s="35"/>
      <c r="CW612" s="35"/>
      <c r="CX612" s="35"/>
      <c r="CY612" s="35"/>
      <c r="CZ612" s="35"/>
    </row>
    <row r="613" spans="1:104" ht="10.5" customHeight="1" x14ac:dyDescent="0.1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5"/>
      <c r="BG613" s="35"/>
      <c r="BH613" s="35"/>
      <c r="BI613" s="35"/>
      <c r="BJ613" s="35"/>
      <c r="BK613" s="35"/>
      <c r="BL613" s="35"/>
      <c r="BM613" s="35"/>
      <c r="BN613" s="35"/>
      <c r="BO613" s="35"/>
      <c r="BP613" s="35"/>
      <c r="BQ613" s="35"/>
      <c r="BR613" s="35"/>
      <c r="BS613" s="35"/>
      <c r="BT613" s="35"/>
      <c r="BU613" s="35"/>
      <c r="BV613" s="35"/>
      <c r="BW613" s="35"/>
      <c r="BX613" s="35"/>
      <c r="BY613" s="35"/>
      <c r="BZ613" s="35"/>
      <c r="CA613" s="35"/>
      <c r="CB613" s="35"/>
      <c r="CC613" s="35"/>
      <c r="CD613" s="35"/>
      <c r="CE613" s="35"/>
      <c r="CF613" s="35"/>
      <c r="CG613" s="35"/>
      <c r="CH613" s="35"/>
      <c r="CI613" s="35"/>
      <c r="CJ613" s="35"/>
      <c r="CK613" s="35"/>
      <c r="CL613" s="35"/>
      <c r="CM613" s="35"/>
      <c r="CN613" s="35"/>
      <c r="CO613" s="35"/>
      <c r="CP613" s="35"/>
      <c r="CQ613" s="35"/>
      <c r="CR613" s="35"/>
      <c r="CS613" s="35"/>
      <c r="CT613" s="35"/>
      <c r="CU613" s="35"/>
      <c r="CV613" s="35"/>
      <c r="CW613" s="35"/>
      <c r="CX613" s="35"/>
      <c r="CY613" s="35"/>
      <c r="CZ613" s="35"/>
    </row>
    <row r="614" spans="1:104" ht="10.5" customHeight="1" x14ac:dyDescent="0.1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5"/>
      <c r="BG614" s="35"/>
      <c r="BH614" s="35"/>
      <c r="BI614" s="35"/>
      <c r="BJ614" s="35"/>
      <c r="BK614" s="35"/>
      <c r="BL614" s="35"/>
      <c r="BM614" s="35"/>
      <c r="BN614" s="35"/>
      <c r="BO614" s="35"/>
      <c r="BP614" s="35"/>
      <c r="BQ614" s="35"/>
      <c r="BR614" s="35"/>
      <c r="BS614" s="35"/>
      <c r="BT614" s="35"/>
      <c r="BU614" s="35"/>
      <c r="BV614" s="35"/>
      <c r="BW614" s="35"/>
      <c r="BX614" s="35"/>
      <c r="BY614" s="35"/>
      <c r="BZ614" s="35"/>
      <c r="CA614" s="35"/>
      <c r="CB614" s="35"/>
      <c r="CC614" s="35"/>
      <c r="CD614" s="35"/>
      <c r="CE614" s="35"/>
      <c r="CF614" s="35"/>
      <c r="CG614" s="35"/>
      <c r="CH614" s="35"/>
      <c r="CI614" s="35"/>
      <c r="CJ614" s="35"/>
      <c r="CK614" s="35"/>
      <c r="CL614" s="35"/>
      <c r="CM614" s="35"/>
      <c r="CN614" s="35"/>
      <c r="CO614" s="35"/>
      <c r="CP614" s="35"/>
      <c r="CQ614" s="35"/>
      <c r="CR614" s="35"/>
      <c r="CS614" s="35"/>
      <c r="CT614" s="35"/>
      <c r="CU614" s="35"/>
      <c r="CV614" s="35"/>
      <c r="CW614" s="35"/>
      <c r="CX614" s="35"/>
      <c r="CY614" s="35"/>
      <c r="CZ614" s="35"/>
    </row>
    <row r="615" spans="1:104" ht="10.5" customHeight="1" x14ac:dyDescent="0.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5"/>
      <c r="BG615" s="35"/>
      <c r="BH615" s="35"/>
      <c r="BI615" s="35"/>
      <c r="BJ615" s="35"/>
      <c r="BK615" s="35"/>
      <c r="BL615" s="35"/>
      <c r="BM615" s="35"/>
      <c r="BN615" s="35"/>
      <c r="BO615" s="35"/>
      <c r="BP615" s="35"/>
      <c r="BQ615" s="35"/>
      <c r="BR615" s="35"/>
      <c r="BS615" s="35"/>
      <c r="BT615" s="35"/>
      <c r="BU615" s="35"/>
      <c r="BV615" s="35"/>
      <c r="BW615" s="35"/>
      <c r="BX615" s="35"/>
      <c r="BY615" s="35"/>
      <c r="BZ615" s="35"/>
      <c r="CA615" s="35"/>
      <c r="CB615" s="35"/>
      <c r="CC615" s="35"/>
      <c r="CD615" s="35"/>
      <c r="CE615" s="35"/>
      <c r="CF615" s="35"/>
      <c r="CG615" s="35"/>
      <c r="CH615" s="35"/>
      <c r="CI615" s="35"/>
      <c r="CJ615" s="35"/>
      <c r="CK615" s="35"/>
      <c r="CL615" s="35"/>
      <c r="CM615" s="35"/>
      <c r="CN615" s="35"/>
      <c r="CO615" s="35"/>
      <c r="CP615" s="35"/>
      <c r="CQ615" s="35"/>
      <c r="CR615" s="35"/>
      <c r="CS615" s="35"/>
      <c r="CT615" s="35"/>
      <c r="CU615" s="35"/>
      <c r="CV615" s="35"/>
      <c r="CW615" s="35"/>
      <c r="CX615" s="35"/>
      <c r="CY615" s="35"/>
      <c r="CZ615" s="35"/>
    </row>
    <row r="616" spans="1:104" ht="10.5" customHeight="1" x14ac:dyDescent="0.1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  <c r="BF616" s="35"/>
      <c r="BG616" s="35"/>
      <c r="BH616" s="35"/>
      <c r="BI616" s="35"/>
      <c r="BJ616" s="35"/>
      <c r="BK616" s="35"/>
      <c r="BL616" s="35"/>
      <c r="BM616" s="35"/>
      <c r="BN616" s="35"/>
      <c r="BO616" s="35"/>
      <c r="BP616" s="35"/>
      <c r="BQ616" s="35"/>
      <c r="BR616" s="35"/>
      <c r="BS616" s="35"/>
      <c r="BT616" s="35"/>
      <c r="BU616" s="35"/>
      <c r="BV616" s="35"/>
      <c r="BW616" s="35"/>
      <c r="BX616" s="35"/>
      <c r="BY616" s="35"/>
      <c r="BZ616" s="35"/>
      <c r="CA616" s="35"/>
      <c r="CB616" s="35"/>
      <c r="CC616" s="35"/>
      <c r="CD616" s="35"/>
      <c r="CE616" s="35"/>
      <c r="CF616" s="35"/>
      <c r="CG616" s="35"/>
      <c r="CH616" s="35"/>
      <c r="CI616" s="35"/>
      <c r="CJ616" s="35"/>
      <c r="CK616" s="35"/>
      <c r="CL616" s="35"/>
      <c r="CM616" s="35"/>
      <c r="CN616" s="35"/>
      <c r="CO616" s="35"/>
      <c r="CP616" s="35"/>
      <c r="CQ616" s="35"/>
      <c r="CR616" s="35"/>
      <c r="CS616" s="35"/>
      <c r="CT616" s="35"/>
      <c r="CU616" s="35"/>
      <c r="CV616" s="35"/>
      <c r="CW616" s="35"/>
      <c r="CX616" s="35"/>
      <c r="CY616" s="35"/>
      <c r="CZ616" s="35"/>
    </row>
    <row r="617" spans="1:104" ht="10.5" customHeight="1" x14ac:dyDescent="0.1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</row>
    <row r="618" spans="1:104" ht="10.5" customHeight="1" x14ac:dyDescent="0.1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</row>
    <row r="619" spans="1:104" ht="10.5" customHeight="1" x14ac:dyDescent="0.1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</row>
    <row r="620" spans="1:104" ht="10.5" customHeight="1" x14ac:dyDescent="0.1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  <c r="BH620" s="35"/>
      <c r="BI620" s="35"/>
      <c r="BJ620" s="35"/>
      <c r="BK620" s="35"/>
      <c r="BL620" s="35"/>
      <c r="BM620" s="35"/>
      <c r="BN620" s="35"/>
      <c r="BO620" s="35"/>
      <c r="BP620" s="35"/>
      <c r="BQ620" s="35"/>
      <c r="BR620" s="35"/>
      <c r="BS620" s="35"/>
      <c r="BT620" s="35"/>
      <c r="BU620" s="35"/>
      <c r="BV620" s="35"/>
      <c r="BW620" s="35"/>
      <c r="BX620" s="35"/>
      <c r="BY620" s="35"/>
      <c r="BZ620" s="35"/>
      <c r="CA620" s="35"/>
      <c r="CB620" s="35"/>
      <c r="CC620" s="35"/>
      <c r="CD620" s="35"/>
      <c r="CE620" s="35"/>
      <c r="CF620" s="35"/>
      <c r="CG620" s="35"/>
      <c r="CH620" s="35"/>
      <c r="CI620" s="35"/>
      <c r="CJ620" s="35"/>
      <c r="CK620" s="35"/>
      <c r="CL620" s="35"/>
      <c r="CM620" s="35"/>
      <c r="CN620" s="35"/>
      <c r="CO620" s="35"/>
      <c r="CP620" s="35"/>
      <c r="CQ620" s="35"/>
      <c r="CR620" s="35"/>
      <c r="CS620" s="35"/>
      <c r="CT620" s="35"/>
      <c r="CU620" s="35"/>
      <c r="CV620" s="35"/>
      <c r="CW620" s="35"/>
      <c r="CX620" s="35"/>
      <c r="CY620" s="35"/>
      <c r="CZ620" s="35"/>
    </row>
    <row r="621" spans="1:104" ht="10.5" customHeight="1" x14ac:dyDescent="0.1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5"/>
      <c r="BG621" s="35"/>
      <c r="BH621" s="35"/>
      <c r="BI621" s="35"/>
      <c r="BJ621" s="35"/>
      <c r="BK621" s="35"/>
      <c r="BL621" s="35"/>
      <c r="BM621" s="35"/>
      <c r="BN621" s="35"/>
      <c r="BO621" s="35"/>
      <c r="BP621" s="35"/>
      <c r="BQ621" s="35"/>
      <c r="BR621" s="35"/>
      <c r="BS621" s="35"/>
      <c r="BT621" s="35"/>
      <c r="BU621" s="35"/>
      <c r="BV621" s="35"/>
      <c r="BW621" s="35"/>
      <c r="BX621" s="35"/>
      <c r="BY621" s="35"/>
      <c r="BZ621" s="35"/>
      <c r="CA621" s="35"/>
      <c r="CB621" s="35"/>
      <c r="CC621" s="35"/>
      <c r="CD621" s="35"/>
      <c r="CE621" s="35"/>
      <c r="CF621" s="35"/>
      <c r="CG621" s="35"/>
      <c r="CH621" s="35"/>
      <c r="CI621" s="35"/>
      <c r="CJ621" s="35"/>
      <c r="CK621" s="35"/>
      <c r="CL621" s="35"/>
      <c r="CM621" s="35"/>
      <c r="CN621" s="35"/>
      <c r="CO621" s="35"/>
      <c r="CP621" s="35"/>
      <c r="CQ621" s="35"/>
      <c r="CR621" s="35"/>
      <c r="CS621" s="35"/>
      <c r="CT621" s="35"/>
      <c r="CU621" s="35"/>
      <c r="CV621" s="35"/>
      <c r="CW621" s="35"/>
      <c r="CX621" s="35"/>
      <c r="CY621" s="35"/>
      <c r="CZ621" s="35"/>
    </row>
    <row r="622" spans="1:104" ht="10.5" customHeight="1" x14ac:dyDescent="0.1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  <c r="BH622" s="35"/>
      <c r="BI622" s="35"/>
      <c r="BJ622" s="35"/>
      <c r="BK622" s="35"/>
      <c r="BL622" s="35"/>
      <c r="BM622" s="35"/>
      <c r="BN622" s="35"/>
      <c r="BO622" s="35"/>
      <c r="BP622" s="35"/>
      <c r="BQ622" s="35"/>
      <c r="BR622" s="35"/>
      <c r="BS622" s="35"/>
      <c r="BT622" s="35"/>
      <c r="BU622" s="35"/>
      <c r="BV622" s="35"/>
      <c r="BW622" s="35"/>
      <c r="BX622" s="35"/>
      <c r="BY622" s="35"/>
      <c r="BZ622" s="35"/>
      <c r="CA622" s="35"/>
      <c r="CB622" s="35"/>
      <c r="CC622" s="35"/>
      <c r="CD622" s="35"/>
      <c r="CE622" s="35"/>
      <c r="CF622" s="35"/>
      <c r="CG622" s="35"/>
      <c r="CH622" s="35"/>
      <c r="CI622" s="35"/>
      <c r="CJ622" s="35"/>
      <c r="CK622" s="35"/>
      <c r="CL622" s="35"/>
      <c r="CM622" s="35"/>
      <c r="CN622" s="35"/>
      <c r="CO622" s="35"/>
      <c r="CP622" s="35"/>
      <c r="CQ622" s="35"/>
      <c r="CR622" s="35"/>
      <c r="CS622" s="35"/>
      <c r="CT622" s="35"/>
      <c r="CU622" s="35"/>
      <c r="CV622" s="35"/>
      <c r="CW622" s="35"/>
      <c r="CX622" s="35"/>
      <c r="CY622" s="35"/>
      <c r="CZ622" s="35"/>
    </row>
    <row r="623" spans="1:104" ht="10.5" customHeight="1" x14ac:dyDescent="0.1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  <c r="BI623" s="35"/>
      <c r="BJ623" s="35"/>
      <c r="BK623" s="35"/>
      <c r="BL623" s="35"/>
      <c r="BM623" s="35"/>
      <c r="BN623" s="35"/>
      <c r="BO623" s="35"/>
      <c r="BP623" s="35"/>
      <c r="BQ623" s="35"/>
      <c r="BR623" s="35"/>
      <c r="BS623" s="35"/>
      <c r="BT623" s="35"/>
      <c r="BU623" s="35"/>
      <c r="BV623" s="35"/>
      <c r="BW623" s="35"/>
      <c r="BX623" s="35"/>
      <c r="BY623" s="35"/>
      <c r="BZ623" s="35"/>
      <c r="CA623" s="35"/>
      <c r="CB623" s="35"/>
      <c r="CC623" s="35"/>
      <c r="CD623" s="35"/>
      <c r="CE623" s="35"/>
      <c r="CF623" s="35"/>
      <c r="CG623" s="35"/>
      <c r="CH623" s="35"/>
      <c r="CI623" s="35"/>
      <c r="CJ623" s="35"/>
      <c r="CK623" s="35"/>
      <c r="CL623" s="35"/>
      <c r="CM623" s="35"/>
      <c r="CN623" s="35"/>
      <c r="CO623" s="35"/>
      <c r="CP623" s="35"/>
      <c r="CQ623" s="35"/>
      <c r="CR623" s="35"/>
      <c r="CS623" s="35"/>
      <c r="CT623" s="35"/>
      <c r="CU623" s="35"/>
      <c r="CV623" s="35"/>
      <c r="CW623" s="35"/>
      <c r="CX623" s="35"/>
      <c r="CY623" s="35"/>
      <c r="CZ623" s="35"/>
    </row>
    <row r="624" spans="1:104" ht="10.5" customHeight="1" x14ac:dyDescent="0.1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  <c r="BH624" s="35"/>
      <c r="BI624" s="35"/>
      <c r="BJ624" s="35"/>
      <c r="BK624" s="35"/>
      <c r="BL624" s="35"/>
      <c r="BM624" s="35"/>
      <c r="BN624" s="35"/>
      <c r="BO624" s="35"/>
      <c r="BP624" s="35"/>
      <c r="BQ624" s="35"/>
      <c r="BR624" s="35"/>
      <c r="BS624" s="35"/>
      <c r="BT624" s="35"/>
      <c r="BU624" s="35"/>
      <c r="BV624" s="35"/>
      <c r="BW624" s="35"/>
      <c r="BX624" s="35"/>
      <c r="BY624" s="35"/>
      <c r="BZ624" s="35"/>
      <c r="CA624" s="35"/>
      <c r="CB624" s="35"/>
      <c r="CC624" s="35"/>
      <c r="CD624" s="35"/>
      <c r="CE624" s="35"/>
      <c r="CF624" s="35"/>
      <c r="CG624" s="35"/>
      <c r="CH624" s="35"/>
      <c r="CI624" s="35"/>
      <c r="CJ624" s="35"/>
      <c r="CK624" s="35"/>
      <c r="CL624" s="35"/>
      <c r="CM624" s="35"/>
      <c r="CN624" s="35"/>
      <c r="CO624" s="35"/>
      <c r="CP624" s="35"/>
      <c r="CQ624" s="35"/>
      <c r="CR624" s="35"/>
      <c r="CS624" s="35"/>
      <c r="CT624" s="35"/>
      <c r="CU624" s="35"/>
      <c r="CV624" s="35"/>
      <c r="CW624" s="35"/>
      <c r="CX624" s="35"/>
      <c r="CY624" s="35"/>
      <c r="CZ624" s="35"/>
    </row>
    <row r="625" spans="1:104" ht="10.5" customHeight="1" x14ac:dyDescent="0.1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BH625" s="35"/>
      <c r="BI625" s="35"/>
      <c r="BJ625" s="35"/>
      <c r="BK625" s="35"/>
      <c r="BL625" s="35"/>
      <c r="BM625" s="35"/>
      <c r="BN625" s="35"/>
      <c r="BO625" s="35"/>
      <c r="BP625" s="35"/>
      <c r="BQ625" s="35"/>
      <c r="BR625" s="35"/>
      <c r="BS625" s="35"/>
      <c r="BT625" s="35"/>
      <c r="BU625" s="35"/>
      <c r="BV625" s="35"/>
      <c r="BW625" s="35"/>
      <c r="BX625" s="35"/>
      <c r="BY625" s="35"/>
      <c r="BZ625" s="35"/>
      <c r="CA625" s="35"/>
      <c r="CB625" s="35"/>
      <c r="CC625" s="35"/>
      <c r="CD625" s="35"/>
      <c r="CE625" s="35"/>
      <c r="CF625" s="35"/>
      <c r="CG625" s="35"/>
      <c r="CH625" s="35"/>
      <c r="CI625" s="35"/>
      <c r="CJ625" s="35"/>
      <c r="CK625" s="35"/>
      <c r="CL625" s="35"/>
      <c r="CM625" s="35"/>
      <c r="CN625" s="35"/>
      <c r="CO625" s="35"/>
      <c r="CP625" s="35"/>
      <c r="CQ625" s="35"/>
      <c r="CR625" s="35"/>
      <c r="CS625" s="35"/>
      <c r="CT625" s="35"/>
      <c r="CU625" s="35"/>
      <c r="CV625" s="35"/>
      <c r="CW625" s="35"/>
      <c r="CX625" s="35"/>
      <c r="CY625" s="35"/>
      <c r="CZ625" s="35"/>
    </row>
    <row r="626" spans="1:104" ht="10.5" customHeight="1" x14ac:dyDescent="0.1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5"/>
      <c r="BG626" s="35"/>
      <c r="BH626" s="35"/>
      <c r="BI626" s="35"/>
      <c r="BJ626" s="35"/>
      <c r="BK626" s="35"/>
      <c r="BL626" s="35"/>
      <c r="BM626" s="35"/>
      <c r="BN626" s="35"/>
      <c r="BO626" s="35"/>
      <c r="BP626" s="35"/>
      <c r="BQ626" s="35"/>
      <c r="BR626" s="35"/>
      <c r="BS626" s="35"/>
      <c r="BT626" s="35"/>
      <c r="BU626" s="35"/>
      <c r="BV626" s="35"/>
      <c r="BW626" s="35"/>
      <c r="BX626" s="35"/>
      <c r="BY626" s="35"/>
      <c r="BZ626" s="35"/>
      <c r="CA626" s="35"/>
      <c r="CB626" s="35"/>
      <c r="CC626" s="35"/>
      <c r="CD626" s="35"/>
      <c r="CE626" s="35"/>
      <c r="CF626" s="35"/>
      <c r="CG626" s="35"/>
      <c r="CH626" s="35"/>
      <c r="CI626" s="35"/>
      <c r="CJ626" s="35"/>
      <c r="CK626" s="35"/>
      <c r="CL626" s="35"/>
      <c r="CM626" s="35"/>
      <c r="CN626" s="35"/>
      <c r="CO626" s="35"/>
      <c r="CP626" s="35"/>
      <c r="CQ626" s="35"/>
      <c r="CR626" s="35"/>
      <c r="CS626" s="35"/>
      <c r="CT626" s="35"/>
      <c r="CU626" s="35"/>
      <c r="CV626" s="35"/>
      <c r="CW626" s="35"/>
      <c r="CX626" s="35"/>
      <c r="CY626" s="35"/>
      <c r="CZ626" s="35"/>
    </row>
    <row r="627" spans="1:104" ht="10.5" customHeight="1" x14ac:dyDescent="0.1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  <c r="BI627" s="35"/>
      <c r="BJ627" s="35"/>
      <c r="BK627" s="35"/>
      <c r="BL627" s="35"/>
      <c r="BM627" s="35"/>
      <c r="BN627" s="35"/>
      <c r="BO627" s="35"/>
      <c r="BP627" s="35"/>
      <c r="BQ627" s="35"/>
      <c r="BR627" s="35"/>
      <c r="BS627" s="35"/>
      <c r="BT627" s="35"/>
      <c r="BU627" s="35"/>
      <c r="BV627" s="35"/>
      <c r="BW627" s="35"/>
      <c r="BX627" s="35"/>
      <c r="BY627" s="35"/>
      <c r="BZ627" s="35"/>
      <c r="CA627" s="35"/>
      <c r="CB627" s="35"/>
      <c r="CC627" s="35"/>
      <c r="CD627" s="35"/>
      <c r="CE627" s="35"/>
      <c r="CF627" s="35"/>
      <c r="CG627" s="35"/>
      <c r="CH627" s="35"/>
      <c r="CI627" s="35"/>
      <c r="CJ627" s="35"/>
      <c r="CK627" s="35"/>
      <c r="CL627" s="35"/>
      <c r="CM627" s="35"/>
      <c r="CN627" s="35"/>
      <c r="CO627" s="35"/>
      <c r="CP627" s="35"/>
      <c r="CQ627" s="35"/>
      <c r="CR627" s="35"/>
      <c r="CS627" s="35"/>
      <c r="CT627" s="35"/>
      <c r="CU627" s="35"/>
      <c r="CV627" s="35"/>
      <c r="CW627" s="35"/>
      <c r="CX627" s="35"/>
      <c r="CY627" s="35"/>
      <c r="CZ627" s="35"/>
    </row>
    <row r="628" spans="1:104" ht="10.5" customHeight="1" x14ac:dyDescent="0.1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35"/>
      <c r="BI628" s="35"/>
      <c r="BJ628" s="35"/>
      <c r="BK628" s="35"/>
      <c r="BL628" s="35"/>
      <c r="BM628" s="35"/>
      <c r="BN628" s="35"/>
      <c r="BO628" s="35"/>
      <c r="BP628" s="35"/>
      <c r="BQ628" s="35"/>
      <c r="BR628" s="35"/>
      <c r="BS628" s="35"/>
      <c r="BT628" s="35"/>
      <c r="BU628" s="35"/>
      <c r="BV628" s="35"/>
      <c r="BW628" s="35"/>
      <c r="BX628" s="35"/>
      <c r="BY628" s="35"/>
      <c r="BZ628" s="35"/>
      <c r="CA628" s="35"/>
      <c r="CB628" s="35"/>
      <c r="CC628" s="35"/>
      <c r="CD628" s="35"/>
      <c r="CE628" s="35"/>
      <c r="CF628" s="35"/>
      <c r="CG628" s="35"/>
      <c r="CH628" s="35"/>
      <c r="CI628" s="35"/>
      <c r="CJ628" s="35"/>
      <c r="CK628" s="35"/>
      <c r="CL628" s="35"/>
      <c r="CM628" s="35"/>
      <c r="CN628" s="35"/>
      <c r="CO628" s="35"/>
      <c r="CP628" s="35"/>
      <c r="CQ628" s="35"/>
      <c r="CR628" s="35"/>
      <c r="CS628" s="35"/>
      <c r="CT628" s="35"/>
      <c r="CU628" s="35"/>
      <c r="CV628" s="35"/>
      <c r="CW628" s="35"/>
      <c r="CX628" s="35"/>
      <c r="CY628" s="35"/>
      <c r="CZ628" s="35"/>
    </row>
    <row r="629" spans="1:104" ht="10.5" customHeight="1" x14ac:dyDescent="0.1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5"/>
      <c r="BG629" s="35"/>
      <c r="BH629" s="35"/>
      <c r="BI629" s="35"/>
      <c r="BJ629" s="35"/>
      <c r="BK629" s="35"/>
      <c r="BL629" s="35"/>
      <c r="BM629" s="35"/>
      <c r="BN629" s="35"/>
      <c r="BO629" s="35"/>
      <c r="BP629" s="35"/>
      <c r="BQ629" s="35"/>
      <c r="BR629" s="35"/>
      <c r="BS629" s="35"/>
      <c r="BT629" s="35"/>
      <c r="BU629" s="35"/>
      <c r="BV629" s="35"/>
      <c r="BW629" s="35"/>
      <c r="BX629" s="35"/>
      <c r="BY629" s="35"/>
      <c r="BZ629" s="35"/>
      <c r="CA629" s="35"/>
      <c r="CB629" s="35"/>
      <c r="CC629" s="35"/>
      <c r="CD629" s="35"/>
      <c r="CE629" s="35"/>
      <c r="CF629" s="35"/>
      <c r="CG629" s="35"/>
      <c r="CH629" s="35"/>
      <c r="CI629" s="35"/>
      <c r="CJ629" s="35"/>
      <c r="CK629" s="35"/>
      <c r="CL629" s="35"/>
      <c r="CM629" s="35"/>
      <c r="CN629" s="35"/>
      <c r="CO629" s="35"/>
      <c r="CP629" s="35"/>
      <c r="CQ629" s="35"/>
      <c r="CR629" s="35"/>
      <c r="CS629" s="35"/>
      <c r="CT629" s="35"/>
      <c r="CU629" s="35"/>
      <c r="CV629" s="35"/>
      <c r="CW629" s="35"/>
      <c r="CX629" s="35"/>
      <c r="CY629" s="35"/>
      <c r="CZ629" s="35"/>
    </row>
    <row r="630" spans="1:104" ht="10.5" customHeight="1" x14ac:dyDescent="0.1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5"/>
      <c r="BG630" s="35"/>
      <c r="BH630" s="35"/>
      <c r="BI630" s="35"/>
      <c r="BJ630" s="35"/>
      <c r="BK630" s="35"/>
      <c r="BL630" s="35"/>
      <c r="BM630" s="35"/>
      <c r="BN630" s="35"/>
      <c r="BO630" s="35"/>
      <c r="BP630" s="35"/>
      <c r="BQ630" s="35"/>
      <c r="BR630" s="35"/>
      <c r="BS630" s="35"/>
      <c r="BT630" s="35"/>
      <c r="BU630" s="35"/>
      <c r="BV630" s="35"/>
      <c r="BW630" s="35"/>
      <c r="BX630" s="35"/>
      <c r="BY630" s="35"/>
      <c r="BZ630" s="35"/>
      <c r="CA630" s="35"/>
      <c r="CB630" s="35"/>
      <c r="CC630" s="35"/>
      <c r="CD630" s="35"/>
      <c r="CE630" s="35"/>
      <c r="CF630" s="35"/>
      <c r="CG630" s="35"/>
      <c r="CH630" s="35"/>
      <c r="CI630" s="35"/>
      <c r="CJ630" s="35"/>
      <c r="CK630" s="35"/>
      <c r="CL630" s="35"/>
      <c r="CM630" s="35"/>
      <c r="CN630" s="35"/>
      <c r="CO630" s="35"/>
      <c r="CP630" s="35"/>
      <c r="CQ630" s="35"/>
      <c r="CR630" s="35"/>
      <c r="CS630" s="35"/>
      <c r="CT630" s="35"/>
      <c r="CU630" s="35"/>
      <c r="CV630" s="35"/>
      <c r="CW630" s="35"/>
      <c r="CX630" s="35"/>
      <c r="CY630" s="35"/>
      <c r="CZ630" s="35"/>
    </row>
    <row r="631" spans="1:104" ht="10.5" customHeight="1" x14ac:dyDescent="0.1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</row>
    <row r="632" spans="1:104" ht="10.5" customHeight="1" x14ac:dyDescent="0.1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</row>
    <row r="633" spans="1:104" ht="10.5" customHeight="1" x14ac:dyDescent="0.1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</row>
    <row r="634" spans="1:104" ht="10.5" customHeight="1" x14ac:dyDescent="0.1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</row>
    <row r="635" spans="1:104" ht="10.5" customHeight="1" x14ac:dyDescent="0.1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</row>
    <row r="636" spans="1:104" ht="10.5" customHeight="1" x14ac:dyDescent="0.1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5"/>
      <c r="BG636" s="35"/>
      <c r="BH636" s="35"/>
      <c r="BI636" s="35"/>
      <c r="BJ636" s="35"/>
      <c r="BK636" s="35"/>
      <c r="BL636" s="35"/>
      <c r="BM636" s="35"/>
      <c r="BN636" s="35"/>
      <c r="BO636" s="35"/>
      <c r="BP636" s="35"/>
      <c r="BQ636" s="35"/>
      <c r="BR636" s="35"/>
      <c r="BS636" s="35"/>
      <c r="BT636" s="35"/>
      <c r="BU636" s="35"/>
      <c r="BV636" s="35"/>
      <c r="BW636" s="35"/>
      <c r="BX636" s="35"/>
      <c r="BY636" s="35"/>
      <c r="BZ636" s="35"/>
      <c r="CA636" s="35"/>
      <c r="CB636" s="35"/>
      <c r="CC636" s="35"/>
      <c r="CD636" s="35"/>
      <c r="CE636" s="35"/>
      <c r="CF636" s="35"/>
      <c r="CG636" s="35"/>
      <c r="CH636" s="35"/>
      <c r="CI636" s="35"/>
      <c r="CJ636" s="35"/>
      <c r="CK636" s="35"/>
      <c r="CL636" s="35"/>
      <c r="CM636" s="35"/>
      <c r="CN636" s="35"/>
      <c r="CO636" s="35"/>
      <c r="CP636" s="35"/>
      <c r="CQ636" s="35"/>
      <c r="CR636" s="35"/>
      <c r="CS636" s="35"/>
      <c r="CT636" s="35"/>
      <c r="CU636" s="35"/>
      <c r="CV636" s="35"/>
      <c r="CW636" s="35"/>
      <c r="CX636" s="35"/>
      <c r="CY636" s="35"/>
      <c r="CZ636" s="35"/>
    </row>
    <row r="637" spans="1:104" ht="10.5" customHeight="1" x14ac:dyDescent="0.1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BH637" s="35"/>
      <c r="BI637" s="35"/>
      <c r="BJ637" s="35"/>
      <c r="BK637" s="35"/>
      <c r="BL637" s="35"/>
      <c r="BM637" s="35"/>
      <c r="BN637" s="35"/>
      <c r="BO637" s="35"/>
      <c r="BP637" s="35"/>
      <c r="BQ637" s="35"/>
      <c r="BR637" s="35"/>
      <c r="BS637" s="35"/>
      <c r="BT637" s="35"/>
      <c r="BU637" s="35"/>
      <c r="BV637" s="35"/>
      <c r="BW637" s="35"/>
      <c r="BX637" s="35"/>
      <c r="BY637" s="35"/>
      <c r="BZ637" s="35"/>
      <c r="CA637" s="35"/>
      <c r="CB637" s="35"/>
      <c r="CC637" s="35"/>
      <c r="CD637" s="35"/>
      <c r="CE637" s="35"/>
      <c r="CF637" s="35"/>
      <c r="CG637" s="35"/>
      <c r="CH637" s="35"/>
      <c r="CI637" s="35"/>
      <c r="CJ637" s="35"/>
      <c r="CK637" s="35"/>
      <c r="CL637" s="35"/>
      <c r="CM637" s="35"/>
      <c r="CN637" s="35"/>
      <c r="CO637" s="35"/>
      <c r="CP637" s="35"/>
      <c r="CQ637" s="35"/>
      <c r="CR637" s="35"/>
      <c r="CS637" s="35"/>
      <c r="CT637" s="35"/>
      <c r="CU637" s="35"/>
      <c r="CV637" s="35"/>
      <c r="CW637" s="35"/>
      <c r="CX637" s="35"/>
      <c r="CY637" s="35"/>
      <c r="CZ637" s="35"/>
    </row>
    <row r="638" spans="1:104" ht="10.5" customHeight="1" x14ac:dyDescent="0.1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  <c r="BL638" s="35"/>
      <c r="BM638" s="35"/>
      <c r="BN638" s="35"/>
      <c r="BO638" s="35"/>
      <c r="BP638" s="35"/>
      <c r="BQ638" s="35"/>
      <c r="BR638" s="35"/>
      <c r="BS638" s="35"/>
      <c r="BT638" s="35"/>
      <c r="BU638" s="35"/>
      <c r="BV638" s="35"/>
      <c r="BW638" s="35"/>
      <c r="BX638" s="35"/>
      <c r="BY638" s="35"/>
      <c r="BZ638" s="35"/>
      <c r="CA638" s="35"/>
      <c r="CB638" s="35"/>
      <c r="CC638" s="35"/>
      <c r="CD638" s="35"/>
      <c r="CE638" s="35"/>
      <c r="CF638" s="35"/>
      <c r="CG638" s="35"/>
      <c r="CH638" s="35"/>
      <c r="CI638" s="35"/>
      <c r="CJ638" s="35"/>
      <c r="CK638" s="35"/>
      <c r="CL638" s="35"/>
      <c r="CM638" s="35"/>
      <c r="CN638" s="35"/>
      <c r="CO638" s="35"/>
      <c r="CP638" s="35"/>
      <c r="CQ638" s="35"/>
      <c r="CR638" s="35"/>
      <c r="CS638" s="35"/>
      <c r="CT638" s="35"/>
      <c r="CU638" s="35"/>
      <c r="CV638" s="35"/>
      <c r="CW638" s="35"/>
      <c r="CX638" s="35"/>
      <c r="CY638" s="35"/>
      <c r="CZ638" s="35"/>
    </row>
    <row r="639" spans="1:104" ht="10.5" customHeight="1" x14ac:dyDescent="0.1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  <c r="BH639" s="35"/>
      <c r="BI639" s="35"/>
      <c r="BJ639" s="35"/>
      <c r="BK639" s="35"/>
      <c r="BL639" s="35"/>
      <c r="BM639" s="35"/>
      <c r="BN639" s="35"/>
      <c r="BO639" s="35"/>
      <c r="BP639" s="35"/>
      <c r="BQ639" s="35"/>
      <c r="BR639" s="35"/>
      <c r="BS639" s="35"/>
      <c r="BT639" s="35"/>
      <c r="BU639" s="35"/>
      <c r="BV639" s="35"/>
      <c r="BW639" s="35"/>
      <c r="BX639" s="35"/>
      <c r="BY639" s="35"/>
      <c r="BZ639" s="35"/>
      <c r="CA639" s="35"/>
      <c r="CB639" s="35"/>
      <c r="CC639" s="35"/>
      <c r="CD639" s="35"/>
      <c r="CE639" s="35"/>
      <c r="CF639" s="35"/>
      <c r="CG639" s="35"/>
      <c r="CH639" s="35"/>
      <c r="CI639" s="35"/>
      <c r="CJ639" s="35"/>
      <c r="CK639" s="35"/>
      <c r="CL639" s="35"/>
      <c r="CM639" s="35"/>
      <c r="CN639" s="35"/>
      <c r="CO639" s="35"/>
      <c r="CP639" s="35"/>
      <c r="CQ639" s="35"/>
      <c r="CR639" s="35"/>
      <c r="CS639" s="35"/>
      <c r="CT639" s="35"/>
      <c r="CU639" s="35"/>
      <c r="CV639" s="35"/>
      <c r="CW639" s="35"/>
      <c r="CX639" s="35"/>
      <c r="CY639" s="35"/>
      <c r="CZ639" s="35"/>
    </row>
    <row r="640" spans="1:104" ht="10.5" customHeight="1" x14ac:dyDescent="0.1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BH640" s="35"/>
      <c r="BI640" s="35"/>
      <c r="BJ640" s="35"/>
      <c r="BK640" s="35"/>
      <c r="BL640" s="35"/>
      <c r="BM640" s="35"/>
      <c r="BN640" s="35"/>
      <c r="BO640" s="35"/>
      <c r="BP640" s="35"/>
      <c r="BQ640" s="35"/>
      <c r="BR640" s="35"/>
      <c r="BS640" s="35"/>
      <c r="BT640" s="35"/>
      <c r="BU640" s="35"/>
      <c r="BV640" s="35"/>
      <c r="BW640" s="35"/>
      <c r="BX640" s="35"/>
      <c r="BY640" s="35"/>
      <c r="BZ640" s="35"/>
      <c r="CA640" s="35"/>
      <c r="CB640" s="35"/>
      <c r="CC640" s="35"/>
      <c r="CD640" s="35"/>
      <c r="CE640" s="35"/>
      <c r="CF640" s="35"/>
      <c r="CG640" s="35"/>
      <c r="CH640" s="35"/>
      <c r="CI640" s="35"/>
      <c r="CJ640" s="35"/>
      <c r="CK640" s="35"/>
      <c r="CL640" s="35"/>
      <c r="CM640" s="35"/>
      <c r="CN640" s="35"/>
      <c r="CO640" s="35"/>
      <c r="CP640" s="35"/>
      <c r="CQ640" s="35"/>
      <c r="CR640" s="35"/>
      <c r="CS640" s="35"/>
      <c r="CT640" s="35"/>
      <c r="CU640" s="35"/>
      <c r="CV640" s="35"/>
      <c r="CW640" s="35"/>
      <c r="CX640" s="35"/>
      <c r="CY640" s="35"/>
      <c r="CZ640" s="35"/>
    </row>
    <row r="641" spans="1:104" ht="10.5" customHeight="1" x14ac:dyDescent="0.1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5"/>
      <c r="BG641" s="35"/>
      <c r="BH641" s="35"/>
      <c r="BI641" s="35"/>
      <c r="BJ641" s="35"/>
      <c r="BK641" s="35"/>
      <c r="BL641" s="35"/>
      <c r="BM641" s="35"/>
      <c r="BN641" s="35"/>
      <c r="BO641" s="35"/>
      <c r="BP641" s="35"/>
      <c r="BQ641" s="35"/>
      <c r="BR641" s="35"/>
      <c r="BS641" s="35"/>
      <c r="BT641" s="35"/>
      <c r="BU641" s="35"/>
      <c r="BV641" s="35"/>
      <c r="BW641" s="35"/>
      <c r="BX641" s="35"/>
      <c r="BY641" s="35"/>
      <c r="BZ641" s="35"/>
      <c r="CA641" s="35"/>
      <c r="CB641" s="35"/>
      <c r="CC641" s="35"/>
      <c r="CD641" s="35"/>
      <c r="CE641" s="35"/>
      <c r="CF641" s="35"/>
      <c r="CG641" s="35"/>
      <c r="CH641" s="35"/>
      <c r="CI641" s="35"/>
      <c r="CJ641" s="35"/>
      <c r="CK641" s="35"/>
      <c r="CL641" s="35"/>
      <c r="CM641" s="35"/>
      <c r="CN641" s="35"/>
      <c r="CO641" s="35"/>
      <c r="CP641" s="35"/>
      <c r="CQ641" s="35"/>
      <c r="CR641" s="35"/>
      <c r="CS641" s="35"/>
      <c r="CT641" s="35"/>
      <c r="CU641" s="35"/>
      <c r="CV641" s="35"/>
      <c r="CW641" s="35"/>
      <c r="CX641" s="35"/>
      <c r="CY641" s="35"/>
      <c r="CZ641" s="35"/>
    </row>
    <row r="642" spans="1:104" ht="10.5" customHeight="1" x14ac:dyDescent="0.1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  <c r="BH642" s="35"/>
      <c r="BI642" s="35"/>
      <c r="BJ642" s="35"/>
      <c r="BK642" s="35"/>
      <c r="BL642" s="35"/>
      <c r="BM642" s="35"/>
      <c r="BN642" s="35"/>
      <c r="BO642" s="35"/>
      <c r="BP642" s="35"/>
      <c r="BQ642" s="35"/>
      <c r="BR642" s="35"/>
      <c r="BS642" s="35"/>
      <c r="BT642" s="35"/>
      <c r="BU642" s="35"/>
      <c r="BV642" s="35"/>
      <c r="BW642" s="35"/>
      <c r="BX642" s="35"/>
      <c r="BY642" s="35"/>
      <c r="BZ642" s="35"/>
      <c r="CA642" s="35"/>
      <c r="CB642" s="35"/>
      <c r="CC642" s="35"/>
      <c r="CD642" s="35"/>
      <c r="CE642" s="35"/>
      <c r="CF642" s="35"/>
      <c r="CG642" s="35"/>
      <c r="CH642" s="35"/>
      <c r="CI642" s="35"/>
      <c r="CJ642" s="35"/>
      <c r="CK642" s="35"/>
      <c r="CL642" s="35"/>
      <c r="CM642" s="35"/>
      <c r="CN642" s="35"/>
      <c r="CO642" s="35"/>
      <c r="CP642" s="35"/>
      <c r="CQ642" s="35"/>
      <c r="CR642" s="35"/>
      <c r="CS642" s="35"/>
      <c r="CT642" s="35"/>
      <c r="CU642" s="35"/>
      <c r="CV642" s="35"/>
      <c r="CW642" s="35"/>
      <c r="CX642" s="35"/>
      <c r="CY642" s="35"/>
      <c r="CZ642" s="35"/>
    </row>
    <row r="643" spans="1:104" ht="10.5" customHeight="1" x14ac:dyDescent="0.1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  <c r="BH643" s="35"/>
      <c r="BI643" s="35"/>
      <c r="BJ643" s="35"/>
      <c r="BK643" s="35"/>
      <c r="BL643" s="35"/>
      <c r="BM643" s="35"/>
      <c r="BN643" s="35"/>
      <c r="BO643" s="35"/>
      <c r="BP643" s="35"/>
      <c r="BQ643" s="35"/>
      <c r="BR643" s="35"/>
      <c r="BS643" s="35"/>
      <c r="BT643" s="35"/>
      <c r="BU643" s="35"/>
      <c r="BV643" s="35"/>
      <c r="BW643" s="35"/>
      <c r="BX643" s="35"/>
      <c r="BY643" s="35"/>
      <c r="BZ643" s="35"/>
      <c r="CA643" s="35"/>
      <c r="CB643" s="35"/>
      <c r="CC643" s="35"/>
      <c r="CD643" s="35"/>
      <c r="CE643" s="35"/>
      <c r="CF643" s="35"/>
      <c r="CG643" s="35"/>
      <c r="CH643" s="35"/>
      <c r="CI643" s="35"/>
      <c r="CJ643" s="35"/>
      <c r="CK643" s="35"/>
      <c r="CL643" s="35"/>
      <c r="CM643" s="35"/>
      <c r="CN643" s="35"/>
      <c r="CO643" s="35"/>
      <c r="CP643" s="35"/>
      <c r="CQ643" s="35"/>
      <c r="CR643" s="35"/>
      <c r="CS643" s="35"/>
      <c r="CT643" s="35"/>
      <c r="CU643" s="35"/>
      <c r="CV643" s="35"/>
      <c r="CW643" s="35"/>
      <c r="CX643" s="35"/>
      <c r="CY643" s="35"/>
      <c r="CZ643" s="35"/>
    </row>
    <row r="644" spans="1:104" ht="10.5" customHeight="1" x14ac:dyDescent="0.1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5"/>
      <c r="BG644" s="35"/>
      <c r="BH644" s="35"/>
      <c r="BI644" s="35"/>
      <c r="BJ644" s="35"/>
      <c r="BK644" s="35"/>
      <c r="BL644" s="35"/>
      <c r="BM644" s="35"/>
      <c r="BN644" s="35"/>
      <c r="BO644" s="35"/>
      <c r="BP644" s="35"/>
      <c r="BQ644" s="35"/>
      <c r="BR644" s="35"/>
      <c r="BS644" s="35"/>
      <c r="BT644" s="35"/>
      <c r="BU644" s="35"/>
      <c r="BV644" s="35"/>
      <c r="BW644" s="35"/>
      <c r="BX644" s="35"/>
      <c r="BY644" s="35"/>
      <c r="BZ644" s="35"/>
      <c r="CA644" s="35"/>
      <c r="CB644" s="35"/>
      <c r="CC644" s="35"/>
      <c r="CD644" s="35"/>
      <c r="CE644" s="35"/>
      <c r="CF644" s="35"/>
      <c r="CG644" s="35"/>
      <c r="CH644" s="35"/>
      <c r="CI644" s="35"/>
      <c r="CJ644" s="35"/>
      <c r="CK644" s="35"/>
      <c r="CL644" s="35"/>
      <c r="CM644" s="35"/>
      <c r="CN644" s="35"/>
      <c r="CO644" s="35"/>
      <c r="CP644" s="35"/>
      <c r="CQ644" s="35"/>
      <c r="CR644" s="35"/>
      <c r="CS644" s="35"/>
      <c r="CT644" s="35"/>
      <c r="CU644" s="35"/>
      <c r="CV644" s="35"/>
      <c r="CW644" s="35"/>
      <c r="CX644" s="35"/>
      <c r="CY644" s="35"/>
      <c r="CZ644" s="35"/>
    </row>
    <row r="645" spans="1:104" ht="10.5" customHeight="1" x14ac:dyDescent="0.1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  <c r="BH645" s="35"/>
      <c r="BI645" s="35"/>
      <c r="BJ645" s="35"/>
      <c r="BK645" s="35"/>
      <c r="BL645" s="35"/>
      <c r="BM645" s="35"/>
      <c r="BN645" s="35"/>
      <c r="BO645" s="35"/>
      <c r="BP645" s="35"/>
      <c r="BQ645" s="35"/>
      <c r="BR645" s="35"/>
      <c r="BS645" s="35"/>
      <c r="BT645" s="35"/>
      <c r="BU645" s="35"/>
      <c r="BV645" s="35"/>
      <c r="BW645" s="35"/>
      <c r="BX645" s="35"/>
      <c r="BY645" s="35"/>
      <c r="BZ645" s="35"/>
      <c r="CA645" s="35"/>
      <c r="CB645" s="35"/>
      <c r="CC645" s="35"/>
      <c r="CD645" s="35"/>
      <c r="CE645" s="35"/>
      <c r="CF645" s="35"/>
      <c r="CG645" s="35"/>
      <c r="CH645" s="35"/>
      <c r="CI645" s="35"/>
      <c r="CJ645" s="35"/>
      <c r="CK645" s="35"/>
      <c r="CL645" s="35"/>
      <c r="CM645" s="35"/>
      <c r="CN645" s="35"/>
      <c r="CO645" s="35"/>
      <c r="CP645" s="35"/>
      <c r="CQ645" s="35"/>
      <c r="CR645" s="35"/>
      <c r="CS645" s="35"/>
      <c r="CT645" s="35"/>
      <c r="CU645" s="35"/>
      <c r="CV645" s="35"/>
      <c r="CW645" s="35"/>
      <c r="CX645" s="35"/>
      <c r="CY645" s="35"/>
      <c r="CZ645" s="35"/>
    </row>
    <row r="646" spans="1:104" ht="10.5" customHeight="1" x14ac:dyDescent="0.1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35"/>
      <c r="BI646" s="35"/>
      <c r="BJ646" s="35"/>
      <c r="BK646" s="35"/>
      <c r="BL646" s="35"/>
      <c r="BM646" s="35"/>
      <c r="BN646" s="35"/>
      <c r="BO646" s="35"/>
      <c r="BP646" s="35"/>
      <c r="BQ646" s="35"/>
      <c r="BR646" s="35"/>
      <c r="BS646" s="35"/>
      <c r="BT646" s="35"/>
      <c r="BU646" s="35"/>
      <c r="BV646" s="35"/>
      <c r="BW646" s="35"/>
      <c r="BX646" s="35"/>
      <c r="BY646" s="35"/>
      <c r="BZ646" s="35"/>
      <c r="CA646" s="35"/>
      <c r="CB646" s="35"/>
      <c r="CC646" s="35"/>
      <c r="CD646" s="35"/>
      <c r="CE646" s="35"/>
      <c r="CF646" s="35"/>
      <c r="CG646" s="35"/>
      <c r="CH646" s="35"/>
      <c r="CI646" s="35"/>
      <c r="CJ646" s="35"/>
      <c r="CK646" s="35"/>
      <c r="CL646" s="35"/>
      <c r="CM646" s="35"/>
      <c r="CN646" s="35"/>
      <c r="CO646" s="35"/>
      <c r="CP646" s="35"/>
      <c r="CQ646" s="35"/>
      <c r="CR646" s="35"/>
      <c r="CS646" s="35"/>
      <c r="CT646" s="35"/>
      <c r="CU646" s="35"/>
      <c r="CV646" s="35"/>
      <c r="CW646" s="35"/>
      <c r="CX646" s="35"/>
      <c r="CY646" s="35"/>
      <c r="CZ646" s="35"/>
    </row>
    <row r="647" spans="1:104" ht="10.5" customHeight="1" x14ac:dyDescent="0.1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  <c r="BH647" s="35"/>
      <c r="BI647" s="35"/>
      <c r="BJ647" s="35"/>
      <c r="BK647" s="35"/>
      <c r="BL647" s="35"/>
      <c r="BM647" s="35"/>
      <c r="BN647" s="35"/>
      <c r="BO647" s="35"/>
      <c r="BP647" s="35"/>
      <c r="BQ647" s="35"/>
      <c r="BR647" s="35"/>
      <c r="BS647" s="35"/>
      <c r="BT647" s="35"/>
      <c r="BU647" s="35"/>
      <c r="BV647" s="35"/>
      <c r="BW647" s="35"/>
      <c r="BX647" s="35"/>
      <c r="BY647" s="35"/>
      <c r="BZ647" s="35"/>
      <c r="CA647" s="35"/>
      <c r="CB647" s="35"/>
      <c r="CC647" s="35"/>
      <c r="CD647" s="35"/>
      <c r="CE647" s="35"/>
      <c r="CF647" s="35"/>
      <c r="CG647" s="35"/>
      <c r="CH647" s="35"/>
      <c r="CI647" s="35"/>
      <c r="CJ647" s="35"/>
      <c r="CK647" s="35"/>
      <c r="CL647" s="35"/>
      <c r="CM647" s="35"/>
      <c r="CN647" s="35"/>
      <c r="CO647" s="35"/>
      <c r="CP647" s="35"/>
      <c r="CQ647" s="35"/>
      <c r="CR647" s="35"/>
      <c r="CS647" s="35"/>
      <c r="CT647" s="35"/>
      <c r="CU647" s="35"/>
      <c r="CV647" s="35"/>
      <c r="CW647" s="35"/>
      <c r="CX647" s="35"/>
      <c r="CY647" s="35"/>
      <c r="CZ647" s="35"/>
    </row>
    <row r="648" spans="1:104" ht="10.5" customHeight="1" x14ac:dyDescent="0.1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35"/>
      <c r="BL648" s="35"/>
      <c r="BM648" s="35"/>
      <c r="BN648" s="35"/>
      <c r="BO648" s="35"/>
      <c r="BP648" s="35"/>
      <c r="BQ648" s="35"/>
      <c r="BR648" s="35"/>
      <c r="BS648" s="35"/>
      <c r="BT648" s="35"/>
      <c r="BU648" s="35"/>
      <c r="BV648" s="35"/>
      <c r="BW648" s="35"/>
      <c r="BX648" s="35"/>
      <c r="BY648" s="35"/>
      <c r="BZ648" s="35"/>
      <c r="CA648" s="35"/>
      <c r="CB648" s="35"/>
      <c r="CC648" s="35"/>
      <c r="CD648" s="35"/>
      <c r="CE648" s="35"/>
      <c r="CF648" s="35"/>
      <c r="CG648" s="35"/>
      <c r="CH648" s="35"/>
      <c r="CI648" s="35"/>
      <c r="CJ648" s="35"/>
      <c r="CK648" s="35"/>
      <c r="CL648" s="35"/>
      <c r="CM648" s="35"/>
      <c r="CN648" s="35"/>
      <c r="CO648" s="35"/>
      <c r="CP648" s="35"/>
      <c r="CQ648" s="35"/>
      <c r="CR648" s="35"/>
      <c r="CS648" s="35"/>
      <c r="CT648" s="35"/>
      <c r="CU648" s="35"/>
      <c r="CV648" s="35"/>
      <c r="CW648" s="35"/>
      <c r="CX648" s="35"/>
      <c r="CY648" s="35"/>
      <c r="CZ648" s="35"/>
    </row>
    <row r="649" spans="1:104" ht="10.5" customHeight="1" x14ac:dyDescent="0.1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  <c r="BH649" s="35"/>
      <c r="BI649" s="35"/>
      <c r="BJ649" s="35"/>
      <c r="BK649" s="35"/>
      <c r="BL649" s="35"/>
      <c r="BM649" s="35"/>
      <c r="BN649" s="35"/>
      <c r="BO649" s="35"/>
      <c r="BP649" s="35"/>
      <c r="BQ649" s="35"/>
      <c r="BR649" s="35"/>
      <c r="BS649" s="35"/>
      <c r="BT649" s="35"/>
      <c r="BU649" s="35"/>
      <c r="BV649" s="35"/>
      <c r="BW649" s="35"/>
      <c r="BX649" s="35"/>
      <c r="BY649" s="35"/>
      <c r="BZ649" s="35"/>
      <c r="CA649" s="35"/>
      <c r="CB649" s="35"/>
      <c r="CC649" s="35"/>
      <c r="CD649" s="35"/>
      <c r="CE649" s="35"/>
      <c r="CF649" s="35"/>
      <c r="CG649" s="35"/>
      <c r="CH649" s="35"/>
      <c r="CI649" s="35"/>
      <c r="CJ649" s="35"/>
      <c r="CK649" s="35"/>
      <c r="CL649" s="35"/>
      <c r="CM649" s="35"/>
      <c r="CN649" s="35"/>
      <c r="CO649" s="35"/>
      <c r="CP649" s="35"/>
      <c r="CQ649" s="35"/>
      <c r="CR649" s="35"/>
      <c r="CS649" s="35"/>
      <c r="CT649" s="35"/>
      <c r="CU649" s="35"/>
      <c r="CV649" s="35"/>
      <c r="CW649" s="35"/>
      <c r="CX649" s="35"/>
      <c r="CY649" s="35"/>
      <c r="CZ649" s="35"/>
    </row>
    <row r="650" spans="1:104" ht="10.5" customHeight="1" x14ac:dyDescent="0.1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  <c r="BI650" s="35"/>
      <c r="BJ650" s="35"/>
      <c r="BK650" s="35"/>
      <c r="BL650" s="35"/>
      <c r="BM650" s="35"/>
      <c r="BN650" s="35"/>
      <c r="BO650" s="35"/>
      <c r="BP650" s="35"/>
      <c r="BQ650" s="35"/>
      <c r="BR650" s="35"/>
      <c r="BS650" s="35"/>
      <c r="BT650" s="35"/>
      <c r="BU650" s="35"/>
      <c r="BV650" s="35"/>
      <c r="BW650" s="35"/>
      <c r="BX650" s="35"/>
      <c r="BY650" s="35"/>
      <c r="BZ650" s="35"/>
      <c r="CA650" s="35"/>
      <c r="CB650" s="35"/>
      <c r="CC650" s="35"/>
      <c r="CD650" s="35"/>
      <c r="CE650" s="35"/>
      <c r="CF650" s="35"/>
      <c r="CG650" s="35"/>
      <c r="CH650" s="35"/>
      <c r="CI650" s="35"/>
      <c r="CJ650" s="35"/>
      <c r="CK650" s="35"/>
      <c r="CL650" s="35"/>
      <c r="CM650" s="35"/>
      <c r="CN650" s="35"/>
      <c r="CO650" s="35"/>
      <c r="CP650" s="35"/>
      <c r="CQ650" s="35"/>
      <c r="CR650" s="35"/>
      <c r="CS650" s="35"/>
      <c r="CT650" s="35"/>
      <c r="CU650" s="35"/>
      <c r="CV650" s="35"/>
      <c r="CW650" s="35"/>
      <c r="CX650" s="35"/>
      <c r="CY650" s="35"/>
      <c r="CZ650" s="35"/>
    </row>
    <row r="651" spans="1:104" ht="10.5" customHeight="1" x14ac:dyDescent="0.1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  <c r="BH651" s="35"/>
      <c r="BI651" s="35"/>
      <c r="BJ651" s="35"/>
      <c r="BK651" s="35"/>
      <c r="BL651" s="35"/>
      <c r="BM651" s="35"/>
      <c r="BN651" s="35"/>
      <c r="BO651" s="35"/>
      <c r="BP651" s="35"/>
      <c r="BQ651" s="35"/>
      <c r="BR651" s="35"/>
      <c r="BS651" s="35"/>
      <c r="BT651" s="35"/>
      <c r="BU651" s="35"/>
      <c r="BV651" s="35"/>
      <c r="BW651" s="35"/>
      <c r="BX651" s="35"/>
      <c r="BY651" s="35"/>
      <c r="BZ651" s="35"/>
      <c r="CA651" s="35"/>
      <c r="CB651" s="35"/>
      <c r="CC651" s="35"/>
      <c r="CD651" s="35"/>
      <c r="CE651" s="35"/>
      <c r="CF651" s="35"/>
      <c r="CG651" s="35"/>
      <c r="CH651" s="35"/>
      <c r="CI651" s="35"/>
      <c r="CJ651" s="35"/>
      <c r="CK651" s="35"/>
      <c r="CL651" s="35"/>
      <c r="CM651" s="35"/>
      <c r="CN651" s="35"/>
      <c r="CO651" s="35"/>
      <c r="CP651" s="35"/>
      <c r="CQ651" s="35"/>
      <c r="CR651" s="35"/>
      <c r="CS651" s="35"/>
      <c r="CT651" s="35"/>
      <c r="CU651" s="35"/>
      <c r="CV651" s="35"/>
      <c r="CW651" s="35"/>
      <c r="CX651" s="35"/>
      <c r="CY651" s="35"/>
      <c r="CZ651" s="35"/>
    </row>
    <row r="652" spans="1:104" ht="10.5" customHeight="1" x14ac:dyDescent="0.1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5"/>
      <c r="BG652" s="35"/>
      <c r="BH652" s="35"/>
      <c r="BI652" s="35"/>
      <c r="BJ652" s="35"/>
      <c r="BK652" s="35"/>
      <c r="BL652" s="35"/>
      <c r="BM652" s="35"/>
      <c r="BN652" s="35"/>
      <c r="BO652" s="35"/>
      <c r="BP652" s="35"/>
      <c r="BQ652" s="35"/>
      <c r="BR652" s="35"/>
      <c r="BS652" s="35"/>
      <c r="BT652" s="35"/>
      <c r="BU652" s="35"/>
      <c r="BV652" s="35"/>
      <c r="BW652" s="35"/>
      <c r="BX652" s="35"/>
      <c r="BY652" s="35"/>
      <c r="BZ652" s="35"/>
      <c r="CA652" s="35"/>
      <c r="CB652" s="35"/>
      <c r="CC652" s="35"/>
      <c r="CD652" s="35"/>
      <c r="CE652" s="35"/>
      <c r="CF652" s="35"/>
      <c r="CG652" s="35"/>
      <c r="CH652" s="35"/>
      <c r="CI652" s="35"/>
      <c r="CJ652" s="35"/>
      <c r="CK652" s="35"/>
      <c r="CL652" s="35"/>
      <c r="CM652" s="35"/>
      <c r="CN652" s="35"/>
      <c r="CO652" s="35"/>
      <c r="CP652" s="35"/>
      <c r="CQ652" s="35"/>
      <c r="CR652" s="35"/>
      <c r="CS652" s="35"/>
      <c r="CT652" s="35"/>
      <c r="CU652" s="35"/>
      <c r="CV652" s="35"/>
      <c r="CW652" s="35"/>
      <c r="CX652" s="35"/>
      <c r="CY652" s="35"/>
      <c r="CZ652" s="35"/>
    </row>
    <row r="653" spans="1:104" ht="10.5" customHeight="1" x14ac:dyDescent="0.1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5"/>
      <c r="BG653" s="35"/>
      <c r="BH653" s="35"/>
      <c r="BI653" s="35"/>
      <c r="BJ653" s="35"/>
      <c r="BK653" s="35"/>
      <c r="BL653" s="35"/>
      <c r="BM653" s="35"/>
      <c r="BN653" s="35"/>
      <c r="BO653" s="35"/>
      <c r="BP653" s="35"/>
      <c r="BQ653" s="35"/>
      <c r="BR653" s="35"/>
      <c r="BS653" s="35"/>
      <c r="BT653" s="35"/>
      <c r="BU653" s="35"/>
      <c r="BV653" s="35"/>
      <c r="BW653" s="35"/>
      <c r="BX653" s="35"/>
      <c r="BY653" s="35"/>
      <c r="BZ653" s="35"/>
      <c r="CA653" s="35"/>
      <c r="CB653" s="35"/>
      <c r="CC653" s="35"/>
      <c r="CD653" s="35"/>
      <c r="CE653" s="35"/>
      <c r="CF653" s="35"/>
      <c r="CG653" s="35"/>
      <c r="CH653" s="35"/>
      <c r="CI653" s="35"/>
      <c r="CJ653" s="35"/>
      <c r="CK653" s="35"/>
      <c r="CL653" s="35"/>
      <c r="CM653" s="35"/>
      <c r="CN653" s="35"/>
      <c r="CO653" s="35"/>
      <c r="CP653" s="35"/>
      <c r="CQ653" s="35"/>
      <c r="CR653" s="35"/>
      <c r="CS653" s="35"/>
      <c r="CT653" s="35"/>
      <c r="CU653" s="35"/>
      <c r="CV653" s="35"/>
      <c r="CW653" s="35"/>
      <c r="CX653" s="35"/>
      <c r="CY653" s="35"/>
      <c r="CZ653" s="35"/>
    </row>
    <row r="654" spans="1:104" ht="10.5" customHeight="1" x14ac:dyDescent="0.1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  <c r="BI654" s="35"/>
      <c r="BJ654" s="35"/>
      <c r="BK654" s="35"/>
      <c r="BL654" s="35"/>
      <c r="BM654" s="35"/>
      <c r="BN654" s="35"/>
      <c r="BO654" s="35"/>
      <c r="BP654" s="35"/>
      <c r="BQ654" s="35"/>
      <c r="BR654" s="35"/>
      <c r="BS654" s="35"/>
      <c r="BT654" s="35"/>
      <c r="BU654" s="35"/>
      <c r="BV654" s="35"/>
      <c r="BW654" s="35"/>
      <c r="BX654" s="35"/>
      <c r="BY654" s="35"/>
      <c r="BZ654" s="35"/>
      <c r="CA654" s="35"/>
      <c r="CB654" s="35"/>
      <c r="CC654" s="35"/>
      <c r="CD654" s="35"/>
      <c r="CE654" s="35"/>
      <c r="CF654" s="35"/>
      <c r="CG654" s="35"/>
      <c r="CH654" s="35"/>
      <c r="CI654" s="35"/>
      <c r="CJ654" s="35"/>
      <c r="CK654" s="35"/>
      <c r="CL654" s="35"/>
      <c r="CM654" s="35"/>
      <c r="CN654" s="35"/>
      <c r="CO654" s="35"/>
      <c r="CP654" s="35"/>
      <c r="CQ654" s="35"/>
      <c r="CR654" s="35"/>
      <c r="CS654" s="35"/>
      <c r="CT654" s="35"/>
      <c r="CU654" s="35"/>
      <c r="CV654" s="35"/>
      <c r="CW654" s="35"/>
      <c r="CX654" s="35"/>
      <c r="CY654" s="35"/>
      <c r="CZ654" s="35"/>
    </row>
    <row r="655" spans="1:104" ht="10.5" customHeight="1" x14ac:dyDescent="0.1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5"/>
      <c r="BG655" s="35"/>
      <c r="BH655" s="35"/>
      <c r="BI655" s="35"/>
      <c r="BJ655" s="35"/>
      <c r="BK655" s="35"/>
      <c r="BL655" s="35"/>
      <c r="BM655" s="35"/>
      <c r="BN655" s="35"/>
      <c r="BO655" s="35"/>
      <c r="BP655" s="35"/>
      <c r="BQ655" s="35"/>
      <c r="BR655" s="35"/>
      <c r="BS655" s="35"/>
      <c r="BT655" s="35"/>
      <c r="BU655" s="35"/>
      <c r="BV655" s="35"/>
      <c r="BW655" s="35"/>
      <c r="BX655" s="35"/>
      <c r="BY655" s="35"/>
      <c r="BZ655" s="35"/>
      <c r="CA655" s="35"/>
      <c r="CB655" s="35"/>
      <c r="CC655" s="35"/>
      <c r="CD655" s="35"/>
      <c r="CE655" s="35"/>
      <c r="CF655" s="35"/>
      <c r="CG655" s="35"/>
      <c r="CH655" s="35"/>
      <c r="CI655" s="35"/>
      <c r="CJ655" s="35"/>
      <c r="CK655" s="35"/>
      <c r="CL655" s="35"/>
      <c r="CM655" s="35"/>
      <c r="CN655" s="35"/>
      <c r="CO655" s="35"/>
      <c r="CP655" s="35"/>
      <c r="CQ655" s="35"/>
      <c r="CR655" s="35"/>
      <c r="CS655" s="35"/>
      <c r="CT655" s="35"/>
      <c r="CU655" s="35"/>
      <c r="CV655" s="35"/>
      <c r="CW655" s="35"/>
      <c r="CX655" s="35"/>
      <c r="CY655" s="35"/>
      <c r="CZ655" s="35"/>
    </row>
    <row r="656" spans="1:104" ht="10.5" customHeight="1" x14ac:dyDescent="0.1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  <c r="BL656" s="35"/>
      <c r="BM656" s="35"/>
      <c r="BN656" s="35"/>
      <c r="BO656" s="35"/>
      <c r="BP656" s="35"/>
      <c r="BQ656" s="35"/>
      <c r="BR656" s="35"/>
      <c r="BS656" s="35"/>
      <c r="BT656" s="35"/>
      <c r="BU656" s="35"/>
      <c r="BV656" s="35"/>
      <c r="BW656" s="35"/>
      <c r="BX656" s="35"/>
      <c r="BY656" s="35"/>
      <c r="BZ656" s="35"/>
      <c r="CA656" s="35"/>
      <c r="CB656" s="35"/>
      <c r="CC656" s="35"/>
      <c r="CD656" s="35"/>
      <c r="CE656" s="35"/>
      <c r="CF656" s="35"/>
      <c r="CG656" s="35"/>
      <c r="CH656" s="35"/>
      <c r="CI656" s="35"/>
      <c r="CJ656" s="35"/>
      <c r="CK656" s="35"/>
      <c r="CL656" s="35"/>
      <c r="CM656" s="35"/>
      <c r="CN656" s="35"/>
      <c r="CO656" s="35"/>
      <c r="CP656" s="35"/>
      <c r="CQ656" s="35"/>
      <c r="CR656" s="35"/>
      <c r="CS656" s="35"/>
      <c r="CT656" s="35"/>
      <c r="CU656" s="35"/>
      <c r="CV656" s="35"/>
      <c r="CW656" s="35"/>
      <c r="CX656" s="35"/>
      <c r="CY656" s="35"/>
      <c r="CZ656" s="35"/>
    </row>
    <row r="657" spans="1:104" ht="10.5" customHeight="1" x14ac:dyDescent="0.1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  <c r="BL657" s="35"/>
      <c r="BM657" s="35"/>
      <c r="BN657" s="35"/>
      <c r="BO657" s="35"/>
      <c r="BP657" s="35"/>
      <c r="BQ657" s="35"/>
      <c r="BR657" s="35"/>
      <c r="BS657" s="35"/>
      <c r="BT657" s="35"/>
      <c r="BU657" s="35"/>
      <c r="BV657" s="35"/>
      <c r="BW657" s="35"/>
      <c r="BX657" s="35"/>
      <c r="BY657" s="35"/>
      <c r="BZ657" s="35"/>
      <c r="CA657" s="35"/>
      <c r="CB657" s="35"/>
      <c r="CC657" s="35"/>
      <c r="CD657" s="35"/>
      <c r="CE657" s="35"/>
      <c r="CF657" s="35"/>
      <c r="CG657" s="35"/>
      <c r="CH657" s="35"/>
      <c r="CI657" s="35"/>
      <c r="CJ657" s="35"/>
      <c r="CK657" s="35"/>
      <c r="CL657" s="35"/>
      <c r="CM657" s="35"/>
      <c r="CN657" s="35"/>
      <c r="CO657" s="35"/>
      <c r="CP657" s="35"/>
      <c r="CQ657" s="35"/>
      <c r="CR657" s="35"/>
      <c r="CS657" s="35"/>
      <c r="CT657" s="35"/>
      <c r="CU657" s="35"/>
      <c r="CV657" s="35"/>
      <c r="CW657" s="35"/>
      <c r="CX657" s="35"/>
      <c r="CY657" s="35"/>
      <c r="CZ657" s="35"/>
    </row>
    <row r="658" spans="1:104" ht="10.5" customHeight="1" x14ac:dyDescent="0.1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  <c r="BI658" s="35"/>
      <c r="BJ658" s="35"/>
      <c r="BK658" s="35"/>
      <c r="BL658" s="35"/>
      <c r="BM658" s="35"/>
      <c r="BN658" s="35"/>
      <c r="BO658" s="35"/>
      <c r="BP658" s="35"/>
      <c r="BQ658" s="35"/>
      <c r="BR658" s="35"/>
      <c r="BS658" s="35"/>
      <c r="BT658" s="35"/>
      <c r="BU658" s="35"/>
      <c r="BV658" s="35"/>
      <c r="BW658" s="35"/>
      <c r="BX658" s="35"/>
      <c r="BY658" s="35"/>
      <c r="BZ658" s="35"/>
      <c r="CA658" s="35"/>
      <c r="CB658" s="35"/>
      <c r="CC658" s="35"/>
      <c r="CD658" s="35"/>
      <c r="CE658" s="35"/>
      <c r="CF658" s="35"/>
      <c r="CG658" s="35"/>
      <c r="CH658" s="35"/>
      <c r="CI658" s="35"/>
      <c r="CJ658" s="35"/>
      <c r="CK658" s="35"/>
      <c r="CL658" s="35"/>
      <c r="CM658" s="35"/>
      <c r="CN658" s="35"/>
      <c r="CO658" s="35"/>
      <c r="CP658" s="35"/>
      <c r="CQ658" s="35"/>
      <c r="CR658" s="35"/>
      <c r="CS658" s="35"/>
      <c r="CT658" s="35"/>
      <c r="CU658" s="35"/>
      <c r="CV658" s="35"/>
      <c r="CW658" s="35"/>
      <c r="CX658" s="35"/>
      <c r="CY658" s="35"/>
      <c r="CZ658" s="35"/>
    </row>
    <row r="659" spans="1:104" ht="10.5" customHeight="1" x14ac:dyDescent="0.1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  <c r="BI659" s="35"/>
      <c r="BJ659" s="35"/>
      <c r="BK659" s="35"/>
      <c r="BL659" s="35"/>
      <c r="BM659" s="35"/>
      <c r="BN659" s="35"/>
      <c r="BO659" s="35"/>
      <c r="BP659" s="35"/>
      <c r="BQ659" s="35"/>
      <c r="BR659" s="35"/>
      <c r="BS659" s="35"/>
      <c r="BT659" s="35"/>
      <c r="BU659" s="35"/>
      <c r="BV659" s="35"/>
      <c r="BW659" s="35"/>
      <c r="BX659" s="35"/>
      <c r="BY659" s="35"/>
      <c r="BZ659" s="35"/>
      <c r="CA659" s="35"/>
      <c r="CB659" s="35"/>
      <c r="CC659" s="35"/>
      <c r="CD659" s="35"/>
      <c r="CE659" s="35"/>
      <c r="CF659" s="35"/>
      <c r="CG659" s="35"/>
      <c r="CH659" s="35"/>
      <c r="CI659" s="35"/>
      <c r="CJ659" s="35"/>
      <c r="CK659" s="35"/>
      <c r="CL659" s="35"/>
      <c r="CM659" s="35"/>
      <c r="CN659" s="35"/>
      <c r="CO659" s="35"/>
      <c r="CP659" s="35"/>
      <c r="CQ659" s="35"/>
      <c r="CR659" s="35"/>
      <c r="CS659" s="35"/>
      <c r="CT659" s="35"/>
      <c r="CU659" s="35"/>
      <c r="CV659" s="35"/>
      <c r="CW659" s="35"/>
      <c r="CX659" s="35"/>
      <c r="CY659" s="35"/>
      <c r="CZ659" s="35"/>
    </row>
    <row r="660" spans="1:104" ht="10.5" customHeight="1" x14ac:dyDescent="0.1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  <c r="BI660" s="35"/>
      <c r="BJ660" s="35"/>
      <c r="BK660" s="35"/>
      <c r="BL660" s="35"/>
      <c r="BM660" s="35"/>
      <c r="BN660" s="35"/>
      <c r="BO660" s="35"/>
      <c r="BP660" s="35"/>
      <c r="BQ660" s="35"/>
      <c r="BR660" s="35"/>
      <c r="BS660" s="35"/>
      <c r="BT660" s="35"/>
      <c r="BU660" s="35"/>
      <c r="BV660" s="35"/>
      <c r="BW660" s="35"/>
      <c r="BX660" s="35"/>
      <c r="BY660" s="35"/>
      <c r="BZ660" s="35"/>
      <c r="CA660" s="35"/>
      <c r="CB660" s="35"/>
      <c r="CC660" s="35"/>
      <c r="CD660" s="35"/>
      <c r="CE660" s="35"/>
      <c r="CF660" s="35"/>
      <c r="CG660" s="35"/>
      <c r="CH660" s="35"/>
      <c r="CI660" s="35"/>
      <c r="CJ660" s="35"/>
      <c r="CK660" s="35"/>
      <c r="CL660" s="35"/>
      <c r="CM660" s="35"/>
      <c r="CN660" s="35"/>
      <c r="CO660" s="35"/>
      <c r="CP660" s="35"/>
      <c r="CQ660" s="35"/>
      <c r="CR660" s="35"/>
      <c r="CS660" s="35"/>
      <c r="CT660" s="35"/>
      <c r="CU660" s="35"/>
      <c r="CV660" s="35"/>
      <c r="CW660" s="35"/>
      <c r="CX660" s="35"/>
      <c r="CY660" s="35"/>
      <c r="CZ660" s="35"/>
    </row>
    <row r="661" spans="1:104" ht="10.5" customHeight="1" x14ac:dyDescent="0.1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  <c r="BH661" s="35"/>
      <c r="BI661" s="35"/>
      <c r="BJ661" s="35"/>
      <c r="BK661" s="35"/>
      <c r="BL661" s="35"/>
      <c r="BM661" s="35"/>
      <c r="BN661" s="35"/>
      <c r="BO661" s="35"/>
      <c r="BP661" s="35"/>
      <c r="BQ661" s="35"/>
      <c r="BR661" s="35"/>
      <c r="BS661" s="35"/>
      <c r="BT661" s="35"/>
      <c r="BU661" s="35"/>
      <c r="BV661" s="35"/>
      <c r="BW661" s="35"/>
      <c r="BX661" s="35"/>
      <c r="BY661" s="35"/>
      <c r="BZ661" s="35"/>
      <c r="CA661" s="35"/>
      <c r="CB661" s="35"/>
      <c r="CC661" s="35"/>
      <c r="CD661" s="35"/>
      <c r="CE661" s="35"/>
      <c r="CF661" s="35"/>
      <c r="CG661" s="35"/>
      <c r="CH661" s="35"/>
      <c r="CI661" s="35"/>
      <c r="CJ661" s="35"/>
      <c r="CK661" s="35"/>
      <c r="CL661" s="35"/>
      <c r="CM661" s="35"/>
      <c r="CN661" s="35"/>
      <c r="CO661" s="35"/>
      <c r="CP661" s="35"/>
      <c r="CQ661" s="35"/>
      <c r="CR661" s="35"/>
      <c r="CS661" s="35"/>
      <c r="CT661" s="35"/>
      <c r="CU661" s="35"/>
      <c r="CV661" s="35"/>
      <c r="CW661" s="35"/>
      <c r="CX661" s="35"/>
      <c r="CY661" s="35"/>
      <c r="CZ661" s="35"/>
    </row>
    <row r="662" spans="1:104" ht="10.5" customHeight="1" x14ac:dyDescent="0.1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  <c r="BL662" s="35"/>
      <c r="BM662" s="35"/>
      <c r="BN662" s="35"/>
      <c r="BO662" s="35"/>
      <c r="BP662" s="35"/>
      <c r="BQ662" s="35"/>
      <c r="BR662" s="35"/>
      <c r="BS662" s="35"/>
      <c r="BT662" s="35"/>
      <c r="BU662" s="35"/>
      <c r="BV662" s="35"/>
      <c r="BW662" s="35"/>
      <c r="BX662" s="35"/>
      <c r="BY662" s="35"/>
      <c r="BZ662" s="35"/>
      <c r="CA662" s="35"/>
      <c r="CB662" s="35"/>
      <c r="CC662" s="35"/>
      <c r="CD662" s="35"/>
      <c r="CE662" s="35"/>
      <c r="CF662" s="35"/>
      <c r="CG662" s="35"/>
      <c r="CH662" s="35"/>
      <c r="CI662" s="35"/>
      <c r="CJ662" s="35"/>
      <c r="CK662" s="35"/>
      <c r="CL662" s="35"/>
      <c r="CM662" s="35"/>
      <c r="CN662" s="35"/>
      <c r="CO662" s="35"/>
      <c r="CP662" s="35"/>
      <c r="CQ662" s="35"/>
      <c r="CR662" s="35"/>
      <c r="CS662" s="35"/>
      <c r="CT662" s="35"/>
      <c r="CU662" s="35"/>
      <c r="CV662" s="35"/>
      <c r="CW662" s="35"/>
      <c r="CX662" s="35"/>
      <c r="CY662" s="35"/>
      <c r="CZ662" s="35"/>
    </row>
    <row r="663" spans="1:104" ht="10.5" customHeight="1" x14ac:dyDescent="0.1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5"/>
      <c r="BI663" s="35"/>
      <c r="BJ663" s="35"/>
      <c r="BK663" s="35"/>
      <c r="BL663" s="35"/>
      <c r="BM663" s="35"/>
      <c r="BN663" s="35"/>
      <c r="BO663" s="35"/>
      <c r="BP663" s="35"/>
      <c r="BQ663" s="35"/>
      <c r="BR663" s="35"/>
      <c r="BS663" s="35"/>
      <c r="BT663" s="35"/>
      <c r="BU663" s="35"/>
      <c r="BV663" s="35"/>
      <c r="BW663" s="35"/>
      <c r="BX663" s="35"/>
      <c r="BY663" s="35"/>
      <c r="BZ663" s="35"/>
      <c r="CA663" s="35"/>
      <c r="CB663" s="35"/>
      <c r="CC663" s="35"/>
      <c r="CD663" s="35"/>
      <c r="CE663" s="35"/>
      <c r="CF663" s="35"/>
      <c r="CG663" s="35"/>
      <c r="CH663" s="35"/>
      <c r="CI663" s="35"/>
      <c r="CJ663" s="35"/>
      <c r="CK663" s="35"/>
      <c r="CL663" s="35"/>
      <c r="CM663" s="35"/>
      <c r="CN663" s="35"/>
      <c r="CO663" s="35"/>
      <c r="CP663" s="35"/>
      <c r="CQ663" s="35"/>
      <c r="CR663" s="35"/>
      <c r="CS663" s="35"/>
      <c r="CT663" s="35"/>
      <c r="CU663" s="35"/>
      <c r="CV663" s="35"/>
      <c r="CW663" s="35"/>
      <c r="CX663" s="35"/>
      <c r="CY663" s="35"/>
      <c r="CZ663" s="35"/>
    </row>
    <row r="664" spans="1:104" ht="10.5" customHeight="1" x14ac:dyDescent="0.1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35"/>
      <c r="BI664" s="35"/>
      <c r="BJ664" s="35"/>
      <c r="BK664" s="35"/>
      <c r="BL664" s="35"/>
      <c r="BM664" s="35"/>
      <c r="BN664" s="35"/>
      <c r="BO664" s="35"/>
      <c r="BP664" s="35"/>
      <c r="BQ664" s="35"/>
      <c r="BR664" s="35"/>
      <c r="BS664" s="35"/>
      <c r="BT664" s="35"/>
      <c r="BU664" s="35"/>
      <c r="BV664" s="35"/>
      <c r="BW664" s="35"/>
      <c r="BX664" s="35"/>
      <c r="BY664" s="35"/>
      <c r="BZ664" s="35"/>
      <c r="CA664" s="35"/>
      <c r="CB664" s="35"/>
      <c r="CC664" s="35"/>
      <c r="CD664" s="35"/>
      <c r="CE664" s="35"/>
      <c r="CF664" s="35"/>
      <c r="CG664" s="35"/>
      <c r="CH664" s="35"/>
      <c r="CI664" s="35"/>
      <c r="CJ664" s="35"/>
      <c r="CK664" s="35"/>
      <c r="CL664" s="35"/>
      <c r="CM664" s="35"/>
      <c r="CN664" s="35"/>
      <c r="CO664" s="35"/>
      <c r="CP664" s="35"/>
      <c r="CQ664" s="35"/>
      <c r="CR664" s="35"/>
      <c r="CS664" s="35"/>
      <c r="CT664" s="35"/>
      <c r="CU664" s="35"/>
      <c r="CV664" s="35"/>
      <c r="CW664" s="35"/>
      <c r="CX664" s="35"/>
      <c r="CY664" s="35"/>
      <c r="CZ664" s="35"/>
    </row>
    <row r="665" spans="1:104" ht="10.5" customHeight="1" x14ac:dyDescent="0.1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  <c r="BI665" s="35"/>
      <c r="BJ665" s="35"/>
      <c r="BK665" s="35"/>
      <c r="BL665" s="35"/>
      <c r="BM665" s="35"/>
      <c r="BN665" s="35"/>
      <c r="BO665" s="35"/>
      <c r="BP665" s="35"/>
      <c r="BQ665" s="35"/>
      <c r="BR665" s="35"/>
      <c r="BS665" s="35"/>
      <c r="BT665" s="35"/>
      <c r="BU665" s="35"/>
      <c r="BV665" s="35"/>
      <c r="BW665" s="35"/>
      <c r="BX665" s="35"/>
      <c r="BY665" s="35"/>
      <c r="BZ665" s="35"/>
      <c r="CA665" s="35"/>
      <c r="CB665" s="35"/>
      <c r="CC665" s="35"/>
      <c r="CD665" s="35"/>
      <c r="CE665" s="35"/>
      <c r="CF665" s="35"/>
      <c r="CG665" s="35"/>
      <c r="CH665" s="35"/>
      <c r="CI665" s="35"/>
      <c r="CJ665" s="35"/>
      <c r="CK665" s="35"/>
      <c r="CL665" s="35"/>
      <c r="CM665" s="35"/>
      <c r="CN665" s="35"/>
      <c r="CO665" s="35"/>
      <c r="CP665" s="35"/>
      <c r="CQ665" s="35"/>
      <c r="CR665" s="35"/>
      <c r="CS665" s="35"/>
      <c r="CT665" s="35"/>
      <c r="CU665" s="35"/>
      <c r="CV665" s="35"/>
      <c r="CW665" s="35"/>
      <c r="CX665" s="35"/>
      <c r="CY665" s="35"/>
      <c r="CZ665" s="35"/>
    </row>
    <row r="666" spans="1:104" ht="10.5" customHeight="1" x14ac:dyDescent="0.1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  <c r="BI666" s="35"/>
      <c r="BJ666" s="35"/>
      <c r="BK666" s="35"/>
      <c r="BL666" s="35"/>
      <c r="BM666" s="35"/>
      <c r="BN666" s="35"/>
      <c r="BO666" s="35"/>
      <c r="BP666" s="35"/>
      <c r="BQ666" s="35"/>
      <c r="BR666" s="35"/>
      <c r="BS666" s="35"/>
      <c r="BT666" s="35"/>
      <c r="BU666" s="35"/>
      <c r="BV666" s="35"/>
      <c r="BW666" s="35"/>
      <c r="BX666" s="35"/>
      <c r="BY666" s="35"/>
      <c r="BZ666" s="35"/>
      <c r="CA666" s="35"/>
      <c r="CB666" s="35"/>
      <c r="CC666" s="35"/>
      <c r="CD666" s="35"/>
      <c r="CE666" s="35"/>
      <c r="CF666" s="35"/>
      <c r="CG666" s="35"/>
      <c r="CH666" s="35"/>
      <c r="CI666" s="35"/>
      <c r="CJ666" s="35"/>
      <c r="CK666" s="35"/>
      <c r="CL666" s="35"/>
      <c r="CM666" s="35"/>
      <c r="CN666" s="35"/>
      <c r="CO666" s="35"/>
      <c r="CP666" s="35"/>
      <c r="CQ666" s="35"/>
      <c r="CR666" s="35"/>
      <c r="CS666" s="35"/>
      <c r="CT666" s="35"/>
      <c r="CU666" s="35"/>
      <c r="CV666" s="35"/>
      <c r="CW666" s="35"/>
      <c r="CX666" s="35"/>
      <c r="CY666" s="35"/>
      <c r="CZ666" s="35"/>
    </row>
    <row r="667" spans="1:104" ht="10.5" customHeight="1" x14ac:dyDescent="0.1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  <c r="BH667" s="35"/>
      <c r="BI667" s="35"/>
      <c r="BJ667" s="35"/>
      <c r="BK667" s="35"/>
      <c r="BL667" s="35"/>
      <c r="BM667" s="35"/>
      <c r="BN667" s="35"/>
      <c r="BO667" s="35"/>
      <c r="BP667" s="35"/>
      <c r="BQ667" s="35"/>
      <c r="BR667" s="35"/>
      <c r="BS667" s="35"/>
      <c r="BT667" s="35"/>
      <c r="BU667" s="35"/>
      <c r="BV667" s="35"/>
      <c r="BW667" s="35"/>
      <c r="BX667" s="35"/>
      <c r="BY667" s="35"/>
      <c r="BZ667" s="35"/>
      <c r="CA667" s="35"/>
      <c r="CB667" s="35"/>
      <c r="CC667" s="35"/>
      <c r="CD667" s="35"/>
      <c r="CE667" s="35"/>
      <c r="CF667" s="35"/>
      <c r="CG667" s="35"/>
      <c r="CH667" s="35"/>
      <c r="CI667" s="35"/>
      <c r="CJ667" s="35"/>
      <c r="CK667" s="35"/>
      <c r="CL667" s="35"/>
      <c r="CM667" s="35"/>
      <c r="CN667" s="35"/>
      <c r="CO667" s="35"/>
      <c r="CP667" s="35"/>
      <c r="CQ667" s="35"/>
      <c r="CR667" s="35"/>
      <c r="CS667" s="35"/>
      <c r="CT667" s="35"/>
      <c r="CU667" s="35"/>
      <c r="CV667" s="35"/>
      <c r="CW667" s="35"/>
      <c r="CX667" s="35"/>
      <c r="CY667" s="35"/>
      <c r="CZ667" s="35"/>
    </row>
    <row r="668" spans="1:104" ht="10.5" customHeight="1" x14ac:dyDescent="0.1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  <c r="CB668" s="35"/>
      <c r="CC668" s="35"/>
      <c r="CD668" s="35"/>
      <c r="CE668" s="35"/>
      <c r="CF668" s="35"/>
      <c r="CG668" s="35"/>
      <c r="CH668" s="35"/>
      <c r="CI668" s="35"/>
      <c r="CJ668" s="35"/>
      <c r="CK668" s="35"/>
      <c r="CL668" s="35"/>
      <c r="CM668" s="35"/>
      <c r="CN668" s="35"/>
      <c r="CO668" s="35"/>
      <c r="CP668" s="35"/>
      <c r="CQ668" s="35"/>
      <c r="CR668" s="35"/>
      <c r="CS668" s="35"/>
      <c r="CT668" s="35"/>
      <c r="CU668" s="35"/>
      <c r="CV668" s="35"/>
      <c r="CW668" s="35"/>
      <c r="CX668" s="35"/>
      <c r="CY668" s="35"/>
      <c r="CZ668" s="35"/>
    </row>
    <row r="669" spans="1:104" ht="10.5" customHeight="1" x14ac:dyDescent="0.1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  <c r="CB669" s="35"/>
      <c r="CC669" s="35"/>
      <c r="CD669" s="35"/>
      <c r="CE669" s="35"/>
      <c r="CF669" s="35"/>
      <c r="CG669" s="35"/>
      <c r="CH669" s="35"/>
      <c r="CI669" s="35"/>
      <c r="CJ669" s="35"/>
      <c r="CK669" s="35"/>
      <c r="CL669" s="35"/>
      <c r="CM669" s="35"/>
      <c r="CN669" s="35"/>
      <c r="CO669" s="35"/>
      <c r="CP669" s="35"/>
      <c r="CQ669" s="35"/>
      <c r="CR669" s="35"/>
      <c r="CS669" s="35"/>
      <c r="CT669" s="35"/>
      <c r="CU669" s="35"/>
      <c r="CV669" s="35"/>
      <c r="CW669" s="35"/>
      <c r="CX669" s="35"/>
      <c r="CY669" s="35"/>
      <c r="CZ669" s="35"/>
    </row>
    <row r="670" spans="1:104" ht="10.5" customHeight="1" x14ac:dyDescent="0.1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  <c r="CB670" s="35"/>
      <c r="CC670" s="35"/>
      <c r="CD670" s="35"/>
      <c r="CE670" s="35"/>
      <c r="CF670" s="35"/>
      <c r="CG670" s="35"/>
      <c r="CH670" s="35"/>
      <c r="CI670" s="35"/>
      <c r="CJ670" s="35"/>
      <c r="CK670" s="35"/>
      <c r="CL670" s="35"/>
      <c r="CM670" s="35"/>
      <c r="CN670" s="35"/>
      <c r="CO670" s="35"/>
      <c r="CP670" s="35"/>
      <c r="CQ670" s="35"/>
      <c r="CR670" s="35"/>
      <c r="CS670" s="35"/>
      <c r="CT670" s="35"/>
      <c r="CU670" s="35"/>
      <c r="CV670" s="35"/>
      <c r="CW670" s="35"/>
      <c r="CX670" s="35"/>
      <c r="CY670" s="35"/>
      <c r="CZ670" s="35"/>
    </row>
    <row r="671" spans="1:104" ht="10.5" customHeight="1" x14ac:dyDescent="0.1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  <c r="BH671" s="35"/>
      <c r="BI671" s="35"/>
      <c r="BJ671" s="35"/>
      <c r="BK671" s="35"/>
      <c r="BL671" s="35"/>
      <c r="BM671" s="35"/>
      <c r="BN671" s="35"/>
      <c r="BO671" s="35"/>
      <c r="BP671" s="35"/>
      <c r="BQ671" s="35"/>
      <c r="BR671" s="35"/>
      <c r="BS671" s="35"/>
      <c r="BT671" s="35"/>
      <c r="BU671" s="35"/>
      <c r="BV671" s="35"/>
      <c r="BW671" s="35"/>
      <c r="BX671" s="35"/>
      <c r="BY671" s="35"/>
      <c r="BZ671" s="35"/>
      <c r="CA671" s="35"/>
      <c r="CB671" s="35"/>
      <c r="CC671" s="35"/>
      <c r="CD671" s="35"/>
      <c r="CE671" s="35"/>
      <c r="CF671" s="35"/>
      <c r="CG671" s="35"/>
      <c r="CH671" s="35"/>
      <c r="CI671" s="35"/>
      <c r="CJ671" s="35"/>
      <c r="CK671" s="35"/>
      <c r="CL671" s="35"/>
      <c r="CM671" s="35"/>
      <c r="CN671" s="35"/>
      <c r="CO671" s="35"/>
      <c r="CP671" s="35"/>
      <c r="CQ671" s="35"/>
      <c r="CR671" s="35"/>
      <c r="CS671" s="35"/>
      <c r="CT671" s="35"/>
      <c r="CU671" s="35"/>
      <c r="CV671" s="35"/>
      <c r="CW671" s="35"/>
      <c r="CX671" s="35"/>
      <c r="CY671" s="35"/>
      <c r="CZ671" s="35"/>
    </row>
    <row r="672" spans="1:104" ht="10.5" customHeight="1" x14ac:dyDescent="0.1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  <c r="BI672" s="35"/>
      <c r="BJ672" s="35"/>
      <c r="BK672" s="35"/>
      <c r="BL672" s="35"/>
      <c r="BM672" s="35"/>
      <c r="BN672" s="35"/>
      <c r="BO672" s="35"/>
      <c r="BP672" s="35"/>
      <c r="BQ672" s="35"/>
      <c r="BR672" s="35"/>
      <c r="BS672" s="35"/>
      <c r="BT672" s="35"/>
      <c r="BU672" s="35"/>
      <c r="BV672" s="35"/>
      <c r="BW672" s="35"/>
      <c r="BX672" s="35"/>
      <c r="BY672" s="35"/>
      <c r="BZ672" s="35"/>
      <c r="CA672" s="35"/>
      <c r="CB672" s="35"/>
      <c r="CC672" s="35"/>
      <c r="CD672" s="35"/>
      <c r="CE672" s="35"/>
      <c r="CF672" s="35"/>
      <c r="CG672" s="35"/>
      <c r="CH672" s="35"/>
      <c r="CI672" s="35"/>
      <c r="CJ672" s="35"/>
      <c r="CK672" s="35"/>
      <c r="CL672" s="35"/>
      <c r="CM672" s="35"/>
      <c r="CN672" s="35"/>
      <c r="CO672" s="35"/>
      <c r="CP672" s="35"/>
      <c r="CQ672" s="35"/>
      <c r="CR672" s="35"/>
      <c r="CS672" s="35"/>
      <c r="CT672" s="35"/>
      <c r="CU672" s="35"/>
      <c r="CV672" s="35"/>
      <c r="CW672" s="35"/>
      <c r="CX672" s="35"/>
      <c r="CY672" s="35"/>
      <c r="CZ672" s="35"/>
    </row>
    <row r="673" spans="1:104" ht="10.5" customHeight="1" x14ac:dyDescent="0.1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  <c r="BH673" s="35"/>
      <c r="BI673" s="35"/>
      <c r="BJ673" s="35"/>
      <c r="BK673" s="35"/>
      <c r="BL673" s="35"/>
      <c r="BM673" s="35"/>
      <c r="BN673" s="35"/>
      <c r="BO673" s="35"/>
      <c r="BP673" s="35"/>
      <c r="BQ673" s="35"/>
      <c r="BR673" s="35"/>
      <c r="BS673" s="35"/>
      <c r="BT673" s="35"/>
      <c r="BU673" s="35"/>
      <c r="BV673" s="35"/>
      <c r="BW673" s="35"/>
      <c r="BX673" s="35"/>
      <c r="BY673" s="35"/>
      <c r="BZ673" s="35"/>
      <c r="CA673" s="35"/>
      <c r="CB673" s="35"/>
      <c r="CC673" s="35"/>
      <c r="CD673" s="35"/>
      <c r="CE673" s="35"/>
      <c r="CF673" s="35"/>
      <c r="CG673" s="35"/>
      <c r="CH673" s="35"/>
      <c r="CI673" s="35"/>
      <c r="CJ673" s="35"/>
      <c r="CK673" s="35"/>
      <c r="CL673" s="35"/>
      <c r="CM673" s="35"/>
      <c r="CN673" s="35"/>
      <c r="CO673" s="35"/>
      <c r="CP673" s="35"/>
      <c r="CQ673" s="35"/>
      <c r="CR673" s="35"/>
      <c r="CS673" s="35"/>
      <c r="CT673" s="35"/>
      <c r="CU673" s="35"/>
      <c r="CV673" s="35"/>
      <c r="CW673" s="35"/>
      <c r="CX673" s="35"/>
      <c r="CY673" s="35"/>
      <c r="CZ673" s="35"/>
    </row>
    <row r="674" spans="1:104" ht="10.5" customHeight="1" x14ac:dyDescent="0.1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  <c r="BF674" s="35"/>
      <c r="BG674" s="35"/>
      <c r="BH674" s="35"/>
      <c r="BI674" s="35"/>
      <c r="BJ674" s="35"/>
      <c r="BK674" s="35"/>
      <c r="BL674" s="35"/>
      <c r="BM674" s="35"/>
      <c r="BN674" s="35"/>
      <c r="BO674" s="35"/>
      <c r="BP674" s="35"/>
      <c r="BQ674" s="35"/>
      <c r="BR674" s="35"/>
      <c r="BS674" s="35"/>
      <c r="BT674" s="35"/>
      <c r="BU674" s="35"/>
      <c r="BV674" s="35"/>
      <c r="BW674" s="35"/>
      <c r="BX674" s="35"/>
      <c r="BY674" s="35"/>
      <c r="BZ674" s="35"/>
      <c r="CA674" s="35"/>
      <c r="CB674" s="35"/>
      <c r="CC674" s="35"/>
      <c r="CD674" s="35"/>
      <c r="CE674" s="35"/>
      <c r="CF674" s="35"/>
      <c r="CG674" s="35"/>
      <c r="CH674" s="35"/>
      <c r="CI674" s="35"/>
      <c r="CJ674" s="35"/>
      <c r="CK674" s="35"/>
      <c r="CL674" s="35"/>
      <c r="CM674" s="35"/>
      <c r="CN674" s="35"/>
      <c r="CO674" s="35"/>
      <c r="CP674" s="35"/>
      <c r="CQ674" s="35"/>
      <c r="CR674" s="35"/>
      <c r="CS674" s="35"/>
      <c r="CT674" s="35"/>
      <c r="CU674" s="35"/>
      <c r="CV674" s="35"/>
      <c r="CW674" s="35"/>
      <c r="CX674" s="35"/>
      <c r="CY674" s="35"/>
      <c r="CZ674" s="35"/>
    </row>
    <row r="675" spans="1:104" ht="10.5" customHeight="1" x14ac:dyDescent="0.1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  <c r="CB675" s="35"/>
      <c r="CC675" s="35"/>
      <c r="CD675" s="35"/>
      <c r="CE675" s="35"/>
      <c r="CF675" s="35"/>
      <c r="CG675" s="35"/>
      <c r="CH675" s="35"/>
      <c r="CI675" s="35"/>
      <c r="CJ675" s="35"/>
      <c r="CK675" s="35"/>
      <c r="CL675" s="35"/>
      <c r="CM675" s="35"/>
      <c r="CN675" s="35"/>
      <c r="CO675" s="35"/>
      <c r="CP675" s="35"/>
      <c r="CQ675" s="35"/>
      <c r="CR675" s="35"/>
      <c r="CS675" s="35"/>
      <c r="CT675" s="35"/>
      <c r="CU675" s="35"/>
      <c r="CV675" s="35"/>
      <c r="CW675" s="35"/>
      <c r="CX675" s="35"/>
      <c r="CY675" s="35"/>
      <c r="CZ675" s="35"/>
    </row>
    <row r="676" spans="1:104" ht="10.5" customHeight="1" x14ac:dyDescent="0.1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  <c r="BH676" s="35"/>
      <c r="BI676" s="35"/>
      <c r="BJ676" s="35"/>
      <c r="BK676" s="35"/>
      <c r="BL676" s="35"/>
      <c r="BM676" s="35"/>
      <c r="BN676" s="35"/>
      <c r="BO676" s="35"/>
      <c r="BP676" s="35"/>
      <c r="BQ676" s="35"/>
      <c r="BR676" s="35"/>
      <c r="BS676" s="35"/>
      <c r="BT676" s="35"/>
      <c r="BU676" s="35"/>
      <c r="BV676" s="35"/>
      <c r="BW676" s="35"/>
      <c r="BX676" s="35"/>
      <c r="BY676" s="35"/>
      <c r="BZ676" s="35"/>
      <c r="CA676" s="35"/>
      <c r="CB676" s="35"/>
      <c r="CC676" s="35"/>
      <c r="CD676" s="35"/>
      <c r="CE676" s="35"/>
      <c r="CF676" s="35"/>
      <c r="CG676" s="35"/>
      <c r="CH676" s="35"/>
      <c r="CI676" s="35"/>
      <c r="CJ676" s="35"/>
      <c r="CK676" s="35"/>
      <c r="CL676" s="35"/>
      <c r="CM676" s="35"/>
      <c r="CN676" s="35"/>
      <c r="CO676" s="35"/>
      <c r="CP676" s="35"/>
      <c r="CQ676" s="35"/>
      <c r="CR676" s="35"/>
      <c r="CS676" s="35"/>
      <c r="CT676" s="35"/>
      <c r="CU676" s="35"/>
      <c r="CV676" s="35"/>
      <c r="CW676" s="35"/>
      <c r="CX676" s="35"/>
      <c r="CY676" s="35"/>
      <c r="CZ676" s="35"/>
    </row>
    <row r="677" spans="1:104" ht="10.5" customHeight="1" x14ac:dyDescent="0.1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35"/>
      <c r="BI677" s="35"/>
      <c r="BJ677" s="35"/>
      <c r="BK677" s="35"/>
      <c r="BL677" s="35"/>
      <c r="BM677" s="35"/>
      <c r="BN677" s="35"/>
      <c r="BO677" s="35"/>
      <c r="BP677" s="35"/>
      <c r="BQ677" s="35"/>
      <c r="BR677" s="35"/>
      <c r="BS677" s="35"/>
      <c r="BT677" s="35"/>
      <c r="BU677" s="35"/>
      <c r="BV677" s="35"/>
      <c r="BW677" s="35"/>
      <c r="BX677" s="35"/>
      <c r="BY677" s="35"/>
      <c r="BZ677" s="35"/>
      <c r="CA677" s="35"/>
      <c r="CB677" s="35"/>
      <c r="CC677" s="35"/>
      <c r="CD677" s="35"/>
      <c r="CE677" s="35"/>
      <c r="CF677" s="35"/>
      <c r="CG677" s="35"/>
      <c r="CH677" s="35"/>
      <c r="CI677" s="35"/>
      <c r="CJ677" s="35"/>
      <c r="CK677" s="35"/>
      <c r="CL677" s="35"/>
      <c r="CM677" s="35"/>
      <c r="CN677" s="35"/>
      <c r="CO677" s="35"/>
      <c r="CP677" s="35"/>
      <c r="CQ677" s="35"/>
      <c r="CR677" s="35"/>
      <c r="CS677" s="35"/>
      <c r="CT677" s="35"/>
      <c r="CU677" s="35"/>
      <c r="CV677" s="35"/>
      <c r="CW677" s="35"/>
      <c r="CX677" s="35"/>
      <c r="CY677" s="35"/>
      <c r="CZ677" s="35"/>
    </row>
    <row r="678" spans="1:104" ht="10.5" customHeight="1" x14ac:dyDescent="0.1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  <c r="BH678" s="35"/>
      <c r="BI678" s="35"/>
      <c r="BJ678" s="35"/>
      <c r="BK678" s="35"/>
      <c r="BL678" s="35"/>
      <c r="BM678" s="35"/>
      <c r="BN678" s="35"/>
      <c r="BO678" s="35"/>
      <c r="BP678" s="35"/>
      <c r="BQ678" s="35"/>
      <c r="BR678" s="35"/>
      <c r="BS678" s="35"/>
      <c r="BT678" s="35"/>
      <c r="BU678" s="35"/>
      <c r="BV678" s="35"/>
      <c r="BW678" s="35"/>
      <c r="BX678" s="35"/>
      <c r="BY678" s="35"/>
      <c r="BZ678" s="35"/>
      <c r="CA678" s="35"/>
      <c r="CB678" s="35"/>
      <c r="CC678" s="35"/>
      <c r="CD678" s="35"/>
      <c r="CE678" s="35"/>
      <c r="CF678" s="35"/>
      <c r="CG678" s="35"/>
      <c r="CH678" s="35"/>
      <c r="CI678" s="35"/>
      <c r="CJ678" s="35"/>
      <c r="CK678" s="35"/>
      <c r="CL678" s="35"/>
      <c r="CM678" s="35"/>
      <c r="CN678" s="35"/>
      <c r="CO678" s="35"/>
      <c r="CP678" s="35"/>
      <c r="CQ678" s="35"/>
      <c r="CR678" s="35"/>
      <c r="CS678" s="35"/>
      <c r="CT678" s="35"/>
      <c r="CU678" s="35"/>
      <c r="CV678" s="35"/>
      <c r="CW678" s="35"/>
      <c r="CX678" s="35"/>
      <c r="CY678" s="35"/>
      <c r="CZ678" s="35"/>
    </row>
    <row r="679" spans="1:104" ht="10.5" customHeight="1" x14ac:dyDescent="0.1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35"/>
      <c r="BH679" s="35"/>
      <c r="BI679" s="35"/>
      <c r="BJ679" s="35"/>
      <c r="BK679" s="35"/>
      <c r="BL679" s="35"/>
      <c r="BM679" s="35"/>
      <c r="BN679" s="35"/>
      <c r="BO679" s="35"/>
      <c r="BP679" s="35"/>
      <c r="BQ679" s="35"/>
      <c r="BR679" s="35"/>
      <c r="BS679" s="35"/>
      <c r="BT679" s="35"/>
      <c r="BU679" s="35"/>
      <c r="BV679" s="35"/>
      <c r="BW679" s="35"/>
      <c r="BX679" s="35"/>
      <c r="BY679" s="35"/>
      <c r="BZ679" s="35"/>
      <c r="CA679" s="35"/>
      <c r="CB679" s="35"/>
      <c r="CC679" s="35"/>
      <c r="CD679" s="35"/>
      <c r="CE679" s="35"/>
      <c r="CF679" s="35"/>
      <c r="CG679" s="35"/>
      <c r="CH679" s="35"/>
      <c r="CI679" s="35"/>
      <c r="CJ679" s="35"/>
      <c r="CK679" s="35"/>
      <c r="CL679" s="35"/>
      <c r="CM679" s="35"/>
      <c r="CN679" s="35"/>
      <c r="CO679" s="35"/>
      <c r="CP679" s="35"/>
      <c r="CQ679" s="35"/>
      <c r="CR679" s="35"/>
      <c r="CS679" s="35"/>
      <c r="CT679" s="35"/>
      <c r="CU679" s="35"/>
      <c r="CV679" s="35"/>
      <c r="CW679" s="35"/>
      <c r="CX679" s="35"/>
      <c r="CY679" s="35"/>
      <c r="CZ679" s="35"/>
    </row>
    <row r="680" spans="1:104" ht="10.5" customHeight="1" x14ac:dyDescent="0.1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  <c r="BI680" s="35"/>
      <c r="BJ680" s="35"/>
      <c r="BK680" s="35"/>
      <c r="BL680" s="35"/>
      <c r="BM680" s="35"/>
      <c r="BN680" s="35"/>
      <c r="BO680" s="35"/>
      <c r="BP680" s="35"/>
      <c r="BQ680" s="35"/>
      <c r="BR680" s="35"/>
      <c r="BS680" s="35"/>
      <c r="BT680" s="35"/>
      <c r="BU680" s="35"/>
      <c r="BV680" s="35"/>
      <c r="BW680" s="35"/>
      <c r="BX680" s="35"/>
      <c r="BY680" s="35"/>
      <c r="BZ680" s="35"/>
      <c r="CA680" s="35"/>
      <c r="CB680" s="35"/>
      <c r="CC680" s="35"/>
      <c r="CD680" s="35"/>
      <c r="CE680" s="35"/>
      <c r="CF680" s="35"/>
      <c r="CG680" s="35"/>
      <c r="CH680" s="35"/>
      <c r="CI680" s="35"/>
      <c r="CJ680" s="35"/>
      <c r="CK680" s="35"/>
      <c r="CL680" s="35"/>
      <c r="CM680" s="35"/>
      <c r="CN680" s="35"/>
      <c r="CO680" s="35"/>
      <c r="CP680" s="35"/>
      <c r="CQ680" s="35"/>
      <c r="CR680" s="35"/>
      <c r="CS680" s="35"/>
      <c r="CT680" s="35"/>
      <c r="CU680" s="35"/>
      <c r="CV680" s="35"/>
      <c r="CW680" s="35"/>
      <c r="CX680" s="35"/>
      <c r="CY680" s="35"/>
      <c r="CZ680" s="35"/>
    </row>
    <row r="681" spans="1:104" ht="10.5" customHeight="1" x14ac:dyDescent="0.1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  <c r="BK681" s="35"/>
      <c r="BL681" s="35"/>
      <c r="BM681" s="35"/>
      <c r="BN681" s="35"/>
      <c r="BO681" s="35"/>
      <c r="BP681" s="35"/>
      <c r="BQ681" s="35"/>
      <c r="BR681" s="35"/>
      <c r="BS681" s="35"/>
      <c r="BT681" s="35"/>
      <c r="BU681" s="35"/>
      <c r="BV681" s="35"/>
      <c r="BW681" s="35"/>
      <c r="BX681" s="35"/>
      <c r="BY681" s="35"/>
      <c r="BZ681" s="35"/>
      <c r="CA681" s="35"/>
      <c r="CB681" s="35"/>
      <c r="CC681" s="35"/>
      <c r="CD681" s="35"/>
      <c r="CE681" s="35"/>
      <c r="CF681" s="35"/>
      <c r="CG681" s="35"/>
      <c r="CH681" s="35"/>
      <c r="CI681" s="35"/>
      <c r="CJ681" s="35"/>
      <c r="CK681" s="35"/>
      <c r="CL681" s="35"/>
      <c r="CM681" s="35"/>
      <c r="CN681" s="35"/>
      <c r="CO681" s="35"/>
      <c r="CP681" s="35"/>
      <c r="CQ681" s="35"/>
      <c r="CR681" s="35"/>
      <c r="CS681" s="35"/>
      <c r="CT681" s="35"/>
      <c r="CU681" s="35"/>
      <c r="CV681" s="35"/>
      <c r="CW681" s="35"/>
      <c r="CX681" s="35"/>
      <c r="CY681" s="35"/>
      <c r="CZ681" s="35"/>
    </row>
    <row r="682" spans="1:104" ht="10.5" customHeight="1" x14ac:dyDescent="0.1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  <c r="BI682" s="35"/>
      <c r="BJ682" s="35"/>
      <c r="BK682" s="35"/>
      <c r="BL682" s="35"/>
      <c r="BM682" s="35"/>
      <c r="BN682" s="35"/>
      <c r="BO682" s="35"/>
      <c r="BP682" s="35"/>
      <c r="BQ682" s="35"/>
      <c r="BR682" s="35"/>
      <c r="BS682" s="35"/>
      <c r="BT682" s="35"/>
      <c r="BU682" s="35"/>
      <c r="BV682" s="35"/>
      <c r="BW682" s="35"/>
      <c r="BX682" s="35"/>
      <c r="BY682" s="35"/>
      <c r="BZ682" s="35"/>
      <c r="CA682" s="35"/>
      <c r="CB682" s="35"/>
      <c r="CC682" s="35"/>
      <c r="CD682" s="35"/>
      <c r="CE682" s="35"/>
      <c r="CF682" s="35"/>
      <c r="CG682" s="35"/>
      <c r="CH682" s="35"/>
      <c r="CI682" s="35"/>
      <c r="CJ682" s="35"/>
      <c r="CK682" s="35"/>
      <c r="CL682" s="35"/>
      <c r="CM682" s="35"/>
      <c r="CN682" s="35"/>
      <c r="CO682" s="35"/>
      <c r="CP682" s="35"/>
      <c r="CQ682" s="35"/>
      <c r="CR682" s="35"/>
      <c r="CS682" s="35"/>
      <c r="CT682" s="35"/>
      <c r="CU682" s="35"/>
      <c r="CV682" s="35"/>
      <c r="CW682" s="35"/>
      <c r="CX682" s="35"/>
      <c r="CY682" s="35"/>
      <c r="CZ682" s="35"/>
    </row>
    <row r="683" spans="1:104" ht="10.5" customHeight="1" x14ac:dyDescent="0.1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35"/>
      <c r="BI683" s="35"/>
      <c r="BJ683" s="35"/>
      <c r="BK683" s="35"/>
      <c r="BL683" s="35"/>
      <c r="BM683" s="35"/>
      <c r="BN683" s="35"/>
      <c r="BO683" s="35"/>
      <c r="BP683" s="35"/>
      <c r="BQ683" s="35"/>
      <c r="BR683" s="35"/>
      <c r="BS683" s="35"/>
      <c r="BT683" s="35"/>
      <c r="BU683" s="35"/>
      <c r="BV683" s="35"/>
      <c r="BW683" s="35"/>
      <c r="BX683" s="35"/>
      <c r="BY683" s="35"/>
      <c r="BZ683" s="35"/>
      <c r="CA683" s="35"/>
      <c r="CB683" s="35"/>
      <c r="CC683" s="35"/>
      <c r="CD683" s="35"/>
      <c r="CE683" s="35"/>
      <c r="CF683" s="35"/>
      <c r="CG683" s="35"/>
      <c r="CH683" s="35"/>
      <c r="CI683" s="35"/>
      <c r="CJ683" s="35"/>
      <c r="CK683" s="35"/>
      <c r="CL683" s="35"/>
      <c r="CM683" s="35"/>
      <c r="CN683" s="35"/>
      <c r="CO683" s="35"/>
      <c r="CP683" s="35"/>
      <c r="CQ683" s="35"/>
      <c r="CR683" s="35"/>
      <c r="CS683" s="35"/>
      <c r="CT683" s="35"/>
      <c r="CU683" s="35"/>
      <c r="CV683" s="35"/>
      <c r="CW683" s="35"/>
      <c r="CX683" s="35"/>
      <c r="CY683" s="35"/>
      <c r="CZ683" s="35"/>
    </row>
    <row r="684" spans="1:104" ht="10.5" customHeight="1" x14ac:dyDescent="0.1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  <c r="BF684" s="35"/>
      <c r="BG684" s="35"/>
      <c r="BH684" s="35"/>
      <c r="BI684" s="35"/>
      <c r="BJ684" s="35"/>
      <c r="BK684" s="35"/>
      <c r="BL684" s="35"/>
      <c r="BM684" s="35"/>
      <c r="BN684" s="35"/>
      <c r="BO684" s="35"/>
      <c r="BP684" s="35"/>
      <c r="BQ684" s="35"/>
      <c r="BR684" s="35"/>
      <c r="BS684" s="35"/>
      <c r="BT684" s="35"/>
      <c r="BU684" s="35"/>
      <c r="BV684" s="35"/>
      <c r="BW684" s="35"/>
      <c r="BX684" s="35"/>
      <c r="BY684" s="35"/>
      <c r="BZ684" s="35"/>
      <c r="CA684" s="35"/>
      <c r="CB684" s="35"/>
      <c r="CC684" s="35"/>
      <c r="CD684" s="35"/>
      <c r="CE684" s="35"/>
      <c r="CF684" s="35"/>
      <c r="CG684" s="35"/>
      <c r="CH684" s="35"/>
      <c r="CI684" s="35"/>
      <c r="CJ684" s="35"/>
      <c r="CK684" s="35"/>
      <c r="CL684" s="35"/>
      <c r="CM684" s="35"/>
      <c r="CN684" s="35"/>
      <c r="CO684" s="35"/>
      <c r="CP684" s="35"/>
      <c r="CQ684" s="35"/>
      <c r="CR684" s="35"/>
      <c r="CS684" s="35"/>
      <c r="CT684" s="35"/>
      <c r="CU684" s="35"/>
      <c r="CV684" s="35"/>
      <c r="CW684" s="35"/>
      <c r="CX684" s="35"/>
      <c r="CY684" s="35"/>
      <c r="CZ684" s="35"/>
    </row>
    <row r="685" spans="1:104" ht="10.5" customHeight="1" x14ac:dyDescent="0.1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  <c r="BH685" s="35"/>
      <c r="BI685" s="35"/>
      <c r="BJ685" s="35"/>
      <c r="BK685" s="35"/>
      <c r="BL685" s="35"/>
      <c r="BM685" s="35"/>
      <c r="BN685" s="35"/>
      <c r="BO685" s="35"/>
      <c r="BP685" s="35"/>
      <c r="BQ685" s="35"/>
      <c r="BR685" s="35"/>
      <c r="BS685" s="35"/>
      <c r="BT685" s="35"/>
      <c r="BU685" s="35"/>
      <c r="BV685" s="35"/>
      <c r="BW685" s="35"/>
      <c r="BX685" s="35"/>
      <c r="BY685" s="35"/>
      <c r="BZ685" s="35"/>
      <c r="CA685" s="35"/>
      <c r="CB685" s="35"/>
      <c r="CC685" s="35"/>
      <c r="CD685" s="35"/>
      <c r="CE685" s="35"/>
      <c r="CF685" s="35"/>
      <c r="CG685" s="35"/>
      <c r="CH685" s="35"/>
      <c r="CI685" s="35"/>
      <c r="CJ685" s="35"/>
      <c r="CK685" s="35"/>
      <c r="CL685" s="35"/>
      <c r="CM685" s="35"/>
      <c r="CN685" s="35"/>
      <c r="CO685" s="35"/>
      <c r="CP685" s="35"/>
      <c r="CQ685" s="35"/>
      <c r="CR685" s="35"/>
      <c r="CS685" s="35"/>
      <c r="CT685" s="35"/>
      <c r="CU685" s="35"/>
      <c r="CV685" s="35"/>
      <c r="CW685" s="35"/>
      <c r="CX685" s="35"/>
      <c r="CY685" s="35"/>
      <c r="CZ685" s="35"/>
    </row>
    <row r="686" spans="1:104" ht="10.5" customHeight="1" x14ac:dyDescent="0.1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  <c r="BH686" s="35"/>
      <c r="BI686" s="35"/>
      <c r="BJ686" s="35"/>
      <c r="BK686" s="35"/>
      <c r="BL686" s="35"/>
      <c r="BM686" s="35"/>
      <c r="BN686" s="35"/>
      <c r="BO686" s="35"/>
      <c r="BP686" s="35"/>
      <c r="BQ686" s="35"/>
      <c r="BR686" s="35"/>
      <c r="BS686" s="35"/>
      <c r="BT686" s="35"/>
      <c r="BU686" s="35"/>
      <c r="BV686" s="35"/>
      <c r="BW686" s="35"/>
      <c r="BX686" s="35"/>
      <c r="BY686" s="35"/>
      <c r="BZ686" s="35"/>
      <c r="CA686" s="35"/>
      <c r="CB686" s="35"/>
      <c r="CC686" s="35"/>
      <c r="CD686" s="35"/>
      <c r="CE686" s="35"/>
      <c r="CF686" s="35"/>
      <c r="CG686" s="35"/>
      <c r="CH686" s="35"/>
      <c r="CI686" s="35"/>
      <c r="CJ686" s="35"/>
      <c r="CK686" s="35"/>
      <c r="CL686" s="35"/>
      <c r="CM686" s="35"/>
      <c r="CN686" s="35"/>
      <c r="CO686" s="35"/>
      <c r="CP686" s="35"/>
      <c r="CQ686" s="35"/>
      <c r="CR686" s="35"/>
      <c r="CS686" s="35"/>
      <c r="CT686" s="35"/>
      <c r="CU686" s="35"/>
      <c r="CV686" s="35"/>
      <c r="CW686" s="35"/>
      <c r="CX686" s="35"/>
      <c r="CY686" s="35"/>
      <c r="CZ686" s="35"/>
    </row>
    <row r="687" spans="1:104" ht="10.5" customHeight="1" x14ac:dyDescent="0.1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  <c r="BH687" s="35"/>
      <c r="BI687" s="35"/>
      <c r="BJ687" s="35"/>
      <c r="BK687" s="35"/>
      <c r="BL687" s="35"/>
      <c r="BM687" s="35"/>
      <c r="BN687" s="35"/>
      <c r="BO687" s="35"/>
      <c r="BP687" s="35"/>
      <c r="BQ687" s="35"/>
      <c r="BR687" s="35"/>
      <c r="BS687" s="35"/>
      <c r="BT687" s="35"/>
      <c r="BU687" s="35"/>
      <c r="BV687" s="35"/>
      <c r="BW687" s="35"/>
      <c r="BX687" s="35"/>
      <c r="BY687" s="35"/>
      <c r="BZ687" s="35"/>
      <c r="CA687" s="35"/>
      <c r="CB687" s="35"/>
      <c r="CC687" s="35"/>
      <c r="CD687" s="35"/>
      <c r="CE687" s="35"/>
      <c r="CF687" s="35"/>
      <c r="CG687" s="35"/>
      <c r="CH687" s="35"/>
      <c r="CI687" s="35"/>
      <c r="CJ687" s="35"/>
      <c r="CK687" s="35"/>
      <c r="CL687" s="35"/>
      <c r="CM687" s="35"/>
      <c r="CN687" s="35"/>
      <c r="CO687" s="35"/>
      <c r="CP687" s="35"/>
      <c r="CQ687" s="35"/>
      <c r="CR687" s="35"/>
      <c r="CS687" s="35"/>
      <c r="CT687" s="35"/>
      <c r="CU687" s="35"/>
      <c r="CV687" s="35"/>
      <c r="CW687" s="35"/>
      <c r="CX687" s="35"/>
      <c r="CY687" s="35"/>
      <c r="CZ687" s="35"/>
    </row>
    <row r="688" spans="1:104" ht="10.5" customHeight="1" x14ac:dyDescent="0.1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  <c r="BH688" s="35"/>
      <c r="BI688" s="35"/>
      <c r="BJ688" s="35"/>
      <c r="BK688" s="35"/>
      <c r="BL688" s="35"/>
      <c r="BM688" s="35"/>
      <c r="BN688" s="35"/>
      <c r="BO688" s="35"/>
      <c r="BP688" s="35"/>
      <c r="BQ688" s="35"/>
      <c r="BR688" s="35"/>
      <c r="BS688" s="35"/>
      <c r="BT688" s="35"/>
      <c r="BU688" s="35"/>
      <c r="BV688" s="35"/>
      <c r="BW688" s="35"/>
      <c r="BX688" s="35"/>
      <c r="BY688" s="35"/>
      <c r="BZ688" s="35"/>
      <c r="CA688" s="35"/>
      <c r="CB688" s="35"/>
      <c r="CC688" s="35"/>
      <c r="CD688" s="35"/>
      <c r="CE688" s="35"/>
      <c r="CF688" s="35"/>
      <c r="CG688" s="35"/>
      <c r="CH688" s="35"/>
      <c r="CI688" s="35"/>
      <c r="CJ688" s="35"/>
      <c r="CK688" s="35"/>
      <c r="CL688" s="35"/>
      <c r="CM688" s="35"/>
      <c r="CN688" s="35"/>
      <c r="CO688" s="35"/>
      <c r="CP688" s="35"/>
      <c r="CQ688" s="35"/>
      <c r="CR688" s="35"/>
      <c r="CS688" s="35"/>
      <c r="CT688" s="35"/>
      <c r="CU688" s="35"/>
      <c r="CV688" s="35"/>
      <c r="CW688" s="35"/>
      <c r="CX688" s="35"/>
      <c r="CY688" s="35"/>
      <c r="CZ688" s="35"/>
    </row>
    <row r="689" spans="1:104" ht="10.5" customHeight="1" x14ac:dyDescent="0.1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  <c r="BF689" s="35"/>
      <c r="BG689" s="35"/>
      <c r="BH689" s="35"/>
      <c r="BI689" s="35"/>
      <c r="BJ689" s="35"/>
      <c r="BK689" s="35"/>
      <c r="BL689" s="35"/>
      <c r="BM689" s="35"/>
      <c r="BN689" s="35"/>
      <c r="BO689" s="35"/>
      <c r="BP689" s="35"/>
      <c r="BQ689" s="35"/>
      <c r="BR689" s="35"/>
      <c r="BS689" s="35"/>
      <c r="BT689" s="35"/>
      <c r="BU689" s="35"/>
      <c r="BV689" s="35"/>
      <c r="BW689" s="35"/>
      <c r="BX689" s="35"/>
      <c r="BY689" s="35"/>
      <c r="BZ689" s="35"/>
      <c r="CA689" s="35"/>
      <c r="CB689" s="35"/>
      <c r="CC689" s="35"/>
      <c r="CD689" s="35"/>
      <c r="CE689" s="35"/>
      <c r="CF689" s="35"/>
      <c r="CG689" s="35"/>
      <c r="CH689" s="35"/>
      <c r="CI689" s="35"/>
      <c r="CJ689" s="35"/>
      <c r="CK689" s="35"/>
      <c r="CL689" s="35"/>
      <c r="CM689" s="35"/>
      <c r="CN689" s="35"/>
      <c r="CO689" s="35"/>
      <c r="CP689" s="35"/>
      <c r="CQ689" s="35"/>
      <c r="CR689" s="35"/>
      <c r="CS689" s="35"/>
      <c r="CT689" s="35"/>
      <c r="CU689" s="35"/>
      <c r="CV689" s="35"/>
      <c r="CW689" s="35"/>
      <c r="CX689" s="35"/>
      <c r="CY689" s="35"/>
      <c r="CZ689" s="35"/>
    </row>
    <row r="690" spans="1:104" ht="10.5" customHeight="1" x14ac:dyDescent="0.1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  <c r="BH690" s="35"/>
      <c r="BI690" s="35"/>
      <c r="BJ690" s="35"/>
      <c r="BK690" s="35"/>
      <c r="BL690" s="35"/>
      <c r="BM690" s="35"/>
      <c r="BN690" s="35"/>
      <c r="BO690" s="35"/>
      <c r="BP690" s="35"/>
      <c r="BQ690" s="35"/>
      <c r="BR690" s="35"/>
      <c r="BS690" s="35"/>
      <c r="BT690" s="35"/>
      <c r="BU690" s="35"/>
      <c r="BV690" s="35"/>
      <c r="BW690" s="35"/>
      <c r="BX690" s="35"/>
      <c r="BY690" s="35"/>
      <c r="BZ690" s="35"/>
      <c r="CA690" s="35"/>
      <c r="CB690" s="35"/>
      <c r="CC690" s="35"/>
      <c r="CD690" s="35"/>
      <c r="CE690" s="35"/>
      <c r="CF690" s="35"/>
      <c r="CG690" s="35"/>
      <c r="CH690" s="35"/>
      <c r="CI690" s="35"/>
      <c r="CJ690" s="35"/>
      <c r="CK690" s="35"/>
      <c r="CL690" s="35"/>
      <c r="CM690" s="35"/>
      <c r="CN690" s="35"/>
      <c r="CO690" s="35"/>
      <c r="CP690" s="35"/>
      <c r="CQ690" s="35"/>
      <c r="CR690" s="35"/>
      <c r="CS690" s="35"/>
      <c r="CT690" s="35"/>
      <c r="CU690" s="35"/>
      <c r="CV690" s="35"/>
      <c r="CW690" s="35"/>
      <c r="CX690" s="35"/>
      <c r="CY690" s="35"/>
      <c r="CZ690" s="35"/>
    </row>
    <row r="691" spans="1:104" ht="10.5" customHeight="1" x14ac:dyDescent="0.1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  <c r="BH691" s="35"/>
      <c r="BI691" s="35"/>
      <c r="BJ691" s="35"/>
      <c r="BK691" s="35"/>
      <c r="BL691" s="35"/>
      <c r="BM691" s="35"/>
      <c r="BN691" s="35"/>
      <c r="BO691" s="35"/>
      <c r="BP691" s="35"/>
      <c r="BQ691" s="35"/>
      <c r="BR691" s="35"/>
      <c r="BS691" s="35"/>
      <c r="BT691" s="35"/>
      <c r="BU691" s="35"/>
      <c r="BV691" s="35"/>
      <c r="BW691" s="35"/>
      <c r="BX691" s="35"/>
      <c r="BY691" s="35"/>
      <c r="BZ691" s="35"/>
      <c r="CA691" s="35"/>
      <c r="CB691" s="35"/>
      <c r="CC691" s="35"/>
      <c r="CD691" s="35"/>
      <c r="CE691" s="35"/>
      <c r="CF691" s="35"/>
      <c r="CG691" s="35"/>
      <c r="CH691" s="35"/>
      <c r="CI691" s="35"/>
      <c r="CJ691" s="35"/>
      <c r="CK691" s="35"/>
      <c r="CL691" s="35"/>
      <c r="CM691" s="35"/>
      <c r="CN691" s="35"/>
      <c r="CO691" s="35"/>
      <c r="CP691" s="35"/>
      <c r="CQ691" s="35"/>
      <c r="CR691" s="35"/>
      <c r="CS691" s="35"/>
      <c r="CT691" s="35"/>
      <c r="CU691" s="35"/>
      <c r="CV691" s="35"/>
      <c r="CW691" s="35"/>
      <c r="CX691" s="35"/>
      <c r="CY691" s="35"/>
      <c r="CZ691" s="35"/>
    </row>
    <row r="692" spans="1:104" ht="10.5" customHeight="1" x14ac:dyDescent="0.1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  <c r="BA692" s="35"/>
      <c r="BB692" s="35"/>
      <c r="BC692" s="35"/>
      <c r="BD692" s="35"/>
      <c r="BE692" s="35"/>
      <c r="BF692" s="35"/>
      <c r="BG692" s="35"/>
      <c r="BH692" s="35"/>
      <c r="BI692" s="35"/>
      <c r="BJ692" s="35"/>
      <c r="BK692" s="35"/>
      <c r="BL692" s="35"/>
      <c r="BM692" s="35"/>
      <c r="BN692" s="35"/>
      <c r="BO692" s="35"/>
      <c r="BP692" s="35"/>
      <c r="BQ692" s="35"/>
      <c r="BR692" s="35"/>
      <c r="BS692" s="35"/>
      <c r="BT692" s="35"/>
      <c r="BU692" s="35"/>
      <c r="BV692" s="35"/>
      <c r="BW692" s="35"/>
      <c r="BX692" s="35"/>
      <c r="BY692" s="35"/>
      <c r="BZ692" s="35"/>
      <c r="CA692" s="35"/>
      <c r="CB692" s="35"/>
      <c r="CC692" s="35"/>
      <c r="CD692" s="35"/>
      <c r="CE692" s="35"/>
      <c r="CF692" s="35"/>
      <c r="CG692" s="35"/>
      <c r="CH692" s="35"/>
      <c r="CI692" s="35"/>
      <c r="CJ692" s="35"/>
      <c r="CK692" s="35"/>
      <c r="CL692" s="35"/>
      <c r="CM692" s="35"/>
      <c r="CN692" s="35"/>
      <c r="CO692" s="35"/>
      <c r="CP692" s="35"/>
      <c r="CQ692" s="35"/>
      <c r="CR692" s="35"/>
      <c r="CS692" s="35"/>
      <c r="CT692" s="35"/>
      <c r="CU692" s="35"/>
      <c r="CV692" s="35"/>
      <c r="CW692" s="35"/>
      <c r="CX692" s="35"/>
      <c r="CY692" s="35"/>
      <c r="CZ692" s="35"/>
    </row>
    <row r="693" spans="1:104" ht="10.5" customHeight="1" x14ac:dyDescent="0.1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  <c r="BA693" s="35"/>
      <c r="BB693" s="35"/>
      <c r="BC693" s="35"/>
      <c r="BD693" s="35"/>
      <c r="BE693" s="35"/>
      <c r="BF693" s="35"/>
      <c r="BG693" s="35"/>
      <c r="BH693" s="35"/>
      <c r="BI693" s="35"/>
      <c r="BJ693" s="35"/>
      <c r="BK693" s="35"/>
      <c r="BL693" s="35"/>
      <c r="BM693" s="35"/>
      <c r="BN693" s="35"/>
      <c r="BO693" s="35"/>
      <c r="BP693" s="35"/>
      <c r="BQ693" s="35"/>
      <c r="BR693" s="35"/>
      <c r="BS693" s="35"/>
      <c r="BT693" s="35"/>
      <c r="BU693" s="35"/>
      <c r="BV693" s="35"/>
      <c r="BW693" s="35"/>
      <c r="BX693" s="35"/>
      <c r="BY693" s="35"/>
      <c r="BZ693" s="35"/>
      <c r="CA693" s="35"/>
      <c r="CB693" s="35"/>
      <c r="CC693" s="35"/>
      <c r="CD693" s="35"/>
      <c r="CE693" s="35"/>
      <c r="CF693" s="35"/>
      <c r="CG693" s="35"/>
      <c r="CH693" s="35"/>
      <c r="CI693" s="35"/>
      <c r="CJ693" s="35"/>
      <c r="CK693" s="35"/>
      <c r="CL693" s="35"/>
      <c r="CM693" s="35"/>
      <c r="CN693" s="35"/>
      <c r="CO693" s="35"/>
      <c r="CP693" s="35"/>
      <c r="CQ693" s="35"/>
      <c r="CR693" s="35"/>
      <c r="CS693" s="35"/>
      <c r="CT693" s="35"/>
      <c r="CU693" s="35"/>
      <c r="CV693" s="35"/>
      <c r="CW693" s="35"/>
      <c r="CX693" s="35"/>
      <c r="CY693" s="35"/>
      <c r="CZ693" s="35"/>
    </row>
    <row r="694" spans="1:104" ht="10.5" customHeight="1" x14ac:dyDescent="0.1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  <c r="BA694" s="35"/>
      <c r="BB694" s="35"/>
      <c r="BC694" s="35"/>
      <c r="BD694" s="35"/>
      <c r="BE694" s="35"/>
      <c r="BF694" s="35"/>
      <c r="BG694" s="35"/>
      <c r="BH694" s="35"/>
      <c r="BI694" s="35"/>
      <c r="BJ694" s="35"/>
      <c r="BK694" s="35"/>
      <c r="BL694" s="35"/>
      <c r="BM694" s="35"/>
      <c r="BN694" s="35"/>
      <c r="BO694" s="35"/>
      <c r="BP694" s="35"/>
      <c r="BQ694" s="35"/>
      <c r="BR694" s="35"/>
      <c r="BS694" s="35"/>
      <c r="BT694" s="35"/>
      <c r="BU694" s="35"/>
      <c r="BV694" s="35"/>
      <c r="BW694" s="35"/>
      <c r="BX694" s="35"/>
      <c r="BY694" s="35"/>
      <c r="BZ694" s="35"/>
      <c r="CA694" s="35"/>
      <c r="CB694" s="35"/>
      <c r="CC694" s="35"/>
      <c r="CD694" s="35"/>
      <c r="CE694" s="35"/>
      <c r="CF694" s="35"/>
      <c r="CG694" s="35"/>
      <c r="CH694" s="35"/>
      <c r="CI694" s="35"/>
      <c r="CJ694" s="35"/>
      <c r="CK694" s="35"/>
      <c r="CL694" s="35"/>
      <c r="CM694" s="35"/>
      <c r="CN694" s="35"/>
      <c r="CO694" s="35"/>
      <c r="CP694" s="35"/>
      <c r="CQ694" s="35"/>
      <c r="CR694" s="35"/>
      <c r="CS694" s="35"/>
      <c r="CT694" s="35"/>
      <c r="CU694" s="35"/>
      <c r="CV694" s="35"/>
      <c r="CW694" s="35"/>
      <c r="CX694" s="35"/>
      <c r="CY694" s="35"/>
      <c r="CZ694" s="35"/>
    </row>
    <row r="695" spans="1:104" ht="10.5" customHeight="1" x14ac:dyDescent="0.1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  <c r="BA695" s="35"/>
      <c r="BB695" s="35"/>
      <c r="BC695" s="35"/>
      <c r="BD695" s="35"/>
      <c r="BE695" s="35"/>
      <c r="BF695" s="35"/>
      <c r="BG695" s="35"/>
      <c r="BH695" s="35"/>
      <c r="BI695" s="35"/>
      <c r="BJ695" s="35"/>
      <c r="BK695" s="35"/>
      <c r="BL695" s="35"/>
      <c r="BM695" s="35"/>
      <c r="BN695" s="35"/>
      <c r="BO695" s="35"/>
      <c r="BP695" s="35"/>
      <c r="BQ695" s="35"/>
      <c r="BR695" s="35"/>
      <c r="BS695" s="35"/>
      <c r="BT695" s="35"/>
      <c r="BU695" s="35"/>
      <c r="BV695" s="35"/>
      <c r="BW695" s="35"/>
      <c r="BX695" s="35"/>
      <c r="BY695" s="35"/>
      <c r="BZ695" s="35"/>
      <c r="CA695" s="35"/>
      <c r="CB695" s="35"/>
      <c r="CC695" s="35"/>
      <c r="CD695" s="35"/>
      <c r="CE695" s="35"/>
      <c r="CF695" s="35"/>
      <c r="CG695" s="35"/>
      <c r="CH695" s="35"/>
      <c r="CI695" s="35"/>
      <c r="CJ695" s="35"/>
      <c r="CK695" s="35"/>
      <c r="CL695" s="35"/>
      <c r="CM695" s="35"/>
      <c r="CN695" s="35"/>
      <c r="CO695" s="35"/>
      <c r="CP695" s="35"/>
      <c r="CQ695" s="35"/>
      <c r="CR695" s="35"/>
      <c r="CS695" s="35"/>
      <c r="CT695" s="35"/>
      <c r="CU695" s="35"/>
      <c r="CV695" s="35"/>
      <c r="CW695" s="35"/>
      <c r="CX695" s="35"/>
      <c r="CY695" s="35"/>
      <c r="CZ695" s="35"/>
    </row>
    <row r="696" spans="1:104" ht="10.5" customHeight="1" x14ac:dyDescent="0.1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  <c r="BA696" s="35"/>
      <c r="BB696" s="35"/>
      <c r="BC696" s="35"/>
      <c r="BD696" s="35"/>
      <c r="BE696" s="35"/>
      <c r="BF696" s="35"/>
      <c r="BG696" s="35"/>
      <c r="BH696" s="35"/>
      <c r="BI696" s="35"/>
      <c r="BJ696" s="35"/>
      <c r="BK696" s="35"/>
      <c r="BL696" s="35"/>
      <c r="BM696" s="35"/>
      <c r="BN696" s="35"/>
      <c r="BO696" s="35"/>
      <c r="BP696" s="35"/>
      <c r="BQ696" s="35"/>
      <c r="BR696" s="35"/>
      <c r="BS696" s="35"/>
      <c r="BT696" s="35"/>
      <c r="BU696" s="35"/>
      <c r="BV696" s="35"/>
      <c r="BW696" s="35"/>
      <c r="BX696" s="35"/>
      <c r="BY696" s="35"/>
      <c r="BZ696" s="35"/>
      <c r="CA696" s="35"/>
      <c r="CB696" s="35"/>
      <c r="CC696" s="35"/>
      <c r="CD696" s="35"/>
      <c r="CE696" s="35"/>
      <c r="CF696" s="35"/>
      <c r="CG696" s="35"/>
      <c r="CH696" s="35"/>
      <c r="CI696" s="35"/>
      <c r="CJ696" s="35"/>
      <c r="CK696" s="35"/>
      <c r="CL696" s="35"/>
      <c r="CM696" s="35"/>
      <c r="CN696" s="35"/>
      <c r="CO696" s="35"/>
      <c r="CP696" s="35"/>
      <c r="CQ696" s="35"/>
      <c r="CR696" s="35"/>
      <c r="CS696" s="35"/>
      <c r="CT696" s="35"/>
      <c r="CU696" s="35"/>
      <c r="CV696" s="35"/>
      <c r="CW696" s="35"/>
      <c r="CX696" s="35"/>
      <c r="CY696" s="35"/>
      <c r="CZ696" s="35"/>
    </row>
    <row r="697" spans="1:104" ht="10.5" customHeight="1" x14ac:dyDescent="0.1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  <c r="BA697" s="35"/>
      <c r="BB697" s="35"/>
      <c r="BC697" s="35"/>
      <c r="BD697" s="35"/>
      <c r="BE697" s="35"/>
      <c r="BF697" s="35"/>
      <c r="BG697" s="35"/>
      <c r="BH697" s="35"/>
      <c r="BI697" s="35"/>
      <c r="BJ697" s="35"/>
      <c r="BK697" s="35"/>
      <c r="BL697" s="35"/>
      <c r="BM697" s="35"/>
      <c r="BN697" s="35"/>
      <c r="BO697" s="35"/>
      <c r="BP697" s="35"/>
      <c r="BQ697" s="35"/>
      <c r="BR697" s="35"/>
      <c r="BS697" s="35"/>
      <c r="BT697" s="35"/>
      <c r="BU697" s="35"/>
      <c r="BV697" s="35"/>
      <c r="BW697" s="35"/>
      <c r="BX697" s="35"/>
      <c r="BY697" s="35"/>
      <c r="BZ697" s="35"/>
      <c r="CA697" s="35"/>
      <c r="CB697" s="35"/>
      <c r="CC697" s="35"/>
      <c r="CD697" s="35"/>
      <c r="CE697" s="35"/>
      <c r="CF697" s="35"/>
      <c r="CG697" s="35"/>
      <c r="CH697" s="35"/>
      <c r="CI697" s="35"/>
      <c r="CJ697" s="35"/>
      <c r="CK697" s="35"/>
      <c r="CL697" s="35"/>
      <c r="CM697" s="35"/>
      <c r="CN697" s="35"/>
      <c r="CO697" s="35"/>
      <c r="CP697" s="35"/>
      <c r="CQ697" s="35"/>
      <c r="CR697" s="35"/>
      <c r="CS697" s="35"/>
      <c r="CT697" s="35"/>
      <c r="CU697" s="35"/>
      <c r="CV697" s="35"/>
      <c r="CW697" s="35"/>
      <c r="CX697" s="35"/>
      <c r="CY697" s="35"/>
      <c r="CZ697" s="35"/>
    </row>
    <row r="698" spans="1:104" ht="10.5" customHeight="1" x14ac:dyDescent="0.1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  <c r="BF698" s="35"/>
      <c r="BG698" s="35"/>
      <c r="BH698" s="35"/>
      <c r="BI698" s="35"/>
      <c r="BJ698" s="35"/>
      <c r="BK698" s="35"/>
      <c r="BL698" s="35"/>
      <c r="BM698" s="35"/>
      <c r="BN698" s="35"/>
      <c r="BO698" s="35"/>
      <c r="BP698" s="35"/>
      <c r="BQ698" s="35"/>
      <c r="BR698" s="35"/>
      <c r="BS698" s="35"/>
      <c r="BT698" s="35"/>
      <c r="BU698" s="35"/>
      <c r="BV698" s="35"/>
      <c r="BW698" s="35"/>
      <c r="BX698" s="35"/>
      <c r="BY698" s="35"/>
      <c r="BZ698" s="35"/>
      <c r="CA698" s="35"/>
      <c r="CB698" s="35"/>
      <c r="CC698" s="35"/>
      <c r="CD698" s="35"/>
      <c r="CE698" s="35"/>
      <c r="CF698" s="35"/>
      <c r="CG698" s="35"/>
      <c r="CH698" s="35"/>
      <c r="CI698" s="35"/>
      <c r="CJ698" s="35"/>
      <c r="CK698" s="35"/>
      <c r="CL698" s="35"/>
      <c r="CM698" s="35"/>
      <c r="CN698" s="35"/>
      <c r="CO698" s="35"/>
      <c r="CP698" s="35"/>
      <c r="CQ698" s="35"/>
      <c r="CR698" s="35"/>
      <c r="CS698" s="35"/>
      <c r="CT698" s="35"/>
      <c r="CU698" s="35"/>
      <c r="CV698" s="35"/>
      <c r="CW698" s="35"/>
      <c r="CX698" s="35"/>
      <c r="CY698" s="35"/>
      <c r="CZ698" s="35"/>
    </row>
    <row r="699" spans="1:104" ht="10.5" customHeight="1" x14ac:dyDescent="0.1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  <c r="BA699" s="35"/>
      <c r="BB699" s="35"/>
      <c r="BC699" s="35"/>
      <c r="BD699" s="35"/>
      <c r="BE699" s="35"/>
      <c r="BF699" s="35"/>
      <c r="BG699" s="35"/>
      <c r="BH699" s="35"/>
      <c r="BI699" s="35"/>
      <c r="BJ699" s="35"/>
      <c r="BK699" s="35"/>
      <c r="BL699" s="35"/>
      <c r="BM699" s="35"/>
      <c r="BN699" s="35"/>
      <c r="BO699" s="35"/>
      <c r="BP699" s="35"/>
      <c r="BQ699" s="35"/>
      <c r="BR699" s="35"/>
      <c r="BS699" s="35"/>
      <c r="BT699" s="35"/>
      <c r="BU699" s="35"/>
      <c r="BV699" s="35"/>
      <c r="BW699" s="35"/>
      <c r="BX699" s="35"/>
      <c r="BY699" s="35"/>
      <c r="BZ699" s="35"/>
      <c r="CA699" s="35"/>
      <c r="CB699" s="35"/>
      <c r="CC699" s="35"/>
      <c r="CD699" s="35"/>
      <c r="CE699" s="35"/>
      <c r="CF699" s="35"/>
      <c r="CG699" s="35"/>
      <c r="CH699" s="35"/>
      <c r="CI699" s="35"/>
      <c r="CJ699" s="35"/>
      <c r="CK699" s="35"/>
      <c r="CL699" s="35"/>
      <c r="CM699" s="35"/>
      <c r="CN699" s="35"/>
      <c r="CO699" s="35"/>
      <c r="CP699" s="35"/>
      <c r="CQ699" s="35"/>
      <c r="CR699" s="35"/>
      <c r="CS699" s="35"/>
      <c r="CT699" s="35"/>
      <c r="CU699" s="35"/>
      <c r="CV699" s="35"/>
      <c r="CW699" s="35"/>
      <c r="CX699" s="35"/>
      <c r="CY699" s="35"/>
      <c r="CZ699" s="35"/>
    </row>
    <row r="700" spans="1:104" ht="10.5" customHeight="1" x14ac:dyDescent="0.1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  <c r="BH700" s="35"/>
      <c r="BI700" s="35"/>
      <c r="BJ700" s="35"/>
      <c r="BK700" s="35"/>
      <c r="BL700" s="35"/>
      <c r="BM700" s="35"/>
      <c r="BN700" s="35"/>
      <c r="BO700" s="35"/>
      <c r="BP700" s="35"/>
      <c r="BQ700" s="35"/>
      <c r="BR700" s="35"/>
      <c r="BS700" s="35"/>
      <c r="BT700" s="35"/>
      <c r="BU700" s="35"/>
      <c r="BV700" s="35"/>
      <c r="BW700" s="35"/>
      <c r="BX700" s="35"/>
      <c r="BY700" s="35"/>
      <c r="BZ700" s="35"/>
      <c r="CA700" s="35"/>
      <c r="CB700" s="35"/>
      <c r="CC700" s="35"/>
      <c r="CD700" s="35"/>
      <c r="CE700" s="35"/>
      <c r="CF700" s="35"/>
      <c r="CG700" s="35"/>
      <c r="CH700" s="35"/>
      <c r="CI700" s="35"/>
      <c r="CJ700" s="35"/>
      <c r="CK700" s="35"/>
      <c r="CL700" s="35"/>
      <c r="CM700" s="35"/>
      <c r="CN700" s="35"/>
      <c r="CO700" s="35"/>
      <c r="CP700" s="35"/>
      <c r="CQ700" s="35"/>
      <c r="CR700" s="35"/>
      <c r="CS700" s="35"/>
      <c r="CT700" s="35"/>
      <c r="CU700" s="35"/>
      <c r="CV700" s="35"/>
      <c r="CW700" s="35"/>
      <c r="CX700" s="35"/>
      <c r="CY700" s="35"/>
      <c r="CZ700" s="35"/>
    </row>
    <row r="701" spans="1:104" ht="10.5" customHeight="1" x14ac:dyDescent="0.1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H701" s="35"/>
      <c r="BI701" s="35"/>
      <c r="BJ701" s="35"/>
      <c r="BK701" s="35"/>
      <c r="BL701" s="35"/>
      <c r="BM701" s="35"/>
      <c r="BN701" s="35"/>
      <c r="BO701" s="35"/>
      <c r="BP701" s="35"/>
      <c r="BQ701" s="35"/>
      <c r="BR701" s="35"/>
      <c r="BS701" s="35"/>
      <c r="BT701" s="35"/>
      <c r="BU701" s="35"/>
      <c r="BV701" s="35"/>
      <c r="BW701" s="35"/>
      <c r="BX701" s="35"/>
      <c r="BY701" s="35"/>
      <c r="BZ701" s="35"/>
      <c r="CA701" s="35"/>
      <c r="CB701" s="35"/>
      <c r="CC701" s="35"/>
      <c r="CD701" s="35"/>
      <c r="CE701" s="35"/>
      <c r="CF701" s="35"/>
      <c r="CG701" s="35"/>
      <c r="CH701" s="35"/>
      <c r="CI701" s="35"/>
      <c r="CJ701" s="35"/>
      <c r="CK701" s="35"/>
      <c r="CL701" s="35"/>
      <c r="CM701" s="35"/>
      <c r="CN701" s="35"/>
      <c r="CO701" s="35"/>
      <c r="CP701" s="35"/>
      <c r="CQ701" s="35"/>
      <c r="CR701" s="35"/>
      <c r="CS701" s="35"/>
      <c r="CT701" s="35"/>
      <c r="CU701" s="35"/>
      <c r="CV701" s="35"/>
      <c r="CW701" s="35"/>
      <c r="CX701" s="35"/>
      <c r="CY701" s="35"/>
      <c r="CZ701" s="35"/>
    </row>
    <row r="702" spans="1:104" ht="10.5" customHeight="1" x14ac:dyDescent="0.1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  <c r="BA702" s="35"/>
      <c r="BB702" s="35"/>
      <c r="BC702" s="35"/>
      <c r="BD702" s="35"/>
      <c r="BE702" s="35"/>
      <c r="BF702" s="35"/>
      <c r="BG702" s="35"/>
      <c r="BH702" s="35"/>
      <c r="BI702" s="35"/>
      <c r="BJ702" s="35"/>
      <c r="BK702" s="35"/>
      <c r="BL702" s="35"/>
      <c r="BM702" s="35"/>
      <c r="BN702" s="35"/>
      <c r="BO702" s="35"/>
      <c r="BP702" s="35"/>
      <c r="BQ702" s="35"/>
      <c r="BR702" s="35"/>
      <c r="BS702" s="35"/>
      <c r="BT702" s="35"/>
      <c r="BU702" s="35"/>
      <c r="BV702" s="35"/>
      <c r="BW702" s="35"/>
      <c r="BX702" s="35"/>
      <c r="BY702" s="35"/>
      <c r="BZ702" s="35"/>
      <c r="CA702" s="35"/>
      <c r="CB702" s="35"/>
      <c r="CC702" s="35"/>
      <c r="CD702" s="35"/>
      <c r="CE702" s="35"/>
      <c r="CF702" s="35"/>
      <c r="CG702" s="35"/>
      <c r="CH702" s="35"/>
      <c r="CI702" s="35"/>
      <c r="CJ702" s="35"/>
      <c r="CK702" s="35"/>
      <c r="CL702" s="35"/>
      <c r="CM702" s="35"/>
      <c r="CN702" s="35"/>
      <c r="CO702" s="35"/>
      <c r="CP702" s="35"/>
      <c r="CQ702" s="35"/>
      <c r="CR702" s="35"/>
      <c r="CS702" s="35"/>
      <c r="CT702" s="35"/>
      <c r="CU702" s="35"/>
      <c r="CV702" s="35"/>
      <c r="CW702" s="35"/>
      <c r="CX702" s="35"/>
      <c r="CY702" s="35"/>
      <c r="CZ702" s="35"/>
    </row>
    <row r="703" spans="1:104" ht="10.5" customHeight="1" x14ac:dyDescent="0.1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  <c r="BA703" s="35"/>
      <c r="BB703" s="35"/>
      <c r="BC703" s="35"/>
      <c r="BD703" s="35"/>
      <c r="BE703" s="35"/>
      <c r="BF703" s="35"/>
      <c r="BG703" s="35"/>
      <c r="BH703" s="35"/>
      <c r="BI703" s="35"/>
      <c r="BJ703" s="35"/>
      <c r="BK703" s="35"/>
      <c r="BL703" s="35"/>
      <c r="BM703" s="35"/>
      <c r="BN703" s="35"/>
      <c r="BO703" s="35"/>
      <c r="BP703" s="35"/>
      <c r="BQ703" s="35"/>
      <c r="BR703" s="35"/>
      <c r="BS703" s="35"/>
      <c r="BT703" s="35"/>
      <c r="BU703" s="35"/>
      <c r="BV703" s="35"/>
      <c r="BW703" s="35"/>
      <c r="BX703" s="35"/>
      <c r="BY703" s="35"/>
      <c r="BZ703" s="35"/>
      <c r="CA703" s="35"/>
      <c r="CB703" s="35"/>
      <c r="CC703" s="35"/>
      <c r="CD703" s="35"/>
      <c r="CE703" s="35"/>
      <c r="CF703" s="35"/>
      <c r="CG703" s="35"/>
      <c r="CH703" s="35"/>
      <c r="CI703" s="35"/>
      <c r="CJ703" s="35"/>
      <c r="CK703" s="35"/>
      <c r="CL703" s="35"/>
      <c r="CM703" s="35"/>
      <c r="CN703" s="35"/>
      <c r="CO703" s="35"/>
      <c r="CP703" s="35"/>
      <c r="CQ703" s="35"/>
      <c r="CR703" s="35"/>
      <c r="CS703" s="35"/>
      <c r="CT703" s="35"/>
      <c r="CU703" s="35"/>
      <c r="CV703" s="35"/>
      <c r="CW703" s="35"/>
      <c r="CX703" s="35"/>
      <c r="CY703" s="35"/>
      <c r="CZ703" s="35"/>
    </row>
    <row r="704" spans="1:104" ht="10.5" customHeight="1" x14ac:dyDescent="0.1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  <c r="BA704" s="35"/>
      <c r="BB704" s="35"/>
      <c r="BC704" s="35"/>
      <c r="BD704" s="35"/>
      <c r="BE704" s="35"/>
      <c r="BF704" s="35"/>
      <c r="BG704" s="35"/>
      <c r="BH704" s="35"/>
      <c r="BI704" s="35"/>
      <c r="BJ704" s="35"/>
      <c r="BK704" s="35"/>
      <c r="BL704" s="35"/>
      <c r="BM704" s="35"/>
      <c r="BN704" s="35"/>
      <c r="BO704" s="35"/>
      <c r="BP704" s="35"/>
      <c r="BQ704" s="35"/>
      <c r="BR704" s="35"/>
      <c r="BS704" s="35"/>
      <c r="BT704" s="35"/>
      <c r="BU704" s="35"/>
      <c r="BV704" s="35"/>
      <c r="BW704" s="35"/>
      <c r="BX704" s="35"/>
      <c r="BY704" s="35"/>
      <c r="BZ704" s="35"/>
      <c r="CA704" s="35"/>
      <c r="CB704" s="35"/>
      <c r="CC704" s="35"/>
      <c r="CD704" s="35"/>
      <c r="CE704" s="35"/>
      <c r="CF704" s="35"/>
      <c r="CG704" s="35"/>
      <c r="CH704" s="35"/>
      <c r="CI704" s="35"/>
      <c r="CJ704" s="35"/>
      <c r="CK704" s="35"/>
      <c r="CL704" s="35"/>
      <c r="CM704" s="35"/>
      <c r="CN704" s="35"/>
      <c r="CO704" s="35"/>
      <c r="CP704" s="35"/>
      <c r="CQ704" s="35"/>
      <c r="CR704" s="35"/>
      <c r="CS704" s="35"/>
      <c r="CT704" s="35"/>
      <c r="CU704" s="35"/>
      <c r="CV704" s="35"/>
      <c r="CW704" s="35"/>
      <c r="CX704" s="35"/>
      <c r="CY704" s="35"/>
      <c r="CZ704" s="35"/>
    </row>
    <row r="705" spans="1:104" ht="10.5" customHeight="1" x14ac:dyDescent="0.1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  <c r="BA705" s="35"/>
      <c r="BB705" s="35"/>
      <c r="BC705" s="35"/>
      <c r="BD705" s="35"/>
      <c r="BE705" s="35"/>
      <c r="BF705" s="35"/>
      <c r="BG705" s="35"/>
      <c r="BH705" s="35"/>
      <c r="BI705" s="35"/>
      <c r="BJ705" s="35"/>
      <c r="BK705" s="35"/>
      <c r="BL705" s="35"/>
      <c r="BM705" s="35"/>
      <c r="BN705" s="35"/>
      <c r="BO705" s="35"/>
      <c r="BP705" s="35"/>
      <c r="BQ705" s="35"/>
      <c r="BR705" s="35"/>
      <c r="BS705" s="35"/>
      <c r="BT705" s="35"/>
      <c r="BU705" s="35"/>
      <c r="BV705" s="35"/>
      <c r="BW705" s="35"/>
      <c r="BX705" s="35"/>
      <c r="BY705" s="35"/>
      <c r="BZ705" s="35"/>
      <c r="CA705" s="35"/>
      <c r="CB705" s="35"/>
      <c r="CC705" s="35"/>
      <c r="CD705" s="35"/>
      <c r="CE705" s="35"/>
      <c r="CF705" s="35"/>
      <c r="CG705" s="35"/>
      <c r="CH705" s="35"/>
      <c r="CI705" s="35"/>
      <c r="CJ705" s="35"/>
      <c r="CK705" s="35"/>
      <c r="CL705" s="35"/>
      <c r="CM705" s="35"/>
      <c r="CN705" s="35"/>
      <c r="CO705" s="35"/>
      <c r="CP705" s="35"/>
      <c r="CQ705" s="35"/>
      <c r="CR705" s="35"/>
      <c r="CS705" s="35"/>
      <c r="CT705" s="35"/>
      <c r="CU705" s="35"/>
      <c r="CV705" s="35"/>
      <c r="CW705" s="35"/>
      <c r="CX705" s="35"/>
      <c r="CY705" s="35"/>
      <c r="CZ705" s="35"/>
    </row>
    <row r="706" spans="1:104" ht="10.5" customHeight="1" x14ac:dyDescent="0.1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  <c r="BA706" s="35"/>
      <c r="BB706" s="35"/>
      <c r="BC706" s="35"/>
      <c r="BD706" s="35"/>
      <c r="BE706" s="35"/>
      <c r="BF706" s="35"/>
      <c r="BG706" s="35"/>
      <c r="BH706" s="35"/>
      <c r="BI706" s="35"/>
      <c r="BJ706" s="35"/>
      <c r="BK706" s="35"/>
      <c r="BL706" s="35"/>
      <c r="BM706" s="35"/>
      <c r="BN706" s="35"/>
      <c r="BO706" s="35"/>
      <c r="BP706" s="35"/>
      <c r="BQ706" s="35"/>
      <c r="BR706" s="35"/>
      <c r="BS706" s="35"/>
      <c r="BT706" s="35"/>
      <c r="BU706" s="35"/>
      <c r="BV706" s="35"/>
      <c r="BW706" s="35"/>
      <c r="BX706" s="35"/>
      <c r="BY706" s="35"/>
      <c r="BZ706" s="35"/>
      <c r="CA706" s="35"/>
      <c r="CB706" s="35"/>
      <c r="CC706" s="35"/>
      <c r="CD706" s="35"/>
      <c r="CE706" s="35"/>
      <c r="CF706" s="35"/>
      <c r="CG706" s="35"/>
      <c r="CH706" s="35"/>
      <c r="CI706" s="35"/>
      <c r="CJ706" s="35"/>
      <c r="CK706" s="35"/>
      <c r="CL706" s="35"/>
      <c r="CM706" s="35"/>
      <c r="CN706" s="35"/>
      <c r="CO706" s="35"/>
      <c r="CP706" s="35"/>
      <c r="CQ706" s="35"/>
      <c r="CR706" s="35"/>
      <c r="CS706" s="35"/>
      <c r="CT706" s="35"/>
      <c r="CU706" s="35"/>
      <c r="CV706" s="35"/>
      <c r="CW706" s="35"/>
      <c r="CX706" s="35"/>
      <c r="CY706" s="35"/>
      <c r="CZ706" s="35"/>
    </row>
    <row r="707" spans="1:104" ht="10.5" customHeight="1" x14ac:dyDescent="0.1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  <c r="BF707" s="35"/>
      <c r="BG707" s="35"/>
      <c r="BH707" s="35"/>
      <c r="BI707" s="35"/>
      <c r="BJ707" s="35"/>
      <c r="BK707" s="35"/>
      <c r="BL707" s="35"/>
      <c r="BM707" s="35"/>
      <c r="BN707" s="35"/>
      <c r="BO707" s="35"/>
      <c r="BP707" s="35"/>
      <c r="BQ707" s="35"/>
      <c r="BR707" s="35"/>
      <c r="BS707" s="35"/>
      <c r="BT707" s="35"/>
      <c r="BU707" s="35"/>
      <c r="BV707" s="35"/>
      <c r="BW707" s="35"/>
      <c r="BX707" s="35"/>
      <c r="BY707" s="35"/>
      <c r="BZ707" s="35"/>
      <c r="CA707" s="35"/>
      <c r="CB707" s="35"/>
      <c r="CC707" s="35"/>
      <c r="CD707" s="35"/>
      <c r="CE707" s="35"/>
      <c r="CF707" s="35"/>
      <c r="CG707" s="35"/>
      <c r="CH707" s="35"/>
      <c r="CI707" s="35"/>
      <c r="CJ707" s="35"/>
      <c r="CK707" s="35"/>
      <c r="CL707" s="35"/>
      <c r="CM707" s="35"/>
      <c r="CN707" s="35"/>
      <c r="CO707" s="35"/>
      <c r="CP707" s="35"/>
      <c r="CQ707" s="35"/>
      <c r="CR707" s="35"/>
      <c r="CS707" s="35"/>
      <c r="CT707" s="35"/>
      <c r="CU707" s="35"/>
      <c r="CV707" s="35"/>
      <c r="CW707" s="35"/>
      <c r="CX707" s="35"/>
      <c r="CY707" s="35"/>
      <c r="CZ707" s="35"/>
    </row>
    <row r="708" spans="1:104" ht="10.5" customHeight="1" x14ac:dyDescent="0.1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  <c r="BI708" s="35"/>
      <c r="BJ708" s="35"/>
      <c r="BK708" s="35"/>
      <c r="BL708" s="35"/>
      <c r="BM708" s="35"/>
      <c r="BN708" s="35"/>
      <c r="BO708" s="35"/>
      <c r="BP708" s="35"/>
      <c r="BQ708" s="35"/>
      <c r="BR708" s="35"/>
      <c r="BS708" s="35"/>
      <c r="BT708" s="35"/>
      <c r="BU708" s="35"/>
      <c r="BV708" s="35"/>
      <c r="BW708" s="35"/>
      <c r="BX708" s="35"/>
      <c r="BY708" s="35"/>
      <c r="BZ708" s="35"/>
      <c r="CA708" s="35"/>
      <c r="CB708" s="35"/>
      <c r="CC708" s="35"/>
      <c r="CD708" s="35"/>
      <c r="CE708" s="35"/>
      <c r="CF708" s="35"/>
      <c r="CG708" s="35"/>
      <c r="CH708" s="35"/>
      <c r="CI708" s="35"/>
      <c r="CJ708" s="35"/>
      <c r="CK708" s="35"/>
      <c r="CL708" s="35"/>
      <c r="CM708" s="35"/>
      <c r="CN708" s="35"/>
      <c r="CO708" s="35"/>
      <c r="CP708" s="35"/>
      <c r="CQ708" s="35"/>
      <c r="CR708" s="35"/>
      <c r="CS708" s="35"/>
      <c r="CT708" s="35"/>
      <c r="CU708" s="35"/>
      <c r="CV708" s="35"/>
      <c r="CW708" s="35"/>
      <c r="CX708" s="35"/>
      <c r="CY708" s="35"/>
      <c r="CZ708" s="35"/>
    </row>
    <row r="709" spans="1:104" ht="10.5" customHeight="1" x14ac:dyDescent="0.1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  <c r="BF709" s="35"/>
      <c r="BG709" s="35"/>
      <c r="BH709" s="35"/>
      <c r="BI709" s="35"/>
      <c r="BJ709" s="35"/>
      <c r="BK709" s="35"/>
      <c r="BL709" s="35"/>
      <c r="BM709" s="35"/>
      <c r="BN709" s="35"/>
      <c r="BO709" s="35"/>
      <c r="BP709" s="35"/>
      <c r="BQ709" s="35"/>
      <c r="BR709" s="35"/>
      <c r="BS709" s="35"/>
      <c r="BT709" s="35"/>
      <c r="BU709" s="35"/>
      <c r="BV709" s="35"/>
      <c r="BW709" s="35"/>
      <c r="BX709" s="35"/>
      <c r="BY709" s="35"/>
      <c r="BZ709" s="35"/>
      <c r="CA709" s="35"/>
      <c r="CB709" s="35"/>
      <c r="CC709" s="35"/>
      <c r="CD709" s="35"/>
      <c r="CE709" s="35"/>
      <c r="CF709" s="35"/>
      <c r="CG709" s="35"/>
      <c r="CH709" s="35"/>
      <c r="CI709" s="35"/>
      <c r="CJ709" s="35"/>
      <c r="CK709" s="35"/>
      <c r="CL709" s="35"/>
      <c r="CM709" s="35"/>
      <c r="CN709" s="35"/>
      <c r="CO709" s="35"/>
      <c r="CP709" s="35"/>
      <c r="CQ709" s="35"/>
      <c r="CR709" s="35"/>
      <c r="CS709" s="35"/>
      <c r="CT709" s="35"/>
      <c r="CU709" s="35"/>
      <c r="CV709" s="35"/>
      <c r="CW709" s="35"/>
      <c r="CX709" s="35"/>
      <c r="CY709" s="35"/>
      <c r="CZ709" s="35"/>
    </row>
    <row r="710" spans="1:104" ht="10.5" customHeight="1" x14ac:dyDescent="0.1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  <c r="BF710" s="35"/>
      <c r="BG710" s="35"/>
      <c r="BH710" s="35"/>
      <c r="BI710" s="35"/>
      <c r="BJ710" s="35"/>
      <c r="BK710" s="35"/>
      <c r="BL710" s="35"/>
      <c r="BM710" s="35"/>
      <c r="BN710" s="35"/>
      <c r="BO710" s="35"/>
      <c r="BP710" s="35"/>
      <c r="BQ710" s="35"/>
      <c r="BR710" s="35"/>
      <c r="BS710" s="35"/>
      <c r="BT710" s="35"/>
      <c r="BU710" s="35"/>
      <c r="BV710" s="35"/>
      <c r="BW710" s="35"/>
      <c r="BX710" s="35"/>
      <c r="BY710" s="35"/>
      <c r="BZ710" s="35"/>
      <c r="CA710" s="35"/>
      <c r="CB710" s="35"/>
      <c r="CC710" s="35"/>
      <c r="CD710" s="35"/>
      <c r="CE710" s="35"/>
      <c r="CF710" s="35"/>
      <c r="CG710" s="35"/>
      <c r="CH710" s="35"/>
      <c r="CI710" s="35"/>
      <c r="CJ710" s="35"/>
      <c r="CK710" s="35"/>
      <c r="CL710" s="35"/>
      <c r="CM710" s="35"/>
      <c r="CN710" s="35"/>
      <c r="CO710" s="35"/>
      <c r="CP710" s="35"/>
      <c r="CQ710" s="35"/>
      <c r="CR710" s="35"/>
      <c r="CS710" s="35"/>
      <c r="CT710" s="35"/>
      <c r="CU710" s="35"/>
      <c r="CV710" s="35"/>
      <c r="CW710" s="35"/>
      <c r="CX710" s="35"/>
      <c r="CY710" s="35"/>
      <c r="CZ710" s="35"/>
    </row>
    <row r="711" spans="1:104" ht="10.5" customHeight="1" x14ac:dyDescent="0.1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  <c r="BA711" s="35"/>
      <c r="BB711" s="35"/>
      <c r="BC711" s="35"/>
      <c r="BD711" s="35"/>
      <c r="BE711" s="35"/>
      <c r="BF711" s="35"/>
      <c r="BG711" s="35"/>
      <c r="BH711" s="35"/>
      <c r="BI711" s="35"/>
      <c r="BJ711" s="35"/>
      <c r="BK711" s="35"/>
      <c r="BL711" s="35"/>
      <c r="BM711" s="35"/>
      <c r="BN711" s="35"/>
      <c r="BO711" s="35"/>
      <c r="BP711" s="35"/>
      <c r="BQ711" s="35"/>
      <c r="BR711" s="35"/>
      <c r="BS711" s="35"/>
      <c r="BT711" s="35"/>
      <c r="BU711" s="35"/>
      <c r="BV711" s="35"/>
      <c r="BW711" s="35"/>
      <c r="BX711" s="35"/>
      <c r="BY711" s="35"/>
      <c r="BZ711" s="35"/>
      <c r="CA711" s="35"/>
      <c r="CB711" s="35"/>
      <c r="CC711" s="35"/>
      <c r="CD711" s="35"/>
      <c r="CE711" s="35"/>
      <c r="CF711" s="35"/>
      <c r="CG711" s="35"/>
      <c r="CH711" s="35"/>
      <c r="CI711" s="35"/>
      <c r="CJ711" s="35"/>
      <c r="CK711" s="35"/>
      <c r="CL711" s="35"/>
      <c r="CM711" s="35"/>
      <c r="CN711" s="35"/>
      <c r="CO711" s="35"/>
      <c r="CP711" s="35"/>
      <c r="CQ711" s="35"/>
      <c r="CR711" s="35"/>
      <c r="CS711" s="35"/>
      <c r="CT711" s="35"/>
      <c r="CU711" s="35"/>
      <c r="CV711" s="35"/>
      <c r="CW711" s="35"/>
      <c r="CX711" s="35"/>
      <c r="CY711" s="35"/>
      <c r="CZ711" s="35"/>
    </row>
    <row r="712" spans="1:104" ht="10.5" customHeight="1" x14ac:dyDescent="0.1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  <c r="BA712" s="35"/>
      <c r="BB712" s="35"/>
      <c r="BC712" s="35"/>
      <c r="BD712" s="35"/>
      <c r="BE712" s="35"/>
      <c r="BF712" s="35"/>
      <c r="BG712" s="35"/>
      <c r="BH712" s="35"/>
      <c r="BI712" s="35"/>
      <c r="BJ712" s="35"/>
      <c r="BK712" s="35"/>
      <c r="BL712" s="35"/>
      <c r="BM712" s="35"/>
      <c r="BN712" s="35"/>
      <c r="BO712" s="35"/>
      <c r="BP712" s="35"/>
      <c r="BQ712" s="35"/>
      <c r="BR712" s="35"/>
      <c r="BS712" s="35"/>
      <c r="BT712" s="35"/>
      <c r="BU712" s="35"/>
      <c r="BV712" s="35"/>
      <c r="BW712" s="35"/>
      <c r="BX712" s="35"/>
      <c r="BY712" s="35"/>
      <c r="BZ712" s="35"/>
      <c r="CA712" s="35"/>
      <c r="CB712" s="35"/>
      <c r="CC712" s="35"/>
      <c r="CD712" s="35"/>
      <c r="CE712" s="35"/>
      <c r="CF712" s="35"/>
      <c r="CG712" s="35"/>
      <c r="CH712" s="35"/>
      <c r="CI712" s="35"/>
      <c r="CJ712" s="35"/>
      <c r="CK712" s="35"/>
      <c r="CL712" s="35"/>
      <c r="CM712" s="35"/>
      <c r="CN712" s="35"/>
      <c r="CO712" s="35"/>
      <c r="CP712" s="35"/>
      <c r="CQ712" s="35"/>
      <c r="CR712" s="35"/>
      <c r="CS712" s="35"/>
      <c r="CT712" s="35"/>
      <c r="CU712" s="35"/>
      <c r="CV712" s="35"/>
      <c r="CW712" s="35"/>
      <c r="CX712" s="35"/>
      <c r="CY712" s="35"/>
      <c r="CZ712" s="35"/>
    </row>
    <row r="713" spans="1:104" ht="10.5" customHeight="1" x14ac:dyDescent="0.1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  <c r="BA713" s="35"/>
      <c r="BB713" s="35"/>
      <c r="BC713" s="35"/>
      <c r="BD713" s="35"/>
      <c r="BE713" s="35"/>
      <c r="BF713" s="35"/>
      <c r="BG713" s="35"/>
      <c r="BH713" s="35"/>
      <c r="BI713" s="35"/>
      <c r="BJ713" s="35"/>
      <c r="BK713" s="35"/>
      <c r="BL713" s="35"/>
      <c r="BM713" s="35"/>
      <c r="BN713" s="35"/>
      <c r="BO713" s="35"/>
      <c r="BP713" s="35"/>
      <c r="BQ713" s="35"/>
      <c r="BR713" s="35"/>
      <c r="BS713" s="35"/>
      <c r="BT713" s="35"/>
      <c r="BU713" s="35"/>
      <c r="BV713" s="35"/>
      <c r="BW713" s="35"/>
      <c r="BX713" s="35"/>
      <c r="BY713" s="35"/>
      <c r="BZ713" s="35"/>
      <c r="CA713" s="35"/>
      <c r="CB713" s="35"/>
      <c r="CC713" s="35"/>
      <c r="CD713" s="35"/>
      <c r="CE713" s="35"/>
      <c r="CF713" s="35"/>
      <c r="CG713" s="35"/>
      <c r="CH713" s="35"/>
      <c r="CI713" s="35"/>
      <c r="CJ713" s="35"/>
      <c r="CK713" s="35"/>
      <c r="CL713" s="35"/>
      <c r="CM713" s="35"/>
      <c r="CN713" s="35"/>
      <c r="CO713" s="35"/>
      <c r="CP713" s="35"/>
      <c r="CQ713" s="35"/>
      <c r="CR713" s="35"/>
      <c r="CS713" s="35"/>
      <c r="CT713" s="35"/>
      <c r="CU713" s="35"/>
      <c r="CV713" s="35"/>
      <c r="CW713" s="35"/>
      <c r="CX713" s="35"/>
      <c r="CY713" s="35"/>
      <c r="CZ713" s="35"/>
    </row>
    <row r="714" spans="1:104" ht="10.5" customHeight="1" x14ac:dyDescent="0.1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  <c r="BA714" s="35"/>
      <c r="BB714" s="35"/>
      <c r="BC714" s="35"/>
      <c r="BD714" s="35"/>
      <c r="BE714" s="35"/>
      <c r="BF714" s="35"/>
      <c r="BG714" s="35"/>
      <c r="BH714" s="35"/>
      <c r="BI714" s="35"/>
      <c r="BJ714" s="35"/>
      <c r="BK714" s="35"/>
      <c r="BL714" s="35"/>
      <c r="BM714" s="35"/>
      <c r="BN714" s="35"/>
      <c r="BO714" s="35"/>
      <c r="BP714" s="35"/>
      <c r="BQ714" s="35"/>
      <c r="BR714" s="35"/>
      <c r="BS714" s="35"/>
      <c r="BT714" s="35"/>
      <c r="BU714" s="35"/>
      <c r="BV714" s="35"/>
      <c r="BW714" s="35"/>
      <c r="BX714" s="35"/>
      <c r="BY714" s="35"/>
      <c r="BZ714" s="35"/>
      <c r="CA714" s="35"/>
      <c r="CB714" s="35"/>
      <c r="CC714" s="35"/>
      <c r="CD714" s="35"/>
      <c r="CE714" s="35"/>
      <c r="CF714" s="35"/>
      <c r="CG714" s="35"/>
      <c r="CH714" s="35"/>
      <c r="CI714" s="35"/>
      <c r="CJ714" s="35"/>
      <c r="CK714" s="35"/>
      <c r="CL714" s="35"/>
      <c r="CM714" s="35"/>
      <c r="CN714" s="35"/>
      <c r="CO714" s="35"/>
      <c r="CP714" s="35"/>
      <c r="CQ714" s="35"/>
      <c r="CR714" s="35"/>
      <c r="CS714" s="35"/>
      <c r="CT714" s="35"/>
      <c r="CU714" s="35"/>
      <c r="CV714" s="35"/>
      <c r="CW714" s="35"/>
      <c r="CX714" s="35"/>
      <c r="CY714" s="35"/>
      <c r="CZ714" s="35"/>
    </row>
    <row r="715" spans="1:104" ht="10.5" customHeight="1" x14ac:dyDescent="0.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  <c r="BA715" s="35"/>
      <c r="BB715" s="35"/>
      <c r="BC715" s="35"/>
      <c r="BD715" s="35"/>
      <c r="BE715" s="35"/>
      <c r="BF715" s="35"/>
      <c r="BG715" s="35"/>
      <c r="BH715" s="35"/>
      <c r="BI715" s="35"/>
      <c r="BJ715" s="35"/>
      <c r="BK715" s="35"/>
      <c r="BL715" s="35"/>
      <c r="BM715" s="35"/>
      <c r="BN715" s="35"/>
      <c r="BO715" s="35"/>
      <c r="BP715" s="35"/>
      <c r="BQ715" s="35"/>
      <c r="BR715" s="35"/>
      <c r="BS715" s="35"/>
      <c r="BT715" s="35"/>
      <c r="BU715" s="35"/>
      <c r="BV715" s="35"/>
      <c r="BW715" s="35"/>
      <c r="BX715" s="35"/>
      <c r="BY715" s="35"/>
      <c r="BZ715" s="35"/>
      <c r="CA715" s="35"/>
      <c r="CB715" s="35"/>
      <c r="CC715" s="35"/>
      <c r="CD715" s="35"/>
      <c r="CE715" s="35"/>
      <c r="CF715" s="35"/>
      <c r="CG715" s="35"/>
      <c r="CH715" s="35"/>
      <c r="CI715" s="35"/>
      <c r="CJ715" s="35"/>
      <c r="CK715" s="35"/>
      <c r="CL715" s="35"/>
      <c r="CM715" s="35"/>
      <c r="CN715" s="35"/>
      <c r="CO715" s="35"/>
      <c r="CP715" s="35"/>
      <c r="CQ715" s="35"/>
      <c r="CR715" s="35"/>
      <c r="CS715" s="35"/>
      <c r="CT715" s="35"/>
      <c r="CU715" s="35"/>
      <c r="CV715" s="35"/>
      <c r="CW715" s="35"/>
      <c r="CX715" s="35"/>
      <c r="CY715" s="35"/>
      <c r="CZ715" s="35"/>
    </row>
    <row r="716" spans="1:104" ht="10.5" customHeight="1" x14ac:dyDescent="0.1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  <c r="BA716" s="35"/>
      <c r="BB716" s="35"/>
      <c r="BC716" s="35"/>
      <c r="BD716" s="35"/>
      <c r="BE716" s="35"/>
      <c r="BF716" s="35"/>
      <c r="BG716" s="35"/>
      <c r="BH716" s="35"/>
      <c r="BI716" s="35"/>
      <c r="BJ716" s="35"/>
      <c r="BK716" s="35"/>
      <c r="BL716" s="35"/>
      <c r="BM716" s="35"/>
      <c r="BN716" s="35"/>
      <c r="BO716" s="35"/>
      <c r="BP716" s="35"/>
      <c r="BQ716" s="35"/>
      <c r="BR716" s="35"/>
      <c r="BS716" s="35"/>
      <c r="BT716" s="35"/>
      <c r="BU716" s="35"/>
      <c r="BV716" s="35"/>
      <c r="BW716" s="35"/>
      <c r="BX716" s="35"/>
      <c r="BY716" s="35"/>
      <c r="BZ716" s="35"/>
      <c r="CA716" s="35"/>
      <c r="CB716" s="35"/>
      <c r="CC716" s="35"/>
      <c r="CD716" s="35"/>
      <c r="CE716" s="35"/>
      <c r="CF716" s="35"/>
      <c r="CG716" s="35"/>
      <c r="CH716" s="35"/>
      <c r="CI716" s="35"/>
      <c r="CJ716" s="35"/>
      <c r="CK716" s="35"/>
      <c r="CL716" s="35"/>
      <c r="CM716" s="35"/>
      <c r="CN716" s="35"/>
      <c r="CO716" s="35"/>
      <c r="CP716" s="35"/>
      <c r="CQ716" s="35"/>
      <c r="CR716" s="35"/>
      <c r="CS716" s="35"/>
      <c r="CT716" s="35"/>
      <c r="CU716" s="35"/>
      <c r="CV716" s="35"/>
      <c r="CW716" s="35"/>
      <c r="CX716" s="35"/>
      <c r="CY716" s="35"/>
      <c r="CZ716" s="35"/>
    </row>
    <row r="717" spans="1:104" ht="10.5" customHeight="1" x14ac:dyDescent="0.1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  <c r="BA717" s="35"/>
      <c r="BB717" s="35"/>
      <c r="BC717" s="35"/>
      <c r="BD717" s="35"/>
      <c r="BE717" s="35"/>
      <c r="BF717" s="35"/>
      <c r="BG717" s="35"/>
      <c r="BH717" s="35"/>
      <c r="BI717" s="35"/>
      <c r="BJ717" s="35"/>
      <c r="BK717" s="35"/>
      <c r="BL717" s="35"/>
      <c r="BM717" s="35"/>
      <c r="BN717" s="35"/>
      <c r="BO717" s="35"/>
      <c r="BP717" s="35"/>
      <c r="BQ717" s="35"/>
      <c r="BR717" s="35"/>
      <c r="BS717" s="35"/>
      <c r="BT717" s="35"/>
      <c r="BU717" s="35"/>
      <c r="BV717" s="35"/>
      <c r="BW717" s="35"/>
      <c r="BX717" s="35"/>
      <c r="BY717" s="35"/>
      <c r="BZ717" s="35"/>
      <c r="CA717" s="35"/>
      <c r="CB717" s="35"/>
      <c r="CC717" s="35"/>
      <c r="CD717" s="35"/>
      <c r="CE717" s="35"/>
      <c r="CF717" s="35"/>
      <c r="CG717" s="35"/>
      <c r="CH717" s="35"/>
      <c r="CI717" s="35"/>
      <c r="CJ717" s="35"/>
      <c r="CK717" s="35"/>
      <c r="CL717" s="35"/>
      <c r="CM717" s="35"/>
      <c r="CN717" s="35"/>
      <c r="CO717" s="35"/>
      <c r="CP717" s="35"/>
      <c r="CQ717" s="35"/>
      <c r="CR717" s="35"/>
      <c r="CS717" s="35"/>
      <c r="CT717" s="35"/>
      <c r="CU717" s="35"/>
      <c r="CV717" s="35"/>
      <c r="CW717" s="35"/>
      <c r="CX717" s="35"/>
      <c r="CY717" s="35"/>
      <c r="CZ717" s="35"/>
    </row>
    <row r="718" spans="1:104" ht="10.5" customHeight="1" x14ac:dyDescent="0.1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  <c r="BA718" s="35"/>
      <c r="BB718" s="35"/>
      <c r="BC718" s="35"/>
      <c r="BD718" s="35"/>
      <c r="BE718" s="35"/>
      <c r="BF718" s="35"/>
      <c r="BG718" s="35"/>
      <c r="BH718" s="35"/>
      <c r="BI718" s="35"/>
      <c r="BJ718" s="35"/>
      <c r="BK718" s="35"/>
      <c r="BL718" s="35"/>
      <c r="BM718" s="35"/>
      <c r="BN718" s="35"/>
      <c r="BO718" s="35"/>
      <c r="BP718" s="35"/>
      <c r="BQ718" s="35"/>
      <c r="BR718" s="35"/>
      <c r="BS718" s="35"/>
      <c r="BT718" s="35"/>
      <c r="BU718" s="35"/>
      <c r="BV718" s="35"/>
      <c r="BW718" s="35"/>
      <c r="BX718" s="35"/>
      <c r="BY718" s="35"/>
      <c r="BZ718" s="35"/>
      <c r="CA718" s="35"/>
      <c r="CB718" s="35"/>
      <c r="CC718" s="35"/>
      <c r="CD718" s="35"/>
      <c r="CE718" s="35"/>
      <c r="CF718" s="35"/>
      <c r="CG718" s="35"/>
      <c r="CH718" s="35"/>
      <c r="CI718" s="35"/>
      <c r="CJ718" s="35"/>
      <c r="CK718" s="35"/>
      <c r="CL718" s="35"/>
      <c r="CM718" s="35"/>
      <c r="CN718" s="35"/>
      <c r="CO718" s="35"/>
      <c r="CP718" s="35"/>
      <c r="CQ718" s="35"/>
      <c r="CR718" s="35"/>
      <c r="CS718" s="35"/>
      <c r="CT718" s="35"/>
      <c r="CU718" s="35"/>
      <c r="CV718" s="35"/>
      <c r="CW718" s="35"/>
      <c r="CX718" s="35"/>
      <c r="CY718" s="35"/>
      <c r="CZ718" s="35"/>
    </row>
    <row r="719" spans="1:104" ht="10.5" customHeight="1" x14ac:dyDescent="0.1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  <c r="BA719" s="35"/>
      <c r="BB719" s="35"/>
      <c r="BC719" s="35"/>
      <c r="BD719" s="35"/>
      <c r="BE719" s="35"/>
      <c r="BF719" s="35"/>
      <c r="BG719" s="35"/>
      <c r="BH719" s="35"/>
      <c r="BI719" s="35"/>
      <c r="BJ719" s="35"/>
      <c r="BK719" s="35"/>
      <c r="BL719" s="35"/>
      <c r="BM719" s="35"/>
      <c r="BN719" s="35"/>
      <c r="BO719" s="35"/>
      <c r="BP719" s="35"/>
      <c r="BQ719" s="35"/>
      <c r="BR719" s="35"/>
      <c r="BS719" s="35"/>
      <c r="BT719" s="35"/>
      <c r="BU719" s="35"/>
      <c r="BV719" s="35"/>
      <c r="BW719" s="35"/>
      <c r="BX719" s="35"/>
      <c r="BY719" s="35"/>
      <c r="BZ719" s="35"/>
      <c r="CA719" s="35"/>
      <c r="CB719" s="35"/>
      <c r="CC719" s="35"/>
      <c r="CD719" s="35"/>
      <c r="CE719" s="35"/>
      <c r="CF719" s="35"/>
      <c r="CG719" s="35"/>
      <c r="CH719" s="35"/>
      <c r="CI719" s="35"/>
      <c r="CJ719" s="35"/>
      <c r="CK719" s="35"/>
      <c r="CL719" s="35"/>
      <c r="CM719" s="35"/>
      <c r="CN719" s="35"/>
      <c r="CO719" s="35"/>
      <c r="CP719" s="35"/>
      <c r="CQ719" s="35"/>
      <c r="CR719" s="35"/>
      <c r="CS719" s="35"/>
      <c r="CT719" s="35"/>
      <c r="CU719" s="35"/>
      <c r="CV719" s="35"/>
      <c r="CW719" s="35"/>
      <c r="CX719" s="35"/>
      <c r="CY719" s="35"/>
      <c r="CZ719" s="35"/>
    </row>
    <row r="720" spans="1:104" ht="10.5" customHeight="1" x14ac:dyDescent="0.1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  <c r="BA720" s="35"/>
      <c r="BB720" s="35"/>
      <c r="BC720" s="35"/>
      <c r="BD720" s="35"/>
      <c r="BE720" s="35"/>
      <c r="BF720" s="35"/>
      <c r="BG720" s="35"/>
      <c r="BH720" s="35"/>
      <c r="BI720" s="35"/>
      <c r="BJ720" s="35"/>
      <c r="BK720" s="35"/>
      <c r="BL720" s="35"/>
      <c r="BM720" s="35"/>
      <c r="BN720" s="35"/>
      <c r="BO720" s="35"/>
      <c r="BP720" s="35"/>
      <c r="BQ720" s="35"/>
      <c r="BR720" s="35"/>
      <c r="BS720" s="35"/>
      <c r="BT720" s="35"/>
      <c r="BU720" s="35"/>
      <c r="BV720" s="35"/>
      <c r="BW720" s="35"/>
      <c r="BX720" s="35"/>
      <c r="BY720" s="35"/>
      <c r="BZ720" s="35"/>
      <c r="CA720" s="35"/>
      <c r="CB720" s="35"/>
      <c r="CC720" s="35"/>
      <c r="CD720" s="35"/>
      <c r="CE720" s="35"/>
      <c r="CF720" s="35"/>
      <c r="CG720" s="35"/>
      <c r="CH720" s="35"/>
      <c r="CI720" s="35"/>
      <c r="CJ720" s="35"/>
      <c r="CK720" s="35"/>
      <c r="CL720" s="35"/>
      <c r="CM720" s="35"/>
      <c r="CN720" s="35"/>
      <c r="CO720" s="35"/>
      <c r="CP720" s="35"/>
      <c r="CQ720" s="35"/>
      <c r="CR720" s="35"/>
      <c r="CS720" s="35"/>
      <c r="CT720" s="35"/>
      <c r="CU720" s="35"/>
      <c r="CV720" s="35"/>
      <c r="CW720" s="35"/>
      <c r="CX720" s="35"/>
      <c r="CY720" s="35"/>
      <c r="CZ720" s="35"/>
    </row>
    <row r="721" spans="1:104" ht="10.5" customHeight="1" x14ac:dyDescent="0.1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  <c r="BA721" s="35"/>
      <c r="BB721" s="35"/>
      <c r="BC721" s="35"/>
      <c r="BD721" s="35"/>
      <c r="BE721" s="35"/>
      <c r="BF721" s="35"/>
      <c r="BG721" s="35"/>
      <c r="BH721" s="35"/>
      <c r="BI721" s="35"/>
      <c r="BJ721" s="35"/>
      <c r="BK721" s="35"/>
      <c r="BL721" s="35"/>
      <c r="BM721" s="35"/>
      <c r="BN721" s="35"/>
      <c r="BO721" s="35"/>
      <c r="BP721" s="35"/>
      <c r="BQ721" s="35"/>
      <c r="BR721" s="35"/>
      <c r="BS721" s="35"/>
      <c r="BT721" s="35"/>
      <c r="BU721" s="35"/>
      <c r="BV721" s="35"/>
      <c r="BW721" s="35"/>
      <c r="BX721" s="35"/>
      <c r="BY721" s="35"/>
      <c r="BZ721" s="35"/>
      <c r="CA721" s="35"/>
      <c r="CB721" s="35"/>
      <c r="CC721" s="35"/>
      <c r="CD721" s="35"/>
      <c r="CE721" s="35"/>
      <c r="CF721" s="35"/>
      <c r="CG721" s="35"/>
      <c r="CH721" s="35"/>
      <c r="CI721" s="35"/>
      <c r="CJ721" s="35"/>
      <c r="CK721" s="35"/>
      <c r="CL721" s="35"/>
      <c r="CM721" s="35"/>
      <c r="CN721" s="35"/>
      <c r="CO721" s="35"/>
      <c r="CP721" s="35"/>
      <c r="CQ721" s="35"/>
      <c r="CR721" s="35"/>
      <c r="CS721" s="35"/>
      <c r="CT721" s="35"/>
      <c r="CU721" s="35"/>
      <c r="CV721" s="35"/>
      <c r="CW721" s="35"/>
      <c r="CX721" s="35"/>
      <c r="CY721" s="35"/>
      <c r="CZ721" s="35"/>
    </row>
    <row r="722" spans="1:104" ht="10.5" customHeight="1" x14ac:dyDescent="0.1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  <c r="BA722" s="35"/>
      <c r="BB722" s="35"/>
      <c r="BC722" s="35"/>
      <c r="BD722" s="35"/>
      <c r="BE722" s="35"/>
      <c r="BF722" s="35"/>
      <c r="BG722" s="35"/>
      <c r="BH722" s="35"/>
      <c r="BI722" s="35"/>
      <c r="BJ722" s="35"/>
      <c r="BK722" s="35"/>
      <c r="BL722" s="35"/>
      <c r="BM722" s="35"/>
      <c r="BN722" s="35"/>
      <c r="BO722" s="35"/>
      <c r="BP722" s="35"/>
      <c r="BQ722" s="35"/>
      <c r="BR722" s="35"/>
      <c r="BS722" s="35"/>
      <c r="BT722" s="35"/>
      <c r="BU722" s="35"/>
      <c r="BV722" s="35"/>
      <c r="BW722" s="35"/>
      <c r="BX722" s="35"/>
      <c r="BY722" s="35"/>
      <c r="BZ722" s="35"/>
      <c r="CA722" s="35"/>
      <c r="CB722" s="35"/>
      <c r="CC722" s="35"/>
      <c r="CD722" s="35"/>
      <c r="CE722" s="35"/>
      <c r="CF722" s="35"/>
      <c r="CG722" s="35"/>
      <c r="CH722" s="35"/>
      <c r="CI722" s="35"/>
      <c r="CJ722" s="35"/>
      <c r="CK722" s="35"/>
      <c r="CL722" s="35"/>
      <c r="CM722" s="35"/>
      <c r="CN722" s="35"/>
      <c r="CO722" s="35"/>
      <c r="CP722" s="35"/>
      <c r="CQ722" s="35"/>
      <c r="CR722" s="35"/>
      <c r="CS722" s="35"/>
      <c r="CT722" s="35"/>
      <c r="CU722" s="35"/>
      <c r="CV722" s="35"/>
      <c r="CW722" s="35"/>
      <c r="CX722" s="35"/>
      <c r="CY722" s="35"/>
      <c r="CZ722" s="35"/>
    </row>
    <row r="723" spans="1:104" ht="10.5" customHeight="1" x14ac:dyDescent="0.1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  <c r="BA723" s="35"/>
      <c r="BB723" s="35"/>
      <c r="BC723" s="35"/>
      <c r="BD723" s="35"/>
      <c r="BE723" s="35"/>
      <c r="BF723" s="35"/>
      <c r="BG723" s="35"/>
      <c r="BH723" s="35"/>
      <c r="BI723" s="35"/>
      <c r="BJ723" s="35"/>
      <c r="BK723" s="35"/>
      <c r="BL723" s="35"/>
      <c r="BM723" s="35"/>
      <c r="BN723" s="35"/>
      <c r="BO723" s="35"/>
      <c r="BP723" s="35"/>
      <c r="BQ723" s="35"/>
      <c r="BR723" s="35"/>
      <c r="BS723" s="35"/>
      <c r="BT723" s="35"/>
      <c r="BU723" s="35"/>
      <c r="BV723" s="35"/>
      <c r="BW723" s="35"/>
      <c r="BX723" s="35"/>
      <c r="BY723" s="35"/>
      <c r="BZ723" s="35"/>
      <c r="CA723" s="35"/>
      <c r="CB723" s="35"/>
      <c r="CC723" s="35"/>
      <c r="CD723" s="35"/>
      <c r="CE723" s="35"/>
      <c r="CF723" s="35"/>
      <c r="CG723" s="35"/>
      <c r="CH723" s="35"/>
      <c r="CI723" s="35"/>
      <c r="CJ723" s="35"/>
      <c r="CK723" s="35"/>
      <c r="CL723" s="35"/>
      <c r="CM723" s="35"/>
      <c r="CN723" s="35"/>
      <c r="CO723" s="35"/>
      <c r="CP723" s="35"/>
      <c r="CQ723" s="35"/>
      <c r="CR723" s="35"/>
      <c r="CS723" s="35"/>
      <c r="CT723" s="35"/>
      <c r="CU723" s="35"/>
      <c r="CV723" s="35"/>
      <c r="CW723" s="35"/>
      <c r="CX723" s="35"/>
      <c r="CY723" s="35"/>
      <c r="CZ723" s="35"/>
    </row>
    <row r="724" spans="1:104" ht="10.5" customHeight="1" x14ac:dyDescent="0.1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  <c r="BA724" s="35"/>
      <c r="BB724" s="35"/>
      <c r="BC724" s="35"/>
      <c r="BD724" s="35"/>
      <c r="BE724" s="35"/>
      <c r="BF724" s="35"/>
      <c r="BG724" s="35"/>
      <c r="BH724" s="35"/>
      <c r="BI724" s="35"/>
      <c r="BJ724" s="35"/>
      <c r="BK724" s="35"/>
      <c r="BL724" s="35"/>
      <c r="BM724" s="35"/>
      <c r="BN724" s="35"/>
      <c r="BO724" s="35"/>
      <c r="BP724" s="35"/>
      <c r="BQ724" s="35"/>
      <c r="BR724" s="35"/>
      <c r="BS724" s="35"/>
      <c r="BT724" s="35"/>
      <c r="BU724" s="35"/>
      <c r="BV724" s="35"/>
      <c r="BW724" s="35"/>
      <c r="BX724" s="35"/>
      <c r="BY724" s="35"/>
      <c r="BZ724" s="35"/>
      <c r="CA724" s="35"/>
      <c r="CB724" s="35"/>
      <c r="CC724" s="35"/>
      <c r="CD724" s="35"/>
      <c r="CE724" s="35"/>
      <c r="CF724" s="35"/>
      <c r="CG724" s="35"/>
      <c r="CH724" s="35"/>
      <c r="CI724" s="35"/>
      <c r="CJ724" s="35"/>
      <c r="CK724" s="35"/>
      <c r="CL724" s="35"/>
      <c r="CM724" s="35"/>
      <c r="CN724" s="35"/>
      <c r="CO724" s="35"/>
      <c r="CP724" s="35"/>
      <c r="CQ724" s="35"/>
      <c r="CR724" s="35"/>
      <c r="CS724" s="35"/>
      <c r="CT724" s="35"/>
      <c r="CU724" s="35"/>
      <c r="CV724" s="35"/>
      <c r="CW724" s="35"/>
      <c r="CX724" s="35"/>
      <c r="CY724" s="35"/>
      <c r="CZ724" s="35"/>
    </row>
    <row r="725" spans="1:104" ht="10.5" customHeight="1" x14ac:dyDescent="0.1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  <c r="BA725" s="35"/>
      <c r="BB725" s="35"/>
      <c r="BC725" s="35"/>
      <c r="BD725" s="35"/>
      <c r="BE725" s="35"/>
      <c r="BF725" s="35"/>
      <c r="BG725" s="35"/>
      <c r="BH725" s="35"/>
      <c r="BI725" s="35"/>
      <c r="BJ725" s="35"/>
      <c r="BK725" s="35"/>
      <c r="BL725" s="35"/>
      <c r="BM725" s="35"/>
      <c r="BN725" s="35"/>
      <c r="BO725" s="35"/>
      <c r="BP725" s="35"/>
      <c r="BQ725" s="35"/>
      <c r="BR725" s="35"/>
      <c r="BS725" s="35"/>
      <c r="BT725" s="35"/>
      <c r="BU725" s="35"/>
      <c r="BV725" s="35"/>
      <c r="BW725" s="35"/>
      <c r="BX725" s="35"/>
      <c r="BY725" s="35"/>
      <c r="BZ725" s="35"/>
      <c r="CA725" s="35"/>
      <c r="CB725" s="35"/>
      <c r="CC725" s="35"/>
      <c r="CD725" s="35"/>
      <c r="CE725" s="35"/>
      <c r="CF725" s="35"/>
      <c r="CG725" s="35"/>
      <c r="CH725" s="35"/>
      <c r="CI725" s="35"/>
      <c r="CJ725" s="35"/>
      <c r="CK725" s="35"/>
      <c r="CL725" s="35"/>
      <c r="CM725" s="35"/>
      <c r="CN725" s="35"/>
      <c r="CO725" s="35"/>
      <c r="CP725" s="35"/>
      <c r="CQ725" s="35"/>
      <c r="CR725" s="35"/>
      <c r="CS725" s="35"/>
      <c r="CT725" s="35"/>
      <c r="CU725" s="35"/>
      <c r="CV725" s="35"/>
      <c r="CW725" s="35"/>
      <c r="CX725" s="35"/>
      <c r="CY725" s="35"/>
      <c r="CZ725" s="35"/>
    </row>
    <row r="726" spans="1:104" ht="10.5" customHeight="1" x14ac:dyDescent="0.1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  <c r="BF726" s="35"/>
      <c r="BG726" s="35"/>
      <c r="BH726" s="35"/>
      <c r="BI726" s="35"/>
      <c r="BJ726" s="35"/>
      <c r="BK726" s="35"/>
      <c r="BL726" s="35"/>
      <c r="BM726" s="35"/>
      <c r="BN726" s="35"/>
      <c r="BO726" s="35"/>
      <c r="BP726" s="35"/>
      <c r="BQ726" s="35"/>
      <c r="BR726" s="35"/>
      <c r="BS726" s="35"/>
      <c r="BT726" s="35"/>
      <c r="BU726" s="35"/>
      <c r="BV726" s="35"/>
      <c r="BW726" s="35"/>
      <c r="BX726" s="35"/>
      <c r="BY726" s="35"/>
      <c r="BZ726" s="35"/>
      <c r="CA726" s="35"/>
      <c r="CB726" s="35"/>
      <c r="CC726" s="35"/>
      <c r="CD726" s="35"/>
      <c r="CE726" s="35"/>
      <c r="CF726" s="35"/>
      <c r="CG726" s="35"/>
      <c r="CH726" s="35"/>
      <c r="CI726" s="35"/>
      <c r="CJ726" s="35"/>
      <c r="CK726" s="35"/>
      <c r="CL726" s="35"/>
      <c r="CM726" s="35"/>
      <c r="CN726" s="35"/>
      <c r="CO726" s="35"/>
      <c r="CP726" s="35"/>
      <c r="CQ726" s="35"/>
      <c r="CR726" s="35"/>
      <c r="CS726" s="35"/>
      <c r="CT726" s="35"/>
      <c r="CU726" s="35"/>
      <c r="CV726" s="35"/>
      <c r="CW726" s="35"/>
      <c r="CX726" s="35"/>
      <c r="CY726" s="35"/>
      <c r="CZ726" s="35"/>
    </row>
    <row r="727" spans="1:104" ht="10.5" customHeight="1" x14ac:dyDescent="0.1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  <c r="BH727" s="35"/>
      <c r="BI727" s="35"/>
      <c r="BJ727" s="35"/>
      <c r="BK727" s="35"/>
      <c r="BL727" s="35"/>
      <c r="BM727" s="35"/>
      <c r="BN727" s="35"/>
      <c r="BO727" s="35"/>
      <c r="BP727" s="35"/>
      <c r="BQ727" s="35"/>
      <c r="BR727" s="35"/>
      <c r="BS727" s="35"/>
      <c r="BT727" s="35"/>
      <c r="BU727" s="35"/>
      <c r="BV727" s="35"/>
      <c r="BW727" s="35"/>
      <c r="BX727" s="35"/>
      <c r="BY727" s="35"/>
      <c r="BZ727" s="35"/>
      <c r="CA727" s="35"/>
      <c r="CB727" s="35"/>
      <c r="CC727" s="35"/>
      <c r="CD727" s="35"/>
      <c r="CE727" s="35"/>
      <c r="CF727" s="35"/>
      <c r="CG727" s="35"/>
      <c r="CH727" s="35"/>
      <c r="CI727" s="35"/>
      <c r="CJ727" s="35"/>
      <c r="CK727" s="35"/>
      <c r="CL727" s="35"/>
      <c r="CM727" s="35"/>
      <c r="CN727" s="35"/>
      <c r="CO727" s="35"/>
      <c r="CP727" s="35"/>
      <c r="CQ727" s="35"/>
      <c r="CR727" s="35"/>
      <c r="CS727" s="35"/>
      <c r="CT727" s="35"/>
      <c r="CU727" s="35"/>
      <c r="CV727" s="35"/>
      <c r="CW727" s="35"/>
      <c r="CX727" s="35"/>
      <c r="CY727" s="35"/>
      <c r="CZ727" s="35"/>
    </row>
    <row r="728" spans="1:104" ht="10.5" customHeight="1" x14ac:dyDescent="0.1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  <c r="BA728" s="35"/>
      <c r="BB728" s="35"/>
      <c r="BC728" s="35"/>
      <c r="BD728" s="35"/>
      <c r="BE728" s="35"/>
      <c r="BF728" s="35"/>
      <c r="BG728" s="35"/>
      <c r="BH728" s="35"/>
      <c r="BI728" s="35"/>
      <c r="BJ728" s="35"/>
      <c r="BK728" s="35"/>
      <c r="BL728" s="35"/>
      <c r="BM728" s="35"/>
      <c r="BN728" s="35"/>
      <c r="BO728" s="35"/>
      <c r="BP728" s="35"/>
      <c r="BQ728" s="35"/>
      <c r="BR728" s="35"/>
      <c r="BS728" s="35"/>
      <c r="BT728" s="35"/>
      <c r="BU728" s="35"/>
      <c r="BV728" s="35"/>
      <c r="BW728" s="35"/>
      <c r="BX728" s="35"/>
      <c r="BY728" s="35"/>
      <c r="BZ728" s="35"/>
      <c r="CA728" s="35"/>
      <c r="CB728" s="35"/>
      <c r="CC728" s="35"/>
      <c r="CD728" s="35"/>
      <c r="CE728" s="35"/>
      <c r="CF728" s="35"/>
      <c r="CG728" s="35"/>
      <c r="CH728" s="35"/>
      <c r="CI728" s="35"/>
      <c r="CJ728" s="35"/>
      <c r="CK728" s="35"/>
      <c r="CL728" s="35"/>
      <c r="CM728" s="35"/>
      <c r="CN728" s="35"/>
      <c r="CO728" s="35"/>
      <c r="CP728" s="35"/>
      <c r="CQ728" s="35"/>
      <c r="CR728" s="35"/>
      <c r="CS728" s="35"/>
      <c r="CT728" s="35"/>
      <c r="CU728" s="35"/>
      <c r="CV728" s="35"/>
      <c r="CW728" s="35"/>
      <c r="CX728" s="35"/>
      <c r="CY728" s="35"/>
      <c r="CZ728" s="35"/>
    </row>
    <row r="729" spans="1:104" ht="10.5" customHeight="1" x14ac:dyDescent="0.1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  <c r="BA729" s="35"/>
      <c r="BB729" s="35"/>
      <c r="BC729" s="35"/>
      <c r="BD729" s="35"/>
      <c r="BE729" s="35"/>
      <c r="BF729" s="35"/>
      <c r="BG729" s="35"/>
      <c r="BH729" s="35"/>
      <c r="BI729" s="35"/>
      <c r="BJ729" s="35"/>
      <c r="BK729" s="35"/>
      <c r="BL729" s="35"/>
      <c r="BM729" s="35"/>
      <c r="BN729" s="35"/>
      <c r="BO729" s="35"/>
      <c r="BP729" s="35"/>
      <c r="BQ729" s="35"/>
      <c r="BR729" s="35"/>
      <c r="BS729" s="35"/>
      <c r="BT729" s="35"/>
      <c r="BU729" s="35"/>
      <c r="BV729" s="35"/>
      <c r="BW729" s="35"/>
      <c r="BX729" s="35"/>
      <c r="BY729" s="35"/>
      <c r="BZ729" s="35"/>
      <c r="CA729" s="35"/>
      <c r="CB729" s="35"/>
      <c r="CC729" s="35"/>
      <c r="CD729" s="35"/>
      <c r="CE729" s="35"/>
      <c r="CF729" s="35"/>
      <c r="CG729" s="35"/>
      <c r="CH729" s="35"/>
      <c r="CI729" s="35"/>
      <c r="CJ729" s="35"/>
      <c r="CK729" s="35"/>
      <c r="CL729" s="35"/>
      <c r="CM729" s="35"/>
      <c r="CN729" s="35"/>
      <c r="CO729" s="35"/>
      <c r="CP729" s="35"/>
      <c r="CQ729" s="35"/>
      <c r="CR729" s="35"/>
      <c r="CS729" s="35"/>
      <c r="CT729" s="35"/>
      <c r="CU729" s="35"/>
      <c r="CV729" s="35"/>
      <c r="CW729" s="35"/>
      <c r="CX729" s="35"/>
      <c r="CY729" s="35"/>
      <c r="CZ729" s="35"/>
    </row>
    <row r="730" spans="1:104" ht="10.5" customHeight="1" x14ac:dyDescent="0.1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  <c r="BA730" s="35"/>
      <c r="BB730" s="35"/>
      <c r="BC730" s="35"/>
      <c r="BD730" s="35"/>
      <c r="BE730" s="35"/>
      <c r="BF730" s="35"/>
      <c r="BG730" s="35"/>
      <c r="BH730" s="35"/>
      <c r="BI730" s="35"/>
      <c r="BJ730" s="35"/>
      <c r="BK730" s="35"/>
      <c r="BL730" s="35"/>
      <c r="BM730" s="35"/>
      <c r="BN730" s="35"/>
      <c r="BO730" s="35"/>
      <c r="BP730" s="35"/>
      <c r="BQ730" s="35"/>
      <c r="BR730" s="35"/>
      <c r="BS730" s="35"/>
      <c r="BT730" s="35"/>
      <c r="BU730" s="35"/>
      <c r="BV730" s="35"/>
      <c r="BW730" s="35"/>
      <c r="BX730" s="35"/>
      <c r="BY730" s="35"/>
      <c r="BZ730" s="35"/>
      <c r="CA730" s="35"/>
      <c r="CB730" s="35"/>
      <c r="CC730" s="35"/>
      <c r="CD730" s="35"/>
      <c r="CE730" s="35"/>
      <c r="CF730" s="35"/>
      <c r="CG730" s="35"/>
      <c r="CH730" s="35"/>
      <c r="CI730" s="35"/>
      <c r="CJ730" s="35"/>
      <c r="CK730" s="35"/>
      <c r="CL730" s="35"/>
      <c r="CM730" s="35"/>
      <c r="CN730" s="35"/>
      <c r="CO730" s="35"/>
      <c r="CP730" s="35"/>
      <c r="CQ730" s="35"/>
      <c r="CR730" s="35"/>
      <c r="CS730" s="35"/>
      <c r="CT730" s="35"/>
      <c r="CU730" s="35"/>
      <c r="CV730" s="35"/>
      <c r="CW730" s="35"/>
      <c r="CX730" s="35"/>
      <c r="CY730" s="35"/>
      <c r="CZ730" s="35"/>
    </row>
    <row r="731" spans="1:104" ht="10.5" customHeight="1" x14ac:dyDescent="0.1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  <c r="BA731" s="35"/>
      <c r="BB731" s="35"/>
      <c r="BC731" s="35"/>
      <c r="BD731" s="35"/>
      <c r="BE731" s="35"/>
      <c r="BF731" s="35"/>
      <c r="BG731" s="35"/>
      <c r="BH731" s="35"/>
      <c r="BI731" s="35"/>
      <c r="BJ731" s="35"/>
      <c r="BK731" s="35"/>
      <c r="BL731" s="35"/>
      <c r="BM731" s="35"/>
      <c r="BN731" s="35"/>
      <c r="BO731" s="35"/>
      <c r="BP731" s="35"/>
      <c r="BQ731" s="35"/>
      <c r="BR731" s="35"/>
      <c r="BS731" s="35"/>
      <c r="BT731" s="35"/>
      <c r="BU731" s="35"/>
      <c r="BV731" s="35"/>
      <c r="BW731" s="35"/>
      <c r="BX731" s="35"/>
      <c r="BY731" s="35"/>
      <c r="BZ731" s="35"/>
      <c r="CA731" s="35"/>
      <c r="CB731" s="35"/>
      <c r="CC731" s="35"/>
      <c r="CD731" s="35"/>
      <c r="CE731" s="35"/>
      <c r="CF731" s="35"/>
      <c r="CG731" s="35"/>
      <c r="CH731" s="35"/>
      <c r="CI731" s="35"/>
      <c r="CJ731" s="35"/>
      <c r="CK731" s="35"/>
      <c r="CL731" s="35"/>
      <c r="CM731" s="35"/>
      <c r="CN731" s="35"/>
      <c r="CO731" s="35"/>
      <c r="CP731" s="35"/>
      <c r="CQ731" s="35"/>
      <c r="CR731" s="35"/>
      <c r="CS731" s="35"/>
      <c r="CT731" s="35"/>
      <c r="CU731" s="35"/>
      <c r="CV731" s="35"/>
      <c r="CW731" s="35"/>
      <c r="CX731" s="35"/>
      <c r="CY731" s="35"/>
      <c r="CZ731" s="35"/>
    </row>
    <row r="732" spans="1:104" ht="10.5" customHeight="1" x14ac:dyDescent="0.1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  <c r="BA732" s="35"/>
      <c r="BB732" s="35"/>
      <c r="BC732" s="35"/>
      <c r="BD732" s="35"/>
      <c r="BE732" s="35"/>
      <c r="BF732" s="35"/>
      <c r="BG732" s="35"/>
      <c r="BH732" s="35"/>
      <c r="BI732" s="35"/>
      <c r="BJ732" s="35"/>
      <c r="BK732" s="35"/>
      <c r="BL732" s="35"/>
      <c r="BM732" s="35"/>
      <c r="BN732" s="35"/>
      <c r="BO732" s="35"/>
      <c r="BP732" s="35"/>
      <c r="BQ732" s="35"/>
      <c r="BR732" s="35"/>
      <c r="BS732" s="35"/>
      <c r="BT732" s="35"/>
      <c r="BU732" s="35"/>
      <c r="BV732" s="35"/>
      <c r="BW732" s="35"/>
      <c r="BX732" s="35"/>
      <c r="BY732" s="35"/>
      <c r="BZ732" s="35"/>
      <c r="CA732" s="35"/>
      <c r="CB732" s="35"/>
      <c r="CC732" s="35"/>
      <c r="CD732" s="35"/>
      <c r="CE732" s="35"/>
      <c r="CF732" s="35"/>
      <c r="CG732" s="35"/>
      <c r="CH732" s="35"/>
      <c r="CI732" s="35"/>
      <c r="CJ732" s="35"/>
      <c r="CK732" s="35"/>
      <c r="CL732" s="35"/>
      <c r="CM732" s="35"/>
      <c r="CN732" s="35"/>
      <c r="CO732" s="35"/>
      <c r="CP732" s="35"/>
      <c r="CQ732" s="35"/>
      <c r="CR732" s="35"/>
      <c r="CS732" s="35"/>
      <c r="CT732" s="35"/>
      <c r="CU732" s="35"/>
      <c r="CV732" s="35"/>
      <c r="CW732" s="35"/>
      <c r="CX732" s="35"/>
      <c r="CY732" s="35"/>
      <c r="CZ732" s="35"/>
    </row>
    <row r="733" spans="1:104" ht="10.5" customHeight="1" x14ac:dyDescent="0.1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  <c r="BA733" s="35"/>
      <c r="BB733" s="35"/>
      <c r="BC733" s="35"/>
      <c r="BD733" s="35"/>
      <c r="BE733" s="35"/>
      <c r="BF733" s="35"/>
      <c r="BG733" s="35"/>
      <c r="BH733" s="35"/>
      <c r="BI733" s="35"/>
      <c r="BJ733" s="35"/>
      <c r="BK733" s="35"/>
      <c r="BL733" s="35"/>
      <c r="BM733" s="35"/>
      <c r="BN733" s="35"/>
      <c r="BO733" s="35"/>
      <c r="BP733" s="35"/>
      <c r="BQ733" s="35"/>
      <c r="BR733" s="35"/>
      <c r="BS733" s="35"/>
      <c r="BT733" s="35"/>
      <c r="BU733" s="35"/>
      <c r="BV733" s="35"/>
      <c r="BW733" s="35"/>
      <c r="BX733" s="35"/>
      <c r="BY733" s="35"/>
      <c r="BZ733" s="35"/>
      <c r="CA733" s="35"/>
      <c r="CB733" s="35"/>
      <c r="CC733" s="35"/>
      <c r="CD733" s="35"/>
      <c r="CE733" s="35"/>
      <c r="CF733" s="35"/>
      <c r="CG733" s="35"/>
      <c r="CH733" s="35"/>
      <c r="CI733" s="35"/>
      <c r="CJ733" s="35"/>
      <c r="CK733" s="35"/>
      <c r="CL733" s="35"/>
      <c r="CM733" s="35"/>
      <c r="CN733" s="35"/>
      <c r="CO733" s="35"/>
      <c r="CP733" s="35"/>
      <c r="CQ733" s="35"/>
      <c r="CR733" s="35"/>
      <c r="CS733" s="35"/>
      <c r="CT733" s="35"/>
      <c r="CU733" s="35"/>
      <c r="CV733" s="35"/>
      <c r="CW733" s="35"/>
      <c r="CX733" s="35"/>
      <c r="CY733" s="35"/>
      <c r="CZ733" s="35"/>
    </row>
    <row r="734" spans="1:104" ht="10.5" customHeight="1" x14ac:dyDescent="0.1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  <c r="BA734" s="35"/>
      <c r="BB734" s="35"/>
      <c r="BC734" s="35"/>
      <c r="BD734" s="35"/>
      <c r="BE734" s="35"/>
      <c r="BF734" s="35"/>
      <c r="BG734" s="35"/>
      <c r="BH734" s="35"/>
      <c r="BI734" s="35"/>
      <c r="BJ734" s="35"/>
      <c r="BK734" s="35"/>
      <c r="BL734" s="35"/>
      <c r="BM734" s="35"/>
      <c r="BN734" s="35"/>
      <c r="BO734" s="35"/>
      <c r="BP734" s="35"/>
      <c r="BQ734" s="35"/>
      <c r="BR734" s="35"/>
      <c r="BS734" s="35"/>
      <c r="BT734" s="35"/>
      <c r="BU734" s="35"/>
      <c r="BV734" s="35"/>
      <c r="BW734" s="35"/>
      <c r="BX734" s="35"/>
      <c r="BY734" s="35"/>
      <c r="BZ734" s="35"/>
      <c r="CA734" s="35"/>
      <c r="CB734" s="35"/>
      <c r="CC734" s="35"/>
      <c r="CD734" s="35"/>
      <c r="CE734" s="35"/>
      <c r="CF734" s="35"/>
      <c r="CG734" s="35"/>
      <c r="CH734" s="35"/>
      <c r="CI734" s="35"/>
      <c r="CJ734" s="35"/>
      <c r="CK734" s="35"/>
      <c r="CL734" s="35"/>
      <c r="CM734" s="35"/>
      <c r="CN734" s="35"/>
      <c r="CO734" s="35"/>
      <c r="CP734" s="35"/>
      <c r="CQ734" s="35"/>
      <c r="CR734" s="35"/>
      <c r="CS734" s="35"/>
      <c r="CT734" s="35"/>
      <c r="CU734" s="35"/>
      <c r="CV734" s="35"/>
      <c r="CW734" s="35"/>
      <c r="CX734" s="35"/>
      <c r="CY734" s="35"/>
      <c r="CZ734" s="35"/>
    </row>
    <row r="735" spans="1:104" ht="10.5" customHeight="1" x14ac:dyDescent="0.1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  <c r="BA735" s="35"/>
      <c r="BB735" s="35"/>
      <c r="BC735" s="35"/>
      <c r="BD735" s="35"/>
      <c r="BE735" s="35"/>
      <c r="BF735" s="35"/>
      <c r="BG735" s="35"/>
      <c r="BH735" s="35"/>
      <c r="BI735" s="35"/>
      <c r="BJ735" s="35"/>
      <c r="BK735" s="35"/>
      <c r="BL735" s="35"/>
      <c r="BM735" s="35"/>
      <c r="BN735" s="35"/>
      <c r="BO735" s="35"/>
      <c r="BP735" s="35"/>
      <c r="BQ735" s="35"/>
      <c r="BR735" s="35"/>
      <c r="BS735" s="35"/>
      <c r="BT735" s="35"/>
      <c r="BU735" s="35"/>
      <c r="BV735" s="35"/>
      <c r="BW735" s="35"/>
      <c r="BX735" s="35"/>
      <c r="BY735" s="35"/>
      <c r="BZ735" s="35"/>
      <c r="CA735" s="35"/>
      <c r="CB735" s="35"/>
      <c r="CC735" s="35"/>
      <c r="CD735" s="35"/>
      <c r="CE735" s="35"/>
      <c r="CF735" s="35"/>
      <c r="CG735" s="35"/>
      <c r="CH735" s="35"/>
      <c r="CI735" s="35"/>
      <c r="CJ735" s="35"/>
      <c r="CK735" s="35"/>
      <c r="CL735" s="35"/>
      <c r="CM735" s="35"/>
      <c r="CN735" s="35"/>
      <c r="CO735" s="35"/>
      <c r="CP735" s="35"/>
      <c r="CQ735" s="35"/>
      <c r="CR735" s="35"/>
      <c r="CS735" s="35"/>
      <c r="CT735" s="35"/>
      <c r="CU735" s="35"/>
      <c r="CV735" s="35"/>
      <c r="CW735" s="35"/>
      <c r="CX735" s="35"/>
      <c r="CY735" s="35"/>
      <c r="CZ735" s="35"/>
    </row>
    <row r="736" spans="1:104" ht="10.5" customHeight="1" x14ac:dyDescent="0.1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  <c r="BA736" s="35"/>
      <c r="BB736" s="35"/>
      <c r="BC736" s="35"/>
      <c r="BD736" s="35"/>
      <c r="BE736" s="35"/>
      <c r="BF736" s="35"/>
      <c r="BG736" s="35"/>
      <c r="BH736" s="35"/>
      <c r="BI736" s="35"/>
      <c r="BJ736" s="35"/>
      <c r="BK736" s="35"/>
      <c r="BL736" s="35"/>
      <c r="BM736" s="35"/>
      <c r="BN736" s="35"/>
      <c r="BO736" s="35"/>
      <c r="BP736" s="35"/>
      <c r="BQ736" s="35"/>
      <c r="BR736" s="35"/>
      <c r="BS736" s="35"/>
      <c r="BT736" s="35"/>
      <c r="BU736" s="35"/>
      <c r="BV736" s="35"/>
      <c r="BW736" s="35"/>
      <c r="BX736" s="35"/>
      <c r="BY736" s="35"/>
      <c r="BZ736" s="35"/>
      <c r="CA736" s="35"/>
      <c r="CB736" s="35"/>
      <c r="CC736" s="35"/>
      <c r="CD736" s="35"/>
      <c r="CE736" s="35"/>
      <c r="CF736" s="35"/>
      <c r="CG736" s="35"/>
      <c r="CH736" s="35"/>
      <c r="CI736" s="35"/>
      <c r="CJ736" s="35"/>
      <c r="CK736" s="35"/>
      <c r="CL736" s="35"/>
      <c r="CM736" s="35"/>
      <c r="CN736" s="35"/>
      <c r="CO736" s="35"/>
      <c r="CP736" s="35"/>
      <c r="CQ736" s="35"/>
      <c r="CR736" s="35"/>
      <c r="CS736" s="35"/>
      <c r="CT736" s="35"/>
      <c r="CU736" s="35"/>
      <c r="CV736" s="35"/>
      <c r="CW736" s="35"/>
      <c r="CX736" s="35"/>
      <c r="CY736" s="35"/>
      <c r="CZ736" s="35"/>
    </row>
    <row r="737" spans="1:104" ht="10.5" customHeight="1" x14ac:dyDescent="0.1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  <c r="BF737" s="35"/>
      <c r="BG737" s="35"/>
      <c r="BH737" s="35"/>
      <c r="BI737" s="35"/>
      <c r="BJ737" s="35"/>
      <c r="BK737" s="35"/>
      <c r="BL737" s="35"/>
      <c r="BM737" s="35"/>
      <c r="BN737" s="35"/>
      <c r="BO737" s="35"/>
      <c r="BP737" s="35"/>
      <c r="BQ737" s="35"/>
      <c r="BR737" s="35"/>
      <c r="BS737" s="35"/>
      <c r="BT737" s="35"/>
      <c r="BU737" s="35"/>
      <c r="BV737" s="35"/>
      <c r="BW737" s="35"/>
      <c r="BX737" s="35"/>
      <c r="BY737" s="35"/>
      <c r="BZ737" s="35"/>
      <c r="CA737" s="35"/>
      <c r="CB737" s="35"/>
      <c r="CC737" s="35"/>
      <c r="CD737" s="35"/>
      <c r="CE737" s="35"/>
      <c r="CF737" s="35"/>
      <c r="CG737" s="35"/>
      <c r="CH737" s="35"/>
      <c r="CI737" s="35"/>
      <c r="CJ737" s="35"/>
      <c r="CK737" s="35"/>
      <c r="CL737" s="35"/>
      <c r="CM737" s="35"/>
      <c r="CN737" s="35"/>
      <c r="CO737" s="35"/>
      <c r="CP737" s="35"/>
      <c r="CQ737" s="35"/>
      <c r="CR737" s="35"/>
      <c r="CS737" s="35"/>
      <c r="CT737" s="35"/>
      <c r="CU737" s="35"/>
      <c r="CV737" s="35"/>
      <c r="CW737" s="35"/>
      <c r="CX737" s="35"/>
      <c r="CY737" s="35"/>
      <c r="CZ737" s="35"/>
    </row>
    <row r="738" spans="1:104" ht="10.5" customHeight="1" x14ac:dyDescent="0.1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  <c r="BA738" s="35"/>
      <c r="BB738" s="35"/>
      <c r="BC738" s="35"/>
      <c r="BD738" s="35"/>
      <c r="BE738" s="35"/>
      <c r="BF738" s="35"/>
      <c r="BG738" s="35"/>
      <c r="BH738" s="35"/>
      <c r="BI738" s="35"/>
      <c r="BJ738" s="35"/>
      <c r="BK738" s="35"/>
      <c r="BL738" s="35"/>
      <c r="BM738" s="35"/>
      <c r="BN738" s="35"/>
      <c r="BO738" s="35"/>
      <c r="BP738" s="35"/>
      <c r="BQ738" s="35"/>
      <c r="BR738" s="35"/>
      <c r="BS738" s="35"/>
      <c r="BT738" s="35"/>
      <c r="BU738" s="35"/>
      <c r="BV738" s="35"/>
      <c r="BW738" s="35"/>
      <c r="BX738" s="35"/>
      <c r="BY738" s="35"/>
      <c r="BZ738" s="35"/>
      <c r="CA738" s="35"/>
      <c r="CB738" s="35"/>
      <c r="CC738" s="35"/>
      <c r="CD738" s="35"/>
      <c r="CE738" s="35"/>
      <c r="CF738" s="35"/>
      <c r="CG738" s="35"/>
      <c r="CH738" s="35"/>
      <c r="CI738" s="35"/>
      <c r="CJ738" s="35"/>
      <c r="CK738" s="35"/>
      <c r="CL738" s="35"/>
      <c r="CM738" s="35"/>
      <c r="CN738" s="35"/>
      <c r="CO738" s="35"/>
      <c r="CP738" s="35"/>
      <c r="CQ738" s="35"/>
      <c r="CR738" s="35"/>
      <c r="CS738" s="35"/>
      <c r="CT738" s="35"/>
      <c r="CU738" s="35"/>
      <c r="CV738" s="35"/>
      <c r="CW738" s="35"/>
      <c r="CX738" s="35"/>
      <c r="CY738" s="35"/>
      <c r="CZ738" s="35"/>
    </row>
    <row r="739" spans="1:104" ht="10.5" customHeight="1" x14ac:dyDescent="0.1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  <c r="BA739" s="35"/>
      <c r="BB739" s="35"/>
      <c r="BC739" s="35"/>
      <c r="BD739" s="35"/>
      <c r="BE739" s="35"/>
      <c r="BF739" s="35"/>
      <c r="BG739" s="35"/>
      <c r="BH739" s="35"/>
      <c r="BI739" s="35"/>
      <c r="BJ739" s="35"/>
      <c r="BK739" s="35"/>
      <c r="BL739" s="35"/>
      <c r="BM739" s="35"/>
      <c r="BN739" s="35"/>
      <c r="BO739" s="35"/>
      <c r="BP739" s="35"/>
      <c r="BQ739" s="35"/>
      <c r="BR739" s="35"/>
      <c r="BS739" s="35"/>
      <c r="BT739" s="35"/>
      <c r="BU739" s="35"/>
      <c r="BV739" s="35"/>
      <c r="BW739" s="35"/>
      <c r="BX739" s="35"/>
      <c r="BY739" s="35"/>
      <c r="BZ739" s="35"/>
      <c r="CA739" s="35"/>
      <c r="CB739" s="35"/>
      <c r="CC739" s="35"/>
      <c r="CD739" s="35"/>
      <c r="CE739" s="35"/>
      <c r="CF739" s="35"/>
      <c r="CG739" s="35"/>
      <c r="CH739" s="35"/>
      <c r="CI739" s="35"/>
      <c r="CJ739" s="35"/>
      <c r="CK739" s="35"/>
      <c r="CL739" s="35"/>
      <c r="CM739" s="35"/>
      <c r="CN739" s="35"/>
      <c r="CO739" s="35"/>
      <c r="CP739" s="35"/>
      <c r="CQ739" s="35"/>
      <c r="CR739" s="35"/>
      <c r="CS739" s="35"/>
      <c r="CT739" s="35"/>
      <c r="CU739" s="35"/>
      <c r="CV739" s="35"/>
      <c r="CW739" s="35"/>
      <c r="CX739" s="35"/>
      <c r="CY739" s="35"/>
      <c r="CZ739" s="35"/>
    </row>
    <row r="740" spans="1:104" ht="10.5" customHeight="1" x14ac:dyDescent="0.1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  <c r="BA740" s="35"/>
      <c r="BB740" s="35"/>
      <c r="BC740" s="35"/>
      <c r="BD740" s="35"/>
      <c r="BE740" s="35"/>
      <c r="BF740" s="35"/>
      <c r="BG740" s="35"/>
      <c r="BH740" s="35"/>
      <c r="BI740" s="35"/>
      <c r="BJ740" s="35"/>
      <c r="BK740" s="35"/>
      <c r="BL740" s="35"/>
      <c r="BM740" s="35"/>
      <c r="BN740" s="35"/>
      <c r="BO740" s="35"/>
      <c r="BP740" s="35"/>
      <c r="BQ740" s="35"/>
      <c r="BR740" s="35"/>
      <c r="BS740" s="35"/>
      <c r="BT740" s="35"/>
      <c r="BU740" s="35"/>
      <c r="BV740" s="35"/>
      <c r="BW740" s="35"/>
      <c r="BX740" s="35"/>
      <c r="BY740" s="35"/>
      <c r="BZ740" s="35"/>
      <c r="CA740" s="35"/>
      <c r="CB740" s="35"/>
      <c r="CC740" s="35"/>
      <c r="CD740" s="35"/>
      <c r="CE740" s="35"/>
      <c r="CF740" s="35"/>
      <c r="CG740" s="35"/>
      <c r="CH740" s="35"/>
      <c r="CI740" s="35"/>
      <c r="CJ740" s="35"/>
      <c r="CK740" s="35"/>
      <c r="CL740" s="35"/>
      <c r="CM740" s="35"/>
      <c r="CN740" s="35"/>
      <c r="CO740" s="35"/>
      <c r="CP740" s="35"/>
      <c r="CQ740" s="35"/>
      <c r="CR740" s="35"/>
      <c r="CS740" s="35"/>
      <c r="CT740" s="35"/>
      <c r="CU740" s="35"/>
      <c r="CV740" s="35"/>
      <c r="CW740" s="35"/>
      <c r="CX740" s="35"/>
      <c r="CY740" s="35"/>
      <c r="CZ740" s="35"/>
    </row>
    <row r="741" spans="1:104" ht="10.5" customHeight="1" x14ac:dyDescent="0.1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  <c r="BA741" s="35"/>
      <c r="BB741" s="35"/>
      <c r="BC741" s="35"/>
      <c r="BD741" s="35"/>
      <c r="BE741" s="35"/>
      <c r="BF741" s="35"/>
      <c r="BG741" s="35"/>
      <c r="BH741" s="35"/>
      <c r="BI741" s="35"/>
      <c r="BJ741" s="35"/>
      <c r="BK741" s="35"/>
      <c r="BL741" s="35"/>
      <c r="BM741" s="35"/>
      <c r="BN741" s="35"/>
      <c r="BO741" s="35"/>
      <c r="BP741" s="35"/>
      <c r="BQ741" s="35"/>
      <c r="BR741" s="35"/>
      <c r="BS741" s="35"/>
      <c r="BT741" s="35"/>
      <c r="BU741" s="35"/>
      <c r="BV741" s="35"/>
      <c r="BW741" s="35"/>
      <c r="BX741" s="35"/>
      <c r="BY741" s="35"/>
      <c r="BZ741" s="35"/>
      <c r="CA741" s="35"/>
      <c r="CB741" s="35"/>
      <c r="CC741" s="35"/>
      <c r="CD741" s="35"/>
      <c r="CE741" s="35"/>
      <c r="CF741" s="35"/>
      <c r="CG741" s="35"/>
      <c r="CH741" s="35"/>
      <c r="CI741" s="35"/>
      <c r="CJ741" s="35"/>
      <c r="CK741" s="35"/>
      <c r="CL741" s="35"/>
      <c r="CM741" s="35"/>
      <c r="CN741" s="35"/>
      <c r="CO741" s="35"/>
      <c r="CP741" s="35"/>
      <c r="CQ741" s="35"/>
      <c r="CR741" s="35"/>
      <c r="CS741" s="35"/>
      <c r="CT741" s="35"/>
      <c r="CU741" s="35"/>
      <c r="CV741" s="35"/>
      <c r="CW741" s="35"/>
      <c r="CX741" s="35"/>
      <c r="CY741" s="35"/>
      <c r="CZ741" s="35"/>
    </row>
    <row r="742" spans="1:104" ht="10.5" customHeight="1" x14ac:dyDescent="0.1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  <c r="BA742" s="35"/>
      <c r="BB742" s="35"/>
      <c r="BC742" s="35"/>
      <c r="BD742" s="35"/>
      <c r="BE742" s="35"/>
      <c r="BF742" s="35"/>
      <c r="BG742" s="35"/>
      <c r="BH742" s="35"/>
      <c r="BI742" s="35"/>
      <c r="BJ742" s="35"/>
      <c r="BK742" s="35"/>
      <c r="BL742" s="35"/>
      <c r="BM742" s="35"/>
      <c r="BN742" s="35"/>
      <c r="BO742" s="35"/>
      <c r="BP742" s="35"/>
      <c r="BQ742" s="35"/>
      <c r="BR742" s="35"/>
      <c r="BS742" s="35"/>
      <c r="BT742" s="35"/>
      <c r="BU742" s="35"/>
      <c r="BV742" s="35"/>
      <c r="BW742" s="35"/>
      <c r="BX742" s="35"/>
      <c r="BY742" s="35"/>
      <c r="BZ742" s="35"/>
      <c r="CA742" s="35"/>
      <c r="CB742" s="35"/>
      <c r="CC742" s="35"/>
      <c r="CD742" s="35"/>
      <c r="CE742" s="35"/>
      <c r="CF742" s="35"/>
      <c r="CG742" s="35"/>
      <c r="CH742" s="35"/>
      <c r="CI742" s="35"/>
      <c r="CJ742" s="35"/>
      <c r="CK742" s="35"/>
      <c r="CL742" s="35"/>
      <c r="CM742" s="35"/>
      <c r="CN742" s="35"/>
      <c r="CO742" s="35"/>
      <c r="CP742" s="35"/>
      <c r="CQ742" s="35"/>
      <c r="CR742" s="35"/>
      <c r="CS742" s="35"/>
      <c r="CT742" s="35"/>
      <c r="CU742" s="35"/>
      <c r="CV742" s="35"/>
      <c r="CW742" s="35"/>
      <c r="CX742" s="35"/>
      <c r="CY742" s="35"/>
      <c r="CZ742" s="35"/>
    </row>
    <row r="743" spans="1:104" ht="10.5" customHeight="1" x14ac:dyDescent="0.1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  <c r="BA743" s="35"/>
      <c r="BB743" s="35"/>
      <c r="BC743" s="35"/>
      <c r="BD743" s="35"/>
      <c r="BE743" s="35"/>
      <c r="BF743" s="35"/>
      <c r="BG743" s="35"/>
      <c r="BH743" s="35"/>
      <c r="BI743" s="35"/>
      <c r="BJ743" s="35"/>
      <c r="BK743" s="35"/>
      <c r="BL743" s="35"/>
      <c r="BM743" s="35"/>
      <c r="BN743" s="35"/>
      <c r="BO743" s="35"/>
      <c r="BP743" s="35"/>
      <c r="BQ743" s="35"/>
      <c r="BR743" s="35"/>
      <c r="BS743" s="35"/>
      <c r="BT743" s="35"/>
      <c r="BU743" s="35"/>
      <c r="BV743" s="35"/>
      <c r="BW743" s="35"/>
      <c r="BX743" s="35"/>
      <c r="BY743" s="35"/>
      <c r="BZ743" s="35"/>
      <c r="CA743" s="35"/>
      <c r="CB743" s="35"/>
      <c r="CC743" s="35"/>
      <c r="CD743" s="35"/>
      <c r="CE743" s="35"/>
      <c r="CF743" s="35"/>
      <c r="CG743" s="35"/>
      <c r="CH743" s="35"/>
      <c r="CI743" s="35"/>
      <c r="CJ743" s="35"/>
      <c r="CK743" s="35"/>
      <c r="CL743" s="35"/>
      <c r="CM743" s="35"/>
      <c r="CN743" s="35"/>
      <c r="CO743" s="35"/>
      <c r="CP743" s="35"/>
      <c r="CQ743" s="35"/>
      <c r="CR743" s="35"/>
      <c r="CS743" s="35"/>
      <c r="CT743" s="35"/>
      <c r="CU743" s="35"/>
      <c r="CV743" s="35"/>
      <c r="CW743" s="35"/>
      <c r="CX743" s="35"/>
      <c r="CY743" s="35"/>
      <c r="CZ743" s="35"/>
    </row>
    <row r="744" spans="1:104" ht="10.5" customHeight="1" x14ac:dyDescent="0.1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  <c r="BA744" s="35"/>
      <c r="BB744" s="35"/>
      <c r="BC744" s="35"/>
      <c r="BD744" s="35"/>
      <c r="BE744" s="35"/>
      <c r="BF744" s="35"/>
      <c r="BG744" s="35"/>
      <c r="BH744" s="35"/>
      <c r="BI744" s="35"/>
      <c r="BJ744" s="35"/>
      <c r="BK744" s="35"/>
      <c r="BL744" s="35"/>
      <c r="BM744" s="35"/>
      <c r="BN744" s="35"/>
      <c r="BO744" s="35"/>
      <c r="BP744" s="35"/>
      <c r="BQ744" s="35"/>
      <c r="BR744" s="35"/>
      <c r="BS744" s="35"/>
      <c r="BT744" s="35"/>
      <c r="BU744" s="35"/>
      <c r="BV744" s="35"/>
      <c r="BW744" s="35"/>
      <c r="BX744" s="35"/>
      <c r="BY744" s="35"/>
      <c r="BZ744" s="35"/>
      <c r="CA744" s="35"/>
      <c r="CB744" s="35"/>
      <c r="CC744" s="35"/>
      <c r="CD744" s="35"/>
      <c r="CE744" s="35"/>
      <c r="CF744" s="35"/>
      <c r="CG744" s="35"/>
      <c r="CH744" s="35"/>
      <c r="CI744" s="35"/>
      <c r="CJ744" s="35"/>
      <c r="CK744" s="35"/>
      <c r="CL744" s="35"/>
      <c r="CM744" s="35"/>
      <c r="CN744" s="35"/>
      <c r="CO744" s="35"/>
      <c r="CP744" s="35"/>
      <c r="CQ744" s="35"/>
      <c r="CR744" s="35"/>
      <c r="CS744" s="35"/>
      <c r="CT744" s="35"/>
      <c r="CU744" s="35"/>
      <c r="CV744" s="35"/>
      <c r="CW744" s="35"/>
      <c r="CX744" s="35"/>
      <c r="CY744" s="35"/>
      <c r="CZ744" s="35"/>
    </row>
    <row r="745" spans="1:104" ht="10.5" customHeight="1" x14ac:dyDescent="0.1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  <c r="BA745" s="35"/>
      <c r="BB745" s="35"/>
      <c r="BC745" s="35"/>
      <c r="BD745" s="35"/>
      <c r="BE745" s="35"/>
      <c r="BF745" s="35"/>
      <c r="BG745" s="35"/>
      <c r="BH745" s="35"/>
      <c r="BI745" s="35"/>
      <c r="BJ745" s="35"/>
      <c r="BK745" s="35"/>
      <c r="BL745" s="35"/>
      <c r="BM745" s="35"/>
      <c r="BN745" s="35"/>
      <c r="BO745" s="35"/>
      <c r="BP745" s="35"/>
      <c r="BQ745" s="35"/>
      <c r="BR745" s="35"/>
      <c r="BS745" s="35"/>
      <c r="BT745" s="35"/>
      <c r="BU745" s="35"/>
      <c r="BV745" s="35"/>
      <c r="BW745" s="35"/>
      <c r="BX745" s="35"/>
      <c r="BY745" s="35"/>
      <c r="BZ745" s="35"/>
      <c r="CA745" s="35"/>
      <c r="CB745" s="35"/>
      <c r="CC745" s="35"/>
      <c r="CD745" s="35"/>
      <c r="CE745" s="35"/>
      <c r="CF745" s="35"/>
      <c r="CG745" s="35"/>
      <c r="CH745" s="35"/>
      <c r="CI745" s="35"/>
      <c r="CJ745" s="35"/>
      <c r="CK745" s="35"/>
      <c r="CL745" s="35"/>
      <c r="CM745" s="35"/>
      <c r="CN745" s="35"/>
      <c r="CO745" s="35"/>
      <c r="CP745" s="35"/>
      <c r="CQ745" s="35"/>
      <c r="CR745" s="35"/>
      <c r="CS745" s="35"/>
      <c r="CT745" s="35"/>
      <c r="CU745" s="35"/>
      <c r="CV745" s="35"/>
      <c r="CW745" s="35"/>
      <c r="CX745" s="35"/>
      <c r="CY745" s="35"/>
      <c r="CZ745" s="35"/>
    </row>
    <row r="746" spans="1:104" ht="10.5" customHeight="1" x14ac:dyDescent="0.1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  <c r="BA746" s="35"/>
      <c r="BB746" s="35"/>
      <c r="BC746" s="35"/>
      <c r="BD746" s="35"/>
      <c r="BE746" s="35"/>
      <c r="BF746" s="35"/>
      <c r="BG746" s="35"/>
      <c r="BH746" s="35"/>
      <c r="BI746" s="35"/>
      <c r="BJ746" s="35"/>
      <c r="BK746" s="35"/>
      <c r="BL746" s="35"/>
      <c r="BM746" s="35"/>
      <c r="BN746" s="35"/>
      <c r="BO746" s="35"/>
      <c r="BP746" s="35"/>
      <c r="BQ746" s="35"/>
      <c r="BR746" s="35"/>
      <c r="BS746" s="35"/>
      <c r="BT746" s="35"/>
      <c r="BU746" s="35"/>
      <c r="BV746" s="35"/>
      <c r="BW746" s="35"/>
      <c r="BX746" s="35"/>
      <c r="BY746" s="35"/>
      <c r="BZ746" s="35"/>
      <c r="CA746" s="35"/>
      <c r="CB746" s="35"/>
      <c r="CC746" s="35"/>
      <c r="CD746" s="35"/>
      <c r="CE746" s="35"/>
      <c r="CF746" s="35"/>
      <c r="CG746" s="35"/>
      <c r="CH746" s="35"/>
      <c r="CI746" s="35"/>
      <c r="CJ746" s="35"/>
      <c r="CK746" s="35"/>
      <c r="CL746" s="35"/>
      <c r="CM746" s="35"/>
      <c r="CN746" s="35"/>
      <c r="CO746" s="35"/>
      <c r="CP746" s="35"/>
      <c r="CQ746" s="35"/>
      <c r="CR746" s="35"/>
      <c r="CS746" s="35"/>
      <c r="CT746" s="35"/>
      <c r="CU746" s="35"/>
      <c r="CV746" s="35"/>
      <c r="CW746" s="35"/>
      <c r="CX746" s="35"/>
      <c r="CY746" s="35"/>
      <c r="CZ746" s="35"/>
    </row>
    <row r="747" spans="1:104" ht="10.5" customHeight="1" x14ac:dyDescent="0.1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  <c r="BA747" s="35"/>
      <c r="BB747" s="35"/>
      <c r="BC747" s="35"/>
      <c r="BD747" s="35"/>
      <c r="BE747" s="35"/>
      <c r="BF747" s="35"/>
      <c r="BG747" s="35"/>
      <c r="BH747" s="35"/>
      <c r="BI747" s="35"/>
      <c r="BJ747" s="35"/>
      <c r="BK747" s="35"/>
      <c r="BL747" s="35"/>
      <c r="BM747" s="35"/>
      <c r="BN747" s="35"/>
      <c r="BO747" s="35"/>
      <c r="BP747" s="35"/>
      <c r="BQ747" s="35"/>
      <c r="BR747" s="35"/>
      <c r="BS747" s="35"/>
      <c r="BT747" s="35"/>
      <c r="BU747" s="35"/>
      <c r="BV747" s="35"/>
      <c r="BW747" s="35"/>
      <c r="BX747" s="35"/>
      <c r="BY747" s="35"/>
      <c r="BZ747" s="35"/>
      <c r="CA747" s="35"/>
      <c r="CB747" s="35"/>
      <c r="CC747" s="35"/>
      <c r="CD747" s="35"/>
      <c r="CE747" s="35"/>
      <c r="CF747" s="35"/>
      <c r="CG747" s="35"/>
      <c r="CH747" s="35"/>
      <c r="CI747" s="35"/>
      <c r="CJ747" s="35"/>
      <c r="CK747" s="35"/>
      <c r="CL747" s="35"/>
      <c r="CM747" s="35"/>
      <c r="CN747" s="35"/>
      <c r="CO747" s="35"/>
      <c r="CP747" s="35"/>
      <c r="CQ747" s="35"/>
      <c r="CR747" s="35"/>
      <c r="CS747" s="35"/>
      <c r="CT747" s="35"/>
      <c r="CU747" s="35"/>
      <c r="CV747" s="35"/>
      <c r="CW747" s="35"/>
      <c r="CX747" s="35"/>
      <c r="CY747" s="35"/>
      <c r="CZ747" s="35"/>
    </row>
    <row r="748" spans="1:104" ht="10.5" customHeight="1" x14ac:dyDescent="0.1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  <c r="BA748" s="35"/>
      <c r="BB748" s="35"/>
      <c r="BC748" s="35"/>
      <c r="BD748" s="35"/>
      <c r="BE748" s="35"/>
      <c r="BF748" s="35"/>
      <c r="BG748" s="35"/>
      <c r="BH748" s="35"/>
      <c r="BI748" s="35"/>
      <c r="BJ748" s="35"/>
      <c r="BK748" s="35"/>
      <c r="BL748" s="35"/>
      <c r="BM748" s="35"/>
      <c r="BN748" s="35"/>
      <c r="BO748" s="35"/>
      <c r="BP748" s="35"/>
      <c r="BQ748" s="35"/>
      <c r="BR748" s="35"/>
      <c r="BS748" s="35"/>
      <c r="BT748" s="35"/>
      <c r="BU748" s="35"/>
      <c r="BV748" s="35"/>
      <c r="BW748" s="35"/>
      <c r="BX748" s="35"/>
      <c r="BY748" s="35"/>
      <c r="BZ748" s="35"/>
      <c r="CA748" s="35"/>
      <c r="CB748" s="35"/>
      <c r="CC748" s="35"/>
      <c r="CD748" s="35"/>
      <c r="CE748" s="35"/>
      <c r="CF748" s="35"/>
      <c r="CG748" s="35"/>
      <c r="CH748" s="35"/>
      <c r="CI748" s="35"/>
      <c r="CJ748" s="35"/>
      <c r="CK748" s="35"/>
      <c r="CL748" s="35"/>
      <c r="CM748" s="35"/>
      <c r="CN748" s="35"/>
      <c r="CO748" s="35"/>
      <c r="CP748" s="35"/>
      <c r="CQ748" s="35"/>
      <c r="CR748" s="35"/>
      <c r="CS748" s="35"/>
      <c r="CT748" s="35"/>
      <c r="CU748" s="35"/>
      <c r="CV748" s="35"/>
      <c r="CW748" s="35"/>
      <c r="CX748" s="35"/>
      <c r="CY748" s="35"/>
      <c r="CZ748" s="35"/>
    </row>
    <row r="749" spans="1:104" ht="10.5" customHeight="1" x14ac:dyDescent="0.1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  <c r="BA749" s="35"/>
      <c r="BB749" s="35"/>
      <c r="BC749" s="35"/>
      <c r="BD749" s="35"/>
      <c r="BE749" s="35"/>
      <c r="BF749" s="35"/>
      <c r="BG749" s="35"/>
      <c r="BH749" s="35"/>
      <c r="BI749" s="35"/>
      <c r="BJ749" s="35"/>
      <c r="BK749" s="35"/>
      <c r="BL749" s="35"/>
      <c r="BM749" s="35"/>
      <c r="BN749" s="35"/>
      <c r="BO749" s="35"/>
      <c r="BP749" s="35"/>
      <c r="BQ749" s="35"/>
      <c r="BR749" s="35"/>
      <c r="BS749" s="35"/>
      <c r="BT749" s="35"/>
      <c r="BU749" s="35"/>
      <c r="BV749" s="35"/>
      <c r="BW749" s="35"/>
      <c r="BX749" s="35"/>
      <c r="BY749" s="35"/>
      <c r="BZ749" s="35"/>
      <c r="CA749" s="35"/>
      <c r="CB749" s="35"/>
      <c r="CC749" s="35"/>
      <c r="CD749" s="35"/>
      <c r="CE749" s="35"/>
      <c r="CF749" s="35"/>
      <c r="CG749" s="35"/>
      <c r="CH749" s="35"/>
      <c r="CI749" s="35"/>
      <c r="CJ749" s="35"/>
      <c r="CK749" s="35"/>
      <c r="CL749" s="35"/>
      <c r="CM749" s="35"/>
      <c r="CN749" s="35"/>
      <c r="CO749" s="35"/>
      <c r="CP749" s="35"/>
      <c r="CQ749" s="35"/>
      <c r="CR749" s="35"/>
      <c r="CS749" s="35"/>
      <c r="CT749" s="35"/>
      <c r="CU749" s="35"/>
      <c r="CV749" s="35"/>
      <c r="CW749" s="35"/>
      <c r="CX749" s="35"/>
      <c r="CY749" s="35"/>
      <c r="CZ749" s="35"/>
    </row>
    <row r="750" spans="1:104" ht="10.5" customHeight="1" x14ac:dyDescent="0.1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  <c r="BA750" s="35"/>
      <c r="BB750" s="35"/>
      <c r="BC750" s="35"/>
      <c r="BD750" s="35"/>
      <c r="BE750" s="35"/>
      <c r="BF750" s="35"/>
      <c r="BG750" s="35"/>
      <c r="BH750" s="35"/>
      <c r="BI750" s="35"/>
      <c r="BJ750" s="35"/>
      <c r="BK750" s="35"/>
      <c r="BL750" s="35"/>
      <c r="BM750" s="35"/>
      <c r="BN750" s="35"/>
      <c r="BO750" s="35"/>
      <c r="BP750" s="35"/>
      <c r="BQ750" s="35"/>
      <c r="BR750" s="35"/>
      <c r="BS750" s="35"/>
      <c r="BT750" s="35"/>
      <c r="BU750" s="35"/>
      <c r="BV750" s="35"/>
      <c r="BW750" s="35"/>
      <c r="BX750" s="35"/>
      <c r="BY750" s="35"/>
      <c r="BZ750" s="35"/>
      <c r="CA750" s="35"/>
      <c r="CB750" s="35"/>
      <c r="CC750" s="35"/>
      <c r="CD750" s="35"/>
      <c r="CE750" s="35"/>
      <c r="CF750" s="35"/>
      <c r="CG750" s="35"/>
      <c r="CH750" s="35"/>
      <c r="CI750" s="35"/>
      <c r="CJ750" s="35"/>
      <c r="CK750" s="35"/>
      <c r="CL750" s="35"/>
      <c r="CM750" s="35"/>
      <c r="CN750" s="35"/>
      <c r="CO750" s="35"/>
      <c r="CP750" s="35"/>
      <c r="CQ750" s="35"/>
      <c r="CR750" s="35"/>
      <c r="CS750" s="35"/>
      <c r="CT750" s="35"/>
      <c r="CU750" s="35"/>
      <c r="CV750" s="35"/>
      <c r="CW750" s="35"/>
      <c r="CX750" s="35"/>
      <c r="CY750" s="35"/>
      <c r="CZ750" s="35"/>
    </row>
    <row r="751" spans="1:104" ht="10.5" customHeight="1" x14ac:dyDescent="0.1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  <c r="BA751" s="35"/>
      <c r="BB751" s="35"/>
      <c r="BC751" s="35"/>
      <c r="BD751" s="35"/>
      <c r="BE751" s="35"/>
      <c r="BF751" s="35"/>
      <c r="BG751" s="35"/>
      <c r="BH751" s="35"/>
      <c r="BI751" s="35"/>
      <c r="BJ751" s="35"/>
      <c r="BK751" s="35"/>
      <c r="BL751" s="35"/>
      <c r="BM751" s="35"/>
      <c r="BN751" s="35"/>
      <c r="BO751" s="35"/>
      <c r="BP751" s="35"/>
      <c r="BQ751" s="35"/>
      <c r="BR751" s="35"/>
      <c r="BS751" s="35"/>
      <c r="BT751" s="35"/>
      <c r="BU751" s="35"/>
      <c r="BV751" s="35"/>
      <c r="BW751" s="35"/>
      <c r="BX751" s="35"/>
      <c r="BY751" s="35"/>
      <c r="BZ751" s="35"/>
      <c r="CA751" s="35"/>
      <c r="CB751" s="35"/>
      <c r="CC751" s="35"/>
      <c r="CD751" s="35"/>
      <c r="CE751" s="35"/>
      <c r="CF751" s="35"/>
      <c r="CG751" s="35"/>
      <c r="CH751" s="35"/>
      <c r="CI751" s="35"/>
      <c r="CJ751" s="35"/>
      <c r="CK751" s="35"/>
      <c r="CL751" s="35"/>
      <c r="CM751" s="35"/>
      <c r="CN751" s="35"/>
      <c r="CO751" s="35"/>
      <c r="CP751" s="35"/>
      <c r="CQ751" s="35"/>
      <c r="CR751" s="35"/>
      <c r="CS751" s="35"/>
      <c r="CT751" s="35"/>
      <c r="CU751" s="35"/>
      <c r="CV751" s="35"/>
      <c r="CW751" s="35"/>
      <c r="CX751" s="35"/>
      <c r="CY751" s="35"/>
      <c r="CZ751" s="35"/>
    </row>
    <row r="752" spans="1:104" ht="10.5" customHeight="1" x14ac:dyDescent="0.1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  <c r="BA752" s="35"/>
      <c r="BB752" s="35"/>
      <c r="BC752" s="35"/>
      <c r="BD752" s="35"/>
      <c r="BE752" s="35"/>
      <c r="BF752" s="35"/>
      <c r="BG752" s="35"/>
      <c r="BH752" s="35"/>
      <c r="BI752" s="35"/>
      <c r="BJ752" s="35"/>
      <c r="BK752" s="35"/>
      <c r="BL752" s="35"/>
      <c r="BM752" s="35"/>
      <c r="BN752" s="35"/>
      <c r="BO752" s="35"/>
      <c r="BP752" s="35"/>
      <c r="BQ752" s="35"/>
      <c r="BR752" s="35"/>
      <c r="BS752" s="35"/>
      <c r="BT752" s="35"/>
      <c r="BU752" s="35"/>
      <c r="BV752" s="35"/>
      <c r="BW752" s="35"/>
      <c r="BX752" s="35"/>
      <c r="BY752" s="35"/>
      <c r="BZ752" s="35"/>
      <c r="CA752" s="35"/>
      <c r="CB752" s="35"/>
      <c r="CC752" s="35"/>
      <c r="CD752" s="35"/>
      <c r="CE752" s="35"/>
      <c r="CF752" s="35"/>
      <c r="CG752" s="35"/>
      <c r="CH752" s="35"/>
      <c r="CI752" s="35"/>
      <c r="CJ752" s="35"/>
      <c r="CK752" s="35"/>
      <c r="CL752" s="35"/>
      <c r="CM752" s="35"/>
      <c r="CN752" s="35"/>
      <c r="CO752" s="35"/>
      <c r="CP752" s="35"/>
      <c r="CQ752" s="35"/>
      <c r="CR752" s="35"/>
      <c r="CS752" s="35"/>
      <c r="CT752" s="35"/>
      <c r="CU752" s="35"/>
      <c r="CV752" s="35"/>
      <c r="CW752" s="35"/>
      <c r="CX752" s="35"/>
      <c r="CY752" s="35"/>
      <c r="CZ752" s="35"/>
    </row>
    <row r="753" spans="1:104" ht="10.5" customHeight="1" x14ac:dyDescent="0.1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  <c r="BF753" s="35"/>
      <c r="BG753" s="35"/>
      <c r="BH753" s="35"/>
      <c r="BI753" s="35"/>
      <c r="BJ753" s="35"/>
      <c r="BK753" s="35"/>
      <c r="BL753" s="35"/>
      <c r="BM753" s="35"/>
      <c r="BN753" s="35"/>
      <c r="BO753" s="35"/>
      <c r="BP753" s="35"/>
      <c r="BQ753" s="35"/>
      <c r="BR753" s="35"/>
      <c r="BS753" s="35"/>
      <c r="BT753" s="35"/>
      <c r="BU753" s="35"/>
      <c r="BV753" s="35"/>
      <c r="BW753" s="35"/>
      <c r="BX753" s="35"/>
      <c r="BY753" s="35"/>
      <c r="BZ753" s="35"/>
      <c r="CA753" s="35"/>
      <c r="CB753" s="35"/>
      <c r="CC753" s="35"/>
      <c r="CD753" s="35"/>
      <c r="CE753" s="35"/>
      <c r="CF753" s="35"/>
      <c r="CG753" s="35"/>
      <c r="CH753" s="35"/>
      <c r="CI753" s="35"/>
      <c r="CJ753" s="35"/>
      <c r="CK753" s="35"/>
      <c r="CL753" s="35"/>
      <c r="CM753" s="35"/>
      <c r="CN753" s="35"/>
      <c r="CO753" s="35"/>
      <c r="CP753" s="35"/>
      <c r="CQ753" s="35"/>
      <c r="CR753" s="35"/>
      <c r="CS753" s="35"/>
      <c r="CT753" s="35"/>
      <c r="CU753" s="35"/>
      <c r="CV753" s="35"/>
      <c r="CW753" s="35"/>
      <c r="CX753" s="35"/>
      <c r="CY753" s="35"/>
      <c r="CZ753" s="35"/>
    </row>
    <row r="754" spans="1:104" ht="10.5" customHeight="1" x14ac:dyDescent="0.1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  <c r="BF754" s="35"/>
      <c r="BG754" s="35"/>
      <c r="BH754" s="35"/>
      <c r="BI754" s="35"/>
      <c r="BJ754" s="35"/>
      <c r="BK754" s="35"/>
      <c r="BL754" s="35"/>
      <c r="BM754" s="35"/>
      <c r="BN754" s="35"/>
      <c r="BO754" s="35"/>
      <c r="BP754" s="35"/>
      <c r="BQ754" s="35"/>
      <c r="BR754" s="35"/>
      <c r="BS754" s="35"/>
      <c r="BT754" s="35"/>
      <c r="BU754" s="35"/>
      <c r="BV754" s="35"/>
      <c r="BW754" s="35"/>
      <c r="BX754" s="35"/>
      <c r="BY754" s="35"/>
      <c r="BZ754" s="35"/>
      <c r="CA754" s="35"/>
      <c r="CB754" s="35"/>
      <c r="CC754" s="35"/>
      <c r="CD754" s="35"/>
      <c r="CE754" s="35"/>
      <c r="CF754" s="35"/>
      <c r="CG754" s="35"/>
      <c r="CH754" s="35"/>
      <c r="CI754" s="35"/>
      <c r="CJ754" s="35"/>
      <c r="CK754" s="35"/>
      <c r="CL754" s="35"/>
      <c r="CM754" s="35"/>
      <c r="CN754" s="35"/>
      <c r="CO754" s="35"/>
      <c r="CP754" s="35"/>
      <c r="CQ754" s="35"/>
      <c r="CR754" s="35"/>
      <c r="CS754" s="35"/>
      <c r="CT754" s="35"/>
      <c r="CU754" s="35"/>
      <c r="CV754" s="35"/>
      <c r="CW754" s="35"/>
      <c r="CX754" s="35"/>
      <c r="CY754" s="35"/>
      <c r="CZ754" s="35"/>
    </row>
    <row r="755" spans="1:104" ht="10.5" customHeight="1" x14ac:dyDescent="0.1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  <c r="BA755" s="35"/>
      <c r="BB755" s="35"/>
      <c r="BC755" s="35"/>
      <c r="BD755" s="35"/>
      <c r="BE755" s="35"/>
      <c r="BF755" s="35"/>
      <c r="BG755" s="35"/>
      <c r="BH755" s="35"/>
      <c r="BI755" s="35"/>
      <c r="BJ755" s="35"/>
      <c r="BK755" s="35"/>
      <c r="BL755" s="35"/>
      <c r="BM755" s="35"/>
      <c r="BN755" s="35"/>
      <c r="BO755" s="35"/>
      <c r="BP755" s="35"/>
      <c r="BQ755" s="35"/>
      <c r="BR755" s="35"/>
      <c r="BS755" s="35"/>
      <c r="BT755" s="35"/>
      <c r="BU755" s="35"/>
      <c r="BV755" s="35"/>
      <c r="BW755" s="35"/>
      <c r="BX755" s="35"/>
      <c r="BY755" s="35"/>
      <c r="BZ755" s="35"/>
      <c r="CA755" s="35"/>
      <c r="CB755" s="35"/>
      <c r="CC755" s="35"/>
      <c r="CD755" s="35"/>
      <c r="CE755" s="35"/>
      <c r="CF755" s="35"/>
      <c r="CG755" s="35"/>
      <c r="CH755" s="35"/>
      <c r="CI755" s="35"/>
      <c r="CJ755" s="35"/>
      <c r="CK755" s="35"/>
      <c r="CL755" s="35"/>
      <c r="CM755" s="35"/>
      <c r="CN755" s="35"/>
      <c r="CO755" s="35"/>
      <c r="CP755" s="35"/>
      <c r="CQ755" s="35"/>
      <c r="CR755" s="35"/>
      <c r="CS755" s="35"/>
      <c r="CT755" s="35"/>
      <c r="CU755" s="35"/>
      <c r="CV755" s="35"/>
      <c r="CW755" s="35"/>
      <c r="CX755" s="35"/>
      <c r="CY755" s="35"/>
      <c r="CZ755" s="35"/>
    </row>
    <row r="756" spans="1:104" ht="10.5" customHeight="1" x14ac:dyDescent="0.1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  <c r="BA756" s="35"/>
      <c r="BB756" s="35"/>
      <c r="BC756" s="35"/>
      <c r="BD756" s="35"/>
      <c r="BE756" s="35"/>
      <c r="BF756" s="35"/>
      <c r="BG756" s="35"/>
      <c r="BH756" s="35"/>
      <c r="BI756" s="35"/>
      <c r="BJ756" s="35"/>
      <c r="BK756" s="35"/>
      <c r="BL756" s="35"/>
      <c r="BM756" s="35"/>
      <c r="BN756" s="35"/>
      <c r="BO756" s="35"/>
      <c r="BP756" s="35"/>
      <c r="BQ756" s="35"/>
      <c r="BR756" s="35"/>
      <c r="BS756" s="35"/>
      <c r="BT756" s="35"/>
      <c r="BU756" s="35"/>
      <c r="BV756" s="35"/>
      <c r="BW756" s="35"/>
      <c r="BX756" s="35"/>
      <c r="BY756" s="35"/>
      <c r="BZ756" s="35"/>
      <c r="CA756" s="35"/>
      <c r="CB756" s="35"/>
      <c r="CC756" s="35"/>
      <c r="CD756" s="35"/>
      <c r="CE756" s="35"/>
      <c r="CF756" s="35"/>
      <c r="CG756" s="35"/>
      <c r="CH756" s="35"/>
      <c r="CI756" s="35"/>
      <c r="CJ756" s="35"/>
      <c r="CK756" s="35"/>
      <c r="CL756" s="35"/>
      <c r="CM756" s="35"/>
      <c r="CN756" s="35"/>
      <c r="CO756" s="35"/>
      <c r="CP756" s="35"/>
      <c r="CQ756" s="35"/>
      <c r="CR756" s="35"/>
      <c r="CS756" s="35"/>
      <c r="CT756" s="35"/>
      <c r="CU756" s="35"/>
      <c r="CV756" s="35"/>
      <c r="CW756" s="35"/>
      <c r="CX756" s="35"/>
      <c r="CY756" s="35"/>
      <c r="CZ756" s="35"/>
    </row>
    <row r="757" spans="1:104" ht="10.5" customHeight="1" x14ac:dyDescent="0.1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  <c r="BA757" s="35"/>
      <c r="BB757" s="35"/>
      <c r="BC757" s="35"/>
      <c r="BD757" s="35"/>
      <c r="BE757" s="35"/>
      <c r="BF757" s="35"/>
      <c r="BG757" s="35"/>
      <c r="BH757" s="35"/>
      <c r="BI757" s="35"/>
      <c r="BJ757" s="35"/>
      <c r="BK757" s="35"/>
      <c r="BL757" s="35"/>
      <c r="BM757" s="35"/>
      <c r="BN757" s="35"/>
      <c r="BO757" s="35"/>
      <c r="BP757" s="35"/>
      <c r="BQ757" s="35"/>
      <c r="BR757" s="35"/>
      <c r="BS757" s="35"/>
      <c r="BT757" s="35"/>
      <c r="BU757" s="35"/>
      <c r="BV757" s="35"/>
      <c r="BW757" s="35"/>
      <c r="BX757" s="35"/>
      <c r="BY757" s="35"/>
      <c r="BZ757" s="35"/>
      <c r="CA757" s="35"/>
      <c r="CB757" s="35"/>
      <c r="CC757" s="35"/>
      <c r="CD757" s="35"/>
      <c r="CE757" s="35"/>
      <c r="CF757" s="35"/>
      <c r="CG757" s="35"/>
      <c r="CH757" s="35"/>
      <c r="CI757" s="35"/>
      <c r="CJ757" s="35"/>
      <c r="CK757" s="35"/>
      <c r="CL757" s="35"/>
      <c r="CM757" s="35"/>
      <c r="CN757" s="35"/>
      <c r="CO757" s="35"/>
      <c r="CP757" s="35"/>
      <c r="CQ757" s="35"/>
      <c r="CR757" s="35"/>
      <c r="CS757" s="35"/>
      <c r="CT757" s="35"/>
      <c r="CU757" s="35"/>
      <c r="CV757" s="35"/>
      <c r="CW757" s="35"/>
      <c r="CX757" s="35"/>
      <c r="CY757" s="35"/>
      <c r="CZ757" s="35"/>
    </row>
    <row r="758" spans="1:104" ht="10.5" customHeight="1" x14ac:dyDescent="0.1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  <c r="BF758" s="35"/>
      <c r="BG758" s="35"/>
      <c r="BH758" s="35"/>
      <c r="BI758" s="35"/>
      <c r="BJ758" s="35"/>
      <c r="BK758" s="35"/>
      <c r="BL758" s="35"/>
      <c r="BM758" s="35"/>
      <c r="BN758" s="35"/>
      <c r="BO758" s="35"/>
      <c r="BP758" s="35"/>
      <c r="BQ758" s="35"/>
      <c r="BR758" s="35"/>
      <c r="BS758" s="35"/>
      <c r="BT758" s="35"/>
      <c r="BU758" s="35"/>
      <c r="BV758" s="35"/>
      <c r="BW758" s="35"/>
      <c r="BX758" s="35"/>
      <c r="BY758" s="35"/>
      <c r="BZ758" s="35"/>
      <c r="CA758" s="35"/>
      <c r="CB758" s="35"/>
      <c r="CC758" s="35"/>
      <c r="CD758" s="35"/>
      <c r="CE758" s="35"/>
      <c r="CF758" s="35"/>
      <c r="CG758" s="35"/>
      <c r="CH758" s="35"/>
      <c r="CI758" s="35"/>
      <c r="CJ758" s="35"/>
      <c r="CK758" s="35"/>
      <c r="CL758" s="35"/>
      <c r="CM758" s="35"/>
      <c r="CN758" s="35"/>
      <c r="CO758" s="35"/>
      <c r="CP758" s="35"/>
      <c r="CQ758" s="35"/>
      <c r="CR758" s="35"/>
      <c r="CS758" s="35"/>
      <c r="CT758" s="35"/>
      <c r="CU758" s="35"/>
      <c r="CV758" s="35"/>
      <c r="CW758" s="35"/>
      <c r="CX758" s="35"/>
      <c r="CY758" s="35"/>
      <c r="CZ758" s="35"/>
    </row>
    <row r="759" spans="1:104" ht="10.5" customHeight="1" x14ac:dyDescent="0.1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  <c r="BV759" s="35"/>
      <c r="BW759" s="35"/>
      <c r="BX759" s="35"/>
      <c r="BY759" s="35"/>
      <c r="BZ759" s="35"/>
      <c r="CA759" s="35"/>
      <c r="CB759" s="35"/>
      <c r="CC759" s="35"/>
      <c r="CD759" s="35"/>
      <c r="CE759" s="35"/>
      <c r="CF759" s="35"/>
      <c r="CG759" s="35"/>
      <c r="CH759" s="35"/>
      <c r="CI759" s="35"/>
      <c r="CJ759" s="35"/>
      <c r="CK759" s="35"/>
      <c r="CL759" s="35"/>
      <c r="CM759" s="35"/>
      <c r="CN759" s="35"/>
      <c r="CO759" s="35"/>
      <c r="CP759" s="35"/>
      <c r="CQ759" s="35"/>
      <c r="CR759" s="35"/>
      <c r="CS759" s="35"/>
      <c r="CT759" s="35"/>
      <c r="CU759" s="35"/>
      <c r="CV759" s="35"/>
      <c r="CW759" s="35"/>
      <c r="CX759" s="35"/>
      <c r="CY759" s="35"/>
      <c r="CZ759" s="35"/>
    </row>
    <row r="760" spans="1:104" ht="10.5" customHeight="1" x14ac:dyDescent="0.1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  <c r="BF760" s="35"/>
      <c r="BG760" s="35"/>
      <c r="BH760" s="35"/>
      <c r="BI760" s="35"/>
      <c r="BJ760" s="35"/>
      <c r="BK760" s="35"/>
      <c r="BL760" s="35"/>
      <c r="BM760" s="35"/>
      <c r="BN760" s="35"/>
      <c r="BO760" s="35"/>
      <c r="BP760" s="35"/>
      <c r="BQ760" s="35"/>
      <c r="BR760" s="35"/>
      <c r="BS760" s="35"/>
      <c r="BT760" s="35"/>
      <c r="BU760" s="35"/>
      <c r="BV760" s="35"/>
      <c r="BW760" s="35"/>
      <c r="BX760" s="35"/>
      <c r="BY760" s="35"/>
      <c r="BZ760" s="35"/>
      <c r="CA760" s="35"/>
      <c r="CB760" s="35"/>
      <c r="CC760" s="35"/>
      <c r="CD760" s="35"/>
      <c r="CE760" s="35"/>
      <c r="CF760" s="35"/>
      <c r="CG760" s="35"/>
      <c r="CH760" s="35"/>
      <c r="CI760" s="35"/>
      <c r="CJ760" s="35"/>
      <c r="CK760" s="35"/>
      <c r="CL760" s="35"/>
      <c r="CM760" s="35"/>
      <c r="CN760" s="35"/>
      <c r="CO760" s="35"/>
      <c r="CP760" s="35"/>
      <c r="CQ760" s="35"/>
      <c r="CR760" s="35"/>
      <c r="CS760" s="35"/>
      <c r="CT760" s="35"/>
      <c r="CU760" s="35"/>
      <c r="CV760" s="35"/>
      <c r="CW760" s="35"/>
      <c r="CX760" s="35"/>
      <c r="CY760" s="35"/>
      <c r="CZ760" s="35"/>
    </row>
    <row r="761" spans="1:104" ht="10.5" customHeight="1" x14ac:dyDescent="0.1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  <c r="BA761" s="35"/>
      <c r="BB761" s="35"/>
      <c r="BC761" s="35"/>
      <c r="BD761" s="35"/>
      <c r="BE761" s="35"/>
      <c r="BF761" s="35"/>
      <c r="BG761" s="35"/>
      <c r="BH761" s="35"/>
      <c r="BI761" s="35"/>
      <c r="BJ761" s="35"/>
      <c r="BK761" s="35"/>
      <c r="BL761" s="35"/>
      <c r="BM761" s="35"/>
      <c r="BN761" s="35"/>
      <c r="BO761" s="35"/>
      <c r="BP761" s="35"/>
      <c r="BQ761" s="35"/>
      <c r="BR761" s="35"/>
      <c r="BS761" s="35"/>
      <c r="BT761" s="35"/>
      <c r="BU761" s="35"/>
      <c r="BV761" s="35"/>
      <c r="BW761" s="35"/>
      <c r="BX761" s="35"/>
      <c r="BY761" s="35"/>
      <c r="BZ761" s="35"/>
      <c r="CA761" s="35"/>
      <c r="CB761" s="35"/>
      <c r="CC761" s="35"/>
      <c r="CD761" s="35"/>
      <c r="CE761" s="35"/>
      <c r="CF761" s="35"/>
      <c r="CG761" s="35"/>
      <c r="CH761" s="35"/>
      <c r="CI761" s="35"/>
      <c r="CJ761" s="35"/>
      <c r="CK761" s="35"/>
      <c r="CL761" s="35"/>
      <c r="CM761" s="35"/>
      <c r="CN761" s="35"/>
      <c r="CO761" s="35"/>
      <c r="CP761" s="35"/>
      <c r="CQ761" s="35"/>
      <c r="CR761" s="35"/>
      <c r="CS761" s="35"/>
      <c r="CT761" s="35"/>
      <c r="CU761" s="35"/>
      <c r="CV761" s="35"/>
      <c r="CW761" s="35"/>
      <c r="CX761" s="35"/>
      <c r="CY761" s="35"/>
      <c r="CZ761" s="35"/>
    </row>
    <row r="762" spans="1:104" ht="10.5" customHeight="1" x14ac:dyDescent="0.1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  <c r="BA762" s="35"/>
      <c r="BB762" s="35"/>
      <c r="BC762" s="35"/>
      <c r="BD762" s="35"/>
      <c r="BE762" s="35"/>
      <c r="BF762" s="35"/>
      <c r="BG762" s="35"/>
      <c r="BH762" s="35"/>
      <c r="BI762" s="35"/>
      <c r="BJ762" s="35"/>
      <c r="BK762" s="35"/>
      <c r="BL762" s="35"/>
      <c r="BM762" s="35"/>
      <c r="BN762" s="35"/>
      <c r="BO762" s="35"/>
      <c r="BP762" s="35"/>
      <c r="BQ762" s="35"/>
      <c r="BR762" s="35"/>
      <c r="BS762" s="35"/>
      <c r="BT762" s="35"/>
      <c r="BU762" s="35"/>
      <c r="BV762" s="35"/>
      <c r="BW762" s="35"/>
      <c r="BX762" s="35"/>
      <c r="BY762" s="35"/>
      <c r="BZ762" s="35"/>
      <c r="CA762" s="35"/>
      <c r="CB762" s="35"/>
      <c r="CC762" s="35"/>
      <c r="CD762" s="35"/>
      <c r="CE762" s="35"/>
      <c r="CF762" s="35"/>
      <c r="CG762" s="35"/>
      <c r="CH762" s="35"/>
      <c r="CI762" s="35"/>
      <c r="CJ762" s="35"/>
      <c r="CK762" s="35"/>
      <c r="CL762" s="35"/>
      <c r="CM762" s="35"/>
      <c r="CN762" s="35"/>
      <c r="CO762" s="35"/>
      <c r="CP762" s="35"/>
      <c r="CQ762" s="35"/>
      <c r="CR762" s="35"/>
      <c r="CS762" s="35"/>
      <c r="CT762" s="35"/>
      <c r="CU762" s="35"/>
      <c r="CV762" s="35"/>
      <c r="CW762" s="35"/>
      <c r="CX762" s="35"/>
      <c r="CY762" s="35"/>
      <c r="CZ762" s="35"/>
    </row>
    <row r="763" spans="1:104" ht="10.5" customHeight="1" x14ac:dyDescent="0.1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  <c r="BF763" s="35"/>
      <c r="BG763" s="35"/>
      <c r="BH763" s="35"/>
      <c r="BI763" s="35"/>
      <c r="BJ763" s="35"/>
      <c r="BK763" s="35"/>
      <c r="BL763" s="35"/>
      <c r="BM763" s="35"/>
      <c r="BN763" s="35"/>
      <c r="BO763" s="35"/>
      <c r="BP763" s="35"/>
      <c r="BQ763" s="35"/>
      <c r="BR763" s="35"/>
      <c r="BS763" s="35"/>
      <c r="BT763" s="35"/>
      <c r="BU763" s="35"/>
      <c r="BV763" s="35"/>
      <c r="BW763" s="35"/>
      <c r="BX763" s="35"/>
      <c r="BY763" s="35"/>
      <c r="BZ763" s="35"/>
      <c r="CA763" s="35"/>
      <c r="CB763" s="35"/>
      <c r="CC763" s="35"/>
      <c r="CD763" s="35"/>
      <c r="CE763" s="35"/>
      <c r="CF763" s="35"/>
      <c r="CG763" s="35"/>
      <c r="CH763" s="35"/>
      <c r="CI763" s="35"/>
      <c r="CJ763" s="35"/>
      <c r="CK763" s="35"/>
      <c r="CL763" s="35"/>
      <c r="CM763" s="35"/>
      <c r="CN763" s="35"/>
      <c r="CO763" s="35"/>
      <c r="CP763" s="35"/>
      <c r="CQ763" s="35"/>
      <c r="CR763" s="35"/>
      <c r="CS763" s="35"/>
      <c r="CT763" s="35"/>
      <c r="CU763" s="35"/>
      <c r="CV763" s="35"/>
      <c r="CW763" s="35"/>
      <c r="CX763" s="35"/>
      <c r="CY763" s="35"/>
      <c r="CZ763" s="35"/>
    </row>
    <row r="764" spans="1:104" ht="10.5" customHeight="1" x14ac:dyDescent="0.1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  <c r="BA764" s="35"/>
      <c r="BB764" s="35"/>
      <c r="BC764" s="35"/>
      <c r="BD764" s="35"/>
      <c r="BE764" s="35"/>
      <c r="BF764" s="35"/>
      <c r="BG764" s="35"/>
      <c r="BH764" s="35"/>
      <c r="BI764" s="35"/>
      <c r="BJ764" s="35"/>
      <c r="BK764" s="35"/>
      <c r="BL764" s="35"/>
      <c r="BM764" s="35"/>
      <c r="BN764" s="35"/>
      <c r="BO764" s="35"/>
      <c r="BP764" s="35"/>
      <c r="BQ764" s="35"/>
      <c r="BR764" s="35"/>
      <c r="BS764" s="35"/>
      <c r="BT764" s="35"/>
      <c r="BU764" s="35"/>
      <c r="BV764" s="35"/>
      <c r="BW764" s="35"/>
      <c r="BX764" s="35"/>
      <c r="BY764" s="35"/>
      <c r="BZ764" s="35"/>
      <c r="CA764" s="35"/>
      <c r="CB764" s="35"/>
      <c r="CC764" s="35"/>
      <c r="CD764" s="35"/>
      <c r="CE764" s="35"/>
      <c r="CF764" s="35"/>
      <c r="CG764" s="35"/>
      <c r="CH764" s="35"/>
      <c r="CI764" s="35"/>
      <c r="CJ764" s="35"/>
      <c r="CK764" s="35"/>
      <c r="CL764" s="35"/>
      <c r="CM764" s="35"/>
      <c r="CN764" s="35"/>
      <c r="CO764" s="35"/>
      <c r="CP764" s="35"/>
      <c r="CQ764" s="35"/>
      <c r="CR764" s="35"/>
      <c r="CS764" s="35"/>
      <c r="CT764" s="35"/>
      <c r="CU764" s="35"/>
      <c r="CV764" s="35"/>
      <c r="CW764" s="35"/>
      <c r="CX764" s="35"/>
      <c r="CY764" s="35"/>
      <c r="CZ764" s="35"/>
    </row>
    <row r="765" spans="1:104" ht="10.5" customHeight="1" x14ac:dyDescent="0.1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/>
      <c r="BH765" s="35"/>
      <c r="BI765" s="35"/>
      <c r="BJ765" s="35"/>
      <c r="BK765" s="35"/>
      <c r="BL765" s="35"/>
      <c r="BM765" s="35"/>
      <c r="BN765" s="35"/>
      <c r="BO765" s="35"/>
      <c r="BP765" s="35"/>
      <c r="BQ765" s="35"/>
      <c r="BR765" s="35"/>
      <c r="BS765" s="35"/>
      <c r="BT765" s="35"/>
      <c r="BU765" s="35"/>
      <c r="BV765" s="35"/>
      <c r="BW765" s="35"/>
      <c r="BX765" s="35"/>
      <c r="BY765" s="35"/>
      <c r="BZ765" s="35"/>
      <c r="CA765" s="35"/>
      <c r="CB765" s="35"/>
      <c r="CC765" s="35"/>
      <c r="CD765" s="35"/>
      <c r="CE765" s="35"/>
      <c r="CF765" s="35"/>
      <c r="CG765" s="35"/>
      <c r="CH765" s="35"/>
      <c r="CI765" s="35"/>
      <c r="CJ765" s="35"/>
      <c r="CK765" s="35"/>
      <c r="CL765" s="35"/>
      <c r="CM765" s="35"/>
      <c r="CN765" s="35"/>
      <c r="CO765" s="35"/>
      <c r="CP765" s="35"/>
      <c r="CQ765" s="35"/>
      <c r="CR765" s="35"/>
      <c r="CS765" s="35"/>
      <c r="CT765" s="35"/>
      <c r="CU765" s="35"/>
      <c r="CV765" s="35"/>
      <c r="CW765" s="35"/>
      <c r="CX765" s="35"/>
      <c r="CY765" s="35"/>
      <c r="CZ765" s="35"/>
    </row>
    <row r="766" spans="1:104" ht="10.5" customHeight="1" x14ac:dyDescent="0.1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  <c r="BA766" s="35"/>
      <c r="BB766" s="35"/>
      <c r="BC766" s="35"/>
      <c r="BD766" s="35"/>
      <c r="BE766" s="35"/>
      <c r="BF766" s="35"/>
      <c r="BG766" s="35"/>
      <c r="BH766" s="35"/>
      <c r="BI766" s="35"/>
      <c r="BJ766" s="35"/>
      <c r="BK766" s="35"/>
      <c r="BL766" s="35"/>
      <c r="BM766" s="35"/>
      <c r="BN766" s="35"/>
      <c r="BO766" s="35"/>
      <c r="BP766" s="35"/>
      <c r="BQ766" s="35"/>
      <c r="BR766" s="35"/>
      <c r="BS766" s="35"/>
      <c r="BT766" s="35"/>
      <c r="BU766" s="35"/>
      <c r="BV766" s="35"/>
      <c r="BW766" s="35"/>
      <c r="BX766" s="35"/>
      <c r="BY766" s="35"/>
      <c r="BZ766" s="35"/>
      <c r="CA766" s="35"/>
      <c r="CB766" s="35"/>
      <c r="CC766" s="35"/>
      <c r="CD766" s="35"/>
      <c r="CE766" s="35"/>
      <c r="CF766" s="35"/>
      <c r="CG766" s="35"/>
      <c r="CH766" s="35"/>
      <c r="CI766" s="35"/>
      <c r="CJ766" s="35"/>
      <c r="CK766" s="35"/>
      <c r="CL766" s="35"/>
      <c r="CM766" s="35"/>
      <c r="CN766" s="35"/>
      <c r="CO766" s="35"/>
      <c r="CP766" s="35"/>
      <c r="CQ766" s="35"/>
      <c r="CR766" s="35"/>
      <c r="CS766" s="35"/>
      <c r="CT766" s="35"/>
      <c r="CU766" s="35"/>
      <c r="CV766" s="35"/>
      <c r="CW766" s="35"/>
      <c r="CX766" s="35"/>
      <c r="CY766" s="35"/>
      <c r="CZ766" s="35"/>
    </row>
    <row r="767" spans="1:104" ht="10.5" customHeight="1" x14ac:dyDescent="0.1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  <c r="BA767" s="35"/>
      <c r="BB767" s="35"/>
      <c r="BC767" s="35"/>
      <c r="BD767" s="35"/>
      <c r="BE767" s="35"/>
      <c r="BF767" s="35"/>
      <c r="BG767" s="35"/>
      <c r="BH767" s="35"/>
      <c r="BI767" s="35"/>
      <c r="BJ767" s="35"/>
      <c r="BK767" s="35"/>
      <c r="BL767" s="35"/>
      <c r="BM767" s="35"/>
      <c r="BN767" s="35"/>
      <c r="BO767" s="35"/>
      <c r="BP767" s="35"/>
      <c r="BQ767" s="35"/>
      <c r="BR767" s="35"/>
      <c r="BS767" s="35"/>
      <c r="BT767" s="35"/>
      <c r="BU767" s="35"/>
      <c r="BV767" s="35"/>
      <c r="BW767" s="35"/>
      <c r="BX767" s="35"/>
      <c r="BY767" s="35"/>
      <c r="BZ767" s="35"/>
      <c r="CA767" s="35"/>
      <c r="CB767" s="35"/>
      <c r="CC767" s="35"/>
      <c r="CD767" s="35"/>
      <c r="CE767" s="35"/>
      <c r="CF767" s="35"/>
      <c r="CG767" s="35"/>
      <c r="CH767" s="35"/>
      <c r="CI767" s="35"/>
      <c r="CJ767" s="35"/>
      <c r="CK767" s="35"/>
      <c r="CL767" s="35"/>
      <c r="CM767" s="35"/>
      <c r="CN767" s="35"/>
      <c r="CO767" s="35"/>
      <c r="CP767" s="35"/>
      <c r="CQ767" s="35"/>
      <c r="CR767" s="35"/>
      <c r="CS767" s="35"/>
      <c r="CT767" s="35"/>
      <c r="CU767" s="35"/>
      <c r="CV767" s="35"/>
      <c r="CW767" s="35"/>
      <c r="CX767" s="35"/>
      <c r="CY767" s="35"/>
      <c r="CZ767" s="35"/>
    </row>
    <row r="768" spans="1:104" ht="10.5" customHeight="1" x14ac:dyDescent="0.1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  <c r="BA768" s="35"/>
      <c r="BB768" s="35"/>
      <c r="BC768" s="35"/>
      <c r="BD768" s="35"/>
      <c r="BE768" s="35"/>
      <c r="BF768" s="35"/>
      <c r="BG768" s="35"/>
      <c r="BH768" s="35"/>
      <c r="BI768" s="35"/>
      <c r="BJ768" s="35"/>
      <c r="BK768" s="35"/>
      <c r="BL768" s="35"/>
      <c r="BM768" s="35"/>
      <c r="BN768" s="35"/>
      <c r="BO768" s="35"/>
      <c r="BP768" s="35"/>
      <c r="BQ768" s="35"/>
      <c r="BR768" s="35"/>
      <c r="BS768" s="35"/>
      <c r="BT768" s="35"/>
      <c r="BU768" s="35"/>
      <c r="BV768" s="35"/>
      <c r="BW768" s="35"/>
      <c r="BX768" s="35"/>
      <c r="BY768" s="35"/>
      <c r="BZ768" s="35"/>
      <c r="CA768" s="35"/>
      <c r="CB768" s="35"/>
      <c r="CC768" s="35"/>
      <c r="CD768" s="35"/>
      <c r="CE768" s="35"/>
      <c r="CF768" s="35"/>
      <c r="CG768" s="35"/>
      <c r="CH768" s="35"/>
      <c r="CI768" s="35"/>
      <c r="CJ768" s="35"/>
      <c r="CK768" s="35"/>
      <c r="CL768" s="35"/>
      <c r="CM768" s="35"/>
      <c r="CN768" s="35"/>
      <c r="CO768" s="35"/>
      <c r="CP768" s="35"/>
      <c r="CQ768" s="35"/>
      <c r="CR768" s="35"/>
      <c r="CS768" s="35"/>
      <c r="CT768" s="35"/>
      <c r="CU768" s="35"/>
      <c r="CV768" s="35"/>
      <c r="CW768" s="35"/>
      <c r="CX768" s="35"/>
      <c r="CY768" s="35"/>
      <c r="CZ768" s="35"/>
    </row>
    <row r="769" spans="1:104" ht="10.5" customHeight="1" x14ac:dyDescent="0.1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  <c r="BA769" s="35"/>
      <c r="BB769" s="35"/>
      <c r="BC769" s="35"/>
      <c r="BD769" s="35"/>
      <c r="BE769" s="35"/>
      <c r="BF769" s="35"/>
      <c r="BG769" s="35"/>
      <c r="BH769" s="35"/>
      <c r="BI769" s="35"/>
      <c r="BJ769" s="35"/>
      <c r="BK769" s="35"/>
      <c r="BL769" s="35"/>
      <c r="BM769" s="35"/>
      <c r="BN769" s="35"/>
      <c r="BO769" s="35"/>
      <c r="BP769" s="35"/>
      <c r="BQ769" s="35"/>
      <c r="BR769" s="35"/>
      <c r="BS769" s="35"/>
      <c r="BT769" s="35"/>
      <c r="BU769" s="35"/>
      <c r="BV769" s="35"/>
      <c r="BW769" s="35"/>
      <c r="BX769" s="35"/>
      <c r="BY769" s="35"/>
      <c r="BZ769" s="35"/>
      <c r="CA769" s="35"/>
      <c r="CB769" s="35"/>
      <c r="CC769" s="35"/>
      <c r="CD769" s="35"/>
      <c r="CE769" s="35"/>
      <c r="CF769" s="35"/>
      <c r="CG769" s="35"/>
      <c r="CH769" s="35"/>
      <c r="CI769" s="35"/>
      <c r="CJ769" s="35"/>
      <c r="CK769" s="35"/>
      <c r="CL769" s="35"/>
      <c r="CM769" s="35"/>
      <c r="CN769" s="35"/>
      <c r="CO769" s="35"/>
      <c r="CP769" s="35"/>
      <c r="CQ769" s="35"/>
      <c r="CR769" s="35"/>
      <c r="CS769" s="35"/>
      <c r="CT769" s="35"/>
      <c r="CU769" s="35"/>
      <c r="CV769" s="35"/>
      <c r="CW769" s="35"/>
      <c r="CX769" s="35"/>
      <c r="CY769" s="35"/>
      <c r="CZ769" s="35"/>
    </row>
    <row r="770" spans="1:104" ht="10.5" customHeight="1" x14ac:dyDescent="0.1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  <c r="BA770" s="35"/>
      <c r="BB770" s="35"/>
      <c r="BC770" s="35"/>
      <c r="BD770" s="35"/>
      <c r="BE770" s="35"/>
      <c r="BF770" s="35"/>
      <c r="BG770" s="35"/>
      <c r="BH770" s="35"/>
      <c r="BI770" s="35"/>
      <c r="BJ770" s="35"/>
      <c r="BK770" s="35"/>
      <c r="BL770" s="35"/>
      <c r="BM770" s="35"/>
      <c r="BN770" s="35"/>
      <c r="BO770" s="35"/>
      <c r="BP770" s="35"/>
      <c r="BQ770" s="35"/>
      <c r="BR770" s="35"/>
      <c r="BS770" s="35"/>
      <c r="BT770" s="35"/>
      <c r="BU770" s="35"/>
      <c r="BV770" s="35"/>
      <c r="BW770" s="35"/>
      <c r="BX770" s="35"/>
      <c r="BY770" s="35"/>
      <c r="BZ770" s="35"/>
      <c r="CA770" s="35"/>
      <c r="CB770" s="35"/>
      <c r="CC770" s="35"/>
      <c r="CD770" s="35"/>
      <c r="CE770" s="35"/>
      <c r="CF770" s="35"/>
      <c r="CG770" s="35"/>
      <c r="CH770" s="35"/>
      <c r="CI770" s="35"/>
      <c r="CJ770" s="35"/>
      <c r="CK770" s="35"/>
      <c r="CL770" s="35"/>
      <c r="CM770" s="35"/>
      <c r="CN770" s="35"/>
      <c r="CO770" s="35"/>
      <c r="CP770" s="35"/>
      <c r="CQ770" s="35"/>
      <c r="CR770" s="35"/>
      <c r="CS770" s="35"/>
      <c r="CT770" s="35"/>
      <c r="CU770" s="35"/>
      <c r="CV770" s="35"/>
      <c r="CW770" s="35"/>
      <c r="CX770" s="35"/>
      <c r="CY770" s="35"/>
      <c r="CZ770" s="35"/>
    </row>
    <row r="771" spans="1:104" ht="10.5" customHeight="1" x14ac:dyDescent="0.1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  <c r="BA771" s="35"/>
      <c r="BB771" s="35"/>
      <c r="BC771" s="35"/>
      <c r="BD771" s="35"/>
      <c r="BE771" s="35"/>
      <c r="BF771" s="35"/>
      <c r="BG771" s="35"/>
      <c r="BH771" s="35"/>
      <c r="BI771" s="35"/>
      <c r="BJ771" s="35"/>
      <c r="BK771" s="35"/>
      <c r="BL771" s="35"/>
      <c r="BM771" s="35"/>
      <c r="BN771" s="35"/>
      <c r="BO771" s="35"/>
      <c r="BP771" s="35"/>
      <c r="BQ771" s="35"/>
      <c r="BR771" s="35"/>
      <c r="BS771" s="35"/>
      <c r="BT771" s="35"/>
      <c r="BU771" s="35"/>
      <c r="BV771" s="35"/>
      <c r="BW771" s="35"/>
      <c r="BX771" s="35"/>
      <c r="BY771" s="35"/>
      <c r="BZ771" s="35"/>
      <c r="CA771" s="35"/>
      <c r="CB771" s="35"/>
      <c r="CC771" s="35"/>
      <c r="CD771" s="35"/>
      <c r="CE771" s="35"/>
      <c r="CF771" s="35"/>
      <c r="CG771" s="35"/>
      <c r="CH771" s="35"/>
      <c r="CI771" s="35"/>
      <c r="CJ771" s="35"/>
      <c r="CK771" s="35"/>
      <c r="CL771" s="35"/>
      <c r="CM771" s="35"/>
      <c r="CN771" s="35"/>
      <c r="CO771" s="35"/>
      <c r="CP771" s="35"/>
      <c r="CQ771" s="35"/>
      <c r="CR771" s="35"/>
      <c r="CS771" s="35"/>
      <c r="CT771" s="35"/>
      <c r="CU771" s="35"/>
      <c r="CV771" s="35"/>
      <c r="CW771" s="35"/>
      <c r="CX771" s="35"/>
      <c r="CY771" s="35"/>
      <c r="CZ771" s="35"/>
    </row>
    <row r="772" spans="1:104" ht="10.5" customHeight="1" x14ac:dyDescent="0.1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  <c r="BA772" s="35"/>
      <c r="BB772" s="35"/>
      <c r="BC772" s="35"/>
      <c r="BD772" s="35"/>
      <c r="BE772" s="35"/>
      <c r="BF772" s="35"/>
      <c r="BG772" s="35"/>
      <c r="BH772" s="35"/>
      <c r="BI772" s="35"/>
      <c r="BJ772" s="35"/>
      <c r="BK772" s="35"/>
      <c r="BL772" s="35"/>
      <c r="BM772" s="35"/>
      <c r="BN772" s="35"/>
      <c r="BO772" s="35"/>
      <c r="BP772" s="35"/>
      <c r="BQ772" s="35"/>
      <c r="BR772" s="35"/>
      <c r="BS772" s="35"/>
      <c r="BT772" s="35"/>
      <c r="BU772" s="35"/>
      <c r="BV772" s="35"/>
      <c r="BW772" s="35"/>
      <c r="BX772" s="35"/>
      <c r="BY772" s="35"/>
      <c r="BZ772" s="35"/>
      <c r="CA772" s="35"/>
      <c r="CB772" s="35"/>
      <c r="CC772" s="35"/>
      <c r="CD772" s="35"/>
      <c r="CE772" s="35"/>
      <c r="CF772" s="35"/>
      <c r="CG772" s="35"/>
      <c r="CH772" s="35"/>
      <c r="CI772" s="35"/>
      <c r="CJ772" s="35"/>
      <c r="CK772" s="35"/>
      <c r="CL772" s="35"/>
      <c r="CM772" s="35"/>
      <c r="CN772" s="35"/>
      <c r="CO772" s="35"/>
      <c r="CP772" s="35"/>
      <c r="CQ772" s="35"/>
      <c r="CR772" s="35"/>
      <c r="CS772" s="35"/>
      <c r="CT772" s="35"/>
      <c r="CU772" s="35"/>
      <c r="CV772" s="35"/>
      <c r="CW772" s="35"/>
      <c r="CX772" s="35"/>
      <c r="CY772" s="35"/>
      <c r="CZ772" s="35"/>
    </row>
    <row r="773" spans="1:104" ht="10.5" customHeight="1" x14ac:dyDescent="0.1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  <c r="BA773" s="35"/>
      <c r="BB773" s="35"/>
      <c r="BC773" s="35"/>
      <c r="BD773" s="35"/>
      <c r="BE773" s="35"/>
      <c r="BF773" s="35"/>
      <c r="BG773" s="35"/>
      <c r="BH773" s="35"/>
      <c r="BI773" s="35"/>
      <c r="BJ773" s="35"/>
      <c r="BK773" s="35"/>
      <c r="BL773" s="35"/>
      <c r="BM773" s="35"/>
      <c r="BN773" s="35"/>
      <c r="BO773" s="35"/>
      <c r="BP773" s="35"/>
      <c r="BQ773" s="35"/>
      <c r="BR773" s="35"/>
      <c r="BS773" s="35"/>
      <c r="BT773" s="35"/>
      <c r="BU773" s="35"/>
      <c r="BV773" s="35"/>
      <c r="BW773" s="35"/>
      <c r="BX773" s="35"/>
      <c r="BY773" s="35"/>
      <c r="BZ773" s="35"/>
      <c r="CA773" s="35"/>
      <c r="CB773" s="35"/>
      <c r="CC773" s="35"/>
      <c r="CD773" s="35"/>
      <c r="CE773" s="35"/>
      <c r="CF773" s="35"/>
      <c r="CG773" s="35"/>
      <c r="CH773" s="35"/>
      <c r="CI773" s="35"/>
      <c r="CJ773" s="35"/>
      <c r="CK773" s="35"/>
      <c r="CL773" s="35"/>
      <c r="CM773" s="35"/>
      <c r="CN773" s="35"/>
      <c r="CO773" s="35"/>
      <c r="CP773" s="35"/>
      <c r="CQ773" s="35"/>
      <c r="CR773" s="35"/>
      <c r="CS773" s="35"/>
      <c r="CT773" s="35"/>
      <c r="CU773" s="35"/>
      <c r="CV773" s="35"/>
      <c r="CW773" s="35"/>
      <c r="CX773" s="35"/>
      <c r="CY773" s="35"/>
      <c r="CZ773" s="35"/>
    </row>
    <row r="774" spans="1:104" ht="10.5" customHeight="1" x14ac:dyDescent="0.1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  <c r="BA774" s="35"/>
      <c r="BB774" s="35"/>
      <c r="BC774" s="35"/>
      <c r="BD774" s="35"/>
      <c r="BE774" s="35"/>
      <c r="BF774" s="35"/>
      <c r="BG774" s="35"/>
      <c r="BH774" s="35"/>
      <c r="BI774" s="35"/>
      <c r="BJ774" s="35"/>
      <c r="BK774" s="35"/>
      <c r="BL774" s="35"/>
      <c r="BM774" s="35"/>
      <c r="BN774" s="35"/>
      <c r="BO774" s="35"/>
      <c r="BP774" s="35"/>
      <c r="BQ774" s="35"/>
      <c r="BR774" s="35"/>
      <c r="BS774" s="35"/>
      <c r="BT774" s="35"/>
      <c r="BU774" s="35"/>
      <c r="BV774" s="35"/>
      <c r="BW774" s="35"/>
      <c r="BX774" s="35"/>
      <c r="BY774" s="35"/>
      <c r="BZ774" s="35"/>
      <c r="CA774" s="35"/>
      <c r="CB774" s="35"/>
      <c r="CC774" s="35"/>
      <c r="CD774" s="35"/>
      <c r="CE774" s="35"/>
      <c r="CF774" s="35"/>
      <c r="CG774" s="35"/>
      <c r="CH774" s="35"/>
      <c r="CI774" s="35"/>
      <c r="CJ774" s="35"/>
      <c r="CK774" s="35"/>
      <c r="CL774" s="35"/>
      <c r="CM774" s="35"/>
      <c r="CN774" s="35"/>
      <c r="CO774" s="35"/>
      <c r="CP774" s="35"/>
      <c r="CQ774" s="35"/>
      <c r="CR774" s="35"/>
      <c r="CS774" s="35"/>
      <c r="CT774" s="35"/>
      <c r="CU774" s="35"/>
      <c r="CV774" s="35"/>
      <c r="CW774" s="35"/>
      <c r="CX774" s="35"/>
      <c r="CY774" s="35"/>
      <c r="CZ774" s="35"/>
    </row>
    <row r="775" spans="1:104" ht="10.5" customHeight="1" x14ac:dyDescent="0.1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  <c r="BA775" s="35"/>
      <c r="BB775" s="35"/>
      <c r="BC775" s="35"/>
      <c r="BD775" s="35"/>
      <c r="BE775" s="35"/>
      <c r="BF775" s="35"/>
      <c r="BG775" s="35"/>
      <c r="BH775" s="35"/>
      <c r="BI775" s="35"/>
      <c r="BJ775" s="35"/>
      <c r="BK775" s="35"/>
      <c r="BL775" s="35"/>
      <c r="BM775" s="35"/>
      <c r="BN775" s="35"/>
      <c r="BO775" s="35"/>
      <c r="BP775" s="35"/>
      <c r="BQ775" s="35"/>
      <c r="BR775" s="35"/>
      <c r="BS775" s="35"/>
      <c r="BT775" s="35"/>
      <c r="BU775" s="35"/>
      <c r="BV775" s="35"/>
      <c r="BW775" s="35"/>
      <c r="BX775" s="35"/>
      <c r="BY775" s="35"/>
      <c r="BZ775" s="35"/>
      <c r="CA775" s="35"/>
      <c r="CB775" s="35"/>
      <c r="CC775" s="35"/>
      <c r="CD775" s="35"/>
      <c r="CE775" s="35"/>
      <c r="CF775" s="35"/>
      <c r="CG775" s="35"/>
      <c r="CH775" s="35"/>
      <c r="CI775" s="35"/>
      <c r="CJ775" s="35"/>
      <c r="CK775" s="35"/>
      <c r="CL775" s="35"/>
      <c r="CM775" s="35"/>
      <c r="CN775" s="35"/>
      <c r="CO775" s="35"/>
      <c r="CP775" s="35"/>
      <c r="CQ775" s="35"/>
      <c r="CR775" s="35"/>
      <c r="CS775" s="35"/>
      <c r="CT775" s="35"/>
      <c r="CU775" s="35"/>
      <c r="CV775" s="35"/>
      <c r="CW775" s="35"/>
      <c r="CX775" s="35"/>
      <c r="CY775" s="35"/>
      <c r="CZ775" s="35"/>
    </row>
    <row r="776" spans="1:104" ht="10.5" customHeight="1" x14ac:dyDescent="0.1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  <c r="BA776" s="35"/>
      <c r="BB776" s="35"/>
      <c r="BC776" s="35"/>
      <c r="BD776" s="35"/>
      <c r="BE776" s="35"/>
      <c r="BF776" s="35"/>
      <c r="BG776" s="35"/>
      <c r="BH776" s="35"/>
      <c r="BI776" s="35"/>
      <c r="BJ776" s="35"/>
      <c r="BK776" s="35"/>
      <c r="BL776" s="35"/>
      <c r="BM776" s="35"/>
      <c r="BN776" s="35"/>
      <c r="BO776" s="35"/>
      <c r="BP776" s="35"/>
      <c r="BQ776" s="35"/>
      <c r="BR776" s="35"/>
      <c r="BS776" s="35"/>
      <c r="BT776" s="35"/>
      <c r="BU776" s="35"/>
      <c r="BV776" s="35"/>
      <c r="BW776" s="35"/>
      <c r="BX776" s="35"/>
      <c r="BY776" s="35"/>
      <c r="BZ776" s="35"/>
      <c r="CA776" s="35"/>
      <c r="CB776" s="35"/>
      <c r="CC776" s="35"/>
      <c r="CD776" s="35"/>
      <c r="CE776" s="35"/>
      <c r="CF776" s="35"/>
      <c r="CG776" s="35"/>
      <c r="CH776" s="35"/>
      <c r="CI776" s="35"/>
      <c r="CJ776" s="35"/>
      <c r="CK776" s="35"/>
      <c r="CL776" s="35"/>
      <c r="CM776" s="35"/>
      <c r="CN776" s="35"/>
      <c r="CO776" s="35"/>
      <c r="CP776" s="35"/>
      <c r="CQ776" s="35"/>
      <c r="CR776" s="35"/>
      <c r="CS776" s="35"/>
      <c r="CT776" s="35"/>
      <c r="CU776" s="35"/>
      <c r="CV776" s="35"/>
      <c r="CW776" s="35"/>
      <c r="CX776" s="35"/>
      <c r="CY776" s="35"/>
      <c r="CZ776" s="35"/>
    </row>
    <row r="777" spans="1:104" ht="10.5" customHeight="1" x14ac:dyDescent="0.1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  <c r="BA777" s="35"/>
      <c r="BB777" s="35"/>
      <c r="BC777" s="35"/>
      <c r="BD777" s="35"/>
      <c r="BE777" s="35"/>
      <c r="BF777" s="35"/>
      <c r="BG777" s="35"/>
      <c r="BH777" s="35"/>
      <c r="BI777" s="35"/>
      <c r="BJ777" s="35"/>
      <c r="BK777" s="35"/>
      <c r="BL777" s="35"/>
      <c r="BM777" s="35"/>
      <c r="BN777" s="35"/>
      <c r="BO777" s="35"/>
      <c r="BP777" s="35"/>
      <c r="BQ777" s="35"/>
      <c r="BR777" s="35"/>
      <c r="BS777" s="35"/>
      <c r="BT777" s="35"/>
      <c r="BU777" s="35"/>
      <c r="BV777" s="35"/>
      <c r="BW777" s="35"/>
      <c r="BX777" s="35"/>
      <c r="BY777" s="35"/>
      <c r="BZ777" s="35"/>
      <c r="CA777" s="35"/>
      <c r="CB777" s="35"/>
      <c r="CC777" s="35"/>
      <c r="CD777" s="35"/>
      <c r="CE777" s="35"/>
      <c r="CF777" s="35"/>
      <c r="CG777" s="35"/>
      <c r="CH777" s="35"/>
      <c r="CI777" s="35"/>
      <c r="CJ777" s="35"/>
      <c r="CK777" s="35"/>
      <c r="CL777" s="35"/>
      <c r="CM777" s="35"/>
      <c r="CN777" s="35"/>
      <c r="CO777" s="35"/>
      <c r="CP777" s="35"/>
      <c r="CQ777" s="35"/>
      <c r="CR777" s="35"/>
      <c r="CS777" s="35"/>
      <c r="CT777" s="35"/>
      <c r="CU777" s="35"/>
      <c r="CV777" s="35"/>
      <c r="CW777" s="35"/>
      <c r="CX777" s="35"/>
      <c r="CY777" s="35"/>
      <c r="CZ777" s="35"/>
    </row>
    <row r="778" spans="1:104" ht="10.5" customHeight="1" x14ac:dyDescent="0.1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  <c r="BA778" s="35"/>
      <c r="BB778" s="35"/>
      <c r="BC778" s="35"/>
      <c r="BD778" s="35"/>
      <c r="BE778" s="35"/>
      <c r="BF778" s="35"/>
      <c r="BG778" s="35"/>
      <c r="BH778" s="35"/>
      <c r="BI778" s="35"/>
      <c r="BJ778" s="35"/>
      <c r="BK778" s="35"/>
      <c r="BL778" s="35"/>
      <c r="BM778" s="35"/>
      <c r="BN778" s="35"/>
      <c r="BO778" s="35"/>
      <c r="BP778" s="35"/>
      <c r="BQ778" s="35"/>
      <c r="BR778" s="35"/>
      <c r="BS778" s="35"/>
      <c r="BT778" s="35"/>
      <c r="BU778" s="35"/>
      <c r="BV778" s="35"/>
      <c r="BW778" s="35"/>
      <c r="BX778" s="35"/>
      <c r="BY778" s="35"/>
      <c r="BZ778" s="35"/>
      <c r="CA778" s="35"/>
      <c r="CB778" s="35"/>
      <c r="CC778" s="35"/>
      <c r="CD778" s="35"/>
      <c r="CE778" s="35"/>
      <c r="CF778" s="35"/>
      <c r="CG778" s="35"/>
      <c r="CH778" s="35"/>
      <c r="CI778" s="35"/>
      <c r="CJ778" s="35"/>
      <c r="CK778" s="35"/>
      <c r="CL778" s="35"/>
      <c r="CM778" s="35"/>
      <c r="CN778" s="35"/>
      <c r="CO778" s="35"/>
      <c r="CP778" s="35"/>
      <c r="CQ778" s="35"/>
      <c r="CR778" s="35"/>
      <c r="CS778" s="35"/>
      <c r="CT778" s="35"/>
      <c r="CU778" s="35"/>
      <c r="CV778" s="35"/>
      <c r="CW778" s="35"/>
      <c r="CX778" s="35"/>
      <c r="CY778" s="35"/>
      <c r="CZ778" s="35"/>
    </row>
    <row r="779" spans="1:104" ht="10.5" customHeight="1" x14ac:dyDescent="0.1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  <c r="BA779" s="35"/>
      <c r="BB779" s="35"/>
      <c r="BC779" s="35"/>
      <c r="BD779" s="35"/>
      <c r="BE779" s="35"/>
      <c r="BF779" s="35"/>
      <c r="BG779" s="35"/>
      <c r="BH779" s="35"/>
      <c r="BI779" s="35"/>
      <c r="BJ779" s="35"/>
      <c r="BK779" s="35"/>
      <c r="BL779" s="35"/>
      <c r="BM779" s="35"/>
      <c r="BN779" s="35"/>
      <c r="BO779" s="35"/>
      <c r="BP779" s="35"/>
      <c r="BQ779" s="35"/>
      <c r="BR779" s="35"/>
      <c r="BS779" s="35"/>
      <c r="BT779" s="35"/>
      <c r="BU779" s="35"/>
      <c r="BV779" s="35"/>
      <c r="BW779" s="35"/>
      <c r="BX779" s="35"/>
      <c r="BY779" s="35"/>
      <c r="BZ779" s="35"/>
      <c r="CA779" s="35"/>
      <c r="CB779" s="35"/>
      <c r="CC779" s="35"/>
      <c r="CD779" s="35"/>
      <c r="CE779" s="35"/>
      <c r="CF779" s="35"/>
      <c r="CG779" s="35"/>
      <c r="CH779" s="35"/>
      <c r="CI779" s="35"/>
      <c r="CJ779" s="35"/>
      <c r="CK779" s="35"/>
      <c r="CL779" s="35"/>
      <c r="CM779" s="35"/>
      <c r="CN779" s="35"/>
      <c r="CO779" s="35"/>
      <c r="CP779" s="35"/>
      <c r="CQ779" s="35"/>
      <c r="CR779" s="35"/>
      <c r="CS779" s="35"/>
      <c r="CT779" s="35"/>
      <c r="CU779" s="35"/>
      <c r="CV779" s="35"/>
      <c r="CW779" s="35"/>
      <c r="CX779" s="35"/>
      <c r="CY779" s="35"/>
      <c r="CZ779" s="35"/>
    </row>
    <row r="780" spans="1:104" ht="10.5" customHeight="1" x14ac:dyDescent="0.1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  <c r="BA780" s="35"/>
      <c r="BB780" s="35"/>
      <c r="BC780" s="35"/>
      <c r="BD780" s="35"/>
      <c r="BE780" s="35"/>
      <c r="BF780" s="35"/>
      <c r="BG780" s="35"/>
      <c r="BH780" s="35"/>
      <c r="BI780" s="35"/>
      <c r="BJ780" s="35"/>
      <c r="BK780" s="35"/>
      <c r="BL780" s="35"/>
      <c r="BM780" s="35"/>
      <c r="BN780" s="35"/>
      <c r="BO780" s="35"/>
      <c r="BP780" s="35"/>
      <c r="BQ780" s="35"/>
      <c r="BR780" s="35"/>
      <c r="BS780" s="35"/>
      <c r="BT780" s="35"/>
      <c r="BU780" s="35"/>
      <c r="BV780" s="35"/>
      <c r="BW780" s="35"/>
      <c r="BX780" s="35"/>
      <c r="BY780" s="35"/>
      <c r="BZ780" s="35"/>
      <c r="CA780" s="35"/>
      <c r="CB780" s="35"/>
      <c r="CC780" s="35"/>
      <c r="CD780" s="35"/>
      <c r="CE780" s="35"/>
      <c r="CF780" s="35"/>
      <c r="CG780" s="35"/>
      <c r="CH780" s="35"/>
      <c r="CI780" s="35"/>
      <c r="CJ780" s="35"/>
      <c r="CK780" s="35"/>
      <c r="CL780" s="35"/>
      <c r="CM780" s="35"/>
      <c r="CN780" s="35"/>
      <c r="CO780" s="35"/>
      <c r="CP780" s="35"/>
      <c r="CQ780" s="35"/>
      <c r="CR780" s="35"/>
      <c r="CS780" s="35"/>
      <c r="CT780" s="35"/>
      <c r="CU780" s="35"/>
      <c r="CV780" s="35"/>
      <c r="CW780" s="35"/>
      <c r="CX780" s="35"/>
      <c r="CY780" s="35"/>
      <c r="CZ780" s="35"/>
    </row>
    <row r="781" spans="1:104" ht="10.5" customHeight="1" x14ac:dyDescent="0.1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  <c r="BA781" s="35"/>
      <c r="BB781" s="35"/>
      <c r="BC781" s="35"/>
      <c r="BD781" s="35"/>
      <c r="BE781" s="35"/>
      <c r="BF781" s="35"/>
      <c r="BG781" s="35"/>
      <c r="BH781" s="35"/>
      <c r="BI781" s="35"/>
      <c r="BJ781" s="35"/>
      <c r="BK781" s="35"/>
      <c r="BL781" s="35"/>
      <c r="BM781" s="35"/>
      <c r="BN781" s="35"/>
      <c r="BO781" s="35"/>
      <c r="BP781" s="35"/>
      <c r="BQ781" s="35"/>
      <c r="BR781" s="35"/>
      <c r="BS781" s="35"/>
      <c r="BT781" s="35"/>
      <c r="BU781" s="35"/>
      <c r="BV781" s="35"/>
      <c r="BW781" s="35"/>
      <c r="BX781" s="35"/>
      <c r="BY781" s="35"/>
      <c r="BZ781" s="35"/>
      <c r="CA781" s="35"/>
      <c r="CB781" s="35"/>
      <c r="CC781" s="35"/>
      <c r="CD781" s="35"/>
      <c r="CE781" s="35"/>
      <c r="CF781" s="35"/>
      <c r="CG781" s="35"/>
      <c r="CH781" s="35"/>
      <c r="CI781" s="35"/>
      <c r="CJ781" s="35"/>
      <c r="CK781" s="35"/>
      <c r="CL781" s="35"/>
      <c r="CM781" s="35"/>
      <c r="CN781" s="35"/>
      <c r="CO781" s="35"/>
      <c r="CP781" s="35"/>
      <c r="CQ781" s="35"/>
      <c r="CR781" s="35"/>
      <c r="CS781" s="35"/>
      <c r="CT781" s="35"/>
      <c r="CU781" s="35"/>
      <c r="CV781" s="35"/>
      <c r="CW781" s="35"/>
      <c r="CX781" s="35"/>
      <c r="CY781" s="35"/>
      <c r="CZ781" s="35"/>
    </row>
    <row r="782" spans="1:104" ht="10.5" customHeight="1" x14ac:dyDescent="0.1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  <c r="BA782" s="35"/>
      <c r="BB782" s="35"/>
      <c r="BC782" s="35"/>
      <c r="BD782" s="35"/>
      <c r="BE782" s="35"/>
      <c r="BF782" s="35"/>
      <c r="BG782" s="35"/>
      <c r="BH782" s="35"/>
      <c r="BI782" s="35"/>
      <c r="BJ782" s="35"/>
      <c r="BK782" s="35"/>
      <c r="BL782" s="35"/>
      <c r="BM782" s="35"/>
      <c r="BN782" s="35"/>
      <c r="BO782" s="35"/>
      <c r="BP782" s="35"/>
      <c r="BQ782" s="35"/>
      <c r="BR782" s="35"/>
      <c r="BS782" s="35"/>
      <c r="BT782" s="35"/>
      <c r="BU782" s="35"/>
      <c r="BV782" s="35"/>
      <c r="BW782" s="35"/>
      <c r="BX782" s="35"/>
      <c r="BY782" s="35"/>
      <c r="BZ782" s="35"/>
      <c r="CA782" s="35"/>
      <c r="CB782" s="35"/>
      <c r="CC782" s="35"/>
      <c r="CD782" s="35"/>
      <c r="CE782" s="35"/>
      <c r="CF782" s="35"/>
      <c r="CG782" s="35"/>
      <c r="CH782" s="35"/>
      <c r="CI782" s="35"/>
      <c r="CJ782" s="35"/>
      <c r="CK782" s="35"/>
      <c r="CL782" s="35"/>
      <c r="CM782" s="35"/>
      <c r="CN782" s="35"/>
      <c r="CO782" s="35"/>
      <c r="CP782" s="35"/>
      <c r="CQ782" s="35"/>
      <c r="CR782" s="35"/>
      <c r="CS782" s="35"/>
      <c r="CT782" s="35"/>
      <c r="CU782" s="35"/>
      <c r="CV782" s="35"/>
      <c r="CW782" s="35"/>
      <c r="CX782" s="35"/>
      <c r="CY782" s="35"/>
      <c r="CZ782" s="35"/>
    </row>
    <row r="783" spans="1:104" ht="10.5" customHeight="1" x14ac:dyDescent="0.1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  <c r="BA783" s="35"/>
      <c r="BB783" s="35"/>
      <c r="BC783" s="35"/>
      <c r="BD783" s="35"/>
      <c r="BE783" s="35"/>
      <c r="BF783" s="35"/>
      <c r="BG783" s="35"/>
      <c r="BH783" s="35"/>
      <c r="BI783" s="35"/>
      <c r="BJ783" s="35"/>
      <c r="BK783" s="35"/>
      <c r="BL783" s="35"/>
      <c r="BM783" s="35"/>
      <c r="BN783" s="35"/>
      <c r="BO783" s="35"/>
      <c r="BP783" s="35"/>
      <c r="BQ783" s="35"/>
      <c r="BR783" s="35"/>
      <c r="BS783" s="35"/>
      <c r="BT783" s="35"/>
      <c r="BU783" s="35"/>
      <c r="BV783" s="35"/>
      <c r="BW783" s="35"/>
      <c r="BX783" s="35"/>
      <c r="BY783" s="35"/>
      <c r="BZ783" s="35"/>
      <c r="CA783" s="35"/>
      <c r="CB783" s="35"/>
      <c r="CC783" s="35"/>
      <c r="CD783" s="35"/>
      <c r="CE783" s="35"/>
      <c r="CF783" s="35"/>
      <c r="CG783" s="35"/>
      <c r="CH783" s="35"/>
      <c r="CI783" s="35"/>
      <c r="CJ783" s="35"/>
      <c r="CK783" s="35"/>
      <c r="CL783" s="35"/>
      <c r="CM783" s="35"/>
      <c r="CN783" s="35"/>
      <c r="CO783" s="35"/>
      <c r="CP783" s="35"/>
      <c r="CQ783" s="35"/>
      <c r="CR783" s="35"/>
      <c r="CS783" s="35"/>
      <c r="CT783" s="35"/>
      <c r="CU783" s="35"/>
      <c r="CV783" s="35"/>
      <c r="CW783" s="35"/>
      <c r="CX783" s="35"/>
      <c r="CY783" s="35"/>
      <c r="CZ783" s="35"/>
    </row>
    <row r="784" spans="1:104" ht="10.5" customHeight="1" x14ac:dyDescent="0.1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/>
      <c r="BH784" s="35"/>
      <c r="BI784" s="35"/>
      <c r="BJ784" s="35"/>
      <c r="BK784" s="35"/>
      <c r="BL784" s="35"/>
      <c r="BM784" s="35"/>
      <c r="BN784" s="35"/>
      <c r="BO784" s="35"/>
      <c r="BP784" s="35"/>
      <c r="BQ784" s="35"/>
      <c r="BR784" s="35"/>
      <c r="BS784" s="35"/>
      <c r="BT784" s="35"/>
      <c r="BU784" s="35"/>
      <c r="BV784" s="35"/>
      <c r="BW784" s="35"/>
      <c r="BX784" s="35"/>
      <c r="BY784" s="35"/>
      <c r="BZ784" s="35"/>
      <c r="CA784" s="35"/>
      <c r="CB784" s="35"/>
      <c r="CC784" s="35"/>
      <c r="CD784" s="35"/>
      <c r="CE784" s="35"/>
      <c r="CF784" s="35"/>
      <c r="CG784" s="35"/>
      <c r="CH784" s="35"/>
      <c r="CI784" s="35"/>
      <c r="CJ784" s="35"/>
      <c r="CK784" s="35"/>
      <c r="CL784" s="35"/>
      <c r="CM784" s="35"/>
      <c r="CN784" s="35"/>
      <c r="CO784" s="35"/>
      <c r="CP784" s="35"/>
      <c r="CQ784" s="35"/>
      <c r="CR784" s="35"/>
      <c r="CS784" s="35"/>
      <c r="CT784" s="35"/>
      <c r="CU784" s="35"/>
      <c r="CV784" s="35"/>
      <c r="CW784" s="35"/>
      <c r="CX784" s="35"/>
      <c r="CY784" s="35"/>
      <c r="CZ784" s="35"/>
    </row>
    <row r="785" spans="1:104" ht="10.5" customHeight="1" x14ac:dyDescent="0.1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  <c r="BA785" s="35"/>
      <c r="BB785" s="35"/>
      <c r="BC785" s="35"/>
      <c r="BD785" s="35"/>
      <c r="BE785" s="35"/>
      <c r="BF785" s="35"/>
      <c r="BG785" s="35"/>
      <c r="BH785" s="35"/>
      <c r="BI785" s="35"/>
      <c r="BJ785" s="35"/>
      <c r="BK785" s="35"/>
      <c r="BL785" s="35"/>
      <c r="BM785" s="35"/>
      <c r="BN785" s="35"/>
      <c r="BO785" s="35"/>
      <c r="BP785" s="35"/>
      <c r="BQ785" s="35"/>
      <c r="BR785" s="35"/>
      <c r="BS785" s="35"/>
      <c r="BT785" s="35"/>
      <c r="BU785" s="35"/>
      <c r="BV785" s="35"/>
      <c r="BW785" s="35"/>
      <c r="BX785" s="35"/>
      <c r="BY785" s="35"/>
      <c r="BZ785" s="35"/>
      <c r="CA785" s="35"/>
      <c r="CB785" s="35"/>
      <c r="CC785" s="35"/>
      <c r="CD785" s="35"/>
      <c r="CE785" s="35"/>
      <c r="CF785" s="35"/>
      <c r="CG785" s="35"/>
      <c r="CH785" s="35"/>
      <c r="CI785" s="35"/>
      <c r="CJ785" s="35"/>
      <c r="CK785" s="35"/>
      <c r="CL785" s="35"/>
      <c r="CM785" s="35"/>
      <c r="CN785" s="35"/>
      <c r="CO785" s="35"/>
      <c r="CP785" s="35"/>
      <c r="CQ785" s="35"/>
      <c r="CR785" s="35"/>
      <c r="CS785" s="35"/>
      <c r="CT785" s="35"/>
      <c r="CU785" s="35"/>
      <c r="CV785" s="35"/>
      <c r="CW785" s="35"/>
      <c r="CX785" s="35"/>
      <c r="CY785" s="35"/>
      <c r="CZ785" s="35"/>
    </row>
    <row r="786" spans="1:104" ht="10.5" customHeight="1" x14ac:dyDescent="0.1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  <c r="BA786" s="35"/>
      <c r="BB786" s="35"/>
      <c r="BC786" s="35"/>
      <c r="BD786" s="35"/>
      <c r="BE786" s="35"/>
      <c r="BF786" s="35"/>
      <c r="BG786" s="35"/>
      <c r="BH786" s="35"/>
      <c r="BI786" s="35"/>
      <c r="BJ786" s="35"/>
      <c r="BK786" s="35"/>
      <c r="BL786" s="35"/>
      <c r="BM786" s="35"/>
      <c r="BN786" s="35"/>
      <c r="BO786" s="35"/>
      <c r="BP786" s="35"/>
      <c r="BQ786" s="35"/>
      <c r="BR786" s="35"/>
      <c r="BS786" s="35"/>
      <c r="BT786" s="35"/>
      <c r="BU786" s="35"/>
      <c r="BV786" s="35"/>
      <c r="BW786" s="35"/>
      <c r="BX786" s="35"/>
      <c r="BY786" s="35"/>
      <c r="BZ786" s="35"/>
      <c r="CA786" s="35"/>
      <c r="CB786" s="35"/>
      <c r="CC786" s="35"/>
      <c r="CD786" s="35"/>
      <c r="CE786" s="35"/>
      <c r="CF786" s="35"/>
      <c r="CG786" s="35"/>
      <c r="CH786" s="35"/>
      <c r="CI786" s="35"/>
      <c r="CJ786" s="35"/>
      <c r="CK786" s="35"/>
      <c r="CL786" s="35"/>
      <c r="CM786" s="35"/>
      <c r="CN786" s="35"/>
      <c r="CO786" s="35"/>
      <c r="CP786" s="35"/>
      <c r="CQ786" s="35"/>
      <c r="CR786" s="35"/>
      <c r="CS786" s="35"/>
      <c r="CT786" s="35"/>
      <c r="CU786" s="35"/>
      <c r="CV786" s="35"/>
      <c r="CW786" s="35"/>
      <c r="CX786" s="35"/>
      <c r="CY786" s="35"/>
      <c r="CZ786" s="35"/>
    </row>
    <row r="787" spans="1:104" ht="10.5" customHeight="1" x14ac:dyDescent="0.1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  <c r="BA787" s="35"/>
      <c r="BB787" s="35"/>
      <c r="BC787" s="35"/>
      <c r="BD787" s="35"/>
      <c r="BE787" s="35"/>
      <c r="BF787" s="35"/>
      <c r="BG787" s="35"/>
      <c r="BH787" s="35"/>
      <c r="BI787" s="35"/>
      <c r="BJ787" s="35"/>
      <c r="BK787" s="35"/>
      <c r="BL787" s="35"/>
      <c r="BM787" s="35"/>
      <c r="BN787" s="35"/>
      <c r="BO787" s="35"/>
      <c r="BP787" s="35"/>
      <c r="BQ787" s="35"/>
      <c r="BR787" s="35"/>
      <c r="BS787" s="35"/>
      <c r="BT787" s="35"/>
      <c r="BU787" s="35"/>
      <c r="BV787" s="35"/>
      <c r="BW787" s="35"/>
      <c r="BX787" s="35"/>
      <c r="BY787" s="35"/>
      <c r="BZ787" s="35"/>
      <c r="CA787" s="35"/>
      <c r="CB787" s="35"/>
      <c r="CC787" s="35"/>
      <c r="CD787" s="35"/>
      <c r="CE787" s="35"/>
      <c r="CF787" s="35"/>
      <c r="CG787" s="35"/>
      <c r="CH787" s="35"/>
      <c r="CI787" s="35"/>
      <c r="CJ787" s="35"/>
      <c r="CK787" s="35"/>
      <c r="CL787" s="35"/>
      <c r="CM787" s="35"/>
      <c r="CN787" s="35"/>
      <c r="CO787" s="35"/>
      <c r="CP787" s="35"/>
      <c r="CQ787" s="35"/>
      <c r="CR787" s="35"/>
      <c r="CS787" s="35"/>
      <c r="CT787" s="35"/>
      <c r="CU787" s="35"/>
      <c r="CV787" s="35"/>
      <c r="CW787" s="35"/>
      <c r="CX787" s="35"/>
      <c r="CY787" s="35"/>
      <c r="CZ787" s="35"/>
    </row>
    <row r="788" spans="1:104" ht="10.5" customHeight="1" x14ac:dyDescent="0.1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  <c r="BF788" s="35"/>
      <c r="BG788" s="35"/>
      <c r="BH788" s="35"/>
      <c r="BI788" s="35"/>
      <c r="BJ788" s="35"/>
      <c r="BK788" s="35"/>
      <c r="BL788" s="35"/>
      <c r="BM788" s="35"/>
      <c r="BN788" s="35"/>
      <c r="BO788" s="35"/>
      <c r="BP788" s="35"/>
      <c r="BQ788" s="35"/>
      <c r="BR788" s="35"/>
      <c r="BS788" s="35"/>
      <c r="BT788" s="35"/>
      <c r="BU788" s="35"/>
      <c r="BV788" s="35"/>
      <c r="BW788" s="35"/>
      <c r="BX788" s="35"/>
      <c r="BY788" s="35"/>
      <c r="BZ788" s="35"/>
      <c r="CA788" s="35"/>
      <c r="CB788" s="35"/>
      <c r="CC788" s="35"/>
      <c r="CD788" s="35"/>
      <c r="CE788" s="35"/>
      <c r="CF788" s="35"/>
      <c r="CG788" s="35"/>
      <c r="CH788" s="35"/>
      <c r="CI788" s="35"/>
      <c r="CJ788" s="35"/>
      <c r="CK788" s="35"/>
      <c r="CL788" s="35"/>
      <c r="CM788" s="35"/>
      <c r="CN788" s="35"/>
      <c r="CO788" s="35"/>
      <c r="CP788" s="35"/>
      <c r="CQ788" s="35"/>
      <c r="CR788" s="35"/>
      <c r="CS788" s="35"/>
      <c r="CT788" s="35"/>
      <c r="CU788" s="35"/>
      <c r="CV788" s="35"/>
      <c r="CW788" s="35"/>
      <c r="CX788" s="35"/>
      <c r="CY788" s="35"/>
      <c r="CZ788" s="35"/>
    </row>
    <row r="789" spans="1:104" ht="10.5" customHeight="1" x14ac:dyDescent="0.1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  <c r="BH789" s="35"/>
      <c r="BI789" s="35"/>
      <c r="BJ789" s="35"/>
      <c r="BK789" s="35"/>
      <c r="BL789" s="35"/>
      <c r="BM789" s="35"/>
      <c r="BN789" s="35"/>
      <c r="BO789" s="35"/>
      <c r="BP789" s="35"/>
      <c r="BQ789" s="35"/>
      <c r="BR789" s="35"/>
      <c r="BS789" s="35"/>
      <c r="BT789" s="35"/>
      <c r="BU789" s="35"/>
      <c r="BV789" s="35"/>
      <c r="BW789" s="35"/>
      <c r="BX789" s="35"/>
      <c r="BY789" s="35"/>
      <c r="BZ789" s="35"/>
      <c r="CA789" s="35"/>
      <c r="CB789" s="35"/>
      <c r="CC789" s="35"/>
      <c r="CD789" s="35"/>
      <c r="CE789" s="35"/>
      <c r="CF789" s="35"/>
      <c r="CG789" s="35"/>
      <c r="CH789" s="35"/>
      <c r="CI789" s="35"/>
      <c r="CJ789" s="35"/>
      <c r="CK789" s="35"/>
      <c r="CL789" s="35"/>
      <c r="CM789" s="35"/>
      <c r="CN789" s="35"/>
      <c r="CO789" s="35"/>
      <c r="CP789" s="35"/>
      <c r="CQ789" s="35"/>
      <c r="CR789" s="35"/>
      <c r="CS789" s="35"/>
      <c r="CT789" s="35"/>
      <c r="CU789" s="35"/>
      <c r="CV789" s="35"/>
      <c r="CW789" s="35"/>
      <c r="CX789" s="35"/>
      <c r="CY789" s="35"/>
      <c r="CZ789" s="35"/>
    </row>
    <row r="790" spans="1:104" ht="10.5" customHeight="1" x14ac:dyDescent="0.1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  <c r="BA790" s="35"/>
      <c r="BB790" s="35"/>
      <c r="BC790" s="35"/>
      <c r="BD790" s="35"/>
      <c r="BE790" s="35"/>
      <c r="BF790" s="35"/>
      <c r="BG790" s="35"/>
      <c r="BH790" s="35"/>
      <c r="BI790" s="35"/>
      <c r="BJ790" s="35"/>
      <c r="BK790" s="35"/>
      <c r="BL790" s="35"/>
      <c r="BM790" s="35"/>
      <c r="BN790" s="35"/>
      <c r="BO790" s="35"/>
      <c r="BP790" s="35"/>
      <c r="BQ790" s="35"/>
      <c r="BR790" s="35"/>
      <c r="BS790" s="35"/>
      <c r="BT790" s="35"/>
      <c r="BU790" s="35"/>
      <c r="BV790" s="35"/>
      <c r="BW790" s="35"/>
      <c r="BX790" s="35"/>
      <c r="BY790" s="35"/>
      <c r="BZ790" s="35"/>
      <c r="CA790" s="35"/>
      <c r="CB790" s="35"/>
      <c r="CC790" s="35"/>
      <c r="CD790" s="35"/>
      <c r="CE790" s="35"/>
      <c r="CF790" s="35"/>
      <c r="CG790" s="35"/>
      <c r="CH790" s="35"/>
      <c r="CI790" s="35"/>
      <c r="CJ790" s="35"/>
      <c r="CK790" s="35"/>
      <c r="CL790" s="35"/>
      <c r="CM790" s="35"/>
      <c r="CN790" s="35"/>
      <c r="CO790" s="35"/>
      <c r="CP790" s="35"/>
      <c r="CQ790" s="35"/>
      <c r="CR790" s="35"/>
      <c r="CS790" s="35"/>
      <c r="CT790" s="35"/>
      <c r="CU790" s="35"/>
      <c r="CV790" s="35"/>
      <c r="CW790" s="35"/>
      <c r="CX790" s="35"/>
      <c r="CY790" s="35"/>
      <c r="CZ790" s="35"/>
    </row>
    <row r="791" spans="1:104" ht="10.5" customHeight="1" x14ac:dyDescent="0.1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  <c r="BA791" s="35"/>
      <c r="BB791" s="35"/>
      <c r="BC791" s="35"/>
      <c r="BD791" s="35"/>
      <c r="BE791" s="35"/>
      <c r="BF791" s="35"/>
      <c r="BG791" s="35"/>
      <c r="BH791" s="35"/>
      <c r="BI791" s="35"/>
      <c r="BJ791" s="35"/>
      <c r="BK791" s="35"/>
      <c r="BL791" s="35"/>
      <c r="BM791" s="35"/>
      <c r="BN791" s="35"/>
      <c r="BO791" s="35"/>
      <c r="BP791" s="35"/>
      <c r="BQ791" s="35"/>
      <c r="BR791" s="35"/>
      <c r="BS791" s="35"/>
      <c r="BT791" s="35"/>
      <c r="BU791" s="35"/>
      <c r="BV791" s="35"/>
      <c r="BW791" s="35"/>
      <c r="BX791" s="35"/>
      <c r="BY791" s="35"/>
      <c r="BZ791" s="35"/>
      <c r="CA791" s="35"/>
      <c r="CB791" s="35"/>
      <c r="CC791" s="35"/>
      <c r="CD791" s="35"/>
      <c r="CE791" s="35"/>
      <c r="CF791" s="35"/>
      <c r="CG791" s="35"/>
      <c r="CH791" s="35"/>
      <c r="CI791" s="35"/>
      <c r="CJ791" s="35"/>
      <c r="CK791" s="35"/>
      <c r="CL791" s="35"/>
      <c r="CM791" s="35"/>
      <c r="CN791" s="35"/>
      <c r="CO791" s="35"/>
      <c r="CP791" s="35"/>
      <c r="CQ791" s="35"/>
      <c r="CR791" s="35"/>
      <c r="CS791" s="35"/>
      <c r="CT791" s="35"/>
      <c r="CU791" s="35"/>
      <c r="CV791" s="35"/>
      <c r="CW791" s="35"/>
      <c r="CX791" s="35"/>
      <c r="CY791" s="35"/>
      <c r="CZ791" s="35"/>
    </row>
    <row r="792" spans="1:104" ht="10.5" customHeight="1" x14ac:dyDescent="0.1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  <c r="BA792" s="35"/>
      <c r="BB792" s="35"/>
      <c r="BC792" s="35"/>
      <c r="BD792" s="35"/>
      <c r="BE792" s="35"/>
      <c r="BF792" s="35"/>
      <c r="BG792" s="35"/>
      <c r="BH792" s="35"/>
      <c r="BI792" s="35"/>
      <c r="BJ792" s="35"/>
      <c r="BK792" s="35"/>
      <c r="BL792" s="35"/>
      <c r="BM792" s="35"/>
      <c r="BN792" s="35"/>
      <c r="BO792" s="35"/>
      <c r="BP792" s="35"/>
      <c r="BQ792" s="35"/>
      <c r="BR792" s="35"/>
      <c r="BS792" s="35"/>
      <c r="BT792" s="35"/>
      <c r="BU792" s="35"/>
      <c r="BV792" s="35"/>
      <c r="BW792" s="35"/>
      <c r="BX792" s="35"/>
      <c r="BY792" s="35"/>
      <c r="BZ792" s="35"/>
      <c r="CA792" s="35"/>
      <c r="CB792" s="35"/>
      <c r="CC792" s="35"/>
      <c r="CD792" s="35"/>
      <c r="CE792" s="35"/>
      <c r="CF792" s="35"/>
      <c r="CG792" s="35"/>
      <c r="CH792" s="35"/>
      <c r="CI792" s="35"/>
      <c r="CJ792" s="35"/>
      <c r="CK792" s="35"/>
      <c r="CL792" s="35"/>
      <c r="CM792" s="35"/>
      <c r="CN792" s="35"/>
      <c r="CO792" s="35"/>
      <c r="CP792" s="35"/>
      <c r="CQ792" s="35"/>
      <c r="CR792" s="35"/>
      <c r="CS792" s="35"/>
      <c r="CT792" s="35"/>
      <c r="CU792" s="35"/>
      <c r="CV792" s="35"/>
      <c r="CW792" s="35"/>
      <c r="CX792" s="35"/>
      <c r="CY792" s="35"/>
      <c r="CZ792" s="35"/>
    </row>
    <row r="793" spans="1:104" ht="10.5" customHeight="1" x14ac:dyDescent="0.1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  <c r="BA793" s="35"/>
      <c r="BB793" s="35"/>
      <c r="BC793" s="35"/>
      <c r="BD793" s="35"/>
      <c r="BE793" s="35"/>
      <c r="BF793" s="35"/>
      <c r="BG793" s="35"/>
      <c r="BH793" s="35"/>
      <c r="BI793" s="35"/>
      <c r="BJ793" s="35"/>
      <c r="BK793" s="35"/>
      <c r="BL793" s="35"/>
      <c r="BM793" s="35"/>
      <c r="BN793" s="35"/>
      <c r="BO793" s="35"/>
      <c r="BP793" s="35"/>
      <c r="BQ793" s="35"/>
      <c r="BR793" s="35"/>
      <c r="BS793" s="35"/>
      <c r="BT793" s="35"/>
      <c r="BU793" s="35"/>
      <c r="BV793" s="35"/>
      <c r="BW793" s="35"/>
      <c r="BX793" s="35"/>
      <c r="BY793" s="35"/>
      <c r="BZ793" s="35"/>
      <c r="CA793" s="35"/>
      <c r="CB793" s="35"/>
      <c r="CC793" s="35"/>
      <c r="CD793" s="35"/>
      <c r="CE793" s="35"/>
      <c r="CF793" s="35"/>
      <c r="CG793" s="35"/>
      <c r="CH793" s="35"/>
      <c r="CI793" s="35"/>
      <c r="CJ793" s="35"/>
      <c r="CK793" s="35"/>
      <c r="CL793" s="35"/>
      <c r="CM793" s="35"/>
      <c r="CN793" s="35"/>
      <c r="CO793" s="35"/>
      <c r="CP793" s="35"/>
      <c r="CQ793" s="35"/>
      <c r="CR793" s="35"/>
      <c r="CS793" s="35"/>
      <c r="CT793" s="35"/>
      <c r="CU793" s="35"/>
      <c r="CV793" s="35"/>
      <c r="CW793" s="35"/>
      <c r="CX793" s="35"/>
      <c r="CY793" s="35"/>
      <c r="CZ793" s="35"/>
    </row>
    <row r="794" spans="1:104" ht="10.5" customHeight="1" x14ac:dyDescent="0.1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  <c r="BA794" s="35"/>
      <c r="BB794" s="35"/>
      <c r="BC794" s="35"/>
      <c r="BD794" s="35"/>
      <c r="BE794" s="35"/>
      <c r="BF794" s="35"/>
      <c r="BG794" s="35"/>
      <c r="BH794" s="35"/>
      <c r="BI794" s="35"/>
      <c r="BJ794" s="35"/>
      <c r="BK794" s="35"/>
      <c r="BL794" s="35"/>
      <c r="BM794" s="35"/>
      <c r="BN794" s="35"/>
      <c r="BO794" s="35"/>
      <c r="BP794" s="35"/>
      <c r="BQ794" s="35"/>
      <c r="BR794" s="35"/>
      <c r="BS794" s="35"/>
      <c r="BT794" s="35"/>
      <c r="BU794" s="35"/>
      <c r="BV794" s="35"/>
      <c r="BW794" s="35"/>
      <c r="BX794" s="35"/>
      <c r="BY794" s="35"/>
      <c r="BZ794" s="35"/>
      <c r="CA794" s="35"/>
      <c r="CB794" s="35"/>
      <c r="CC794" s="35"/>
      <c r="CD794" s="35"/>
      <c r="CE794" s="35"/>
      <c r="CF794" s="35"/>
      <c r="CG794" s="35"/>
      <c r="CH794" s="35"/>
      <c r="CI794" s="35"/>
      <c r="CJ794" s="35"/>
      <c r="CK794" s="35"/>
      <c r="CL794" s="35"/>
      <c r="CM794" s="35"/>
      <c r="CN794" s="35"/>
      <c r="CO794" s="35"/>
      <c r="CP794" s="35"/>
      <c r="CQ794" s="35"/>
      <c r="CR794" s="35"/>
      <c r="CS794" s="35"/>
      <c r="CT794" s="35"/>
      <c r="CU794" s="35"/>
      <c r="CV794" s="35"/>
      <c r="CW794" s="35"/>
      <c r="CX794" s="35"/>
      <c r="CY794" s="35"/>
      <c r="CZ794" s="35"/>
    </row>
    <row r="795" spans="1:104" ht="10.5" customHeight="1" x14ac:dyDescent="0.1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  <c r="BA795" s="35"/>
      <c r="BB795" s="35"/>
      <c r="BC795" s="35"/>
      <c r="BD795" s="35"/>
      <c r="BE795" s="35"/>
      <c r="BF795" s="35"/>
      <c r="BG795" s="35"/>
      <c r="BH795" s="35"/>
      <c r="BI795" s="35"/>
      <c r="BJ795" s="35"/>
      <c r="BK795" s="35"/>
      <c r="BL795" s="35"/>
      <c r="BM795" s="35"/>
      <c r="BN795" s="35"/>
      <c r="BO795" s="35"/>
      <c r="BP795" s="35"/>
      <c r="BQ795" s="35"/>
      <c r="BR795" s="35"/>
      <c r="BS795" s="35"/>
      <c r="BT795" s="35"/>
      <c r="BU795" s="35"/>
      <c r="BV795" s="35"/>
      <c r="BW795" s="35"/>
      <c r="BX795" s="35"/>
      <c r="BY795" s="35"/>
      <c r="BZ795" s="35"/>
      <c r="CA795" s="35"/>
      <c r="CB795" s="35"/>
      <c r="CC795" s="35"/>
      <c r="CD795" s="35"/>
      <c r="CE795" s="35"/>
      <c r="CF795" s="35"/>
      <c r="CG795" s="35"/>
      <c r="CH795" s="35"/>
      <c r="CI795" s="35"/>
      <c r="CJ795" s="35"/>
      <c r="CK795" s="35"/>
      <c r="CL795" s="35"/>
      <c r="CM795" s="35"/>
      <c r="CN795" s="35"/>
      <c r="CO795" s="35"/>
      <c r="CP795" s="35"/>
      <c r="CQ795" s="35"/>
      <c r="CR795" s="35"/>
      <c r="CS795" s="35"/>
      <c r="CT795" s="35"/>
      <c r="CU795" s="35"/>
      <c r="CV795" s="35"/>
      <c r="CW795" s="35"/>
      <c r="CX795" s="35"/>
      <c r="CY795" s="35"/>
      <c r="CZ795" s="35"/>
    </row>
    <row r="796" spans="1:104" ht="10.5" customHeight="1" x14ac:dyDescent="0.1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  <c r="BA796" s="35"/>
      <c r="BB796" s="35"/>
      <c r="BC796" s="35"/>
      <c r="BD796" s="35"/>
      <c r="BE796" s="35"/>
      <c r="BF796" s="35"/>
      <c r="BG796" s="35"/>
      <c r="BH796" s="35"/>
      <c r="BI796" s="35"/>
      <c r="BJ796" s="35"/>
      <c r="BK796" s="35"/>
      <c r="BL796" s="35"/>
      <c r="BM796" s="35"/>
      <c r="BN796" s="35"/>
      <c r="BO796" s="35"/>
      <c r="BP796" s="35"/>
      <c r="BQ796" s="35"/>
      <c r="BR796" s="35"/>
      <c r="BS796" s="35"/>
      <c r="BT796" s="35"/>
      <c r="BU796" s="35"/>
      <c r="BV796" s="35"/>
      <c r="BW796" s="35"/>
      <c r="BX796" s="35"/>
      <c r="BY796" s="35"/>
      <c r="BZ796" s="35"/>
      <c r="CA796" s="35"/>
      <c r="CB796" s="35"/>
      <c r="CC796" s="35"/>
      <c r="CD796" s="35"/>
      <c r="CE796" s="35"/>
      <c r="CF796" s="35"/>
      <c r="CG796" s="35"/>
      <c r="CH796" s="35"/>
      <c r="CI796" s="35"/>
      <c r="CJ796" s="35"/>
      <c r="CK796" s="35"/>
      <c r="CL796" s="35"/>
      <c r="CM796" s="35"/>
      <c r="CN796" s="35"/>
      <c r="CO796" s="35"/>
      <c r="CP796" s="35"/>
      <c r="CQ796" s="35"/>
      <c r="CR796" s="35"/>
      <c r="CS796" s="35"/>
      <c r="CT796" s="35"/>
      <c r="CU796" s="35"/>
      <c r="CV796" s="35"/>
      <c r="CW796" s="35"/>
      <c r="CX796" s="35"/>
      <c r="CY796" s="35"/>
      <c r="CZ796" s="35"/>
    </row>
    <row r="797" spans="1:104" ht="10.5" customHeight="1" x14ac:dyDescent="0.1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  <c r="BA797" s="35"/>
      <c r="BB797" s="35"/>
      <c r="BC797" s="35"/>
      <c r="BD797" s="35"/>
      <c r="BE797" s="35"/>
      <c r="BF797" s="35"/>
      <c r="BG797" s="35"/>
      <c r="BH797" s="35"/>
      <c r="BI797" s="35"/>
      <c r="BJ797" s="35"/>
      <c r="BK797" s="35"/>
      <c r="BL797" s="35"/>
      <c r="BM797" s="35"/>
      <c r="BN797" s="35"/>
      <c r="BO797" s="35"/>
      <c r="BP797" s="35"/>
      <c r="BQ797" s="35"/>
      <c r="BR797" s="35"/>
      <c r="BS797" s="35"/>
      <c r="BT797" s="35"/>
      <c r="BU797" s="35"/>
      <c r="BV797" s="35"/>
      <c r="BW797" s="35"/>
      <c r="BX797" s="35"/>
      <c r="BY797" s="35"/>
      <c r="BZ797" s="35"/>
      <c r="CA797" s="35"/>
      <c r="CB797" s="35"/>
      <c r="CC797" s="35"/>
      <c r="CD797" s="35"/>
      <c r="CE797" s="35"/>
      <c r="CF797" s="35"/>
      <c r="CG797" s="35"/>
      <c r="CH797" s="35"/>
      <c r="CI797" s="35"/>
      <c r="CJ797" s="35"/>
      <c r="CK797" s="35"/>
      <c r="CL797" s="35"/>
      <c r="CM797" s="35"/>
      <c r="CN797" s="35"/>
      <c r="CO797" s="35"/>
      <c r="CP797" s="35"/>
      <c r="CQ797" s="35"/>
      <c r="CR797" s="35"/>
      <c r="CS797" s="35"/>
      <c r="CT797" s="35"/>
      <c r="CU797" s="35"/>
      <c r="CV797" s="35"/>
      <c r="CW797" s="35"/>
      <c r="CX797" s="35"/>
      <c r="CY797" s="35"/>
      <c r="CZ797" s="35"/>
    </row>
    <row r="798" spans="1:104" ht="10.5" customHeight="1" x14ac:dyDescent="0.1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  <c r="BF798" s="35"/>
      <c r="BG798" s="35"/>
      <c r="BH798" s="35"/>
      <c r="BI798" s="35"/>
      <c r="BJ798" s="35"/>
      <c r="BK798" s="35"/>
      <c r="BL798" s="35"/>
      <c r="BM798" s="35"/>
      <c r="BN798" s="35"/>
      <c r="BO798" s="35"/>
      <c r="BP798" s="35"/>
      <c r="BQ798" s="35"/>
      <c r="BR798" s="35"/>
      <c r="BS798" s="35"/>
      <c r="BT798" s="35"/>
      <c r="BU798" s="35"/>
      <c r="BV798" s="35"/>
      <c r="BW798" s="35"/>
      <c r="BX798" s="35"/>
      <c r="BY798" s="35"/>
      <c r="BZ798" s="35"/>
      <c r="CA798" s="35"/>
      <c r="CB798" s="35"/>
      <c r="CC798" s="35"/>
      <c r="CD798" s="35"/>
      <c r="CE798" s="35"/>
      <c r="CF798" s="35"/>
      <c r="CG798" s="35"/>
      <c r="CH798" s="35"/>
      <c r="CI798" s="35"/>
      <c r="CJ798" s="35"/>
      <c r="CK798" s="35"/>
      <c r="CL798" s="35"/>
      <c r="CM798" s="35"/>
      <c r="CN798" s="35"/>
      <c r="CO798" s="35"/>
      <c r="CP798" s="35"/>
      <c r="CQ798" s="35"/>
      <c r="CR798" s="35"/>
      <c r="CS798" s="35"/>
      <c r="CT798" s="35"/>
      <c r="CU798" s="35"/>
      <c r="CV798" s="35"/>
      <c r="CW798" s="35"/>
      <c r="CX798" s="35"/>
      <c r="CY798" s="35"/>
      <c r="CZ798" s="35"/>
    </row>
    <row r="799" spans="1:104" ht="10.5" customHeight="1" x14ac:dyDescent="0.1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  <c r="BA799" s="35"/>
      <c r="BB799" s="35"/>
      <c r="BC799" s="35"/>
      <c r="BD799" s="35"/>
      <c r="BE799" s="35"/>
      <c r="BF799" s="35"/>
      <c r="BG799" s="35"/>
      <c r="BH799" s="35"/>
      <c r="BI799" s="35"/>
      <c r="BJ799" s="35"/>
      <c r="BK799" s="35"/>
      <c r="BL799" s="35"/>
      <c r="BM799" s="35"/>
      <c r="BN799" s="35"/>
      <c r="BO799" s="35"/>
      <c r="BP799" s="35"/>
      <c r="BQ799" s="35"/>
      <c r="BR799" s="35"/>
      <c r="BS799" s="35"/>
      <c r="BT799" s="35"/>
      <c r="BU799" s="35"/>
      <c r="BV799" s="35"/>
      <c r="BW799" s="35"/>
      <c r="BX799" s="35"/>
      <c r="BY799" s="35"/>
      <c r="BZ799" s="35"/>
      <c r="CA799" s="35"/>
      <c r="CB799" s="35"/>
      <c r="CC799" s="35"/>
      <c r="CD799" s="35"/>
      <c r="CE799" s="35"/>
      <c r="CF799" s="35"/>
      <c r="CG799" s="35"/>
      <c r="CH799" s="35"/>
      <c r="CI799" s="35"/>
      <c r="CJ799" s="35"/>
      <c r="CK799" s="35"/>
      <c r="CL799" s="35"/>
      <c r="CM799" s="35"/>
      <c r="CN799" s="35"/>
      <c r="CO799" s="35"/>
      <c r="CP799" s="35"/>
      <c r="CQ799" s="35"/>
      <c r="CR799" s="35"/>
      <c r="CS799" s="35"/>
      <c r="CT799" s="35"/>
      <c r="CU799" s="35"/>
      <c r="CV799" s="35"/>
      <c r="CW799" s="35"/>
      <c r="CX799" s="35"/>
      <c r="CY799" s="35"/>
      <c r="CZ799" s="35"/>
    </row>
    <row r="800" spans="1:104" ht="10.5" customHeight="1" x14ac:dyDescent="0.1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35"/>
      <c r="BI800" s="35"/>
      <c r="BJ800" s="35"/>
      <c r="BK800" s="35"/>
      <c r="BL800" s="35"/>
      <c r="BM800" s="35"/>
      <c r="BN800" s="35"/>
      <c r="BO800" s="35"/>
      <c r="BP800" s="35"/>
      <c r="BQ800" s="35"/>
      <c r="BR800" s="35"/>
      <c r="BS800" s="35"/>
      <c r="BT800" s="35"/>
      <c r="BU800" s="35"/>
      <c r="BV800" s="35"/>
      <c r="BW800" s="35"/>
      <c r="BX800" s="35"/>
      <c r="BY800" s="35"/>
      <c r="BZ800" s="35"/>
      <c r="CA800" s="35"/>
      <c r="CB800" s="35"/>
      <c r="CC800" s="35"/>
      <c r="CD800" s="35"/>
      <c r="CE800" s="35"/>
      <c r="CF800" s="35"/>
      <c r="CG800" s="35"/>
      <c r="CH800" s="35"/>
      <c r="CI800" s="35"/>
      <c r="CJ800" s="35"/>
      <c r="CK800" s="35"/>
      <c r="CL800" s="35"/>
      <c r="CM800" s="35"/>
      <c r="CN800" s="35"/>
      <c r="CO800" s="35"/>
      <c r="CP800" s="35"/>
      <c r="CQ800" s="35"/>
      <c r="CR800" s="35"/>
      <c r="CS800" s="35"/>
      <c r="CT800" s="35"/>
      <c r="CU800" s="35"/>
      <c r="CV800" s="35"/>
      <c r="CW800" s="35"/>
      <c r="CX800" s="35"/>
      <c r="CY800" s="35"/>
      <c r="CZ800" s="35"/>
    </row>
    <row r="801" spans="1:104" ht="10.5" customHeight="1" x14ac:dyDescent="0.1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  <c r="BA801" s="35"/>
      <c r="BB801" s="35"/>
      <c r="BC801" s="35"/>
      <c r="BD801" s="35"/>
      <c r="BE801" s="35"/>
      <c r="BF801" s="35"/>
      <c r="BG801" s="35"/>
      <c r="BH801" s="35"/>
      <c r="BI801" s="35"/>
      <c r="BJ801" s="35"/>
      <c r="BK801" s="35"/>
      <c r="BL801" s="35"/>
      <c r="BM801" s="35"/>
      <c r="BN801" s="35"/>
      <c r="BO801" s="35"/>
      <c r="BP801" s="35"/>
      <c r="BQ801" s="35"/>
      <c r="BR801" s="35"/>
      <c r="BS801" s="35"/>
      <c r="BT801" s="35"/>
      <c r="BU801" s="35"/>
      <c r="BV801" s="35"/>
      <c r="BW801" s="35"/>
      <c r="BX801" s="35"/>
      <c r="BY801" s="35"/>
      <c r="BZ801" s="35"/>
      <c r="CA801" s="35"/>
      <c r="CB801" s="35"/>
      <c r="CC801" s="35"/>
      <c r="CD801" s="35"/>
      <c r="CE801" s="35"/>
      <c r="CF801" s="35"/>
      <c r="CG801" s="35"/>
      <c r="CH801" s="35"/>
      <c r="CI801" s="35"/>
      <c r="CJ801" s="35"/>
      <c r="CK801" s="35"/>
      <c r="CL801" s="35"/>
      <c r="CM801" s="35"/>
      <c r="CN801" s="35"/>
      <c r="CO801" s="35"/>
      <c r="CP801" s="35"/>
      <c r="CQ801" s="35"/>
      <c r="CR801" s="35"/>
      <c r="CS801" s="35"/>
      <c r="CT801" s="35"/>
      <c r="CU801" s="35"/>
      <c r="CV801" s="35"/>
      <c r="CW801" s="35"/>
      <c r="CX801" s="35"/>
      <c r="CY801" s="35"/>
      <c r="CZ801" s="35"/>
    </row>
    <row r="802" spans="1:104" ht="10.5" customHeight="1" x14ac:dyDescent="0.1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  <c r="BA802" s="35"/>
      <c r="BB802" s="35"/>
      <c r="BC802" s="35"/>
      <c r="BD802" s="35"/>
      <c r="BE802" s="35"/>
      <c r="BF802" s="35"/>
      <c r="BG802" s="35"/>
      <c r="BH802" s="35"/>
      <c r="BI802" s="35"/>
      <c r="BJ802" s="35"/>
      <c r="BK802" s="35"/>
      <c r="BL802" s="35"/>
      <c r="BM802" s="35"/>
      <c r="BN802" s="35"/>
      <c r="BO802" s="35"/>
      <c r="BP802" s="35"/>
      <c r="BQ802" s="35"/>
      <c r="BR802" s="35"/>
      <c r="BS802" s="35"/>
      <c r="BT802" s="35"/>
      <c r="BU802" s="35"/>
      <c r="BV802" s="35"/>
      <c r="BW802" s="35"/>
      <c r="BX802" s="35"/>
      <c r="BY802" s="35"/>
      <c r="BZ802" s="35"/>
      <c r="CA802" s="35"/>
      <c r="CB802" s="35"/>
      <c r="CC802" s="35"/>
      <c r="CD802" s="35"/>
      <c r="CE802" s="35"/>
      <c r="CF802" s="35"/>
      <c r="CG802" s="35"/>
      <c r="CH802" s="35"/>
      <c r="CI802" s="35"/>
      <c r="CJ802" s="35"/>
      <c r="CK802" s="35"/>
      <c r="CL802" s="35"/>
      <c r="CM802" s="35"/>
      <c r="CN802" s="35"/>
      <c r="CO802" s="35"/>
      <c r="CP802" s="35"/>
      <c r="CQ802" s="35"/>
      <c r="CR802" s="35"/>
      <c r="CS802" s="35"/>
      <c r="CT802" s="35"/>
      <c r="CU802" s="35"/>
      <c r="CV802" s="35"/>
      <c r="CW802" s="35"/>
      <c r="CX802" s="35"/>
      <c r="CY802" s="35"/>
      <c r="CZ802" s="35"/>
    </row>
    <row r="803" spans="1:104" ht="10.5" customHeight="1" x14ac:dyDescent="0.1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  <c r="BF803" s="35"/>
      <c r="BG803" s="35"/>
      <c r="BH803" s="35"/>
      <c r="BI803" s="35"/>
      <c r="BJ803" s="35"/>
      <c r="BK803" s="35"/>
      <c r="BL803" s="35"/>
      <c r="BM803" s="35"/>
      <c r="BN803" s="35"/>
      <c r="BO803" s="35"/>
      <c r="BP803" s="35"/>
      <c r="BQ803" s="35"/>
      <c r="BR803" s="35"/>
      <c r="BS803" s="35"/>
      <c r="BT803" s="35"/>
      <c r="BU803" s="35"/>
      <c r="BV803" s="3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  <c r="CG803" s="35"/>
      <c r="CH803" s="35"/>
      <c r="CI803" s="35"/>
      <c r="CJ803" s="35"/>
      <c r="CK803" s="35"/>
      <c r="CL803" s="35"/>
      <c r="CM803" s="35"/>
      <c r="CN803" s="35"/>
      <c r="CO803" s="35"/>
      <c r="CP803" s="35"/>
      <c r="CQ803" s="35"/>
      <c r="CR803" s="35"/>
      <c r="CS803" s="35"/>
      <c r="CT803" s="35"/>
      <c r="CU803" s="35"/>
      <c r="CV803" s="35"/>
      <c r="CW803" s="35"/>
      <c r="CX803" s="35"/>
      <c r="CY803" s="35"/>
      <c r="CZ803" s="35"/>
    </row>
    <row r="804" spans="1:104" ht="10.5" customHeight="1" x14ac:dyDescent="0.1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  <c r="BA804" s="35"/>
      <c r="BB804" s="35"/>
      <c r="BC804" s="35"/>
      <c r="BD804" s="35"/>
      <c r="BE804" s="35"/>
      <c r="BF804" s="35"/>
      <c r="BG804" s="35"/>
      <c r="BH804" s="35"/>
      <c r="BI804" s="35"/>
      <c r="BJ804" s="35"/>
      <c r="BK804" s="35"/>
      <c r="BL804" s="35"/>
      <c r="BM804" s="35"/>
      <c r="BN804" s="35"/>
      <c r="BO804" s="35"/>
      <c r="BP804" s="35"/>
      <c r="BQ804" s="35"/>
      <c r="BR804" s="35"/>
      <c r="BS804" s="35"/>
      <c r="BT804" s="35"/>
      <c r="BU804" s="35"/>
      <c r="BV804" s="3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  <c r="CG804" s="35"/>
      <c r="CH804" s="35"/>
      <c r="CI804" s="35"/>
      <c r="CJ804" s="35"/>
      <c r="CK804" s="35"/>
      <c r="CL804" s="35"/>
      <c r="CM804" s="35"/>
      <c r="CN804" s="35"/>
      <c r="CO804" s="35"/>
      <c r="CP804" s="35"/>
      <c r="CQ804" s="35"/>
      <c r="CR804" s="35"/>
      <c r="CS804" s="35"/>
      <c r="CT804" s="35"/>
      <c r="CU804" s="35"/>
      <c r="CV804" s="35"/>
      <c r="CW804" s="35"/>
      <c r="CX804" s="35"/>
      <c r="CY804" s="35"/>
      <c r="CZ804" s="35"/>
    </row>
    <row r="805" spans="1:104" ht="10.5" customHeight="1" x14ac:dyDescent="0.1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  <c r="BA805" s="35"/>
      <c r="BB805" s="35"/>
      <c r="BC805" s="35"/>
      <c r="BD805" s="35"/>
      <c r="BE805" s="35"/>
      <c r="BF805" s="35"/>
      <c r="BG805" s="35"/>
      <c r="BH805" s="35"/>
      <c r="BI805" s="35"/>
      <c r="BJ805" s="35"/>
      <c r="BK805" s="35"/>
      <c r="BL805" s="35"/>
      <c r="BM805" s="35"/>
      <c r="BN805" s="35"/>
      <c r="BO805" s="35"/>
      <c r="BP805" s="35"/>
      <c r="BQ805" s="35"/>
      <c r="BR805" s="35"/>
      <c r="BS805" s="35"/>
      <c r="BT805" s="35"/>
      <c r="BU805" s="35"/>
      <c r="BV805" s="3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  <c r="CG805" s="35"/>
      <c r="CH805" s="35"/>
      <c r="CI805" s="35"/>
      <c r="CJ805" s="35"/>
      <c r="CK805" s="35"/>
      <c r="CL805" s="35"/>
      <c r="CM805" s="35"/>
      <c r="CN805" s="35"/>
      <c r="CO805" s="35"/>
      <c r="CP805" s="35"/>
      <c r="CQ805" s="35"/>
      <c r="CR805" s="35"/>
      <c r="CS805" s="35"/>
      <c r="CT805" s="35"/>
      <c r="CU805" s="35"/>
      <c r="CV805" s="35"/>
      <c r="CW805" s="35"/>
      <c r="CX805" s="35"/>
      <c r="CY805" s="35"/>
      <c r="CZ805" s="35"/>
    </row>
    <row r="806" spans="1:104" ht="10.5" customHeight="1" x14ac:dyDescent="0.1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5"/>
      <c r="BB806" s="35"/>
      <c r="BC806" s="35"/>
      <c r="BD806" s="35"/>
      <c r="BE806" s="35"/>
      <c r="BF806" s="35"/>
      <c r="BG806" s="35"/>
      <c r="BH806" s="35"/>
      <c r="BI806" s="35"/>
      <c r="BJ806" s="35"/>
      <c r="BK806" s="35"/>
      <c r="BL806" s="35"/>
      <c r="BM806" s="35"/>
      <c r="BN806" s="35"/>
      <c r="BO806" s="35"/>
      <c r="BP806" s="35"/>
      <c r="BQ806" s="35"/>
      <c r="BR806" s="35"/>
      <c r="BS806" s="35"/>
      <c r="BT806" s="35"/>
      <c r="BU806" s="35"/>
      <c r="BV806" s="35"/>
      <c r="BW806" s="35"/>
      <c r="BX806" s="35"/>
      <c r="BY806" s="35"/>
      <c r="BZ806" s="35"/>
      <c r="CA806" s="35"/>
      <c r="CB806" s="35"/>
      <c r="CC806" s="35"/>
      <c r="CD806" s="35"/>
      <c r="CE806" s="35"/>
      <c r="CF806" s="35"/>
      <c r="CG806" s="35"/>
      <c r="CH806" s="35"/>
      <c r="CI806" s="35"/>
      <c r="CJ806" s="35"/>
      <c r="CK806" s="35"/>
      <c r="CL806" s="35"/>
      <c r="CM806" s="35"/>
      <c r="CN806" s="35"/>
      <c r="CO806" s="35"/>
      <c r="CP806" s="35"/>
      <c r="CQ806" s="35"/>
      <c r="CR806" s="35"/>
      <c r="CS806" s="35"/>
      <c r="CT806" s="35"/>
      <c r="CU806" s="35"/>
      <c r="CV806" s="35"/>
      <c r="CW806" s="35"/>
      <c r="CX806" s="35"/>
      <c r="CY806" s="35"/>
      <c r="CZ806" s="35"/>
    </row>
    <row r="807" spans="1:104" ht="10.5" customHeight="1" x14ac:dyDescent="0.1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  <c r="BA807" s="35"/>
      <c r="BB807" s="35"/>
      <c r="BC807" s="35"/>
      <c r="BD807" s="35"/>
      <c r="BE807" s="35"/>
      <c r="BF807" s="35"/>
      <c r="BG807" s="35"/>
      <c r="BH807" s="35"/>
      <c r="BI807" s="35"/>
      <c r="BJ807" s="35"/>
      <c r="BK807" s="35"/>
      <c r="BL807" s="35"/>
      <c r="BM807" s="35"/>
      <c r="BN807" s="35"/>
      <c r="BO807" s="35"/>
      <c r="BP807" s="35"/>
      <c r="BQ807" s="35"/>
      <c r="BR807" s="35"/>
      <c r="BS807" s="35"/>
      <c r="BT807" s="35"/>
      <c r="BU807" s="35"/>
      <c r="BV807" s="35"/>
      <c r="BW807" s="35"/>
      <c r="BX807" s="35"/>
      <c r="BY807" s="35"/>
      <c r="BZ807" s="35"/>
      <c r="CA807" s="35"/>
      <c r="CB807" s="35"/>
      <c r="CC807" s="35"/>
      <c r="CD807" s="35"/>
      <c r="CE807" s="35"/>
      <c r="CF807" s="35"/>
      <c r="CG807" s="35"/>
      <c r="CH807" s="35"/>
      <c r="CI807" s="35"/>
      <c r="CJ807" s="35"/>
      <c r="CK807" s="35"/>
      <c r="CL807" s="35"/>
      <c r="CM807" s="35"/>
      <c r="CN807" s="35"/>
      <c r="CO807" s="35"/>
      <c r="CP807" s="35"/>
      <c r="CQ807" s="35"/>
      <c r="CR807" s="35"/>
      <c r="CS807" s="35"/>
      <c r="CT807" s="35"/>
      <c r="CU807" s="35"/>
      <c r="CV807" s="35"/>
      <c r="CW807" s="35"/>
      <c r="CX807" s="35"/>
      <c r="CY807" s="35"/>
      <c r="CZ807" s="35"/>
    </row>
    <row r="808" spans="1:104" ht="10.5" customHeight="1" x14ac:dyDescent="0.1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  <c r="BA808" s="35"/>
      <c r="BB808" s="35"/>
      <c r="BC808" s="35"/>
      <c r="BD808" s="35"/>
      <c r="BE808" s="35"/>
      <c r="BF808" s="35"/>
      <c r="BG808" s="35"/>
      <c r="BH808" s="35"/>
      <c r="BI808" s="35"/>
      <c r="BJ808" s="35"/>
      <c r="BK808" s="35"/>
      <c r="BL808" s="35"/>
      <c r="BM808" s="35"/>
      <c r="BN808" s="35"/>
      <c r="BO808" s="35"/>
      <c r="BP808" s="35"/>
      <c r="BQ808" s="35"/>
      <c r="BR808" s="35"/>
      <c r="BS808" s="35"/>
      <c r="BT808" s="35"/>
      <c r="BU808" s="35"/>
      <c r="BV808" s="35"/>
      <c r="BW808" s="35"/>
      <c r="BX808" s="35"/>
      <c r="BY808" s="35"/>
      <c r="BZ808" s="35"/>
      <c r="CA808" s="35"/>
      <c r="CB808" s="35"/>
      <c r="CC808" s="35"/>
      <c r="CD808" s="35"/>
      <c r="CE808" s="35"/>
      <c r="CF808" s="35"/>
      <c r="CG808" s="35"/>
      <c r="CH808" s="35"/>
      <c r="CI808" s="35"/>
      <c r="CJ808" s="35"/>
      <c r="CK808" s="35"/>
      <c r="CL808" s="35"/>
      <c r="CM808" s="35"/>
      <c r="CN808" s="35"/>
      <c r="CO808" s="35"/>
      <c r="CP808" s="35"/>
      <c r="CQ808" s="35"/>
      <c r="CR808" s="35"/>
      <c r="CS808" s="35"/>
      <c r="CT808" s="35"/>
      <c r="CU808" s="35"/>
      <c r="CV808" s="35"/>
      <c r="CW808" s="35"/>
      <c r="CX808" s="35"/>
      <c r="CY808" s="35"/>
      <c r="CZ808" s="35"/>
    </row>
    <row r="809" spans="1:104" ht="10.5" customHeight="1" x14ac:dyDescent="0.1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  <c r="BA809" s="35"/>
      <c r="BB809" s="35"/>
      <c r="BC809" s="35"/>
      <c r="BD809" s="35"/>
      <c r="BE809" s="35"/>
      <c r="BF809" s="35"/>
      <c r="BG809" s="35"/>
      <c r="BH809" s="35"/>
      <c r="BI809" s="35"/>
      <c r="BJ809" s="35"/>
      <c r="BK809" s="35"/>
      <c r="BL809" s="35"/>
      <c r="BM809" s="35"/>
      <c r="BN809" s="35"/>
      <c r="BO809" s="35"/>
      <c r="BP809" s="35"/>
      <c r="BQ809" s="35"/>
      <c r="BR809" s="35"/>
      <c r="BS809" s="35"/>
      <c r="BT809" s="35"/>
      <c r="BU809" s="35"/>
      <c r="BV809" s="3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  <c r="CG809" s="35"/>
      <c r="CH809" s="35"/>
      <c r="CI809" s="35"/>
      <c r="CJ809" s="35"/>
      <c r="CK809" s="35"/>
      <c r="CL809" s="35"/>
      <c r="CM809" s="35"/>
      <c r="CN809" s="35"/>
      <c r="CO809" s="35"/>
      <c r="CP809" s="35"/>
      <c r="CQ809" s="35"/>
      <c r="CR809" s="35"/>
      <c r="CS809" s="35"/>
      <c r="CT809" s="35"/>
      <c r="CU809" s="35"/>
      <c r="CV809" s="35"/>
      <c r="CW809" s="35"/>
      <c r="CX809" s="35"/>
      <c r="CY809" s="35"/>
      <c r="CZ809" s="35"/>
    </row>
    <row r="810" spans="1:104" ht="10.5" customHeight="1" x14ac:dyDescent="0.1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  <c r="BA810" s="35"/>
      <c r="BB810" s="35"/>
      <c r="BC810" s="35"/>
      <c r="BD810" s="35"/>
      <c r="BE810" s="35"/>
      <c r="BF810" s="35"/>
      <c r="BG810" s="35"/>
      <c r="BH810" s="35"/>
      <c r="BI810" s="35"/>
      <c r="BJ810" s="35"/>
      <c r="BK810" s="35"/>
      <c r="BL810" s="35"/>
      <c r="BM810" s="35"/>
      <c r="BN810" s="35"/>
      <c r="BO810" s="35"/>
      <c r="BP810" s="35"/>
      <c r="BQ810" s="35"/>
      <c r="BR810" s="35"/>
      <c r="BS810" s="35"/>
      <c r="BT810" s="35"/>
      <c r="BU810" s="35"/>
      <c r="BV810" s="3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  <c r="CG810" s="35"/>
      <c r="CH810" s="35"/>
      <c r="CI810" s="35"/>
      <c r="CJ810" s="35"/>
      <c r="CK810" s="35"/>
      <c r="CL810" s="35"/>
      <c r="CM810" s="35"/>
      <c r="CN810" s="35"/>
      <c r="CO810" s="35"/>
      <c r="CP810" s="35"/>
      <c r="CQ810" s="35"/>
      <c r="CR810" s="35"/>
      <c r="CS810" s="35"/>
      <c r="CT810" s="35"/>
      <c r="CU810" s="35"/>
      <c r="CV810" s="35"/>
      <c r="CW810" s="35"/>
      <c r="CX810" s="35"/>
      <c r="CY810" s="35"/>
      <c r="CZ810" s="35"/>
    </row>
    <row r="811" spans="1:104" ht="10.5" customHeight="1" x14ac:dyDescent="0.1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/>
      <c r="BH811" s="35"/>
      <c r="BI811" s="35"/>
      <c r="BJ811" s="35"/>
      <c r="BK811" s="35"/>
      <c r="BL811" s="35"/>
      <c r="BM811" s="35"/>
      <c r="BN811" s="35"/>
      <c r="BO811" s="35"/>
      <c r="BP811" s="35"/>
      <c r="BQ811" s="35"/>
      <c r="BR811" s="35"/>
      <c r="BS811" s="35"/>
      <c r="BT811" s="35"/>
      <c r="BU811" s="35"/>
      <c r="BV811" s="3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  <c r="CG811" s="35"/>
      <c r="CH811" s="35"/>
      <c r="CI811" s="35"/>
      <c r="CJ811" s="35"/>
      <c r="CK811" s="35"/>
      <c r="CL811" s="35"/>
      <c r="CM811" s="35"/>
      <c r="CN811" s="35"/>
      <c r="CO811" s="35"/>
      <c r="CP811" s="35"/>
      <c r="CQ811" s="35"/>
      <c r="CR811" s="35"/>
      <c r="CS811" s="35"/>
      <c r="CT811" s="35"/>
      <c r="CU811" s="35"/>
      <c r="CV811" s="35"/>
      <c r="CW811" s="35"/>
      <c r="CX811" s="35"/>
      <c r="CY811" s="35"/>
      <c r="CZ811" s="35"/>
    </row>
    <row r="812" spans="1:104" ht="10.5" customHeight="1" x14ac:dyDescent="0.1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  <c r="BA812" s="35"/>
      <c r="BB812" s="35"/>
      <c r="BC812" s="35"/>
      <c r="BD812" s="35"/>
      <c r="BE812" s="35"/>
      <c r="BF812" s="35"/>
      <c r="BG812" s="35"/>
      <c r="BH812" s="35"/>
      <c r="BI812" s="35"/>
      <c r="BJ812" s="35"/>
      <c r="BK812" s="35"/>
      <c r="BL812" s="35"/>
      <c r="BM812" s="35"/>
      <c r="BN812" s="35"/>
      <c r="BO812" s="35"/>
      <c r="BP812" s="35"/>
      <c r="BQ812" s="35"/>
      <c r="BR812" s="35"/>
      <c r="BS812" s="35"/>
      <c r="BT812" s="35"/>
      <c r="BU812" s="35"/>
      <c r="BV812" s="3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  <c r="CG812" s="35"/>
      <c r="CH812" s="35"/>
      <c r="CI812" s="35"/>
      <c r="CJ812" s="35"/>
      <c r="CK812" s="35"/>
      <c r="CL812" s="35"/>
      <c r="CM812" s="35"/>
      <c r="CN812" s="35"/>
      <c r="CO812" s="35"/>
      <c r="CP812" s="35"/>
      <c r="CQ812" s="35"/>
      <c r="CR812" s="35"/>
      <c r="CS812" s="35"/>
      <c r="CT812" s="35"/>
      <c r="CU812" s="35"/>
      <c r="CV812" s="35"/>
      <c r="CW812" s="35"/>
      <c r="CX812" s="35"/>
      <c r="CY812" s="35"/>
      <c r="CZ812" s="35"/>
    </row>
    <row r="813" spans="1:104" ht="10.5" customHeight="1" x14ac:dyDescent="0.1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  <c r="BH813" s="35"/>
      <c r="BI813" s="35"/>
      <c r="BJ813" s="35"/>
      <c r="BK813" s="35"/>
      <c r="BL813" s="35"/>
      <c r="BM813" s="35"/>
      <c r="BN813" s="35"/>
      <c r="BO813" s="35"/>
      <c r="BP813" s="35"/>
      <c r="BQ813" s="35"/>
      <c r="BR813" s="35"/>
      <c r="BS813" s="35"/>
      <c r="BT813" s="35"/>
      <c r="BU813" s="35"/>
      <c r="BV813" s="3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  <c r="CG813" s="35"/>
      <c r="CH813" s="35"/>
      <c r="CI813" s="35"/>
      <c r="CJ813" s="35"/>
      <c r="CK813" s="35"/>
      <c r="CL813" s="35"/>
      <c r="CM813" s="35"/>
      <c r="CN813" s="35"/>
      <c r="CO813" s="35"/>
      <c r="CP813" s="35"/>
      <c r="CQ813" s="35"/>
      <c r="CR813" s="35"/>
      <c r="CS813" s="35"/>
      <c r="CT813" s="35"/>
      <c r="CU813" s="35"/>
      <c r="CV813" s="35"/>
      <c r="CW813" s="35"/>
      <c r="CX813" s="35"/>
      <c r="CY813" s="35"/>
      <c r="CZ813" s="35"/>
    </row>
    <row r="814" spans="1:104" ht="10.5" customHeight="1" x14ac:dyDescent="0.1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  <c r="BF814" s="35"/>
      <c r="BG814" s="35"/>
      <c r="BH814" s="35"/>
      <c r="BI814" s="35"/>
      <c r="BJ814" s="35"/>
      <c r="BK814" s="35"/>
      <c r="BL814" s="35"/>
      <c r="BM814" s="35"/>
      <c r="BN814" s="35"/>
      <c r="BO814" s="35"/>
      <c r="BP814" s="35"/>
      <c r="BQ814" s="35"/>
      <c r="BR814" s="35"/>
      <c r="BS814" s="35"/>
      <c r="BT814" s="35"/>
      <c r="BU814" s="35"/>
      <c r="BV814" s="3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  <c r="CG814" s="35"/>
      <c r="CH814" s="35"/>
      <c r="CI814" s="35"/>
      <c r="CJ814" s="35"/>
      <c r="CK814" s="35"/>
      <c r="CL814" s="35"/>
      <c r="CM814" s="35"/>
      <c r="CN814" s="35"/>
      <c r="CO814" s="35"/>
      <c r="CP814" s="35"/>
      <c r="CQ814" s="35"/>
      <c r="CR814" s="35"/>
      <c r="CS814" s="35"/>
      <c r="CT814" s="35"/>
      <c r="CU814" s="35"/>
      <c r="CV814" s="35"/>
      <c r="CW814" s="35"/>
      <c r="CX814" s="35"/>
      <c r="CY814" s="35"/>
      <c r="CZ814" s="35"/>
    </row>
    <row r="815" spans="1:104" ht="10.5" customHeight="1" x14ac:dyDescent="0.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  <c r="BA815" s="35"/>
      <c r="BB815" s="35"/>
      <c r="BC815" s="35"/>
      <c r="BD815" s="35"/>
      <c r="BE815" s="35"/>
      <c r="BF815" s="35"/>
      <c r="BG815" s="35"/>
      <c r="BH815" s="35"/>
      <c r="BI815" s="35"/>
      <c r="BJ815" s="35"/>
      <c r="BK815" s="35"/>
      <c r="BL815" s="35"/>
      <c r="BM815" s="35"/>
      <c r="BN815" s="35"/>
      <c r="BO815" s="35"/>
      <c r="BP815" s="35"/>
      <c r="BQ815" s="35"/>
      <c r="BR815" s="35"/>
      <c r="BS815" s="35"/>
      <c r="BT815" s="35"/>
      <c r="BU815" s="35"/>
      <c r="BV815" s="35"/>
      <c r="BW815" s="35"/>
      <c r="BX815" s="35"/>
      <c r="BY815" s="35"/>
      <c r="BZ815" s="35"/>
      <c r="CA815" s="35"/>
      <c r="CB815" s="35"/>
      <c r="CC815" s="35"/>
      <c r="CD815" s="35"/>
      <c r="CE815" s="35"/>
      <c r="CF815" s="35"/>
      <c r="CG815" s="35"/>
      <c r="CH815" s="35"/>
      <c r="CI815" s="35"/>
      <c r="CJ815" s="35"/>
      <c r="CK815" s="35"/>
      <c r="CL815" s="35"/>
      <c r="CM815" s="35"/>
      <c r="CN815" s="35"/>
      <c r="CO815" s="35"/>
      <c r="CP815" s="35"/>
      <c r="CQ815" s="35"/>
      <c r="CR815" s="35"/>
      <c r="CS815" s="35"/>
      <c r="CT815" s="35"/>
      <c r="CU815" s="35"/>
      <c r="CV815" s="35"/>
      <c r="CW815" s="35"/>
      <c r="CX815" s="35"/>
      <c r="CY815" s="35"/>
      <c r="CZ815" s="35"/>
    </row>
    <row r="816" spans="1:104" ht="10.5" customHeight="1" x14ac:dyDescent="0.1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  <c r="BF816" s="35"/>
      <c r="BG816" s="35"/>
      <c r="BH816" s="35"/>
      <c r="BI816" s="35"/>
      <c r="BJ816" s="35"/>
      <c r="BK816" s="35"/>
      <c r="BL816" s="35"/>
      <c r="BM816" s="35"/>
      <c r="BN816" s="35"/>
      <c r="BO816" s="35"/>
      <c r="BP816" s="35"/>
      <c r="BQ816" s="35"/>
      <c r="BR816" s="35"/>
      <c r="BS816" s="35"/>
      <c r="BT816" s="35"/>
      <c r="BU816" s="35"/>
      <c r="BV816" s="35"/>
      <c r="BW816" s="35"/>
      <c r="BX816" s="35"/>
      <c r="BY816" s="35"/>
      <c r="BZ816" s="35"/>
      <c r="CA816" s="35"/>
      <c r="CB816" s="35"/>
      <c r="CC816" s="35"/>
      <c r="CD816" s="35"/>
      <c r="CE816" s="35"/>
      <c r="CF816" s="35"/>
      <c r="CG816" s="35"/>
      <c r="CH816" s="35"/>
      <c r="CI816" s="35"/>
      <c r="CJ816" s="35"/>
      <c r="CK816" s="35"/>
      <c r="CL816" s="35"/>
      <c r="CM816" s="35"/>
      <c r="CN816" s="35"/>
      <c r="CO816" s="35"/>
      <c r="CP816" s="35"/>
      <c r="CQ816" s="35"/>
      <c r="CR816" s="35"/>
      <c r="CS816" s="35"/>
      <c r="CT816" s="35"/>
      <c r="CU816" s="35"/>
      <c r="CV816" s="35"/>
      <c r="CW816" s="35"/>
      <c r="CX816" s="35"/>
      <c r="CY816" s="35"/>
      <c r="CZ816" s="35"/>
    </row>
    <row r="817" spans="1:104" ht="10.5" customHeight="1" x14ac:dyDescent="0.1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  <c r="BA817" s="35"/>
      <c r="BB817" s="35"/>
      <c r="BC817" s="35"/>
      <c r="BD817" s="35"/>
      <c r="BE817" s="35"/>
      <c r="BF817" s="35"/>
      <c r="BG817" s="35"/>
      <c r="BH817" s="35"/>
      <c r="BI817" s="35"/>
      <c r="BJ817" s="35"/>
      <c r="BK817" s="35"/>
      <c r="BL817" s="35"/>
      <c r="BM817" s="35"/>
      <c r="BN817" s="35"/>
      <c r="BO817" s="35"/>
      <c r="BP817" s="35"/>
      <c r="BQ817" s="35"/>
      <c r="BR817" s="35"/>
      <c r="BS817" s="35"/>
      <c r="BT817" s="35"/>
      <c r="BU817" s="35"/>
      <c r="BV817" s="35"/>
      <c r="BW817" s="35"/>
      <c r="BX817" s="35"/>
      <c r="BY817" s="35"/>
      <c r="BZ817" s="35"/>
      <c r="CA817" s="35"/>
      <c r="CB817" s="35"/>
      <c r="CC817" s="35"/>
      <c r="CD817" s="35"/>
      <c r="CE817" s="35"/>
      <c r="CF817" s="35"/>
      <c r="CG817" s="35"/>
      <c r="CH817" s="35"/>
      <c r="CI817" s="35"/>
      <c r="CJ817" s="35"/>
      <c r="CK817" s="35"/>
      <c r="CL817" s="35"/>
      <c r="CM817" s="35"/>
      <c r="CN817" s="35"/>
      <c r="CO817" s="35"/>
      <c r="CP817" s="35"/>
      <c r="CQ817" s="35"/>
      <c r="CR817" s="35"/>
      <c r="CS817" s="35"/>
      <c r="CT817" s="35"/>
      <c r="CU817" s="35"/>
      <c r="CV817" s="35"/>
      <c r="CW817" s="35"/>
      <c r="CX817" s="35"/>
      <c r="CY817" s="35"/>
      <c r="CZ817" s="35"/>
    </row>
    <row r="818" spans="1:104" ht="10.5" customHeight="1" x14ac:dyDescent="0.1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  <c r="BF818" s="35"/>
      <c r="BG818" s="35"/>
      <c r="BH818" s="35"/>
      <c r="BI818" s="35"/>
      <c r="BJ818" s="35"/>
      <c r="BK818" s="35"/>
      <c r="BL818" s="35"/>
      <c r="BM818" s="35"/>
      <c r="BN818" s="35"/>
      <c r="BO818" s="35"/>
      <c r="BP818" s="35"/>
      <c r="BQ818" s="35"/>
      <c r="BR818" s="35"/>
      <c r="BS818" s="35"/>
      <c r="BT818" s="35"/>
      <c r="BU818" s="35"/>
      <c r="BV818" s="35"/>
      <c r="BW818" s="35"/>
      <c r="BX818" s="35"/>
      <c r="BY818" s="35"/>
      <c r="BZ818" s="35"/>
      <c r="CA818" s="35"/>
      <c r="CB818" s="35"/>
      <c r="CC818" s="35"/>
      <c r="CD818" s="35"/>
      <c r="CE818" s="35"/>
      <c r="CF818" s="35"/>
      <c r="CG818" s="35"/>
      <c r="CH818" s="35"/>
      <c r="CI818" s="35"/>
      <c r="CJ818" s="35"/>
      <c r="CK818" s="35"/>
      <c r="CL818" s="35"/>
      <c r="CM818" s="35"/>
      <c r="CN818" s="35"/>
      <c r="CO818" s="35"/>
      <c r="CP818" s="35"/>
      <c r="CQ818" s="35"/>
      <c r="CR818" s="35"/>
      <c r="CS818" s="35"/>
      <c r="CT818" s="35"/>
      <c r="CU818" s="35"/>
      <c r="CV818" s="35"/>
      <c r="CW818" s="35"/>
      <c r="CX818" s="35"/>
      <c r="CY818" s="35"/>
      <c r="CZ818" s="35"/>
    </row>
    <row r="819" spans="1:104" ht="10.5" customHeight="1" x14ac:dyDescent="0.1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  <c r="BA819" s="35"/>
      <c r="BB819" s="35"/>
      <c r="BC819" s="35"/>
      <c r="BD819" s="35"/>
      <c r="BE819" s="35"/>
      <c r="BF819" s="35"/>
      <c r="BG819" s="35"/>
      <c r="BH819" s="35"/>
      <c r="BI819" s="35"/>
      <c r="BJ819" s="35"/>
      <c r="BK819" s="35"/>
      <c r="BL819" s="35"/>
      <c r="BM819" s="35"/>
      <c r="BN819" s="35"/>
      <c r="BO819" s="35"/>
      <c r="BP819" s="35"/>
      <c r="BQ819" s="35"/>
      <c r="BR819" s="35"/>
      <c r="BS819" s="35"/>
      <c r="BT819" s="35"/>
      <c r="BU819" s="35"/>
      <c r="BV819" s="35"/>
      <c r="BW819" s="35"/>
      <c r="BX819" s="35"/>
      <c r="BY819" s="35"/>
      <c r="BZ819" s="35"/>
      <c r="CA819" s="35"/>
      <c r="CB819" s="35"/>
      <c r="CC819" s="35"/>
      <c r="CD819" s="35"/>
      <c r="CE819" s="35"/>
      <c r="CF819" s="35"/>
      <c r="CG819" s="35"/>
      <c r="CH819" s="35"/>
      <c r="CI819" s="35"/>
      <c r="CJ819" s="35"/>
      <c r="CK819" s="35"/>
      <c r="CL819" s="35"/>
      <c r="CM819" s="35"/>
      <c r="CN819" s="35"/>
      <c r="CO819" s="35"/>
      <c r="CP819" s="35"/>
      <c r="CQ819" s="35"/>
      <c r="CR819" s="35"/>
      <c r="CS819" s="35"/>
      <c r="CT819" s="35"/>
      <c r="CU819" s="35"/>
      <c r="CV819" s="35"/>
      <c r="CW819" s="35"/>
      <c r="CX819" s="35"/>
      <c r="CY819" s="35"/>
      <c r="CZ819" s="35"/>
    </row>
    <row r="820" spans="1:104" ht="10.5" customHeight="1" x14ac:dyDescent="0.1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  <c r="BA820" s="35"/>
      <c r="BB820" s="35"/>
      <c r="BC820" s="35"/>
      <c r="BD820" s="35"/>
      <c r="BE820" s="35"/>
      <c r="BF820" s="35"/>
      <c r="BG820" s="35"/>
      <c r="BH820" s="35"/>
      <c r="BI820" s="35"/>
      <c r="BJ820" s="35"/>
      <c r="BK820" s="35"/>
      <c r="BL820" s="35"/>
      <c r="BM820" s="35"/>
      <c r="BN820" s="35"/>
      <c r="BO820" s="35"/>
      <c r="BP820" s="35"/>
      <c r="BQ820" s="35"/>
      <c r="BR820" s="35"/>
      <c r="BS820" s="35"/>
      <c r="BT820" s="35"/>
      <c r="BU820" s="35"/>
      <c r="BV820" s="35"/>
      <c r="BW820" s="35"/>
      <c r="BX820" s="35"/>
      <c r="BY820" s="35"/>
      <c r="BZ820" s="35"/>
      <c r="CA820" s="35"/>
      <c r="CB820" s="35"/>
      <c r="CC820" s="35"/>
      <c r="CD820" s="35"/>
      <c r="CE820" s="35"/>
      <c r="CF820" s="35"/>
      <c r="CG820" s="35"/>
      <c r="CH820" s="35"/>
      <c r="CI820" s="35"/>
      <c r="CJ820" s="35"/>
      <c r="CK820" s="35"/>
      <c r="CL820" s="35"/>
      <c r="CM820" s="35"/>
      <c r="CN820" s="35"/>
      <c r="CO820" s="35"/>
      <c r="CP820" s="35"/>
      <c r="CQ820" s="35"/>
      <c r="CR820" s="35"/>
      <c r="CS820" s="35"/>
      <c r="CT820" s="35"/>
      <c r="CU820" s="35"/>
      <c r="CV820" s="35"/>
      <c r="CW820" s="35"/>
      <c r="CX820" s="35"/>
      <c r="CY820" s="35"/>
      <c r="CZ820" s="35"/>
    </row>
    <row r="821" spans="1:104" ht="10.5" customHeight="1" x14ac:dyDescent="0.1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  <c r="BA821" s="35"/>
      <c r="BB821" s="35"/>
      <c r="BC821" s="35"/>
      <c r="BD821" s="35"/>
      <c r="BE821" s="35"/>
      <c r="BF821" s="35"/>
      <c r="BG821" s="35"/>
      <c r="BH821" s="35"/>
      <c r="BI821" s="35"/>
      <c r="BJ821" s="35"/>
      <c r="BK821" s="35"/>
      <c r="BL821" s="35"/>
      <c r="BM821" s="35"/>
      <c r="BN821" s="35"/>
      <c r="BO821" s="35"/>
      <c r="BP821" s="35"/>
      <c r="BQ821" s="35"/>
      <c r="BR821" s="35"/>
      <c r="BS821" s="35"/>
      <c r="BT821" s="35"/>
      <c r="BU821" s="35"/>
      <c r="BV821" s="35"/>
      <c r="BW821" s="35"/>
      <c r="BX821" s="35"/>
      <c r="BY821" s="35"/>
      <c r="BZ821" s="35"/>
      <c r="CA821" s="35"/>
      <c r="CB821" s="35"/>
      <c r="CC821" s="35"/>
      <c r="CD821" s="35"/>
      <c r="CE821" s="35"/>
      <c r="CF821" s="35"/>
      <c r="CG821" s="35"/>
      <c r="CH821" s="35"/>
      <c r="CI821" s="35"/>
      <c r="CJ821" s="35"/>
      <c r="CK821" s="35"/>
      <c r="CL821" s="35"/>
      <c r="CM821" s="35"/>
      <c r="CN821" s="35"/>
      <c r="CO821" s="35"/>
      <c r="CP821" s="35"/>
      <c r="CQ821" s="35"/>
      <c r="CR821" s="35"/>
      <c r="CS821" s="35"/>
      <c r="CT821" s="35"/>
      <c r="CU821" s="35"/>
      <c r="CV821" s="35"/>
      <c r="CW821" s="35"/>
      <c r="CX821" s="35"/>
      <c r="CY821" s="35"/>
      <c r="CZ821" s="35"/>
    </row>
    <row r="822" spans="1:104" ht="10.5" customHeight="1" x14ac:dyDescent="0.1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  <c r="BA822" s="35"/>
      <c r="BB822" s="35"/>
      <c r="BC822" s="35"/>
      <c r="BD822" s="35"/>
      <c r="BE822" s="35"/>
      <c r="BF822" s="35"/>
      <c r="BG822" s="35"/>
      <c r="BH822" s="35"/>
      <c r="BI822" s="35"/>
      <c r="BJ822" s="35"/>
      <c r="BK822" s="35"/>
      <c r="BL822" s="35"/>
      <c r="BM822" s="35"/>
      <c r="BN822" s="35"/>
      <c r="BO822" s="35"/>
      <c r="BP822" s="35"/>
      <c r="BQ822" s="35"/>
      <c r="BR822" s="35"/>
      <c r="BS822" s="35"/>
      <c r="BT822" s="35"/>
      <c r="BU822" s="35"/>
      <c r="BV822" s="35"/>
      <c r="BW822" s="35"/>
      <c r="BX822" s="35"/>
      <c r="BY822" s="35"/>
      <c r="BZ822" s="35"/>
      <c r="CA822" s="35"/>
      <c r="CB822" s="35"/>
      <c r="CC822" s="35"/>
      <c r="CD822" s="35"/>
      <c r="CE822" s="35"/>
      <c r="CF822" s="35"/>
      <c r="CG822" s="35"/>
      <c r="CH822" s="35"/>
      <c r="CI822" s="35"/>
      <c r="CJ822" s="35"/>
      <c r="CK822" s="35"/>
      <c r="CL822" s="35"/>
      <c r="CM822" s="35"/>
      <c r="CN822" s="35"/>
      <c r="CO822" s="35"/>
      <c r="CP822" s="35"/>
      <c r="CQ822" s="35"/>
      <c r="CR822" s="35"/>
      <c r="CS822" s="35"/>
      <c r="CT822" s="35"/>
      <c r="CU822" s="35"/>
      <c r="CV822" s="35"/>
      <c r="CW822" s="35"/>
      <c r="CX822" s="35"/>
      <c r="CY822" s="35"/>
      <c r="CZ822" s="35"/>
    </row>
    <row r="823" spans="1:104" ht="10.5" customHeight="1" x14ac:dyDescent="0.1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  <c r="BA823" s="35"/>
      <c r="BB823" s="35"/>
      <c r="BC823" s="35"/>
      <c r="BD823" s="35"/>
      <c r="BE823" s="35"/>
      <c r="BF823" s="35"/>
      <c r="BG823" s="35"/>
      <c r="BH823" s="35"/>
      <c r="BI823" s="35"/>
      <c r="BJ823" s="35"/>
      <c r="BK823" s="35"/>
      <c r="BL823" s="35"/>
      <c r="BM823" s="35"/>
      <c r="BN823" s="35"/>
      <c r="BO823" s="35"/>
      <c r="BP823" s="35"/>
      <c r="BQ823" s="35"/>
      <c r="BR823" s="35"/>
      <c r="BS823" s="35"/>
      <c r="BT823" s="35"/>
      <c r="BU823" s="35"/>
      <c r="BV823" s="35"/>
      <c r="BW823" s="35"/>
      <c r="BX823" s="35"/>
      <c r="BY823" s="35"/>
      <c r="BZ823" s="35"/>
      <c r="CA823" s="35"/>
      <c r="CB823" s="35"/>
      <c r="CC823" s="35"/>
      <c r="CD823" s="35"/>
      <c r="CE823" s="35"/>
      <c r="CF823" s="35"/>
      <c r="CG823" s="35"/>
      <c r="CH823" s="35"/>
      <c r="CI823" s="35"/>
      <c r="CJ823" s="35"/>
      <c r="CK823" s="35"/>
      <c r="CL823" s="35"/>
      <c r="CM823" s="35"/>
      <c r="CN823" s="35"/>
      <c r="CO823" s="35"/>
      <c r="CP823" s="35"/>
      <c r="CQ823" s="35"/>
      <c r="CR823" s="35"/>
      <c r="CS823" s="35"/>
      <c r="CT823" s="35"/>
      <c r="CU823" s="35"/>
      <c r="CV823" s="35"/>
      <c r="CW823" s="35"/>
      <c r="CX823" s="35"/>
      <c r="CY823" s="35"/>
      <c r="CZ823" s="35"/>
    </row>
    <row r="824" spans="1:104" ht="10.5" customHeight="1" x14ac:dyDescent="0.1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  <c r="BA824" s="35"/>
      <c r="BB824" s="35"/>
      <c r="BC824" s="35"/>
      <c r="BD824" s="35"/>
      <c r="BE824" s="35"/>
      <c r="BF824" s="35"/>
      <c r="BG824" s="35"/>
      <c r="BH824" s="35"/>
      <c r="BI824" s="35"/>
      <c r="BJ824" s="35"/>
      <c r="BK824" s="35"/>
      <c r="BL824" s="35"/>
      <c r="BM824" s="35"/>
      <c r="BN824" s="35"/>
      <c r="BO824" s="35"/>
      <c r="BP824" s="35"/>
      <c r="BQ824" s="35"/>
      <c r="BR824" s="35"/>
      <c r="BS824" s="35"/>
      <c r="BT824" s="35"/>
      <c r="BU824" s="35"/>
      <c r="BV824" s="35"/>
      <c r="BW824" s="35"/>
      <c r="BX824" s="35"/>
      <c r="BY824" s="35"/>
      <c r="BZ824" s="35"/>
      <c r="CA824" s="35"/>
      <c r="CB824" s="35"/>
      <c r="CC824" s="35"/>
      <c r="CD824" s="35"/>
      <c r="CE824" s="35"/>
      <c r="CF824" s="35"/>
      <c r="CG824" s="35"/>
      <c r="CH824" s="35"/>
      <c r="CI824" s="35"/>
      <c r="CJ824" s="35"/>
      <c r="CK824" s="35"/>
      <c r="CL824" s="35"/>
      <c r="CM824" s="35"/>
      <c r="CN824" s="35"/>
      <c r="CO824" s="35"/>
      <c r="CP824" s="35"/>
      <c r="CQ824" s="35"/>
      <c r="CR824" s="35"/>
      <c r="CS824" s="35"/>
      <c r="CT824" s="35"/>
      <c r="CU824" s="35"/>
      <c r="CV824" s="35"/>
      <c r="CW824" s="35"/>
      <c r="CX824" s="35"/>
      <c r="CY824" s="35"/>
      <c r="CZ824" s="35"/>
    </row>
    <row r="825" spans="1:104" ht="10.5" customHeight="1" x14ac:dyDescent="0.1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  <c r="BA825" s="35"/>
      <c r="BB825" s="35"/>
      <c r="BC825" s="35"/>
      <c r="BD825" s="35"/>
      <c r="BE825" s="35"/>
      <c r="BF825" s="35"/>
      <c r="BG825" s="35"/>
      <c r="BH825" s="35"/>
      <c r="BI825" s="35"/>
      <c r="BJ825" s="35"/>
      <c r="BK825" s="35"/>
      <c r="BL825" s="35"/>
      <c r="BM825" s="35"/>
      <c r="BN825" s="35"/>
      <c r="BO825" s="35"/>
      <c r="BP825" s="35"/>
      <c r="BQ825" s="35"/>
      <c r="BR825" s="35"/>
      <c r="BS825" s="35"/>
      <c r="BT825" s="35"/>
      <c r="BU825" s="35"/>
      <c r="BV825" s="35"/>
      <c r="BW825" s="35"/>
      <c r="BX825" s="35"/>
      <c r="BY825" s="35"/>
      <c r="BZ825" s="35"/>
      <c r="CA825" s="35"/>
      <c r="CB825" s="35"/>
      <c r="CC825" s="35"/>
      <c r="CD825" s="35"/>
      <c r="CE825" s="35"/>
      <c r="CF825" s="35"/>
      <c r="CG825" s="35"/>
      <c r="CH825" s="35"/>
      <c r="CI825" s="35"/>
      <c r="CJ825" s="35"/>
      <c r="CK825" s="35"/>
      <c r="CL825" s="35"/>
      <c r="CM825" s="35"/>
      <c r="CN825" s="35"/>
      <c r="CO825" s="35"/>
      <c r="CP825" s="35"/>
      <c r="CQ825" s="35"/>
      <c r="CR825" s="35"/>
      <c r="CS825" s="35"/>
      <c r="CT825" s="35"/>
      <c r="CU825" s="35"/>
      <c r="CV825" s="35"/>
      <c r="CW825" s="35"/>
      <c r="CX825" s="35"/>
      <c r="CY825" s="35"/>
      <c r="CZ825" s="35"/>
    </row>
    <row r="826" spans="1:104" ht="10.5" customHeight="1" x14ac:dyDescent="0.1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  <c r="BA826" s="35"/>
      <c r="BB826" s="35"/>
      <c r="BC826" s="35"/>
      <c r="BD826" s="35"/>
      <c r="BE826" s="35"/>
      <c r="BF826" s="35"/>
      <c r="BG826" s="35"/>
      <c r="BH826" s="35"/>
      <c r="BI826" s="35"/>
      <c r="BJ826" s="35"/>
      <c r="BK826" s="35"/>
      <c r="BL826" s="35"/>
      <c r="BM826" s="35"/>
      <c r="BN826" s="35"/>
      <c r="BO826" s="35"/>
      <c r="BP826" s="35"/>
      <c r="BQ826" s="35"/>
      <c r="BR826" s="35"/>
      <c r="BS826" s="35"/>
      <c r="BT826" s="35"/>
      <c r="BU826" s="35"/>
      <c r="BV826" s="35"/>
      <c r="BW826" s="35"/>
      <c r="BX826" s="35"/>
      <c r="BY826" s="35"/>
      <c r="BZ826" s="35"/>
      <c r="CA826" s="35"/>
      <c r="CB826" s="35"/>
      <c r="CC826" s="35"/>
      <c r="CD826" s="35"/>
      <c r="CE826" s="35"/>
      <c r="CF826" s="35"/>
      <c r="CG826" s="35"/>
      <c r="CH826" s="35"/>
      <c r="CI826" s="35"/>
      <c r="CJ826" s="35"/>
      <c r="CK826" s="35"/>
      <c r="CL826" s="35"/>
      <c r="CM826" s="35"/>
      <c r="CN826" s="35"/>
      <c r="CO826" s="35"/>
      <c r="CP826" s="35"/>
      <c r="CQ826" s="35"/>
      <c r="CR826" s="35"/>
      <c r="CS826" s="35"/>
      <c r="CT826" s="35"/>
      <c r="CU826" s="35"/>
      <c r="CV826" s="35"/>
      <c r="CW826" s="35"/>
      <c r="CX826" s="35"/>
      <c r="CY826" s="35"/>
      <c r="CZ826" s="35"/>
    </row>
    <row r="827" spans="1:104" ht="10.5" customHeight="1" x14ac:dyDescent="0.1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  <c r="BA827" s="35"/>
      <c r="BB827" s="35"/>
      <c r="BC827" s="35"/>
      <c r="BD827" s="35"/>
      <c r="BE827" s="35"/>
      <c r="BF827" s="35"/>
      <c r="BG827" s="35"/>
      <c r="BH827" s="35"/>
      <c r="BI827" s="35"/>
      <c r="BJ827" s="35"/>
      <c r="BK827" s="35"/>
      <c r="BL827" s="35"/>
      <c r="BM827" s="35"/>
      <c r="BN827" s="35"/>
      <c r="BO827" s="35"/>
      <c r="BP827" s="35"/>
      <c r="BQ827" s="35"/>
      <c r="BR827" s="35"/>
      <c r="BS827" s="35"/>
      <c r="BT827" s="35"/>
      <c r="BU827" s="35"/>
      <c r="BV827" s="35"/>
      <c r="BW827" s="35"/>
      <c r="BX827" s="35"/>
      <c r="BY827" s="35"/>
      <c r="BZ827" s="35"/>
      <c r="CA827" s="35"/>
      <c r="CB827" s="35"/>
      <c r="CC827" s="35"/>
      <c r="CD827" s="35"/>
      <c r="CE827" s="35"/>
      <c r="CF827" s="35"/>
      <c r="CG827" s="35"/>
      <c r="CH827" s="35"/>
      <c r="CI827" s="35"/>
      <c r="CJ827" s="35"/>
      <c r="CK827" s="35"/>
      <c r="CL827" s="35"/>
      <c r="CM827" s="35"/>
      <c r="CN827" s="35"/>
      <c r="CO827" s="35"/>
      <c r="CP827" s="35"/>
      <c r="CQ827" s="35"/>
      <c r="CR827" s="35"/>
      <c r="CS827" s="35"/>
      <c r="CT827" s="35"/>
      <c r="CU827" s="35"/>
      <c r="CV827" s="35"/>
      <c r="CW827" s="35"/>
      <c r="CX827" s="35"/>
      <c r="CY827" s="35"/>
      <c r="CZ827" s="35"/>
    </row>
    <row r="828" spans="1:104" ht="10.5" customHeight="1" x14ac:dyDescent="0.1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  <c r="BA828" s="35"/>
      <c r="BB828" s="35"/>
      <c r="BC828" s="35"/>
      <c r="BD828" s="35"/>
      <c r="BE828" s="35"/>
      <c r="BF828" s="35"/>
      <c r="BG828" s="35"/>
      <c r="BH828" s="35"/>
      <c r="BI828" s="35"/>
      <c r="BJ828" s="35"/>
      <c r="BK828" s="35"/>
      <c r="BL828" s="35"/>
      <c r="BM828" s="35"/>
      <c r="BN828" s="35"/>
      <c r="BO828" s="35"/>
      <c r="BP828" s="35"/>
      <c r="BQ828" s="35"/>
      <c r="BR828" s="35"/>
      <c r="BS828" s="35"/>
      <c r="BT828" s="35"/>
      <c r="BU828" s="35"/>
      <c r="BV828" s="35"/>
      <c r="BW828" s="35"/>
      <c r="BX828" s="35"/>
      <c r="BY828" s="35"/>
      <c r="BZ828" s="35"/>
      <c r="CA828" s="35"/>
      <c r="CB828" s="35"/>
      <c r="CC828" s="35"/>
      <c r="CD828" s="35"/>
      <c r="CE828" s="35"/>
      <c r="CF828" s="35"/>
      <c r="CG828" s="35"/>
      <c r="CH828" s="35"/>
      <c r="CI828" s="35"/>
      <c r="CJ828" s="35"/>
      <c r="CK828" s="35"/>
      <c r="CL828" s="35"/>
      <c r="CM828" s="35"/>
      <c r="CN828" s="35"/>
      <c r="CO828" s="35"/>
      <c r="CP828" s="35"/>
      <c r="CQ828" s="35"/>
      <c r="CR828" s="35"/>
      <c r="CS828" s="35"/>
      <c r="CT828" s="35"/>
      <c r="CU828" s="35"/>
      <c r="CV828" s="35"/>
      <c r="CW828" s="35"/>
      <c r="CX828" s="35"/>
      <c r="CY828" s="35"/>
      <c r="CZ828" s="35"/>
    </row>
    <row r="829" spans="1:104" ht="10.5" customHeight="1" x14ac:dyDescent="0.1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  <c r="BA829" s="35"/>
      <c r="BB829" s="35"/>
      <c r="BC829" s="35"/>
      <c r="BD829" s="35"/>
      <c r="BE829" s="35"/>
      <c r="BF829" s="35"/>
      <c r="BG829" s="35"/>
      <c r="BH829" s="35"/>
      <c r="BI829" s="35"/>
      <c r="BJ829" s="35"/>
      <c r="BK829" s="35"/>
      <c r="BL829" s="35"/>
      <c r="BM829" s="35"/>
      <c r="BN829" s="35"/>
      <c r="BO829" s="35"/>
      <c r="BP829" s="35"/>
      <c r="BQ829" s="35"/>
      <c r="BR829" s="35"/>
      <c r="BS829" s="35"/>
      <c r="BT829" s="35"/>
      <c r="BU829" s="35"/>
      <c r="BV829" s="35"/>
      <c r="BW829" s="35"/>
      <c r="BX829" s="35"/>
      <c r="BY829" s="35"/>
      <c r="BZ829" s="35"/>
      <c r="CA829" s="35"/>
      <c r="CB829" s="35"/>
      <c r="CC829" s="35"/>
      <c r="CD829" s="35"/>
      <c r="CE829" s="35"/>
      <c r="CF829" s="35"/>
      <c r="CG829" s="35"/>
      <c r="CH829" s="35"/>
      <c r="CI829" s="35"/>
      <c r="CJ829" s="35"/>
      <c r="CK829" s="35"/>
      <c r="CL829" s="35"/>
      <c r="CM829" s="35"/>
      <c r="CN829" s="35"/>
      <c r="CO829" s="35"/>
      <c r="CP829" s="35"/>
      <c r="CQ829" s="35"/>
      <c r="CR829" s="35"/>
      <c r="CS829" s="35"/>
      <c r="CT829" s="35"/>
      <c r="CU829" s="35"/>
      <c r="CV829" s="35"/>
      <c r="CW829" s="35"/>
      <c r="CX829" s="35"/>
      <c r="CY829" s="35"/>
      <c r="CZ829" s="35"/>
    </row>
    <row r="830" spans="1:104" ht="10.5" customHeight="1" x14ac:dyDescent="0.1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  <c r="BA830" s="35"/>
      <c r="BB830" s="35"/>
      <c r="BC830" s="35"/>
      <c r="BD830" s="35"/>
      <c r="BE830" s="35"/>
      <c r="BF830" s="35"/>
      <c r="BG830" s="35"/>
      <c r="BH830" s="35"/>
      <c r="BI830" s="35"/>
      <c r="BJ830" s="35"/>
      <c r="BK830" s="35"/>
      <c r="BL830" s="35"/>
      <c r="BM830" s="35"/>
      <c r="BN830" s="35"/>
      <c r="BO830" s="35"/>
      <c r="BP830" s="35"/>
      <c r="BQ830" s="35"/>
      <c r="BR830" s="35"/>
      <c r="BS830" s="35"/>
      <c r="BT830" s="35"/>
      <c r="BU830" s="35"/>
      <c r="BV830" s="35"/>
      <c r="BW830" s="35"/>
      <c r="BX830" s="35"/>
      <c r="BY830" s="35"/>
      <c r="BZ830" s="35"/>
      <c r="CA830" s="35"/>
      <c r="CB830" s="35"/>
      <c r="CC830" s="35"/>
      <c r="CD830" s="35"/>
      <c r="CE830" s="35"/>
      <c r="CF830" s="35"/>
      <c r="CG830" s="35"/>
      <c r="CH830" s="35"/>
      <c r="CI830" s="35"/>
      <c r="CJ830" s="35"/>
      <c r="CK830" s="35"/>
      <c r="CL830" s="35"/>
      <c r="CM830" s="35"/>
      <c r="CN830" s="35"/>
      <c r="CO830" s="35"/>
      <c r="CP830" s="35"/>
      <c r="CQ830" s="35"/>
      <c r="CR830" s="35"/>
      <c r="CS830" s="35"/>
      <c r="CT830" s="35"/>
      <c r="CU830" s="35"/>
      <c r="CV830" s="35"/>
      <c r="CW830" s="35"/>
      <c r="CX830" s="35"/>
      <c r="CY830" s="35"/>
      <c r="CZ830" s="35"/>
    </row>
    <row r="831" spans="1:104" ht="10.5" customHeight="1" x14ac:dyDescent="0.1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  <c r="BA831" s="35"/>
      <c r="BB831" s="35"/>
      <c r="BC831" s="35"/>
      <c r="BD831" s="35"/>
      <c r="BE831" s="35"/>
      <c r="BF831" s="35"/>
      <c r="BG831" s="35"/>
      <c r="BH831" s="35"/>
      <c r="BI831" s="35"/>
      <c r="BJ831" s="35"/>
      <c r="BK831" s="35"/>
      <c r="BL831" s="35"/>
      <c r="BM831" s="35"/>
      <c r="BN831" s="35"/>
      <c r="BO831" s="35"/>
      <c r="BP831" s="35"/>
      <c r="BQ831" s="35"/>
      <c r="BR831" s="35"/>
      <c r="BS831" s="35"/>
      <c r="BT831" s="35"/>
      <c r="BU831" s="35"/>
      <c r="BV831" s="35"/>
      <c r="BW831" s="35"/>
      <c r="BX831" s="35"/>
      <c r="BY831" s="35"/>
      <c r="BZ831" s="35"/>
      <c r="CA831" s="35"/>
      <c r="CB831" s="35"/>
      <c r="CC831" s="35"/>
      <c r="CD831" s="35"/>
      <c r="CE831" s="35"/>
      <c r="CF831" s="35"/>
      <c r="CG831" s="35"/>
      <c r="CH831" s="35"/>
      <c r="CI831" s="35"/>
      <c r="CJ831" s="35"/>
      <c r="CK831" s="35"/>
      <c r="CL831" s="35"/>
      <c r="CM831" s="35"/>
      <c r="CN831" s="35"/>
      <c r="CO831" s="35"/>
      <c r="CP831" s="35"/>
      <c r="CQ831" s="35"/>
      <c r="CR831" s="35"/>
      <c r="CS831" s="35"/>
      <c r="CT831" s="35"/>
      <c r="CU831" s="35"/>
      <c r="CV831" s="35"/>
      <c r="CW831" s="35"/>
      <c r="CX831" s="35"/>
      <c r="CY831" s="35"/>
      <c r="CZ831" s="35"/>
    </row>
    <row r="832" spans="1:104" ht="10.5" customHeight="1" x14ac:dyDescent="0.1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  <c r="BA832" s="35"/>
      <c r="BB832" s="35"/>
      <c r="BC832" s="35"/>
      <c r="BD832" s="35"/>
      <c r="BE832" s="35"/>
      <c r="BF832" s="35"/>
      <c r="BG832" s="35"/>
      <c r="BH832" s="35"/>
      <c r="BI832" s="35"/>
      <c r="BJ832" s="35"/>
      <c r="BK832" s="35"/>
      <c r="BL832" s="35"/>
      <c r="BM832" s="35"/>
      <c r="BN832" s="35"/>
      <c r="BO832" s="35"/>
      <c r="BP832" s="35"/>
      <c r="BQ832" s="35"/>
      <c r="BR832" s="35"/>
      <c r="BS832" s="35"/>
      <c r="BT832" s="35"/>
      <c r="BU832" s="35"/>
      <c r="BV832" s="35"/>
      <c r="BW832" s="35"/>
      <c r="BX832" s="35"/>
      <c r="BY832" s="35"/>
      <c r="BZ832" s="35"/>
      <c r="CA832" s="35"/>
      <c r="CB832" s="35"/>
      <c r="CC832" s="35"/>
      <c r="CD832" s="35"/>
      <c r="CE832" s="35"/>
      <c r="CF832" s="35"/>
      <c r="CG832" s="35"/>
      <c r="CH832" s="35"/>
      <c r="CI832" s="35"/>
      <c r="CJ832" s="35"/>
      <c r="CK832" s="35"/>
      <c r="CL832" s="35"/>
      <c r="CM832" s="35"/>
      <c r="CN832" s="35"/>
      <c r="CO832" s="35"/>
      <c r="CP832" s="35"/>
      <c r="CQ832" s="35"/>
      <c r="CR832" s="35"/>
      <c r="CS832" s="35"/>
      <c r="CT832" s="35"/>
      <c r="CU832" s="35"/>
      <c r="CV832" s="35"/>
      <c r="CW832" s="35"/>
      <c r="CX832" s="35"/>
      <c r="CY832" s="35"/>
      <c r="CZ832" s="35"/>
    </row>
    <row r="833" spans="1:104" ht="10.5" customHeight="1" x14ac:dyDescent="0.1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  <c r="BA833" s="35"/>
      <c r="BB833" s="35"/>
      <c r="BC833" s="35"/>
      <c r="BD833" s="35"/>
      <c r="BE833" s="35"/>
      <c r="BF833" s="35"/>
      <c r="BG833" s="35"/>
      <c r="BH833" s="35"/>
      <c r="BI833" s="35"/>
      <c r="BJ833" s="35"/>
      <c r="BK833" s="35"/>
      <c r="BL833" s="35"/>
      <c r="BM833" s="35"/>
      <c r="BN833" s="35"/>
      <c r="BO833" s="35"/>
      <c r="BP833" s="35"/>
      <c r="BQ833" s="35"/>
      <c r="BR833" s="35"/>
      <c r="BS833" s="35"/>
      <c r="BT833" s="35"/>
      <c r="BU833" s="35"/>
      <c r="BV833" s="35"/>
      <c r="BW833" s="35"/>
      <c r="BX833" s="35"/>
      <c r="BY833" s="35"/>
      <c r="BZ833" s="35"/>
      <c r="CA833" s="35"/>
      <c r="CB833" s="35"/>
      <c r="CC833" s="35"/>
      <c r="CD833" s="35"/>
      <c r="CE833" s="35"/>
      <c r="CF833" s="35"/>
      <c r="CG833" s="35"/>
      <c r="CH833" s="35"/>
      <c r="CI833" s="35"/>
      <c r="CJ833" s="35"/>
      <c r="CK833" s="35"/>
      <c r="CL833" s="35"/>
      <c r="CM833" s="35"/>
      <c r="CN833" s="35"/>
      <c r="CO833" s="35"/>
      <c r="CP833" s="35"/>
      <c r="CQ833" s="35"/>
      <c r="CR833" s="35"/>
      <c r="CS833" s="35"/>
      <c r="CT833" s="35"/>
      <c r="CU833" s="35"/>
      <c r="CV833" s="35"/>
      <c r="CW833" s="35"/>
      <c r="CX833" s="35"/>
      <c r="CY833" s="35"/>
      <c r="CZ833" s="35"/>
    </row>
    <row r="834" spans="1:104" ht="10.5" customHeight="1" x14ac:dyDescent="0.1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  <c r="BA834" s="35"/>
      <c r="BB834" s="35"/>
      <c r="BC834" s="35"/>
      <c r="BD834" s="35"/>
      <c r="BE834" s="35"/>
      <c r="BF834" s="35"/>
      <c r="BG834" s="35"/>
      <c r="BH834" s="35"/>
      <c r="BI834" s="35"/>
      <c r="BJ834" s="35"/>
      <c r="BK834" s="35"/>
      <c r="BL834" s="35"/>
      <c r="BM834" s="35"/>
      <c r="BN834" s="35"/>
      <c r="BO834" s="35"/>
      <c r="BP834" s="35"/>
      <c r="BQ834" s="35"/>
      <c r="BR834" s="35"/>
      <c r="BS834" s="35"/>
      <c r="BT834" s="35"/>
      <c r="BU834" s="35"/>
      <c r="BV834" s="35"/>
      <c r="BW834" s="35"/>
      <c r="BX834" s="35"/>
      <c r="BY834" s="35"/>
      <c r="BZ834" s="35"/>
      <c r="CA834" s="35"/>
      <c r="CB834" s="35"/>
      <c r="CC834" s="35"/>
      <c r="CD834" s="35"/>
      <c r="CE834" s="35"/>
      <c r="CF834" s="35"/>
      <c r="CG834" s="35"/>
      <c r="CH834" s="35"/>
      <c r="CI834" s="35"/>
      <c r="CJ834" s="35"/>
      <c r="CK834" s="35"/>
      <c r="CL834" s="35"/>
      <c r="CM834" s="35"/>
      <c r="CN834" s="35"/>
      <c r="CO834" s="35"/>
      <c r="CP834" s="35"/>
      <c r="CQ834" s="35"/>
      <c r="CR834" s="35"/>
      <c r="CS834" s="35"/>
      <c r="CT834" s="35"/>
      <c r="CU834" s="35"/>
      <c r="CV834" s="35"/>
      <c r="CW834" s="35"/>
      <c r="CX834" s="35"/>
      <c r="CY834" s="35"/>
      <c r="CZ834" s="35"/>
    </row>
    <row r="835" spans="1:104" ht="10.5" customHeight="1" x14ac:dyDescent="0.1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  <c r="BA835" s="35"/>
      <c r="BB835" s="35"/>
      <c r="BC835" s="35"/>
      <c r="BD835" s="35"/>
      <c r="BE835" s="35"/>
      <c r="BF835" s="35"/>
      <c r="BG835" s="35"/>
      <c r="BH835" s="35"/>
      <c r="BI835" s="35"/>
      <c r="BJ835" s="35"/>
      <c r="BK835" s="35"/>
      <c r="BL835" s="35"/>
      <c r="BM835" s="35"/>
      <c r="BN835" s="35"/>
      <c r="BO835" s="35"/>
      <c r="BP835" s="35"/>
      <c r="BQ835" s="35"/>
      <c r="BR835" s="35"/>
      <c r="BS835" s="35"/>
      <c r="BT835" s="35"/>
      <c r="BU835" s="35"/>
      <c r="BV835" s="35"/>
      <c r="BW835" s="35"/>
      <c r="BX835" s="35"/>
      <c r="BY835" s="35"/>
      <c r="BZ835" s="35"/>
      <c r="CA835" s="35"/>
      <c r="CB835" s="35"/>
      <c r="CC835" s="35"/>
      <c r="CD835" s="35"/>
      <c r="CE835" s="35"/>
      <c r="CF835" s="35"/>
      <c r="CG835" s="35"/>
      <c r="CH835" s="35"/>
      <c r="CI835" s="35"/>
      <c r="CJ835" s="35"/>
      <c r="CK835" s="35"/>
      <c r="CL835" s="35"/>
      <c r="CM835" s="35"/>
      <c r="CN835" s="35"/>
      <c r="CO835" s="35"/>
      <c r="CP835" s="35"/>
      <c r="CQ835" s="35"/>
      <c r="CR835" s="35"/>
      <c r="CS835" s="35"/>
      <c r="CT835" s="35"/>
      <c r="CU835" s="35"/>
      <c r="CV835" s="35"/>
      <c r="CW835" s="35"/>
      <c r="CX835" s="35"/>
      <c r="CY835" s="35"/>
      <c r="CZ835" s="35"/>
    </row>
    <row r="836" spans="1:104" ht="10.5" customHeight="1" x14ac:dyDescent="0.1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  <c r="BA836" s="35"/>
      <c r="BB836" s="35"/>
      <c r="BC836" s="35"/>
      <c r="BD836" s="35"/>
      <c r="BE836" s="35"/>
      <c r="BF836" s="35"/>
      <c r="BG836" s="35"/>
      <c r="BH836" s="35"/>
      <c r="BI836" s="35"/>
      <c r="BJ836" s="35"/>
      <c r="BK836" s="35"/>
      <c r="BL836" s="35"/>
      <c r="BM836" s="35"/>
      <c r="BN836" s="35"/>
      <c r="BO836" s="35"/>
      <c r="BP836" s="35"/>
      <c r="BQ836" s="35"/>
      <c r="BR836" s="35"/>
      <c r="BS836" s="35"/>
      <c r="BT836" s="35"/>
      <c r="BU836" s="35"/>
      <c r="BV836" s="35"/>
      <c r="BW836" s="35"/>
      <c r="BX836" s="35"/>
      <c r="BY836" s="35"/>
      <c r="BZ836" s="35"/>
      <c r="CA836" s="35"/>
      <c r="CB836" s="35"/>
      <c r="CC836" s="35"/>
      <c r="CD836" s="35"/>
      <c r="CE836" s="35"/>
      <c r="CF836" s="35"/>
      <c r="CG836" s="35"/>
      <c r="CH836" s="35"/>
      <c r="CI836" s="35"/>
      <c r="CJ836" s="35"/>
      <c r="CK836" s="35"/>
      <c r="CL836" s="35"/>
      <c r="CM836" s="35"/>
      <c r="CN836" s="35"/>
      <c r="CO836" s="35"/>
      <c r="CP836" s="35"/>
      <c r="CQ836" s="35"/>
      <c r="CR836" s="35"/>
      <c r="CS836" s="35"/>
      <c r="CT836" s="35"/>
      <c r="CU836" s="35"/>
      <c r="CV836" s="35"/>
      <c r="CW836" s="35"/>
      <c r="CX836" s="35"/>
      <c r="CY836" s="35"/>
      <c r="CZ836" s="35"/>
    </row>
    <row r="837" spans="1:104" ht="10.5" customHeight="1" x14ac:dyDescent="0.1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  <c r="BH837" s="35"/>
      <c r="BI837" s="35"/>
      <c r="BJ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  <c r="BU837" s="35"/>
      <c r="BV837" s="35"/>
      <c r="BW837" s="35"/>
      <c r="BX837" s="35"/>
      <c r="BY837" s="35"/>
      <c r="BZ837" s="35"/>
      <c r="CA837" s="35"/>
      <c r="CB837" s="35"/>
      <c r="CC837" s="35"/>
      <c r="CD837" s="35"/>
      <c r="CE837" s="35"/>
      <c r="CF837" s="35"/>
      <c r="CG837" s="35"/>
      <c r="CH837" s="35"/>
      <c r="CI837" s="35"/>
      <c r="CJ837" s="35"/>
      <c r="CK837" s="35"/>
      <c r="CL837" s="35"/>
      <c r="CM837" s="35"/>
      <c r="CN837" s="35"/>
      <c r="CO837" s="35"/>
      <c r="CP837" s="35"/>
      <c r="CQ837" s="35"/>
      <c r="CR837" s="35"/>
      <c r="CS837" s="35"/>
      <c r="CT837" s="35"/>
      <c r="CU837" s="35"/>
      <c r="CV837" s="35"/>
      <c r="CW837" s="35"/>
      <c r="CX837" s="35"/>
      <c r="CY837" s="35"/>
      <c r="CZ837" s="35"/>
    </row>
    <row r="838" spans="1:104" ht="10.5" customHeight="1" x14ac:dyDescent="0.1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  <c r="BA838" s="35"/>
      <c r="BB838" s="35"/>
      <c r="BC838" s="35"/>
      <c r="BD838" s="35"/>
      <c r="BE838" s="35"/>
      <c r="BF838" s="35"/>
      <c r="BG838" s="35"/>
      <c r="BH838" s="35"/>
      <c r="BI838" s="35"/>
      <c r="BJ838" s="35"/>
      <c r="BK838" s="35"/>
      <c r="BL838" s="35"/>
      <c r="BM838" s="35"/>
      <c r="BN838" s="35"/>
      <c r="BO838" s="35"/>
      <c r="BP838" s="35"/>
      <c r="BQ838" s="35"/>
      <c r="BR838" s="35"/>
      <c r="BS838" s="35"/>
      <c r="BT838" s="35"/>
      <c r="BU838" s="35"/>
      <c r="BV838" s="35"/>
      <c r="BW838" s="35"/>
      <c r="BX838" s="35"/>
      <c r="BY838" s="35"/>
      <c r="BZ838" s="35"/>
      <c r="CA838" s="35"/>
      <c r="CB838" s="35"/>
      <c r="CC838" s="35"/>
      <c r="CD838" s="35"/>
      <c r="CE838" s="35"/>
      <c r="CF838" s="35"/>
      <c r="CG838" s="35"/>
      <c r="CH838" s="35"/>
      <c r="CI838" s="35"/>
      <c r="CJ838" s="35"/>
      <c r="CK838" s="35"/>
      <c r="CL838" s="35"/>
      <c r="CM838" s="35"/>
      <c r="CN838" s="35"/>
      <c r="CO838" s="35"/>
      <c r="CP838" s="35"/>
      <c r="CQ838" s="35"/>
      <c r="CR838" s="35"/>
      <c r="CS838" s="35"/>
      <c r="CT838" s="35"/>
      <c r="CU838" s="35"/>
      <c r="CV838" s="35"/>
      <c r="CW838" s="35"/>
      <c r="CX838" s="35"/>
      <c r="CY838" s="35"/>
      <c r="CZ838" s="35"/>
    </row>
    <row r="839" spans="1:104" ht="10.5" customHeight="1" x14ac:dyDescent="0.1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  <c r="BF839" s="35"/>
      <c r="BG839" s="35"/>
      <c r="BH839" s="35"/>
      <c r="BI839" s="35"/>
      <c r="BJ839" s="35"/>
      <c r="BK839" s="35"/>
      <c r="BL839" s="35"/>
      <c r="BM839" s="35"/>
      <c r="BN839" s="35"/>
      <c r="BO839" s="35"/>
      <c r="BP839" s="35"/>
      <c r="BQ839" s="35"/>
      <c r="BR839" s="35"/>
      <c r="BS839" s="35"/>
      <c r="BT839" s="35"/>
      <c r="BU839" s="35"/>
      <c r="BV839" s="35"/>
      <c r="BW839" s="35"/>
      <c r="BX839" s="35"/>
      <c r="BY839" s="35"/>
      <c r="BZ839" s="35"/>
      <c r="CA839" s="35"/>
      <c r="CB839" s="35"/>
      <c r="CC839" s="35"/>
      <c r="CD839" s="35"/>
      <c r="CE839" s="35"/>
      <c r="CF839" s="35"/>
      <c r="CG839" s="35"/>
      <c r="CH839" s="35"/>
      <c r="CI839" s="35"/>
      <c r="CJ839" s="35"/>
      <c r="CK839" s="35"/>
      <c r="CL839" s="35"/>
      <c r="CM839" s="35"/>
      <c r="CN839" s="35"/>
      <c r="CO839" s="35"/>
      <c r="CP839" s="35"/>
      <c r="CQ839" s="35"/>
      <c r="CR839" s="35"/>
      <c r="CS839" s="35"/>
      <c r="CT839" s="35"/>
      <c r="CU839" s="35"/>
      <c r="CV839" s="35"/>
      <c r="CW839" s="35"/>
      <c r="CX839" s="35"/>
      <c r="CY839" s="35"/>
      <c r="CZ839" s="35"/>
    </row>
    <row r="840" spans="1:104" ht="10.5" customHeight="1" x14ac:dyDescent="0.1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35"/>
      <c r="BI840" s="35"/>
      <c r="BJ840" s="35"/>
      <c r="BK840" s="35"/>
      <c r="BL840" s="35"/>
      <c r="BM840" s="35"/>
      <c r="BN840" s="35"/>
      <c r="BO840" s="35"/>
      <c r="BP840" s="35"/>
      <c r="BQ840" s="35"/>
      <c r="BR840" s="35"/>
      <c r="BS840" s="35"/>
      <c r="BT840" s="35"/>
      <c r="BU840" s="35"/>
      <c r="BV840" s="35"/>
      <c r="BW840" s="35"/>
      <c r="BX840" s="35"/>
      <c r="BY840" s="35"/>
      <c r="BZ840" s="35"/>
      <c r="CA840" s="35"/>
      <c r="CB840" s="35"/>
      <c r="CC840" s="35"/>
      <c r="CD840" s="35"/>
      <c r="CE840" s="35"/>
      <c r="CF840" s="35"/>
      <c r="CG840" s="35"/>
      <c r="CH840" s="35"/>
      <c r="CI840" s="35"/>
      <c r="CJ840" s="35"/>
      <c r="CK840" s="35"/>
      <c r="CL840" s="35"/>
      <c r="CM840" s="35"/>
      <c r="CN840" s="35"/>
      <c r="CO840" s="35"/>
      <c r="CP840" s="35"/>
      <c r="CQ840" s="35"/>
      <c r="CR840" s="35"/>
      <c r="CS840" s="35"/>
      <c r="CT840" s="35"/>
      <c r="CU840" s="35"/>
      <c r="CV840" s="35"/>
      <c r="CW840" s="35"/>
      <c r="CX840" s="35"/>
      <c r="CY840" s="35"/>
      <c r="CZ840" s="35"/>
    </row>
    <row r="841" spans="1:104" ht="10.5" customHeight="1" x14ac:dyDescent="0.1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  <c r="BF841" s="35"/>
      <c r="BG841" s="35"/>
      <c r="BH841" s="35"/>
      <c r="BI841" s="35"/>
      <c r="BJ841" s="35"/>
      <c r="BK841" s="35"/>
      <c r="BL841" s="35"/>
      <c r="BM841" s="35"/>
      <c r="BN841" s="35"/>
      <c r="BO841" s="35"/>
      <c r="BP841" s="35"/>
      <c r="BQ841" s="35"/>
      <c r="BR841" s="35"/>
      <c r="BS841" s="35"/>
      <c r="BT841" s="35"/>
      <c r="BU841" s="35"/>
      <c r="BV841" s="35"/>
      <c r="BW841" s="35"/>
      <c r="BX841" s="35"/>
      <c r="BY841" s="35"/>
      <c r="BZ841" s="35"/>
      <c r="CA841" s="35"/>
      <c r="CB841" s="35"/>
      <c r="CC841" s="35"/>
      <c r="CD841" s="35"/>
      <c r="CE841" s="35"/>
      <c r="CF841" s="35"/>
      <c r="CG841" s="35"/>
      <c r="CH841" s="35"/>
      <c r="CI841" s="35"/>
      <c r="CJ841" s="35"/>
      <c r="CK841" s="35"/>
      <c r="CL841" s="35"/>
      <c r="CM841" s="35"/>
      <c r="CN841" s="35"/>
      <c r="CO841" s="35"/>
      <c r="CP841" s="35"/>
      <c r="CQ841" s="35"/>
      <c r="CR841" s="35"/>
      <c r="CS841" s="35"/>
      <c r="CT841" s="35"/>
      <c r="CU841" s="35"/>
      <c r="CV841" s="35"/>
      <c r="CW841" s="35"/>
      <c r="CX841" s="35"/>
      <c r="CY841" s="35"/>
      <c r="CZ841" s="35"/>
    </row>
    <row r="842" spans="1:104" ht="10.5" customHeight="1" x14ac:dyDescent="0.1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  <c r="BF842" s="35"/>
      <c r="BG842" s="35"/>
      <c r="BH842" s="35"/>
      <c r="BI842" s="35"/>
      <c r="BJ842" s="35"/>
      <c r="BK842" s="35"/>
      <c r="BL842" s="35"/>
      <c r="BM842" s="35"/>
      <c r="BN842" s="35"/>
      <c r="BO842" s="35"/>
      <c r="BP842" s="35"/>
      <c r="BQ842" s="35"/>
      <c r="BR842" s="35"/>
      <c r="BS842" s="35"/>
      <c r="BT842" s="35"/>
      <c r="BU842" s="35"/>
      <c r="BV842" s="35"/>
      <c r="BW842" s="35"/>
      <c r="BX842" s="35"/>
      <c r="BY842" s="35"/>
      <c r="BZ842" s="35"/>
      <c r="CA842" s="35"/>
      <c r="CB842" s="35"/>
      <c r="CC842" s="35"/>
      <c r="CD842" s="35"/>
      <c r="CE842" s="35"/>
      <c r="CF842" s="35"/>
      <c r="CG842" s="35"/>
      <c r="CH842" s="35"/>
      <c r="CI842" s="35"/>
      <c r="CJ842" s="35"/>
      <c r="CK842" s="35"/>
      <c r="CL842" s="35"/>
      <c r="CM842" s="35"/>
      <c r="CN842" s="35"/>
      <c r="CO842" s="35"/>
      <c r="CP842" s="35"/>
      <c r="CQ842" s="35"/>
      <c r="CR842" s="35"/>
      <c r="CS842" s="35"/>
      <c r="CT842" s="35"/>
      <c r="CU842" s="35"/>
      <c r="CV842" s="35"/>
      <c r="CW842" s="35"/>
      <c r="CX842" s="35"/>
      <c r="CY842" s="35"/>
      <c r="CZ842" s="35"/>
    </row>
    <row r="843" spans="1:104" ht="10.5" customHeight="1" x14ac:dyDescent="0.1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  <c r="BA843" s="35"/>
      <c r="BB843" s="35"/>
      <c r="BC843" s="35"/>
      <c r="BD843" s="35"/>
      <c r="BE843" s="35"/>
      <c r="BF843" s="35"/>
      <c r="BG843" s="35"/>
      <c r="BH843" s="35"/>
      <c r="BI843" s="35"/>
      <c r="BJ843" s="35"/>
      <c r="BK843" s="35"/>
      <c r="BL843" s="35"/>
      <c r="BM843" s="35"/>
      <c r="BN843" s="35"/>
      <c r="BO843" s="35"/>
      <c r="BP843" s="35"/>
      <c r="BQ843" s="35"/>
      <c r="BR843" s="35"/>
      <c r="BS843" s="35"/>
      <c r="BT843" s="35"/>
      <c r="BU843" s="35"/>
      <c r="BV843" s="35"/>
      <c r="BW843" s="35"/>
      <c r="BX843" s="35"/>
      <c r="BY843" s="35"/>
      <c r="BZ843" s="35"/>
      <c r="CA843" s="35"/>
      <c r="CB843" s="35"/>
      <c r="CC843" s="35"/>
      <c r="CD843" s="35"/>
      <c r="CE843" s="35"/>
      <c r="CF843" s="35"/>
      <c r="CG843" s="35"/>
      <c r="CH843" s="35"/>
      <c r="CI843" s="35"/>
      <c r="CJ843" s="35"/>
      <c r="CK843" s="35"/>
      <c r="CL843" s="35"/>
      <c r="CM843" s="35"/>
      <c r="CN843" s="35"/>
      <c r="CO843" s="35"/>
      <c r="CP843" s="35"/>
      <c r="CQ843" s="35"/>
      <c r="CR843" s="35"/>
      <c r="CS843" s="35"/>
      <c r="CT843" s="35"/>
      <c r="CU843" s="35"/>
      <c r="CV843" s="35"/>
      <c r="CW843" s="35"/>
      <c r="CX843" s="35"/>
      <c r="CY843" s="35"/>
      <c r="CZ843" s="35"/>
    </row>
    <row r="844" spans="1:104" ht="10.5" customHeight="1" x14ac:dyDescent="0.1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  <c r="BF844" s="35"/>
      <c r="BG844" s="35"/>
      <c r="BH844" s="35"/>
      <c r="BI844" s="35"/>
      <c r="BJ844" s="35"/>
      <c r="BK844" s="35"/>
      <c r="BL844" s="35"/>
      <c r="BM844" s="35"/>
      <c r="BN844" s="35"/>
      <c r="BO844" s="35"/>
      <c r="BP844" s="35"/>
      <c r="BQ844" s="35"/>
      <c r="BR844" s="35"/>
      <c r="BS844" s="35"/>
      <c r="BT844" s="35"/>
      <c r="BU844" s="35"/>
      <c r="BV844" s="35"/>
      <c r="BW844" s="35"/>
      <c r="BX844" s="35"/>
      <c r="BY844" s="35"/>
      <c r="BZ844" s="35"/>
      <c r="CA844" s="35"/>
      <c r="CB844" s="35"/>
      <c r="CC844" s="35"/>
      <c r="CD844" s="35"/>
      <c r="CE844" s="35"/>
      <c r="CF844" s="35"/>
      <c r="CG844" s="35"/>
      <c r="CH844" s="35"/>
      <c r="CI844" s="35"/>
      <c r="CJ844" s="35"/>
      <c r="CK844" s="35"/>
      <c r="CL844" s="35"/>
      <c r="CM844" s="35"/>
      <c r="CN844" s="35"/>
      <c r="CO844" s="35"/>
      <c r="CP844" s="35"/>
      <c r="CQ844" s="35"/>
      <c r="CR844" s="35"/>
      <c r="CS844" s="35"/>
      <c r="CT844" s="35"/>
      <c r="CU844" s="35"/>
      <c r="CV844" s="35"/>
      <c r="CW844" s="35"/>
      <c r="CX844" s="35"/>
      <c r="CY844" s="35"/>
      <c r="CZ844" s="35"/>
    </row>
    <row r="845" spans="1:104" ht="10.5" customHeight="1" x14ac:dyDescent="0.1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  <c r="BF845" s="35"/>
      <c r="BG845" s="35"/>
      <c r="BH845" s="35"/>
      <c r="BI845" s="35"/>
      <c r="BJ845" s="35"/>
      <c r="BK845" s="35"/>
      <c r="BL845" s="35"/>
      <c r="BM845" s="35"/>
      <c r="BN845" s="35"/>
      <c r="BO845" s="35"/>
      <c r="BP845" s="35"/>
      <c r="BQ845" s="35"/>
      <c r="BR845" s="35"/>
      <c r="BS845" s="35"/>
      <c r="BT845" s="35"/>
      <c r="BU845" s="35"/>
      <c r="BV845" s="35"/>
      <c r="BW845" s="35"/>
      <c r="BX845" s="35"/>
      <c r="BY845" s="35"/>
      <c r="BZ845" s="35"/>
      <c r="CA845" s="35"/>
      <c r="CB845" s="35"/>
      <c r="CC845" s="35"/>
      <c r="CD845" s="35"/>
      <c r="CE845" s="35"/>
      <c r="CF845" s="35"/>
      <c r="CG845" s="35"/>
      <c r="CH845" s="35"/>
      <c r="CI845" s="35"/>
      <c r="CJ845" s="35"/>
      <c r="CK845" s="35"/>
      <c r="CL845" s="35"/>
      <c r="CM845" s="35"/>
      <c r="CN845" s="35"/>
      <c r="CO845" s="35"/>
      <c r="CP845" s="35"/>
      <c r="CQ845" s="35"/>
      <c r="CR845" s="35"/>
      <c r="CS845" s="35"/>
      <c r="CT845" s="35"/>
      <c r="CU845" s="35"/>
      <c r="CV845" s="35"/>
      <c r="CW845" s="35"/>
      <c r="CX845" s="35"/>
      <c r="CY845" s="35"/>
      <c r="CZ845" s="35"/>
    </row>
    <row r="846" spans="1:104" ht="10.5" customHeight="1" x14ac:dyDescent="0.1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  <c r="BF846" s="35"/>
      <c r="BG846" s="35"/>
      <c r="BH846" s="35"/>
      <c r="BI846" s="35"/>
      <c r="BJ846" s="35"/>
      <c r="BK846" s="35"/>
      <c r="BL846" s="35"/>
      <c r="BM846" s="35"/>
      <c r="BN846" s="35"/>
      <c r="BO846" s="35"/>
      <c r="BP846" s="35"/>
      <c r="BQ846" s="35"/>
      <c r="BR846" s="35"/>
      <c r="BS846" s="35"/>
      <c r="BT846" s="35"/>
      <c r="BU846" s="35"/>
      <c r="BV846" s="35"/>
      <c r="BW846" s="35"/>
      <c r="BX846" s="35"/>
      <c r="BY846" s="35"/>
      <c r="BZ846" s="35"/>
      <c r="CA846" s="35"/>
      <c r="CB846" s="35"/>
      <c r="CC846" s="35"/>
      <c r="CD846" s="35"/>
      <c r="CE846" s="35"/>
      <c r="CF846" s="35"/>
      <c r="CG846" s="35"/>
      <c r="CH846" s="35"/>
      <c r="CI846" s="35"/>
      <c r="CJ846" s="35"/>
      <c r="CK846" s="35"/>
      <c r="CL846" s="35"/>
      <c r="CM846" s="35"/>
      <c r="CN846" s="35"/>
      <c r="CO846" s="35"/>
      <c r="CP846" s="35"/>
      <c r="CQ846" s="35"/>
      <c r="CR846" s="35"/>
      <c r="CS846" s="35"/>
      <c r="CT846" s="35"/>
      <c r="CU846" s="35"/>
      <c r="CV846" s="35"/>
      <c r="CW846" s="35"/>
      <c r="CX846" s="35"/>
      <c r="CY846" s="35"/>
      <c r="CZ846" s="35"/>
    </row>
    <row r="847" spans="1:104" ht="10.5" customHeight="1" x14ac:dyDescent="0.1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  <c r="BA847" s="35"/>
      <c r="BB847" s="35"/>
      <c r="BC847" s="35"/>
      <c r="BD847" s="35"/>
      <c r="BE847" s="35"/>
      <c r="BF847" s="35"/>
      <c r="BG847" s="35"/>
      <c r="BH847" s="35"/>
      <c r="BI847" s="35"/>
      <c r="BJ847" s="35"/>
      <c r="BK847" s="35"/>
      <c r="BL847" s="35"/>
      <c r="BM847" s="35"/>
      <c r="BN847" s="35"/>
      <c r="BO847" s="35"/>
      <c r="BP847" s="35"/>
      <c r="BQ847" s="35"/>
      <c r="BR847" s="35"/>
      <c r="BS847" s="35"/>
      <c r="BT847" s="35"/>
      <c r="BU847" s="35"/>
      <c r="BV847" s="35"/>
      <c r="BW847" s="35"/>
      <c r="BX847" s="35"/>
      <c r="BY847" s="35"/>
      <c r="BZ847" s="35"/>
      <c r="CA847" s="35"/>
      <c r="CB847" s="35"/>
      <c r="CC847" s="35"/>
      <c r="CD847" s="35"/>
      <c r="CE847" s="35"/>
      <c r="CF847" s="35"/>
      <c r="CG847" s="35"/>
      <c r="CH847" s="35"/>
      <c r="CI847" s="35"/>
      <c r="CJ847" s="35"/>
      <c r="CK847" s="35"/>
      <c r="CL847" s="35"/>
      <c r="CM847" s="35"/>
      <c r="CN847" s="35"/>
      <c r="CO847" s="35"/>
      <c r="CP847" s="35"/>
      <c r="CQ847" s="35"/>
      <c r="CR847" s="35"/>
      <c r="CS847" s="35"/>
      <c r="CT847" s="35"/>
      <c r="CU847" s="35"/>
      <c r="CV847" s="35"/>
      <c r="CW847" s="35"/>
      <c r="CX847" s="35"/>
      <c r="CY847" s="35"/>
      <c r="CZ847" s="35"/>
    </row>
    <row r="848" spans="1:104" ht="10.5" customHeight="1" x14ac:dyDescent="0.1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  <c r="BF848" s="35"/>
      <c r="BG848" s="35"/>
      <c r="BH848" s="35"/>
      <c r="BI848" s="35"/>
      <c r="BJ848" s="35"/>
      <c r="BK848" s="35"/>
      <c r="BL848" s="35"/>
      <c r="BM848" s="35"/>
      <c r="BN848" s="35"/>
      <c r="BO848" s="35"/>
      <c r="BP848" s="35"/>
      <c r="BQ848" s="35"/>
      <c r="BR848" s="35"/>
      <c r="BS848" s="35"/>
      <c r="BT848" s="35"/>
      <c r="BU848" s="35"/>
      <c r="BV848" s="35"/>
      <c r="BW848" s="35"/>
      <c r="BX848" s="35"/>
      <c r="BY848" s="35"/>
      <c r="BZ848" s="35"/>
      <c r="CA848" s="35"/>
      <c r="CB848" s="35"/>
      <c r="CC848" s="35"/>
      <c r="CD848" s="35"/>
      <c r="CE848" s="35"/>
      <c r="CF848" s="35"/>
      <c r="CG848" s="35"/>
      <c r="CH848" s="35"/>
      <c r="CI848" s="35"/>
      <c r="CJ848" s="35"/>
      <c r="CK848" s="35"/>
      <c r="CL848" s="35"/>
      <c r="CM848" s="35"/>
      <c r="CN848" s="35"/>
      <c r="CO848" s="35"/>
      <c r="CP848" s="35"/>
      <c r="CQ848" s="35"/>
      <c r="CR848" s="35"/>
      <c r="CS848" s="35"/>
      <c r="CT848" s="35"/>
      <c r="CU848" s="35"/>
      <c r="CV848" s="35"/>
      <c r="CW848" s="35"/>
      <c r="CX848" s="35"/>
      <c r="CY848" s="35"/>
      <c r="CZ848" s="35"/>
    </row>
    <row r="849" spans="1:104" ht="10.5" customHeight="1" x14ac:dyDescent="0.1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  <c r="BH849" s="35"/>
      <c r="BI849" s="35"/>
      <c r="BJ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  <c r="BV849" s="35"/>
      <c r="BW849" s="35"/>
      <c r="BX849" s="35"/>
      <c r="BY849" s="35"/>
      <c r="BZ849" s="35"/>
      <c r="CA849" s="35"/>
      <c r="CB849" s="35"/>
      <c r="CC849" s="35"/>
      <c r="CD849" s="35"/>
      <c r="CE849" s="35"/>
      <c r="CF849" s="35"/>
      <c r="CG849" s="35"/>
      <c r="CH849" s="35"/>
      <c r="CI849" s="35"/>
      <c r="CJ849" s="35"/>
      <c r="CK849" s="35"/>
      <c r="CL849" s="35"/>
      <c r="CM849" s="35"/>
      <c r="CN849" s="35"/>
      <c r="CO849" s="35"/>
      <c r="CP849" s="35"/>
      <c r="CQ849" s="35"/>
      <c r="CR849" s="35"/>
      <c r="CS849" s="35"/>
      <c r="CT849" s="35"/>
      <c r="CU849" s="35"/>
      <c r="CV849" s="35"/>
      <c r="CW849" s="35"/>
      <c r="CX849" s="35"/>
      <c r="CY849" s="35"/>
      <c r="CZ849" s="35"/>
    </row>
    <row r="850" spans="1:104" ht="10.5" customHeight="1" x14ac:dyDescent="0.1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  <c r="BA850" s="35"/>
      <c r="BB850" s="35"/>
      <c r="BC850" s="35"/>
      <c r="BD850" s="35"/>
      <c r="BE850" s="35"/>
      <c r="BF850" s="35"/>
      <c r="BG850" s="35"/>
      <c r="BH850" s="35"/>
      <c r="BI850" s="35"/>
      <c r="BJ850" s="35"/>
      <c r="BK850" s="35"/>
      <c r="BL850" s="35"/>
      <c r="BM850" s="35"/>
      <c r="BN850" s="35"/>
      <c r="BO850" s="35"/>
      <c r="BP850" s="35"/>
      <c r="BQ850" s="35"/>
      <c r="BR850" s="35"/>
      <c r="BS850" s="35"/>
      <c r="BT850" s="35"/>
      <c r="BU850" s="35"/>
      <c r="BV850" s="35"/>
      <c r="BW850" s="35"/>
      <c r="BX850" s="35"/>
      <c r="BY850" s="35"/>
      <c r="BZ850" s="35"/>
      <c r="CA850" s="35"/>
      <c r="CB850" s="35"/>
      <c r="CC850" s="35"/>
      <c r="CD850" s="35"/>
      <c r="CE850" s="35"/>
      <c r="CF850" s="35"/>
      <c r="CG850" s="35"/>
      <c r="CH850" s="35"/>
      <c r="CI850" s="35"/>
      <c r="CJ850" s="35"/>
      <c r="CK850" s="35"/>
      <c r="CL850" s="35"/>
      <c r="CM850" s="35"/>
      <c r="CN850" s="35"/>
      <c r="CO850" s="35"/>
      <c r="CP850" s="35"/>
      <c r="CQ850" s="35"/>
      <c r="CR850" s="35"/>
      <c r="CS850" s="35"/>
      <c r="CT850" s="35"/>
      <c r="CU850" s="35"/>
      <c r="CV850" s="35"/>
      <c r="CW850" s="35"/>
      <c r="CX850" s="35"/>
      <c r="CY850" s="35"/>
      <c r="CZ850" s="35"/>
    </row>
    <row r="851" spans="1:104" ht="10.5" customHeight="1" x14ac:dyDescent="0.1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  <c r="BF851" s="35"/>
      <c r="BG851" s="35"/>
      <c r="BH851" s="35"/>
      <c r="BI851" s="35"/>
      <c r="BJ851" s="35"/>
      <c r="BK851" s="35"/>
      <c r="BL851" s="35"/>
      <c r="BM851" s="35"/>
      <c r="BN851" s="35"/>
      <c r="BO851" s="35"/>
      <c r="BP851" s="35"/>
      <c r="BQ851" s="35"/>
      <c r="BR851" s="35"/>
      <c r="BS851" s="35"/>
      <c r="BT851" s="35"/>
      <c r="BU851" s="35"/>
      <c r="BV851" s="35"/>
      <c r="BW851" s="35"/>
      <c r="BX851" s="35"/>
      <c r="BY851" s="35"/>
      <c r="BZ851" s="35"/>
      <c r="CA851" s="35"/>
      <c r="CB851" s="35"/>
      <c r="CC851" s="35"/>
      <c r="CD851" s="35"/>
      <c r="CE851" s="35"/>
      <c r="CF851" s="35"/>
      <c r="CG851" s="35"/>
      <c r="CH851" s="35"/>
      <c r="CI851" s="35"/>
      <c r="CJ851" s="35"/>
      <c r="CK851" s="35"/>
      <c r="CL851" s="35"/>
      <c r="CM851" s="35"/>
      <c r="CN851" s="35"/>
      <c r="CO851" s="35"/>
      <c r="CP851" s="35"/>
      <c r="CQ851" s="35"/>
      <c r="CR851" s="35"/>
      <c r="CS851" s="35"/>
      <c r="CT851" s="35"/>
      <c r="CU851" s="35"/>
      <c r="CV851" s="35"/>
      <c r="CW851" s="35"/>
      <c r="CX851" s="35"/>
      <c r="CY851" s="35"/>
      <c r="CZ851" s="35"/>
    </row>
    <row r="852" spans="1:104" ht="10.5" customHeight="1" x14ac:dyDescent="0.1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  <c r="BH852" s="35"/>
      <c r="BI852" s="35"/>
      <c r="BJ852" s="35"/>
      <c r="BK852" s="35"/>
      <c r="BL852" s="35"/>
      <c r="BM852" s="35"/>
      <c r="BN852" s="35"/>
      <c r="BO852" s="35"/>
      <c r="BP852" s="35"/>
      <c r="BQ852" s="35"/>
      <c r="BR852" s="35"/>
      <c r="BS852" s="35"/>
      <c r="BT852" s="35"/>
      <c r="BU852" s="35"/>
      <c r="BV852" s="35"/>
      <c r="BW852" s="35"/>
      <c r="BX852" s="35"/>
      <c r="BY852" s="35"/>
      <c r="BZ852" s="35"/>
      <c r="CA852" s="35"/>
      <c r="CB852" s="35"/>
      <c r="CC852" s="35"/>
      <c r="CD852" s="35"/>
      <c r="CE852" s="35"/>
      <c r="CF852" s="35"/>
      <c r="CG852" s="35"/>
      <c r="CH852" s="35"/>
      <c r="CI852" s="35"/>
      <c r="CJ852" s="35"/>
      <c r="CK852" s="35"/>
      <c r="CL852" s="35"/>
      <c r="CM852" s="35"/>
      <c r="CN852" s="35"/>
      <c r="CO852" s="35"/>
      <c r="CP852" s="35"/>
      <c r="CQ852" s="35"/>
      <c r="CR852" s="35"/>
      <c r="CS852" s="35"/>
      <c r="CT852" s="35"/>
      <c r="CU852" s="35"/>
      <c r="CV852" s="35"/>
      <c r="CW852" s="35"/>
      <c r="CX852" s="35"/>
      <c r="CY852" s="35"/>
      <c r="CZ852" s="35"/>
    </row>
    <row r="853" spans="1:104" ht="10.5" customHeight="1" x14ac:dyDescent="0.1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  <c r="BF853" s="35"/>
      <c r="BG853" s="35"/>
      <c r="BH853" s="35"/>
      <c r="BI853" s="35"/>
      <c r="BJ853" s="35"/>
      <c r="BK853" s="35"/>
      <c r="BL853" s="35"/>
      <c r="BM853" s="35"/>
      <c r="BN853" s="35"/>
      <c r="BO853" s="35"/>
      <c r="BP853" s="35"/>
      <c r="BQ853" s="35"/>
      <c r="BR853" s="35"/>
      <c r="BS853" s="35"/>
      <c r="BT853" s="35"/>
      <c r="BU853" s="35"/>
      <c r="BV853" s="35"/>
      <c r="BW853" s="35"/>
      <c r="BX853" s="35"/>
      <c r="BY853" s="35"/>
      <c r="BZ853" s="35"/>
      <c r="CA853" s="35"/>
      <c r="CB853" s="35"/>
      <c r="CC853" s="35"/>
      <c r="CD853" s="35"/>
      <c r="CE853" s="35"/>
      <c r="CF853" s="35"/>
      <c r="CG853" s="35"/>
      <c r="CH853" s="35"/>
      <c r="CI853" s="35"/>
      <c r="CJ853" s="35"/>
      <c r="CK853" s="35"/>
      <c r="CL853" s="35"/>
      <c r="CM853" s="35"/>
      <c r="CN853" s="35"/>
      <c r="CO853" s="35"/>
      <c r="CP853" s="35"/>
      <c r="CQ853" s="35"/>
      <c r="CR853" s="35"/>
      <c r="CS853" s="35"/>
      <c r="CT853" s="35"/>
      <c r="CU853" s="35"/>
      <c r="CV853" s="35"/>
      <c r="CW853" s="35"/>
      <c r="CX853" s="35"/>
      <c r="CY853" s="35"/>
      <c r="CZ853" s="35"/>
    </row>
    <row r="854" spans="1:104" ht="10.5" customHeight="1" x14ac:dyDescent="0.1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  <c r="BF854" s="35"/>
      <c r="BG854" s="35"/>
      <c r="BH854" s="35"/>
      <c r="BI854" s="35"/>
      <c r="BJ854" s="35"/>
      <c r="BK854" s="35"/>
      <c r="BL854" s="35"/>
      <c r="BM854" s="35"/>
      <c r="BN854" s="35"/>
      <c r="BO854" s="35"/>
      <c r="BP854" s="35"/>
      <c r="BQ854" s="35"/>
      <c r="BR854" s="35"/>
      <c r="BS854" s="35"/>
      <c r="BT854" s="35"/>
      <c r="BU854" s="35"/>
      <c r="BV854" s="35"/>
      <c r="BW854" s="35"/>
      <c r="BX854" s="35"/>
      <c r="BY854" s="35"/>
      <c r="BZ854" s="35"/>
      <c r="CA854" s="35"/>
      <c r="CB854" s="35"/>
      <c r="CC854" s="35"/>
      <c r="CD854" s="35"/>
      <c r="CE854" s="35"/>
      <c r="CF854" s="35"/>
      <c r="CG854" s="35"/>
      <c r="CH854" s="35"/>
      <c r="CI854" s="35"/>
      <c r="CJ854" s="35"/>
      <c r="CK854" s="35"/>
      <c r="CL854" s="35"/>
      <c r="CM854" s="35"/>
      <c r="CN854" s="35"/>
      <c r="CO854" s="35"/>
      <c r="CP854" s="35"/>
      <c r="CQ854" s="35"/>
      <c r="CR854" s="35"/>
      <c r="CS854" s="35"/>
      <c r="CT854" s="35"/>
      <c r="CU854" s="35"/>
      <c r="CV854" s="35"/>
      <c r="CW854" s="35"/>
      <c r="CX854" s="35"/>
      <c r="CY854" s="35"/>
      <c r="CZ854" s="35"/>
    </row>
    <row r="855" spans="1:104" ht="10.5" customHeight="1" x14ac:dyDescent="0.1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  <c r="BF855" s="35"/>
      <c r="BG855" s="35"/>
      <c r="BH855" s="35"/>
      <c r="BI855" s="35"/>
      <c r="BJ855" s="35"/>
      <c r="BK855" s="35"/>
      <c r="BL855" s="35"/>
      <c r="BM855" s="35"/>
      <c r="BN855" s="35"/>
      <c r="BO855" s="35"/>
      <c r="BP855" s="35"/>
      <c r="BQ855" s="35"/>
      <c r="BR855" s="35"/>
      <c r="BS855" s="35"/>
      <c r="BT855" s="35"/>
      <c r="BU855" s="35"/>
      <c r="BV855" s="35"/>
      <c r="BW855" s="35"/>
      <c r="BX855" s="35"/>
      <c r="BY855" s="35"/>
      <c r="BZ855" s="35"/>
      <c r="CA855" s="35"/>
      <c r="CB855" s="35"/>
      <c r="CC855" s="35"/>
      <c r="CD855" s="35"/>
      <c r="CE855" s="35"/>
      <c r="CF855" s="35"/>
      <c r="CG855" s="35"/>
      <c r="CH855" s="35"/>
      <c r="CI855" s="35"/>
      <c r="CJ855" s="35"/>
      <c r="CK855" s="35"/>
      <c r="CL855" s="35"/>
      <c r="CM855" s="35"/>
      <c r="CN855" s="35"/>
      <c r="CO855" s="35"/>
      <c r="CP855" s="35"/>
      <c r="CQ855" s="35"/>
      <c r="CR855" s="35"/>
      <c r="CS855" s="35"/>
      <c r="CT855" s="35"/>
      <c r="CU855" s="35"/>
      <c r="CV855" s="35"/>
      <c r="CW855" s="35"/>
      <c r="CX855" s="35"/>
      <c r="CY855" s="35"/>
      <c r="CZ855" s="35"/>
    </row>
    <row r="856" spans="1:104" ht="10.5" customHeight="1" x14ac:dyDescent="0.1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  <c r="BF856" s="35"/>
      <c r="BG856" s="35"/>
      <c r="BH856" s="35"/>
      <c r="BI856" s="35"/>
      <c r="BJ856" s="35"/>
      <c r="BK856" s="35"/>
      <c r="BL856" s="35"/>
      <c r="BM856" s="35"/>
      <c r="BN856" s="35"/>
      <c r="BO856" s="35"/>
      <c r="BP856" s="35"/>
      <c r="BQ856" s="35"/>
      <c r="BR856" s="35"/>
      <c r="BS856" s="35"/>
      <c r="BT856" s="35"/>
      <c r="BU856" s="35"/>
      <c r="BV856" s="35"/>
      <c r="BW856" s="35"/>
      <c r="BX856" s="35"/>
      <c r="BY856" s="35"/>
      <c r="BZ856" s="35"/>
      <c r="CA856" s="35"/>
      <c r="CB856" s="35"/>
      <c r="CC856" s="35"/>
      <c r="CD856" s="35"/>
      <c r="CE856" s="35"/>
      <c r="CF856" s="35"/>
      <c r="CG856" s="35"/>
      <c r="CH856" s="35"/>
      <c r="CI856" s="35"/>
      <c r="CJ856" s="35"/>
      <c r="CK856" s="35"/>
      <c r="CL856" s="35"/>
      <c r="CM856" s="35"/>
      <c r="CN856" s="35"/>
      <c r="CO856" s="35"/>
      <c r="CP856" s="35"/>
      <c r="CQ856" s="35"/>
      <c r="CR856" s="35"/>
      <c r="CS856" s="35"/>
      <c r="CT856" s="35"/>
      <c r="CU856" s="35"/>
      <c r="CV856" s="35"/>
      <c r="CW856" s="35"/>
      <c r="CX856" s="35"/>
      <c r="CY856" s="35"/>
      <c r="CZ856" s="35"/>
    </row>
    <row r="857" spans="1:104" ht="10.5" customHeight="1" x14ac:dyDescent="0.1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  <c r="BF857" s="35"/>
      <c r="BG857" s="35"/>
      <c r="BH857" s="35"/>
      <c r="BI857" s="35"/>
      <c r="BJ857" s="35"/>
      <c r="BK857" s="35"/>
      <c r="BL857" s="35"/>
      <c r="BM857" s="35"/>
      <c r="BN857" s="35"/>
      <c r="BO857" s="35"/>
      <c r="BP857" s="35"/>
      <c r="BQ857" s="35"/>
      <c r="BR857" s="35"/>
      <c r="BS857" s="35"/>
      <c r="BT857" s="35"/>
      <c r="BU857" s="35"/>
      <c r="BV857" s="35"/>
      <c r="BW857" s="35"/>
      <c r="BX857" s="35"/>
      <c r="BY857" s="35"/>
      <c r="BZ857" s="35"/>
      <c r="CA857" s="35"/>
      <c r="CB857" s="35"/>
      <c r="CC857" s="35"/>
      <c r="CD857" s="35"/>
      <c r="CE857" s="35"/>
      <c r="CF857" s="35"/>
      <c r="CG857" s="35"/>
      <c r="CH857" s="35"/>
      <c r="CI857" s="35"/>
      <c r="CJ857" s="35"/>
      <c r="CK857" s="35"/>
      <c r="CL857" s="35"/>
      <c r="CM857" s="35"/>
      <c r="CN857" s="35"/>
      <c r="CO857" s="35"/>
      <c r="CP857" s="35"/>
      <c r="CQ857" s="35"/>
      <c r="CR857" s="35"/>
      <c r="CS857" s="35"/>
      <c r="CT857" s="35"/>
      <c r="CU857" s="35"/>
      <c r="CV857" s="35"/>
      <c r="CW857" s="35"/>
      <c r="CX857" s="35"/>
      <c r="CY857" s="35"/>
      <c r="CZ857" s="35"/>
    </row>
    <row r="858" spans="1:104" ht="10.5" customHeight="1" x14ac:dyDescent="0.1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  <c r="BF858" s="35"/>
      <c r="BG858" s="35"/>
      <c r="BH858" s="35"/>
      <c r="BI858" s="35"/>
      <c r="BJ858" s="35"/>
      <c r="BK858" s="35"/>
      <c r="BL858" s="35"/>
      <c r="BM858" s="35"/>
      <c r="BN858" s="35"/>
      <c r="BO858" s="35"/>
      <c r="BP858" s="35"/>
      <c r="BQ858" s="35"/>
      <c r="BR858" s="35"/>
      <c r="BS858" s="35"/>
      <c r="BT858" s="35"/>
      <c r="BU858" s="35"/>
      <c r="BV858" s="35"/>
      <c r="BW858" s="35"/>
      <c r="BX858" s="35"/>
      <c r="BY858" s="35"/>
      <c r="BZ858" s="35"/>
      <c r="CA858" s="35"/>
      <c r="CB858" s="35"/>
      <c r="CC858" s="35"/>
      <c r="CD858" s="35"/>
      <c r="CE858" s="35"/>
      <c r="CF858" s="35"/>
      <c r="CG858" s="35"/>
      <c r="CH858" s="35"/>
      <c r="CI858" s="35"/>
      <c r="CJ858" s="35"/>
      <c r="CK858" s="35"/>
      <c r="CL858" s="35"/>
      <c r="CM858" s="35"/>
      <c r="CN858" s="35"/>
      <c r="CO858" s="35"/>
      <c r="CP858" s="35"/>
      <c r="CQ858" s="35"/>
      <c r="CR858" s="35"/>
      <c r="CS858" s="35"/>
      <c r="CT858" s="35"/>
      <c r="CU858" s="35"/>
      <c r="CV858" s="35"/>
      <c r="CW858" s="35"/>
      <c r="CX858" s="35"/>
      <c r="CY858" s="35"/>
      <c r="CZ858" s="35"/>
    </row>
    <row r="859" spans="1:104" ht="10.5" customHeight="1" x14ac:dyDescent="0.1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  <c r="BH859" s="35"/>
      <c r="BI859" s="35"/>
      <c r="BJ859" s="35"/>
      <c r="BK859" s="35"/>
      <c r="BL859" s="35"/>
      <c r="BM859" s="35"/>
      <c r="BN859" s="35"/>
      <c r="BO859" s="35"/>
      <c r="BP859" s="35"/>
      <c r="BQ859" s="35"/>
      <c r="BR859" s="35"/>
      <c r="BS859" s="35"/>
      <c r="BT859" s="35"/>
      <c r="BU859" s="35"/>
      <c r="BV859" s="35"/>
      <c r="BW859" s="35"/>
      <c r="BX859" s="35"/>
      <c r="BY859" s="35"/>
      <c r="BZ859" s="35"/>
      <c r="CA859" s="35"/>
      <c r="CB859" s="35"/>
      <c r="CC859" s="35"/>
      <c r="CD859" s="35"/>
      <c r="CE859" s="35"/>
      <c r="CF859" s="35"/>
      <c r="CG859" s="35"/>
      <c r="CH859" s="35"/>
      <c r="CI859" s="35"/>
      <c r="CJ859" s="35"/>
      <c r="CK859" s="35"/>
      <c r="CL859" s="35"/>
      <c r="CM859" s="35"/>
      <c r="CN859" s="35"/>
      <c r="CO859" s="35"/>
      <c r="CP859" s="35"/>
      <c r="CQ859" s="35"/>
      <c r="CR859" s="35"/>
      <c r="CS859" s="35"/>
      <c r="CT859" s="35"/>
      <c r="CU859" s="35"/>
      <c r="CV859" s="35"/>
      <c r="CW859" s="35"/>
      <c r="CX859" s="35"/>
      <c r="CY859" s="35"/>
      <c r="CZ859" s="35"/>
    </row>
    <row r="860" spans="1:104" ht="10.5" customHeight="1" x14ac:dyDescent="0.1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  <c r="BF860" s="35"/>
      <c r="BG860" s="35"/>
      <c r="BH860" s="35"/>
      <c r="BI860" s="35"/>
      <c r="BJ860" s="35"/>
      <c r="BK860" s="35"/>
      <c r="BL860" s="35"/>
      <c r="BM860" s="35"/>
      <c r="BN860" s="35"/>
      <c r="BO860" s="35"/>
      <c r="BP860" s="35"/>
      <c r="BQ860" s="35"/>
      <c r="BR860" s="35"/>
      <c r="BS860" s="35"/>
      <c r="BT860" s="35"/>
      <c r="BU860" s="35"/>
      <c r="BV860" s="35"/>
      <c r="BW860" s="35"/>
      <c r="BX860" s="35"/>
      <c r="BY860" s="35"/>
      <c r="BZ860" s="35"/>
      <c r="CA860" s="35"/>
      <c r="CB860" s="35"/>
      <c r="CC860" s="35"/>
      <c r="CD860" s="35"/>
      <c r="CE860" s="35"/>
      <c r="CF860" s="35"/>
      <c r="CG860" s="35"/>
      <c r="CH860" s="35"/>
      <c r="CI860" s="35"/>
      <c r="CJ860" s="35"/>
      <c r="CK860" s="35"/>
      <c r="CL860" s="35"/>
      <c r="CM860" s="35"/>
      <c r="CN860" s="35"/>
      <c r="CO860" s="35"/>
      <c r="CP860" s="35"/>
      <c r="CQ860" s="35"/>
      <c r="CR860" s="35"/>
      <c r="CS860" s="35"/>
      <c r="CT860" s="35"/>
      <c r="CU860" s="35"/>
      <c r="CV860" s="35"/>
      <c r="CW860" s="35"/>
      <c r="CX860" s="35"/>
      <c r="CY860" s="35"/>
      <c r="CZ860" s="35"/>
    </row>
    <row r="861" spans="1:104" ht="10.5" customHeight="1" x14ac:dyDescent="0.1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  <c r="BF861" s="35"/>
      <c r="BG861" s="35"/>
      <c r="BH861" s="35"/>
      <c r="BI861" s="35"/>
      <c r="BJ861" s="35"/>
      <c r="BK861" s="35"/>
      <c r="BL861" s="35"/>
      <c r="BM861" s="35"/>
      <c r="BN861" s="35"/>
      <c r="BO861" s="35"/>
      <c r="BP861" s="35"/>
      <c r="BQ861" s="35"/>
      <c r="BR861" s="35"/>
      <c r="BS861" s="35"/>
      <c r="BT861" s="35"/>
      <c r="BU861" s="35"/>
      <c r="BV861" s="35"/>
      <c r="BW861" s="35"/>
      <c r="BX861" s="35"/>
      <c r="BY861" s="35"/>
      <c r="BZ861" s="35"/>
      <c r="CA861" s="35"/>
      <c r="CB861" s="35"/>
      <c r="CC861" s="35"/>
      <c r="CD861" s="35"/>
      <c r="CE861" s="35"/>
      <c r="CF861" s="35"/>
      <c r="CG861" s="35"/>
      <c r="CH861" s="35"/>
      <c r="CI861" s="35"/>
      <c r="CJ861" s="35"/>
      <c r="CK861" s="35"/>
      <c r="CL861" s="35"/>
      <c r="CM861" s="35"/>
      <c r="CN861" s="35"/>
      <c r="CO861" s="35"/>
      <c r="CP861" s="35"/>
      <c r="CQ861" s="35"/>
      <c r="CR861" s="35"/>
      <c r="CS861" s="35"/>
      <c r="CT861" s="35"/>
      <c r="CU861" s="35"/>
      <c r="CV861" s="35"/>
      <c r="CW861" s="35"/>
      <c r="CX861" s="35"/>
      <c r="CY861" s="35"/>
      <c r="CZ861" s="35"/>
    </row>
    <row r="862" spans="1:104" ht="10.5" customHeight="1" x14ac:dyDescent="0.1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  <c r="BA862" s="35"/>
      <c r="BB862" s="35"/>
      <c r="BC862" s="35"/>
      <c r="BD862" s="35"/>
      <c r="BE862" s="35"/>
      <c r="BF862" s="35"/>
      <c r="BG862" s="35"/>
      <c r="BH862" s="35"/>
      <c r="BI862" s="35"/>
      <c r="BJ862" s="35"/>
      <c r="BK862" s="35"/>
      <c r="BL862" s="35"/>
      <c r="BM862" s="35"/>
      <c r="BN862" s="35"/>
      <c r="BO862" s="35"/>
      <c r="BP862" s="35"/>
      <c r="BQ862" s="35"/>
      <c r="BR862" s="35"/>
      <c r="BS862" s="35"/>
      <c r="BT862" s="35"/>
      <c r="BU862" s="35"/>
      <c r="BV862" s="35"/>
      <c r="BW862" s="35"/>
      <c r="BX862" s="35"/>
      <c r="BY862" s="35"/>
      <c r="BZ862" s="35"/>
      <c r="CA862" s="35"/>
      <c r="CB862" s="35"/>
      <c r="CC862" s="35"/>
      <c r="CD862" s="35"/>
      <c r="CE862" s="35"/>
      <c r="CF862" s="35"/>
      <c r="CG862" s="35"/>
      <c r="CH862" s="35"/>
      <c r="CI862" s="35"/>
      <c r="CJ862" s="35"/>
      <c r="CK862" s="35"/>
      <c r="CL862" s="35"/>
      <c r="CM862" s="35"/>
      <c r="CN862" s="35"/>
      <c r="CO862" s="35"/>
      <c r="CP862" s="35"/>
      <c r="CQ862" s="35"/>
      <c r="CR862" s="35"/>
      <c r="CS862" s="35"/>
      <c r="CT862" s="35"/>
      <c r="CU862" s="35"/>
      <c r="CV862" s="35"/>
      <c r="CW862" s="35"/>
      <c r="CX862" s="35"/>
      <c r="CY862" s="35"/>
      <c r="CZ862" s="35"/>
    </row>
    <row r="863" spans="1:104" ht="10.5" customHeight="1" x14ac:dyDescent="0.1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  <c r="BA863" s="35"/>
      <c r="BB863" s="35"/>
      <c r="BC863" s="35"/>
      <c r="BD863" s="35"/>
      <c r="BE863" s="35"/>
      <c r="BF863" s="35"/>
      <c r="BG863" s="35"/>
      <c r="BH863" s="35"/>
      <c r="BI863" s="35"/>
      <c r="BJ863" s="35"/>
      <c r="BK863" s="35"/>
      <c r="BL863" s="35"/>
      <c r="BM863" s="35"/>
      <c r="BN863" s="35"/>
      <c r="BO863" s="35"/>
      <c r="BP863" s="35"/>
      <c r="BQ863" s="35"/>
      <c r="BR863" s="35"/>
      <c r="BS863" s="35"/>
      <c r="BT863" s="35"/>
      <c r="BU863" s="35"/>
      <c r="BV863" s="35"/>
      <c r="BW863" s="35"/>
      <c r="BX863" s="35"/>
      <c r="BY863" s="35"/>
      <c r="BZ863" s="35"/>
      <c r="CA863" s="35"/>
      <c r="CB863" s="35"/>
      <c r="CC863" s="35"/>
      <c r="CD863" s="35"/>
      <c r="CE863" s="35"/>
      <c r="CF863" s="35"/>
      <c r="CG863" s="35"/>
      <c r="CH863" s="35"/>
      <c r="CI863" s="35"/>
      <c r="CJ863" s="35"/>
      <c r="CK863" s="35"/>
      <c r="CL863" s="35"/>
      <c r="CM863" s="35"/>
      <c r="CN863" s="35"/>
      <c r="CO863" s="35"/>
      <c r="CP863" s="35"/>
      <c r="CQ863" s="35"/>
      <c r="CR863" s="35"/>
      <c r="CS863" s="35"/>
      <c r="CT863" s="35"/>
      <c r="CU863" s="35"/>
      <c r="CV863" s="35"/>
      <c r="CW863" s="35"/>
      <c r="CX863" s="35"/>
      <c r="CY863" s="35"/>
      <c r="CZ863" s="35"/>
    </row>
    <row r="864" spans="1:104" ht="10.5" customHeight="1" x14ac:dyDescent="0.1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  <c r="BF864" s="35"/>
      <c r="BG864" s="35"/>
      <c r="BH864" s="35"/>
      <c r="BI864" s="35"/>
      <c r="BJ864" s="35"/>
      <c r="BK864" s="35"/>
      <c r="BL864" s="35"/>
      <c r="BM864" s="35"/>
      <c r="BN864" s="35"/>
      <c r="BO864" s="35"/>
      <c r="BP864" s="35"/>
      <c r="BQ864" s="35"/>
      <c r="BR864" s="35"/>
      <c r="BS864" s="35"/>
      <c r="BT864" s="35"/>
      <c r="BU864" s="35"/>
      <c r="BV864" s="35"/>
      <c r="BW864" s="35"/>
      <c r="BX864" s="35"/>
      <c r="BY864" s="35"/>
      <c r="BZ864" s="35"/>
      <c r="CA864" s="35"/>
      <c r="CB864" s="35"/>
      <c r="CC864" s="35"/>
      <c r="CD864" s="35"/>
      <c r="CE864" s="35"/>
      <c r="CF864" s="35"/>
      <c r="CG864" s="35"/>
      <c r="CH864" s="35"/>
      <c r="CI864" s="35"/>
      <c r="CJ864" s="35"/>
      <c r="CK864" s="35"/>
      <c r="CL864" s="35"/>
      <c r="CM864" s="35"/>
      <c r="CN864" s="35"/>
      <c r="CO864" s="35"/>
      <c r="CP864" s="35"/>
      <c r="CQ864" s="35"/>
      <c r="CR864" s="35"/>
      <c r="CS864" s="35"/>
      <c r="CT864" s="35"/>
      <c r="CU864" s="35"/>
      <c r="CV864" s="35"/>
      <c r="CW864" s="35"/>
      <c r="CX864" s="35"/>
      <c r="CY864" s="35"/>
      <c r="CZ864" s="35"/>
    </row>
    <row r="865" spans="1:104" ht="10.5" customHeight="1" x14ac:dyDescent="0.1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  <c r="BA865" s="35"/>
      <c r="BB865" s="35"/>
      <c r="BC865" s="35"/>
      <c r="BD865" s="35"/>
      <c r="BE865" s="35"/>
      <c r="BF865" s="35"/>
      <c r="BG865" s="35"/>
      <c r="BH865" s="35"/>
      <c r="BI865" s="35"/>
      <c r="BJ865" s="35"/>
      <c r="BK865" s="35"/>
      <c r="BL865" s="35"/>
      <c r="BM865" s="35"/>
      <c r="BN865" s="35"/>
      <c r="BO865" s="35"/>
      <c r="BP865" s="35"/>
      <c r="BQ865" s="35"/>
      <c r="BR865" s="35"/>
      <c r="BS865" s="35"/>
      <c r="BT865" s="35"/>
      <c r="BU865" s="35"/>
      <c r="BV865" s="35"/>
      <c r="BW865" s="35"/>
      <c r="BX865" s="35"/>
      <c r="BY865" s="35"/>
      <c r="BZ865" s="35"/>
      <c r="CA865" s="35"/>
      <c r="CB865" s="35"/>
      <c r="CC865" s="35"/>
      <c r="CD865" s="35"/>
      <c r="CE865" s="35"/>
      <c r="CF865" s="35"/>
      <c r="CG865" s="35"/>
      <c r="CH865" s="35"/>
      <c r="CI865" s="35"/>
      <c r="CJ865" s="35"/>
      <c r="CK865" s="35"/>
      <c r="CL865" s="35"/>
      <c r="CM865" s="35"/>
      <c r="CN865" s="35"/>
      <c r="CO865" s="35"/>
      <c r="CP865" s="35"/>
      <c r="CQ865" s="35"/>
      <c r="CR865" s="35"/>
      <c r="CS865" s="35"/>
      <c r="CT865" s="35"/>
      <c r="CU865" s="35"/>
      <c r="CV865" s="35"/>
      <c r="CW865" s="35"/>
      <c r="CX865" s="35"/>
      <c r="CY865" s="35"/>
      <c r="CZ865" s="35"/>
    </row>
    <row r="866" spans="1:104" ht="10.5" customHeight="1" x14ac:dyDescent="0.1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  <c r="BA866" s="35"/>
      <c r="BB866" s="35"/>
      <c r="BC866" s="35"/>
      <c r="BD866" s="35"/>
      <c r="BE866" s="35"/>
      <c r="BF866" s="35"/>
      <c r="BG866" s="35"/>
      <c r="BH866" s="35"/>
      <c r="BI866" s="35"/>
      <c r="BJ866" s="35"/>
      <c r="BK866" s="35"/>
      <c r="BL866" s="35"/>
      <c r="BM866" s="35"/>
      <c r="BN866" s="35"/>
      <c r="BO866" s="35"/>
      <c r="BP866" s="35"/>
      <c r="BQ866" s="35"/>
      <c r="BR866" s="35"/>
      <c r="BS866" s="35"/>
      <c r="BT866" s="35"/>
      <c r="BU866" s="35"/>
      <c r="BV866" s="35"/>
      <c r="BW866" s="35"/>
      <c r="BX866" s="35"/>
      <c r="BY866" s="35"/>
      <c r="BZ866" s="35"/>
      <c r="CA866" s="35"/>
      <c r="CB866" s="35"/>
      <c r="CC866" s="35"/>
      <c r="CD866" s="35"/>
      <c r="CE866" s="35"/>
      <c r="CF866" s="35"/>
      <c r="CG866" s="35"/>
      <c r="CH866" s="35"/>
      <c r="CI866" s="35"/>
      <c r="CJ866" s="35"/>
      <c r="CK866" s="35"/>
      <c r="CL866" s="35"/>
      <c r="CM866" s="35"/>
      <c r="CN866" s="35"/>
      <c r="CO866" s="35"/>
      <c r="CP866" s="35"/>
      <c r="CQ866" s="35"/>
      <c r="CR866" s="35"/>
      <c r="CS866" s="35"/>
      <c r="CT866" s="35"/>
      <c r="CU866" s="35"/>
      <c r="CV866" s="35"/>
      <c r="CW866" s="35"/>
      <c r="CX866" s="35"/>
      <c r="CY866" s="35"/>
      <c r="CZ866" s="35"/>
    </row>
    <row r="867" spans="1:104" ht="10.5" customHeight="1" x14ac:dyDescent="0.1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5"/>
      <c r="BB867" s="35"/>
      <c r="BC867" s="35"/>
      <c r="BD867" s="35"/>
      <c r="BE867" s="35"/>
      <c r="BF867" s="35"/>
      <c r="BG867" s="35"/>
      <c r="BH867" s="35"/>
      <c r="BI867" s="35"/>
      <c r="BJ867" s="35"/>
      <c r="BK867" s="35"/>
      <c r="BL867" s="35"/>
      <c r="BM867" s="35"/>
      <c r="BN867" s="35"/>
      <c r="BO867" s="35"/>
      <c r="BP867" s="35"/>
      <c r="BQ867" s="35"/>
      <c r="BR867" s="35"/>
      <c r="BS867" s="35"/>
      <c r="BT867" s="35"/>
      <c r="BU867" s="35"/>
      <c r="BV867" s="35"/>
      <c r="BW867" s="35"/>
      <c r="BX867" s="35"/>
      <c r="BY867" s="35"/>
      <c r="BZ867" s="35"/>
      <c r="CA867" s="35"/>
      <c r="CB867" s="35"/>
      <c r="CC867" s="35"/>
      <c r="CD867" s="35"/>
      <c r="CE867" s="35"/>
      <c r="CF867" s="35"/>
      <c r="CG867" s="35"/>
      <c r="CH867" s="35"/>
      <c r="CI867" s="35"/>
      <c r="CJ867" s="35"/>
      <c r="CK867" s="35"/>
      <c r="CL867" s="35"/>
      <c r="CM867" s="35"/>
      <c r="CN867" s="35"/>
      <c r="CO867" s="35"/>
      <c r="CP867" s="35"/>
      <c r="CQ867" s="35"/>
      <c r="CR867" s="35"/>
      <c r="CS867" s="35"/>
      <c r="CT867" s="35"/>
      <c r="CU867" s="35"/>
      <c r="CV867" s="35"/>
      <c r="CW867" s="35"/>
      <c r="CX867" s="35"/>
      <c r="CY867" s="35"/>
      <c r="CZ867" s="35"/>
    </row>
    <row r="868" spans="1:104" ht="10.5" customHeight="1" x14ac:dyDescent="0.1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  <c r="BA868" s="35"/>
      <c r="BB868" s="35"/>
      <c r="BC868" s="35"/>
      <c r="BD868" s="35"/>
      <c r="BE868" s="35"/>
      <c r="BF868" s="35"/>
      <c r="BG868" s="35"/>
      <c r="BH868" s="35"/>
      <c r="BI868" s="35"/>
      <c r="BJ868" s="35"/>
      <c r="BK868" s="35"/>
      <c r="BL868" s="35"/>
      <c r="BM868" s="35"/>
      <c r="BN868" s="35"/>
      <c r="BO868" s="35"/>
      <c r="BP868" s="35"/>
      <c r="BQ868" s="35"/>
      <c r="BR868" s="35"/>
      <c r="BS868" s="35"/>
      <c r="BT868" s="35"/>
      <c r="BU868" s="35"/>
      <c r="BV868" s="35"/>
      <c r="BW868" s="35"/>
      <c r="BX868" s="35"/>
      <c r="BY868" s="35"/>
      <c r="BZ868" s="35"/>
      <c r="CA868" s="35"/>
      <c r="CB868" s="35"/>
      <c r="CC868" s="35"/>
      <c r="CD868" s="35"/>
      <c r="CE868" s="35"/>
      <c r="CF868" s="35"/>
      <c r="CG868" s="35"/>
      <c r="CH868" s="35"/>
      <c r="CI868" s="35"/>
      <c r="CJ868" s="35"/>
      <c r="CK868" s="35"/>
      <c r="CL868" s="35"/>
      <c r="CM868" s="35"/>
      <c r="CN868" s="35"/>
      <c r="CO868" s="35"/>
      <c r="CP868" s="35"/>
      <c r="CQ868" s="35"/>
      <c r="CR868" s="35"/>
      <c r="CS868" s="35"/>
      <c r="CT868" s="35"/>
      <c r="CU868" s="35"/>
      <c r="CV868" s="35"/>
      <c r="CW868" s="35"/>
      <c r="CX868" s="35"/>
      <c r="CY868" s="35"/>
      <c r="CZ868" s="35"/>
    </row>
    <row r="869" spans="1:104" ht="10.5" customHeight="1" x14ac:dyDescent="0.1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  <c r="BA869" s="35"/>
      <c r="BB869" s="35"/>
      <c r="BC869" s="35"/>
      <c r="BD869" s="35"/>
      <c r="BE869" s="35"/>
      <c r="BF869" s="35"/>
      <c r="BG869" s="35"/>
      <c r="BH869" s="35"/>
      <c r="BI869" s="35"/>
      <c r="BJ869" s="35"/>
      <c r="BK869" s="35"/>
      <c r="BL869" s="35"/>
      <c r="BM869" s="35"/>
      <c r="BN869" s="35"/>
      <c r="BO869" s="35"/>
      <c r="BP869" s="35"/>
      <c r="BQ869" s="35"/>
      <c r="BR869" s="35"/>
      <c r="BS869" s="35"/>
      <c r="BT869" s="35"/>
      <c r="BU869" s="35"/>
      <c r="BV869" s="35"/>
      <c r="BW869" s="35"/>
      <c r="BX869" s="35"/>
      <c r="BY869" s="35"/>
      <c r="BZ869" s="35"/>
      <c r="CA869" s="35"/>
      <c r="CB869" s="35"/>
      <c r="CC869" s="35"/>
      <c r="CD869" s="35"/>
      <c r="CE869" s="35"/>
      <c r="CF869" s="35"/>
      <c r="CG869" s="35"/>
      <c r="CH869" s="35"/>
      <c r="CI869" s="35"/>
      <c r="CJ869" s="35"/>
      <c r="CK869" s="35"/>
      <c r="CL869" s="35"/>
      <c r="CM869" s="35"/>
      <c r="CN869" s="35"/>
      <c r="CO869" s="35"/>
      <c r="CP869" s="35"/>
      <c r="CQ869" s="35"/>
      <c r="CR869" s="35"/>
      <c r="CS869" s="35"/>
      <c r="CT869" s="35"/>
      <c r="CU869" s="35"/>
      <c r="CV869" s="35"/>
      <c r="CW869" s="35"/>
      <c r="CX869" s="35"/>
      <c r="CY869" s="35"/>
      <c r="CZ869" s="35"/>
    </row>
    <row r="870" spans="1:104" ht="10.5" customHeight="1" x14ac:dyDescent="0.1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  <c r="BA870" s="35"/>
      <c r="BB870" s="35"/>
      <c r="BC870" s="35"/>
      <c r="BD870" s="35"/>
      <c r="BE870" s="35"/>
      <c r="BF870" s="35"/>
      <c r="BG870" s="35"/>
      <c r="BH870" s="35"/>
      <c r="BI870" s="35"/>
      <c r="BJ870" s="35"/>
      <c r="BK870" s="35"/>
      <c r="BL870" s="35"/>
      <c r="BM870" s="35"/>
      <c r="BN870" s="35"/>
      <c r="BO870" s="35"/>
      <c r="BP870" s="35"/>
      <c r="BQ870" s="35"/>
      <c r="BR870" s="35"/>
      <c r="BS870" s="35"/>
      <c r="BT870" s="35"/>
      <c r="BU870" s="35"/>
      <c r="BV870" s="35"/>
      <c r="BW870" s="35"/>
      <c r="BX870" s="35"/>
      <c r="BY870" s="35"/>
      <c r="BZ870" s="35"/>
      <c r="CA870" s="35"/>
      <c r="CB870" s="35"/>
      <c r="CC870" s="35"/>
      <c r="CD870" s="35"/>
      <c r="CE870" s="35"/>
      <c r="CF870" s="35"/>
      <c r="CG870" s="35"/>
      <c r="CH870" s="35"/>
      <c r="CI870" s="35"/>
      <c r="CJ870" s="35"/>
      <c r="CK870" s="35"/>
      <c r="CL870" s="35"/>
      <c r="CM870" s="35"/>
      <c r="CN870" s="35"/>
      <c r="CO870" s="35"/>
      <c r="CP870" s="35"/>
      <c r="CQ870" s="35"/>
      <c r="CR870" s="35"/>
      <c r="CS870" s="35"/>
      <c r="CT870" s="35"/>
      <c r="CU870" s="35"/>
      <c r="CV870" s="35"/>
      <c r="CW870" s="35"/>
      <c r="CX870" s="35"/>
      <c r="CY870" s="35"/>
      <c r="CZ870" s="35"/>
    </row>
    <row r="871" spans="1:104" ht="10.5" customHeight="1" x14ac:dyDescent="0.1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  <c r="BA871" s="35"/>
      <c r="BB871" s="35"/>
      <c r="BC871" s="35"/>
      <c r="BD871" s="35"/>
      <c r="BE871" s="35"/>
      <c r="BF871" s="35"/>
      <c r="BG871" s="35"/>
      <c r="BH871" s="35"/>
      <c r="BI871" s="35"/>
      <c r="BJ871" s="35"/>
      <c r="BK871" s="35"/>
      <c r="BL871" s="35"/>
      <c r="BM871" s="35"/>
      <c r="BN871" s="35"/>
      <c r="BO871" s="35"/>
      <c r="BP871" s="35"/>
      <c r="BQ871" s="35"/>
      <c r="BR871" s="35"/>
      <c r="BS871" s="35"/>
      <c r="BT871" s="35"/>
      <c r="BU871" s="35"/>
      <c r="BV871" s="35"/>
      <c r="BW871" s="35"/>
      <c r="BX871" s="35"/>
      <c r="BY871" s="35"/>
      <c r="BZ871" s="35"/>
      <c r="CA871" s="35"/>
      <c r="CB871" s="35"/>
      <c r="CC871" s="35"/>
      <c r="CD871" s="35"/>
      <c r="CE871" s="35"/>
      <c r="CF871" s="35"/>
      <c r="CG871" s="35"/>
      <c r="CH871" s="35"/>
      <c r="CI871" s="35"/>
      <c r="CJ871" s="35"/>
      <c r="CK871" s="35"/>
      <c r="CL871" s="35"/>
      <c r="CM871" s="35"/>
      <c r="CN871" s="35"/>
      <c r="CO871" s="35"/>
      <c r="CP871" s="35"/>
      <c r="CQ871" s="35"/>
      <c r="CR871" s="35"/>
      <c r="CS871" s="35"/>
      <c r="CT871" s="35"/>
      <c r="CU871" s="35"/>
      <c r="CV871" s="35"/>
      <c r="CW871" s="35"/>
      <c r="CX871" s="35"/>
      <c r="CY871" s="35"/>
      <c r="CZ871" s="35"/>
    </row>
    <row r="872" spans="1:104" ht="10.5" customHeight="1" x14ac:dyDescent="0.1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  <c r="BA872" s="35"/>
      <c r="BB872" s="35"/>
      <c r="BC872" s="35"/>
      <c r="BD872" s="35"/>
      <c r="BE872" s="35"/>
      <c r="BF872" s="35"/>
      <c r="BG872" s="35"/>
      <c r="BH872" s="35"/>
      <c r="BI872" s="35"/>
      <c r="BJ872" s="35"/>
      <c r="BK872" s="35"/>
      <c r="BL872" s="35"/>
      <c r="BM872" s="35"/>
      <c r="BN872" s="35"/>
      <c r="BO872" s="35"/>
      <c r="BP872" s="35"/>
      <c r="BQ872" s="35"/>
      <c r="BR872" s="35"/>
      <c r="BS872" s="35"/>
      <c r="BT872" s="35"/>
      <c r="BU872" s="35"/>
      <c r="BV872" s="35"/>
      <c r="BW872" s="35"/>
      <c r="BX872" s="35"/>
      <c r="BY872" s="35"/>
      <c r="BZ872" s="35"/>
      <c r="CA872" s="35"/>
      <c r="CB872" s="35"/>
      <c r="CC872" s="35"/>
      <c r="CD872" s="35"/>
      <c r="CE872" s="35"/>
      <c r="CF872" s="35"/>
      <c r="CG872" s="35"/>
      <c r="CH872" s="35"/>
      <c r="CI872" s="35"/>
      <c r="CJ872" s="35"/>
      <c r="CK872" s="35"/>
      <c r="CL872" s="35"/>
      <c r="CM872" s="35"/>
      <c r="CN872" s="35"/>
      <c r="CO872" s="35"/>
      <c r="CP872" s="35"/>
      <c r="CQ872" s="35"/>
      <c r="CR872" s="35"/>
      <c r="CS872" s="35"/>
      <c r="CT872" s="35"/>
      <c r="CU872" s="35"/>
      <c r="CV872" s="35"/>
      <c r="CW872" s="35"/>
      <c r="CX872" s="35"/>
      <c r="CY872" s="35"/>
      <c r="CZ872" s="35"/>
    </row>
    <row r="873" spans="1:104" ht="10.5" customHeight="1" x14ac:dyDescent="0.1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  <c r="BA873" s="35"/>
      <c r="BB873" s="35"/>
      <c r="BC873" s="35"/>
      <c r="BD873" s="35"/>
      <c r="BE873" s="35"/>
      <c r="BF873" s="35"/>
      <c r="BG873" s="35"/>
      <c r="BH873" s="35"/>
      <c r="BI873" s="35"/>
      <c r="BJ873" s="35"/>
      <c r="BK873" s="35"/>
      <c r="BL873" s="35"/>
      <c r="BM873" s="35"/>
      <c r="BN873" s="35"/>
      <c r="BO873" s="35"/>
      <c r="BP873" s="35"/>
      <c r="BQ873" s="35"/>
      <c r="BR873" s="35"/>
      <c r="BS873" s="35"/>
      <c r="BT873" s="35"/>
      <c r="BU873" s="35"/>
      <c r="BV873" s="35"/>
      <c r="BW873" s="35"/>
      <c r="BX873" s="35"/>
      <c r="BY873" s="35"/>
      <c r="BZ873" s="35"/>
      <c r="CA873" s="35"/>
      <c r="CB873" s="35"/>
      <c r="CC873" s="35"/>
      <c r="CD873" s="35"/>
      <c r="CE873" s="35"/>
      <c r="CF873" s="35"/>
      <c r="CG873" s="35"/>
      <c r="CH873" s="35"/>
      <c r="CI873" s="35"/>
      <c r="CJ873" s="35"/>
      <c r="CK873" s="35"/>
      <c r="CL873" s="35"/>
      <c r="CM873" s="35"/>
      <c r="CN873" s="35"/>
      <c r="CO873" s="35"/>
      <c r="CP873" s="35"/>
      <c r="CQ873" s="35"/>
      <c r="CR873" s="35"/>
      <c r="CS873" s="35"/>
      <c r="CT873" s="35"/>
      <c r="CU873" s="35"/>
      <c r="CV873" s="35"/>
      <c r="CW873" s="35"/>
      <c r="CX873" s="35"/>
      <c r="CY873" s="35"/>
      <c r="CZ873" s="35"/>
    </row>
    <row r="874" spans="1:104" ht="10.5" customHeight="1" x14ac:dyDescent="0.1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  <c r="BA874" s="35"/>
      <c r="BB874" s="35"/>
      <c r="BC874" s="35"/>
      <c r="BD874" s="35"/>
      <c r="BE874" s="35"/>
      <c r="BF874" s="35"/>
      <c r="BG874" s="35"/>
      <c r="BH874" s="35"/>
      <c r="BI874" s="35"/>
      <c r="BJ874" s="35"/>
      <c r="BK874" s="35"/>
      <c r="BL874" s="35"/>
      <c r="BM874" s="35"/>
      <c r="BN874" s="35"/>
      <c r="BO874" s="35"/>
      <c r="BP874" s="35"/>
      <c r="BQ874" s="35"/>
      <c r="BR874" s="35"/>
      <c r="BS874" s="35"/>
      <c r="BT874" s="35"/>
      <c r="BU874" s="35"/>
      <c r="BV874" s="35"/>
      <c r="BW874" s="35"/>
      <c r="BX874" s="35"/>
      <c r="BY874" s="35"/>
      <c r="BZ874" s="35"/>
      <c r="CA874" s="35"/>
      <c r="CB874" s="35"/>
      <c r="CC874" s="35"/>
      <c r="CD874" s="35"/>
      <c r="CE874" s="35"/>
      <c r="CF874" s="35"/>
      <c r="CG874" s="35"/>
      <c r="CH874" s="35"/>
      <c r="CI874" s="35"/>
      <c r="CJ874" s="35"/>
      <c r="CK874" s="35"/>
      <c r="CL874" s="35"/>
      <c r="CM874" s="35"/>
      <c r="CN874" s="35"/>
      <c r="CO874" s="35"/>
      <c r="CP874" s="35"/>
      <c r="CQ874" s="35"/>
      <c r="CR874" s="35"/>
      <c r="CS874" s="35"/>
      <c r="CT874" s="35"/>
      <c r="CU874" s="35"/>
      <c r="CV874" s="35"/>
      <c r="CW874" s="35"/>
      <c r="CX874" s="35"/>
      <c r="CY874" s="35"/>
      <c r="CZ874" s="35"/>
    </row>
    <row r="875" spans="1:104" ht="10.5" customHeight="1" x14ac:dyDescent="0.1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  <c r="BA875" s="35"/>
      <c r="BB875" s="35"/>
      <c r="BC875" s="35"/>
      <c r="BD875" s="35"/>
      <c r="BE875" s="35"/>
      <c r="BF875" s="35"/>
      <c r="BG875" s="35"/>
      <c r="BH875" s="35"/>
      <c r="BI875" s="35"/>
      <c r="BJ875" s="35"/>
      <c r="BK875" s="35"/>
      <c r="BL875" s="35"/>
      <c r="BM875" s="35"/>
      <c r="BN875" s="35"/>
      <c r="BO875" s="35"/>
      <c r="BP875" s="35"/>
      <c r="BQ875" s="35"/>
      <c r="BR875" s="35"/>
      <c r="BS875" s="35"/>
      <c r="BT875" s="35"/>
      <c r="BU875" s="35"/>
      <c r="BV875" s="35"/>
      <c r="BW875" s="35"/>
      <c r="BX875" s="35"/>
      <c r="BY875" s="35"/>
      <c r="BZ875" s="35"/>
      <c r="CA875" s="35"/>
      <c r="CB875" s="35"/>
      <c r="CC875" s="35"/>
      <c r="CD875" s="35"/>
      <c r="CE875" s="35"/>
      <c r="CF875" s="35"/>
      <c r="CG875" s="35"/>
      <c r="CH875" s="35"/>
      <c r="CI875" s="35"/>
      <c r="CJ875" s="35"/>
      <c r="CK875" s="35"/>
      <c r="CL875" s="35"/>
      <c r="CM875" s="35"/>
      <c r="CN875" s="35"/>
      <c r="CO875" s="35"/>
      <c r="CP875" s="35"/>
      <c r="CQ875" s="35"/>
      <c r="CR875" s="35"/>
      <c r="CS875" s="35"/>
      <c r="CT875" s="35"/>
      <c r="CU875" s="35"/>
      <c r="CV875" s="35"/>
      <c r="CW875" s="35"/>
      <c r="CX875" s="35"/>
      <c r="CY875" s="35"/>
      <c r="CZ875" s="35"/>
    </row>
    <row r="876" spans="1:104" ht="10.5" customHeight="1" x14ac:dyDescent="0.1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  <c r="BA876" s="35"/>
      <c r="BB876" s="35"/>
      <c r="BC876" s="35"/>
      <c r="BD876" s="35"/>
      <c r="BE876" s="35"/>
      <c r="BF876" s="35"/>
      <c r="BG876" s="35"/>
      <c r="BH876" s="35"/>
      <c r="BI876" s="35"/>
      <c r="BJ876" s="35"/>
      <c r="BK876" s="35"/>
      <c r="BL876" s="35"/>
      <c r="BM876" s="35"/>
      <c r="BN876" s="35"/>
      <c r="BO876" s="35"/>
      <c r="BP876" s="35"/>
      <c r="BQ876" s="35"/>
      <c r="BR876" s="35"/>
      <c r="BS876" s="35"/>
      <c r="BT876" s="35"/>
      <c r="BU876" s="35"/>
      <c r="BV876" s="35"/>
      <c r="BW876" s="35"/>
      <c r="BX876" s="35"/>
      <c r="BY876" s="35"/>
      <c r="BZ876" s="35"/>
      <c r="CA876" s="35"/>
      <c r="CB876" s="35"/>
      <c r="CC876" s="35"/>
      <c r="CD876" s="35"/>
      <c r="CE876" s="35"/>
      <c r="CF876" s="35"/>
      <c r="CG876" s="35"/>
      <c r="CH876" s="35"/>
      <c r="CI876" s="35"/>
      <c r="CJ876" s="35"/>
      <c r="CK876" s="35"/>
      <c r="CL876" s="35"/>
      <c r="CM876" s="35"/>
      <c r="CN876" s="35"/>
      <c r="CO876" s="35"/>
      <c r="CP876" s="35"/>
      <c r="CQ876" s="35"/>
      <c r="CR876" s="35"/>
      <c r="CS876" s="35"/>
      <c r="CT876" s="35"/>
      <c r="CU876" s="35"/>
      <c r="CV876" s="35"/>
      <c r="CW876" s="35"/>
      <c r="CX876" s="35"/>
      <c r="CY876" s="35"/>
      <c r="CZ876" s="35"/>
    </row>
    <row r="877" spans="1:104" ht="10.5" customHeight="1" x14ac:dyDescent="0.1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  <c r="BA877" s="35"/>
      <c r="BB877" s="35"/>
      <c r="BC877" s="35"/>
      <c r="BD877" s="35"/>
      <c r="BE877" s="35"/>
      <c r="BF877" s="35"/>
      <c r="BG877" s="35"/>
      <c r="BH877" s="35"/>
      <c r="BI877" s="35"/>
      <c r="BJ877" s="35"/>
      <c r="BK877" s="35"/>
      <c r="BL877" s="35"/>
      <c r="BM877" s="35"/>
      <c r="BN877" s="35"/>
      <c r="BO877" s="35"/>
      <c r="BP877" s="35"/>
      <c r="BQ877" s="35"/>
      <c r="BR877" s="35"/>
      <c r="BS877" s="35"/>
      <c r="BT877" s="35"/>
      <c r="BU877" s="35"/>
      <c r="BV877" s="35"/>
      <c r="BW877" s="35"/>
      <c r="BX877" s="35"/>
      <c r="BY877" s="35"/>
      <c r="BZ877" s="35"/>
      <c r="CA877" s="35"/>
      <c r="CB877" s="35"/>
      <c r="CC877" s="35"/>
      <c r="CD877" s="35"/>
      <c r="CE877" s="35"/>
      <c r="CF877" s="35"/>
      <c r="CG877" s="35"/>
      <c r="CH877" s="35"/>
      <c r="CI877" s="35"/>
      <c r="CJ877" s="35"/>
      <c r="CK877" s="35"/>
      <c r="CL877" s="35"/>
      <c r="CM877" s="35"/>
      <c r="CN877" s="35"/>
      <c r="CO877" s="35"/>
      <c r="CP877" s="35"/>
      <c r="CQ877" s="35"/>
      <c r="CR877" s="35"/>
      <c r="CS877" s="35"/>
      <c r="CT877" s="35"/>
      <c r="CU877" s="35"/>
      <c r="CV877" s="35"/>
      <c r="CW877" s="35"/>
      <c r="CX877" s="35"/>
      <c r="CY877" s="35"/>
      <c r="CZ877" s="35"/>
    </row>
    <row r="878" spans="1:104" ht="10.5" customHeight="1" x14ac:dyDescent="0.1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  <c r="BA878" s="35"/>
      <c r="BB878" s="35"/>
      <c r="BC878" s="35"/>
      <c r="BD878" s="35"/>
      <c r="BE878" s="35"/>
      <c r="BF878" s="35"/>
      <c r="BG878" s="35"/>
      <c r="BH878" s="35"/>
      <c r="BI878" s="35"/>
      <c r="BJ878" s="35"/>
      <c r="BK878" s="35"/>
      <c r="BL878" s="35"/>
      <c r="BM878" s="35"/>
      <c r="BN878" s="35"/>
      <c r="BO878" s="35"/>
      <c r="BP878" s="35"/>
      <c r="BQ878" s="35"/>
      <c r="BR878" s="35"/>
      <c r="BS878" s="35"/>
      <c r="BT878" s="35"/>
      <c r="BU878" s="35"/>
      <c r="BV878" s="35"/>
      <c r="BW878" s="35"/>
      <c r="BX878" s="35"/>
      <c r="BY878" s="35"/>
      <c r="BZ878" s="35"/>
      <c r="CA878" s="35"/>
      <c r="CB878" s="35"/>
      <c r="CC878" s="35"/>
      <c r="CD878" s="35"/>
      <c r="CE878" s="35"/>
      <c r="CF878" s="35"/>
      <c r="CG878" s="35"/>
      <c r="CH878" s="35"/>
      <c r="CI878" s="35"/>
      <c r="CJ878" s="35"/>
      <c r="CK878" s="35"/>
      <c r="CL878" s="35"/>
      <c r="CM878" s="35"/>
      <c r="CN878" s="35"/>
      <c r="CO878" s="35"/>
      <c r="CP878" s="35"/>
      <c r="CQ878" s="35"/>
      <c r="CR878" s="35"/>
      <c r="CS878" s="35"/>
      <c r="CT878" s="35"/>
      <c r="CU878" s="35"/>
      <c r="CV878" s="35"/>
      <c r="CW878" s="35"/>
      <c r="CX878" s="35"/>
      <c r="CY878" s="35"/>
      <c r="CZ878" s="35"/>
    </row>
    <row r="879" spans="1:104" ht="10.5" customHeight="1" x14ac:dyDescent="0.1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  <c r="BA879" s="35"/>
      <c r="BB879" s="35"/>
      <c r="BC879" s="35"/>
      <c r="BD879" s="35"/>
      <c r="BE879" s="35"/>
      <c r="BF879" s="35"/>
      <c r="BG879" s="35"/>
      <c r="BH879" s="35"/>
      <c r="BI879" s="35"/>
      <c r="BJ879" s="35"/>
      <c r="BK879" s="35"/>
      <c r="BL879" s="35"/>
      <c r="BM879" s="35"/>
      <c r="BN879" s="35"/>
      <c r="BO879" s="35"/>
      <c r="BP879" s="35"/>
      <c r="BQ879" s="35"/>
      <c r="BR879" s="35"/>
      <c r="BS879" s="35"/>
      <c r="BT879" s="35"/>
      <c r="BU879" s="35"/>
      <c r="BV879" s="35"/>
      <c r="BW879" s="35"/>
      <c r="BX879" s="35"/>
      <c r="BY879" s="35"/>
      <c r="BZ879" s="35"/>
      <c r="CA879" s="35"/>
      <c r="CB879" s="35"/>
      <c r="CC879" s="35"/>
      <c r="CD879" s="35"/>
      <c r="CE879" s="35"/>
      <c r="CF879" s="35"/>
      <c r="CG879" s="35"/>
      <c r="CH879" s="35"/>
      <c r="CI879" s="35"/>
      <c r="CJ879" s="35"/>
      <c r="CK879" s="35"/>
      <c r="CL879" s="35"/>
      <c r="CM879" s="35"/>
      <c r="CN879" s="35"/>
      <c r="CO879" s="35"/>
      <c r="CP879" s="35"/>
      <c r="CQ879" s="35"/>
      <c r="CR879" s="35"/>
      <c r="CS879" s="35"/>
      <c r="CT879" s="35"/>
      <c r="CU879" s="35"/>
      <c r="CV879" s="35"/>
      <c r="CW879" s="35"/>
      <c r="CX879" s="35"/>
      <c r="CY879" s="35"/>
      <c r="CZ879" s="35"/>
    </row>
    <row r="880" spans="1:104" ht="10.5" customHeight="1" x14ac:dyDescent="0.1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  <c r="BA880" s="35"/>
      <c r="BB880" s="35"/>
      <c r="BC880" s="35"/>
      <c r="BD880" s="35"/>
      <c r="BE880" s="35"/>
      <c r="BF880" s="35"/>
      <c r="BG880" s="35"/>
      <c r="BH880" s="35"/>
      <c r="BI880" s="35"/>
      <c r="BJ880" s="35"/>
      <c r="BK880" s="35"/>
      <c r="BL880" s="35"/>
      <c r="BM880" s="35"/>
      <c r="BN880" s="35"/>
      <c r="BO880" s="35"/>
      <c r="BP880" s="35"/>
      <c r="BQ880" s="35"/>
      <c r="BR880" s="35"/>
      <c r="BS880" s="35"/>
      <c r="BT880" s="35"/>
      <c r="BU880" s="35"/>
      <c r="BV880" s="35"/>
      <c r="BW880" s="35"/>
      <c r="BX880" s="35"/>
      <c r="BY880" s="35"/>
      <c r="BZ880" s="35"/>
      <c r="CA880" s="35"/>
      <c r="CB880" s="35"/>
      <c r="CC880" s="35"/>
      <c r="CD880" s="35"/>
      <c r="CE880" s="35"/>
      <c r="CF880" s="35"/>
      <c r="CG880" s="35"/>
      <c r="CH880" s="35"/>
      <c r="CI880" s="35"/>
      <c r="CJ880" s="35"/>
      <c r="CK880" s="35"/>
      <c r="CL880" s="35"/>
      <c r="CM880" s="35"/>
      <c r="CN880" s="35"/>
      <c r="CO880" s="35"/>
      <c r="CP880" s="35"/>
      <c r="CQ880" s="35"/>
      <c r="CR880" s="35"/>
      <c r="CS880" s="35"/>
      <c r="CT880" s="35"/>
      <c r="CU880" s="35"/>
      <c r="CV880" s="35"/>
      <c r="CW880" s="35"/>
      <c r="CX880" s="35"/>
      <c r="CY880" s="35"/>
      <c r="CZ880" s="35"/>
    </row>
    <row r="881" spans="1:104" ht="10.5" customHeight="1" x14ac:dyDescent="0.1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  <c r="BA881" s="35"/>
      <c r="BB881" s="35"/>
      <c r="BC881" s="35"/>
      <c r="BD881" s="35"/>
      <c r="BE881" s="35"/>
      <c r="BF881" s="35"/>
      <c r="BG881" s="35"/>
      <c r="BH881" s="35"/>
      <c r="BI881" s="35"/>
      <c r="BJ881" s="35"/>
      <c r="BK881" s="35"/>
      <c r="BL881" s="35"/>
      <c r="BM881" s="35"/>
      <c r="BN881" s="35"/>
      <c r="BO881" s="35"/>
      <c r="BP881" s="35"/>
      <c r="BQ881" s="35"/>
      <c r="BR881" s="35"/>
      <c r="BS881" s="35"/>
      <c r="BT881" s="35"/>
      <c r="BU881" s="35"/>
      <c r="BV881" s="35"/>
      <c r="BW881" s="35"/>
      <c r="BX881" s="35"/>
      <c r="BY881" s="35"/>
      <c r="BZ881" s="35"/>
      <c r="CA881" s="35"/>
      <c r="CB881" s="35"/>
      <c r="CC881" s="35"/>
      <c r="CD881" s="35"/>
      <c r="CE881" s="35"/>
      <c r="CF881" s="35"/>
      <c r="CG881" s="35"/>
      <c r="CH881" s="35"/>
      <c r="CI881" s="35"/>
      <c r="CJ881" s="35"/>
      <c r="CK881" s="35"/>
      <c r="CL881" s="35"/>
      <c r="CM881" s="35"/>
      <c r="CN881" s="35"/>
      <c r="CO881" s="35"/>
      <c r="CP881" s="35"/>
      <c r="CQ881" s="35"/>
      <c r="CR881" s="35"/>
      <c r="CS881" s="35"/>
      <c r="CT881" s="35"/>
      <c r="CU881" s="35"/>
      <c r="CV881" s="35"/>
      <c r="CW881" s="35"/>
      <c r="CX881" s="35"/>
      <c r="CY881" s="35"/>
      <c r="CZ881" s="35"/>
    </row>
    <row r="882" spans="1:104" ht="10.5" customHeight="1" x14ac:dyDescent="0.1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  <c r="BA882" s="35"/>
      <c r="BB882" s="35"/>
      <c r="BC882" s="35"/>
      <c r="BD882" s="35"/>
      <c r="BE882" s="35"/>
      <c r="BF882" s="35"/>
      <c r="BG882" s="35"/>
      <c r="BH882" s="35"/>
      <c r="BI882" s="35"/>
      <c r="BJ882" s="35"/>
      <c r="BK882" s="35"/>
      <c r="BL882" s="35"/>
      <c r="BM882" s="35"/>
      <c r="BN882" s="35"/>
      <c r="BO882" s="35"/>
      <c r="BP882" s="35"/>
      <c r="BQ882" s="35"/>
      <c r="BR882" s="35"/>
      <c r="BS882" s="35"/>
      <c r="BT882" s="35"/>
      <c r="BU882" s="35"/>
      <c r="BV882" s="35"/>
      <c r="BW882" s="35"/>
      <c r="BX882" s="35"/>
      <c r="BY882" s="35"/>
      <c r="BZ882" s="35"/>
      <c r="CA882" s="35"/>
      <c r="CB882" s="35"/>
      <c r="CC882" s="35"/>
      <c r="CD882" s="35"/>
      <c r="CE882" s="35"/>
      <c r="CF882" s="35"/>
      <c r="CG882" s="35"/>
      <c r="CH882" s="35"/>
      <c r="CI882" s="35"/>
      <c r="CJ882" s="35"/>
      <c r="CK882" s="35"/>
      <c r="CL882" s="35"/>
      <c r="CM882" s="35"/>
      <c r="CN882" s="35"/>
      <c r="CO882" s="35"/>
      <c r="CP882" s="35"/>
      <c r="CQ882" s="35"/>
      <c r="CR882" s="35"/>
      <c r="CS882" s="35"/>
      <c r="CT882" s="35"/>
      <c r="CU882" s="35"/>
      <c r="CV882" s="35"/>
      <c r="CW882" s="35"/>
      <c r="CX882" s="35"/>
      <c r="CY882" s="35"/>
      <c r="CZ882" s="35"/>
    </row>
    <row r="883" spans="1:104" ht="10.5" customHeight="1" x14ac:dyDescent="0.1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  <c r="BA883" s="35"/>
      <c r="BB883" s="35"/>
      <c r="BC883" s="35"/>
      <c r="BD883" s="35"/>
      <c r="BE883" s="35"/>
      <c r="BF883" s="35"/>
      <c r="BG883" s="35"/>
      <c r="BH883" s="35"/>
      <c r="BI883" s="35"/>
      <c r="BJ883" s="35"/>
      <c r="BK883" s="35"/>
      <c r="BL883" s="35"/>
      <c r="BM883" s="35"/>
      <c r="BN883" s="35"/>
      <c r="BO883" s="35"/>
      <c r="BP883" s="35"/>
      <c r="BQ883" s="35"/>
      <c r="BR883" s="35"/>
      <c r="BS883" s="35"/>
      <c r="BT883" s="35"/>
      <c r="BU883" s="35"/>
      <c r="BV883" s="35"/>
      <c r="BW883" s="35"/>
      <c r="BX883" s="35"/>
      <c r="BY883" s="35"/>
      <c r="BZ883" s="35"/>
      <c r="CA883" s="35"/>
      <c r="CB883" s="35"/>
      <c r="CC883" s="35"/>
      <c r="CD883" s="35"/>
      <c r="CE883" s="35"/>
      <c r="CF883" s="35"/>
      <c r="CG883" s="35"/>
      <c r="CH883" s="35"/>
      <c r="CI883" s="35"/>
      <c r="CJ883" s="35"/>
      <c r="CK883" s="35"/>
      <c r="CL883" s="35"/>
      <c r="CM883" s="35"/>
      <c r="CN883" s="35"/>
      <c r="CO883" s="35"/>
      <c r="CP883" s="35"/>
      <c r="CQ883" s="35"/>
      <c r="CR883" s="35"/>
      <c r="CS883" s="35"/>
      <c r="CT883" s="35"/>
      <c r="CU883" s="35"/>
      <c r="CV883" s="35"/>
      <c r="CW883" s="35"/>
      <c r="CX883" s="35"/>
      <c r="CY883" s="35"/>
      <c r="CZ883" s="35"/>
    </row>
    <row r="884" spans="1:104" ht="10.5" customHeight="1" x14ac:dyDescent="0.1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  <c r="BA884" s="35"/>
      <c r="BB884" s="35"/>
      <c r="BC884" s="35"/>
      <c r="BD884" s="35"/>
      <c r="BE884" s="35"/>
      <c r="BF884" s="35"/>
      <c r="BG884" s="35"/>
      <c r="BH884" s="35"/>
      <c r="BI884" s="35"/>
      <c r="BJ884" s="35"/>
      <c r="BK884" s="35"/>
      <c r="BL884" s="35"/>
      <c r="BM884" s="35"/>
      <c r="BN884" s="35"/>
      <c r="BO884" s="35"/>
      <c r="BP884" s="35"/>
      <c r="BQ884" s="35"/>
      <c r="BR884" s="35"/>
      <c r="BS884" s="35"/>
      <c r="BT884" s="35"/>
      <c r="BU884" s="35"/>
      <c r="BV884" s="35"/>
      <c r="BW884" s="35"/>
      <c r="BX884" s="35"/>
      <c r="BY884" s="35"/>
      <c r="BZ884" s="35"/>
      <c r="CA884" s="35"/>
      <c r="CB884" s="35"/>
      <c r="CC884" s="35"/>
      <c r="CD884" s="35"/>
      <c r="CE884" s="35"/>
      <c r="CF884" s="35"/>
      <c r="CG884" s="35"/>
      <c r="CH884" s="35"/>
      <c r="CI884" s="35"/>
      <c r="CJ884" s="35"/>
      <c r="CK884" s="35"/>
      <c r="CL884" s="35"/>
      <c r="CM884" s="35"/>
      <c r="CN884" s="35"/>
      <c r="CO884" s="35"/>
      <c r="CP884" s="35"/>
      <c r="CQ884" s="35"/>
      <c r="CR884" s="35"/>
      <c r="CS884" s="35"/>
      <c r="CT884" s="35"/>
      <c r="CU884" s="35"/>
      <c r="CV884" s="35"/>
      <c r="CW884" s="35"/>
      <c r="CX884" s="35"/>
      <c r="CY884" s="35"/>
      <c r="CZ884" s="35"/>
    </row>
    <row r="885" spans="1:104" ht="10.5" customHeight="1" x14ac:dyDescent="0.1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  <c r="BA885" s="35"/>
      <c r="BB885" s="35"/>
      <c r="BC885" s="35"/>
      <c r="BD885" s="35"/>
      <c r="BE885" s="35"/>
      <c r="BF885" s="35"/>
      <c r="BG885" s="35"/>
      <c r="BH885" s="35"/>
      <c r="BI885" s="35"/>
      <c r="BJ885" s="35"/>
      <c r="BK885" s="35"/>
      <c r="BL885" s="35"/>
      <c r="BM885" s="35"/>
      <c r="BN885" s="35"/>
      <c r="BO885" s="35"/>
      <c r="BP885" s="35"/>
      <c r="BQ885" s="35"/>
      <c r="BR885" s="35"/>
      <c r="BS885" s="35"/>
      <c r="BT885" s="35"/>
      <c r="BU885" s="35"/>
      <c r="BV885" s="35"/>
      <c r="BW885" s="35"/>
      <c r="BX885" s="35"/>
      <c r="BY885" s="35"/>
      <c r="BZ885" s="35"/>
      <c r="CA885" s="35"/>
      <c r="CB885" s="35"/>
      <c r="CC885" s="35"/>
      <c r="CD885" s="35"/>
      <c r="CE885" s="35"/>
      <c r="CF885" s="35"/>
      <c r="CG885" s="35"/>
      <c r="CH885" s="35"/>
      <c r="CI885" s="35"/>
      <c r="CJ885" s="35"/>
      <c r="CK885" s="35"/>
      <c r="CL885" s="35"/>
      <c r="CM885" s="35"/>
      <c r="CN885" s="35"/>
      <c r="CO885" s="35"/>
      <c r="CP885" s="35"/>
      <c r="CQ885" s="35"/>
      <c r="CR885" s="35"/>
      <c r="CS885" s="35"/>
      <c r="CT885" s="35"/>
      <c r="CU885" s="35"/>
      <c r="CV885" s="35"/>
      <c r="CW885" s="35"/>
      <c r="CX885" s="35"/>
      <c r="CY885" s="35"/>
      <c r="CZ885" s="35"/>
    </row>
    <row r="886" spans="1:104" ht="10.5" customHeight="1" x14ac:dyDescent="0.1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  <c r="BA886" s="35"/>
      <c r="BB886" s="35"/>
      <c r="BC886" s="35"/>
      <c r="BD886" s="35"/>
      <c r="BE886" s="35"/>
      <c r="BF886" s="35"/>
      <c r="BG886" s="35"/>
      <c r="BH886" s="35"/>
      <c r="BI886" s="35"/>
      <c r="BJ886" s="35"/>
      <c r="BK886" s="35"/>
      <c r="BL886" s="35"/>
      <c r="BM886" s="35"/>
      <c r="BN886" s="35"/>
      <c r="BO886" s="35"/>
      <c r="BP886" s="35"/>
      <c r="BQ886" s="35"/>
      <c r="BR886" s="35"/>
      <c r="BS886" s="35"/>
      <c r="BT886" s="35"/>
      <c r="BU886" s="35"/>
      <c r="BV886" s="35"/>
      <c r="BW886" s="35"/>
      <c r="BX886" s="35"/>
      <c r="BY886" s="35"/>
      <c r="BZ886" s="35"/>
      <c r="CA886" s="35"/>
      <c r="CB886" s="35"/>
      <c r="CC886" s="35"/>
      <c r="CD886" s="35"/>
      <c r="CE886" s="35"/>
      <c r="CF886" s="35"/>
      <c r="CG886" s="35"/>
      <c r="CH886" s="35"/>
      <c r="CI886" s="35"/>
      <c r="CJ886" s="35"/>
      <c r="CK886" s="35"/>
      <c r="CL886" s="35"/>
      <c r="CM886" s="35"/>
      <c r="CN886" s="35"/>
      <c r="CO886" s="35"/>
      <c r="CP886" s="35"/>
      <c r="CQ886" s="35"/>
      <c r="CR886" s="35"/>
      <c r="CS886" s="35"/>
      <c r="CT886" s="35"/>
      <c r="CU886" s="35"/>
      <c r="CV886" s="35"/>
      <c r="CW886" s="35"/>
      <c r="CX886" s="35"/>
      <c r="CY886" s="35"/>
      <c r="CZ886" s="35"/>
    </row>
    <row r="887" spans="1:104" ht="10.5" customHeight="1" x14ac:dyDescent="0.1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  <c r="BA887" s="35"/>
      <c r="BB887" s="35"/>
      <c r="BC887" s="35"/>
      <c r="BD887" s="35"/>
      <c r="BE887" s="35"/>
      <c r="BF887" s="35"/>
      <c r="BG887" s="35"/>
      <c r="BH887" s="35"/>
      <c r="BI887" s="35"/>
      <c r="BJ887" s="35"/>
      <c r="BK887" s="35"/>
      <c r="BL887" s="35"/>
      <c r="BM887" s="35"/>
      <c r="BN887" s="35"/>
      <c r="BO887" s="35"/>
      <c r="BP887" s="35"/>
      <c r="BQ887" s="35"/>
      <c r="BR887" s="35"/>
      <c r="BS887" s="35"/>
      <c r="BT887" s="35"/>
      <c r="BU887" s="35"/>
      <c r="BV887" s="35"/>
      <c r="BW887" s="35"/>
      <c r="BX887" s="35"/>
      <c r="BY887" s="35"/>
      <c r="BZ887" s="35"/>
      <c r="CA887" s="35"/>
      <c r="CB887" s="35"/>
      <c r="CC887" s="35"/>
      <c r="CD887" s="35"/>
      <c r="CE887" s="35"/>
      <c r="CF887" s="35"/>
      <c r="CG887" s="35"/>
      <c r="CH887" s="35"/>
      <c r="CI887" s="35"/>
      <c r="CJ887" s="35"/>
      <c r="CK887" s="35"/>
      <c r="CL887" s="35"/>
      <c r="CM887" s="35"/>
      <c r="CN887" s="35"/>
      <c r="CO887" s="35"/>
      <c r="CP887" s="35"/>
      <c r="CQ887" s="35"/>
      <c r="CR887" s="35"/>
      <c r="CS887" s="35"/>
      <c r="CT887" s="35"/>
      <c r="CU887" s="35"/>
      <c r="CV887" s="35"/>
      <c r="CW887" s="35"/>
      <c r="CX887" s="35"/>
      <c r="CY887" s="35"/>
      <c r="CZ887" s="35"/>
    </row>
    <row r="888" spans="1:104" ht="10.5" customHeight="1" x14ac:dyDescent="0.1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  <c r="BA888" s="35"/>
      <c r="BB888" s="35"/>
      <c r="BC888" s="35"/>
      <c r="BD888" s="35"/>
      <c r="BE888" s="35"/>
      <c r="BF888" s="35"/>
      <c r="BG888" s="35"/>
      <c r="BH888" s="35"/>
      <c r="BI888" s="35"/>
      <c r="BJ888" s="35"/>
      <c r="BK888" s="35"/>
      <c r="BL888" s="35"/>
      <c r="BM888" s="35"/>
      <c r="BN888" s="35"/>
      <c r="BO888" s="35"/>
      <c r="BP888" s="35"/>
      <c r="BQ888" s="35"/>
      <c r="BR888" s="35"/>
      <c r="BS888" s="35"/>
      <c r="BT888" s="35"/>
      <c r="BU888" s="35"/>
      <c r="BV888" s="35"/>
      <c r="BW888" s="35"/>
      <c r="BX888" s="35"/>
      <c r="BY888" s="35"/>
      <c r="BZ888" s="35"/>
      <c r="CA888" s="35"/>
      <c r="CB888" s="35"/>
      <c r="CC888" s="35"/>
      <c r="CD888" s="35"/>
      <c r="CE888" s="35"/>
      <c r="CF888" s="35"/>
      <c r="CG888" s="35"/>
      <c r="CH888" s="35"/>
      <c r="CI888" s="35"/>
      <c r="CJ888" s="35"/>
      <c r="CK888" s="35"/>
      <c r="CL888" s="35"/>
      <c r="CM888" s="35"/>
      <c r="CN888" s="35"/>
      <c r="CO888" s="35"/>
      <c r="CP888" s="35"/>
      <c r="CQ888" s="35"/>
      <c r="CR888" s="35"/>
      <c r="CS888" s="35"/>
      <c r="CT888" s="35"/>
      <c r="CU888" s="35"/>
      <c r="CV888" s="35"/>
      <c r="CW888" s="35"/>
      <c r="CX888" s="35"/>
      <c r="CY888" s="35"/>
      <c r="CZ888" s="35"/>
    </row>
    <row r="889" spans="1:104" ht="10.5" customHeight="1" x14ac:dyDescent="0.1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  <c r="BA889" s="35"/>
      <c r="BB889" s="35"/>
      <c r="BC889" s="35"/>
      <c r="BD889" s="35"/>
      <c r="BE889" s="35"/>
      <c r="BF889" s="35"/>
      <c r="BG889" s="35"/>
      <c r="BH889" s="35"/>
      <c r="BI889" s="35"/>
      <c r="BJ889" s="35"/>
      <c r="BK889" s="35"/>
      <c r="BL889" s="35"/>
      <c r="BM889" s="35"/>
      <c r="BN889" s="35"/>
      <c r="BO889" s="35"/>
      <c r="BP889" s="35"/>
      <c r="BQ889" s="35"/>
      <c r="BR889" s="35"/>
      <c r="BS889" s="35"/>
      <c r="BT889" s="35"/>
      <c r="BU889" s="35"/>
      <c r="BV889" s="35"/>
      <c r="BW889" s="35"/>
      <c r="BX889" s="35"/>
      <c r="BY889" s="35"/>
      <c r="BZ889" s="35"/>
      <c r="CA889" s="35"/>
      <c r="CB889" s="35"/>
      <c r="CC889" s="35"/>
      <c r="CD889" s="35"/>
      <c r="CE889" s="35"/>
      <c r="CF889" s="35"/>
      <c r="CG889" s="35"/>
      <c r="CH889" s="35"/>
      <c r="CI889" s="35"/>
      <c r="CJ889" s="35"/>
      <c r="CK889" s="35"/>
      <c r="CL889" s="35"/>
      <c r="CM889" s="35"/>
      <c r="CN889" s="35"/>
      <c r="CO889" s="35"/>
      <c r="CP889" s="35"/>
      <c r="CQ889" s="35"/>
      <c r="CR889" s="35"/>
      <c r="CS889" s="35"/>
      <c r="CT889" s="35"/>
      <c r="CU889" s="35"/>
      <c r="CV889" s="35"/>
      <c r="CW889" s="35"/>
      <c r="CX889" s="35"/>
      <c r="CY889" s="35"/>
      <c r="CZ889" s="35"/>
    </row>
    <row r="890" spans="1:104" ht="10.5" customHeight="1" x14ac:dyDescent="0.1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  <c r="BA890" s="35"/>
      <c r="BB890" s="35"/>
      <c r="BC890" s="35"/>
      <c r="BD890" s="35"/>
      <c r="BE890" s="35"/>
      <c r="BF890" s="35"/>
      <c r="BG890" s="35"/>
      <c r="BH890" s="35"/>
      <c r="BI890" s="35"/>
      <c r="BJ890" s="35"/>
      <c r="BK890" s="35"/>
      <c r="BL890" s="35"/>
      <c r="BM890" s="35"/>
      <c r="BN890" s="35"/>
      <c r="BO890" s="35"/>
      <c r="BP890" s="35"/>
      <c r="BQ890" s="35"/>
      <c r="BR890" s="35"/>
      <c r="BS890" s="35"/>
      <c r="BT890" s="35"/>
      <c r="BU890" s="35"/>
      <c r="BV890" s="35"/>
      <c r="BW890" s="35"/>
      <c r="BX890" s="35"/>
      <c r="BY890" s="35"/>
      <c r="BZ890" s="35"/>
      <c r="CA890" s="35"/>
      <c r="CB890" s="35"/>
      <c r="CC890" s="35"/>
      <c r="CD890" s="35"/>
      <c r="CE890" s="35"/>
      <c r="CF890" s="35"/>
      <c r="CG890" s="35"/>
      <c r="CH890" s="35"/>
      <c r="CI890" s="35"/>
      <c r="CJ890" s="35"/>
      <c r="CK890" s="35"/>
      <c r="CL890" s="35"/>
      <c r="CM890" s="35"/>
      <c r="CN890" s="35"/>
      <c r="CO890" s="35"/>
      <c r="CP890" s="35"/>
      <c r="CQ890" s="35"/>
      <c r="CR890" s="35"/>
      <c r="CS890" s="35"/>
      <c r="CT890" s="35"/>
      <c r="CU890" s="35"/>
      <c r="CV890" s="35"/>
      <c r="CW890" s="35"/>
      <c r="CX890" s="35"/>
      <c r="CY890" s="35"/>
      <c r="CZ890" s="35"/>
    </row>
    <row r="891" spans="1:104" ht="10.5" customHeight="1" x14ac:dyDescent="0.1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  <c r="BA891" s="35"/>
      <c r="BB891" s="35"/>
      <c r="BC891" s="35"/>
      <c r="BD891" s="35"/>
      <c r="BE891" s="35"/>
      <c r="BF891" s="35"/>
      <c r="BG891" s="35"/>
      <c r="BH891" s="35"/>
      <c r="BI891" s="35"/>
      <c r="BJ891" s="35"/>
      <c r="BK891" s="35"/>
      <c r="BL891" s="35"/>
      <c r="BM891" s="35"/>
      <c r="BN891" s="35"/>
      <c r="BO891" s="35"/>
      <c r="BP891" s="35"/>
      <c r="BQ891" s="35"/>
      <c r="BR891" s="35"/>
      <c r="BS891" s="35"/>
      <c r="BT891" s="35"/>
      <c r="BU891" s="35"/>
      <c r="BV891" s="35"/>
      <c r="BW891" s="35"/>
      <c r="BX891" s="35"/>
      <c r="BY891" s="35"/>
      <c r="BZ891" s="35"/>
      <c r="CA891" s="35"/>
      <c r="CB891" s="35"/>
      <c r="CC891" s="35"/>
      <c r="CD891" s="35"/>
      <c r="CE891" s="35"/>
      <c r="CF891" s="35"/>
      <c r="CG891" s="35"/>
      <c r="CH891" s="35"/>
      <c r="CI891" s="35"/>
      <c r="CJ891" s="35"/>
      <c r="CK891" s="35"/>
      <c r="CL891" s="35"/>
      <c r="CM891" s="35"/>
      <c r="CN891" s="35"/>
      <c r="CO891" s="35"/>
      <c r="CP891" s="35"/>
      <c r="CQ891" s="35"/>
      <c r="CR891" s="35"/>
      <c r="CS891" s="35"/>
      <c r="CT891" s="35"/>
      <c r="CU891" s="35"/>
      <c r="CV891" s="35"/>
      <c r="CW891" s="35"/>
      <c r="CX891" s="35"/>
      <c r="CY891" s="35"/>
      <c r="CZ891" s="35"/>
    </row>
    <row r="892" spans="1:104" ht="10.5" customHeight="1" x14ac:dyDescent="0.1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  <c r="BA892" s="35"/>
      <c r="BB892" s="35"/>
      <c r="BC892" s="35"/>
      <c r="BD892" s="35"/>
      <c r="BE892" s="35"/>
      <c r="BF892" s="35"/>
      <c r="BG892" s="35"/>
      <c r="BH892" s="35"/>
      <c r="BI892" s="35"/>
      <c r="BJ892" s="35"/>
      <c r="BK892" s="35"/>
      <c r="BL892" s="35"/>
      <c r="BM892" s="35"/>
      <c r="BN892" s="35"/>
      <c r="BO892" s="35"/>
      <c r="BP892" s="35"/>
      <c r="BQ892" s="35"/>
      <c r="BR892" s="35"/>
      <c r="BS892" s="35"/>
      <c r="BT892" s="35"/>
      <c r="BU892" s="35"/>
      <c r="BV892" s="35"/>
      <c r="BW892" s="35"/>
      <c r="BX892" s="35"/>
      <c r="BY892" s="35"/>
      <c r="BZ892" s="35"/>
      <c r="CA892" s="35"/>
      <c r="CB892" s="35"/>
      <c r="CC892" s="35"/>
      <c r="CD892" s="35"/>
      <c r="CE892" s="35"/>
      <c r="CF892" s="35"/>
      <c r="CG892" s="35"/>
      <c r="CH892" s="35"/>
      <c r="CI892" s="35"/>
      <c r="CJ892" s="35"/>
      <c r="CK892" s="35"/>
      <c r="CL892" s="35"/>
      <c r="CM892" s="35"/>
      <c r="CN892" s="35"/>
      <c r="CO892" s="35"/>
      <c r="CP892" s="35"/>
      <c r="CQ892" s="35"/>
      <c r="CR892" s="35"/>
      <c r="CS892" s="35"/>
      <c r="CT892" s="35"/>
      <c r="CU892" s="35"/>
      <c r="CV892" s="35"/>
      <c r="CW892" s="35"/>
      <c r="CX892" s="35"/>
      <c r="CY892" s="35"/>
      <c r="CZ892" s="35"/>
    </row>
    <row r="893" spans="1:104" ht="10.5" customHeight="1" x14ac:dyDescent="0.1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  <c r="BA893" s="35"/>
      <c r="BB893" s="35"/>
      <c r="BC893" s="35"/>
      <c r="BD893" s="35"/>
      <c r="BE893" s="35"/>
      <c r="BF893" s="35"/>
      <c r="BG893" s="35"/>
      <c r="BH893" s="35"/>
      <c r="BI893" s="35"/>
      <c r="BJ893" s="35"/>
      <c r="BK893" s="35"/>
      <c r="BL893" s="35"/>
      <c r="BM893" s="35"/>
      <c r="BN893" s="35"/>
      <c r="BO893" s="35"/>
      <c r="BP893" s="35"/>
      <c r="BQ893" s="35"/>
      <c r="BR893" s="35"/>
      <c r="BS893" s="35"/>
      <c r="BT893" s="35"/>
      <c r="BU893" s="35"/>
      <c r="BV893" s="35"/>
      <c r="BW893" s="35"/>
      <c r="BX893" s="35"/>
      <c r="BY893" s="35"/>
      <c r="BZ893" s="35"/>
      <c r="CA893" s="35"/>
      <c r="CB893" s="35"/>
      <c r="CC893" s="35"/>
      <c r="CD893" s="35"/>
      <c r="CE893" s="35"/>
      <c r="CF893" s="35"/>
      <c r="CG893" s="35"/>
      <c r="CH893" s="35"/>
      <c r="CI893" s="35"/>
      <c r="CJ893" s="35"/>
      <c r="CK893" s="35"/>
      <c r="CL893" s="35"/>
      <c r="CM893" s="35"/>
      <c r="CN893" s="35"/>
      <c r="CO893" s="35"/>
      <c r="CP893" s="35"/>
      <c r="CQ893" s="35"/>
      <c r="CR893" s="35"/>
      <c r="CS893" s="35"/>
      <c r="CT893" s="35"/>
      <c r="CU893" s="35"/>
      <c r="CV893" s="35"/>
      <c r="CW893" s="35"/>
      <c r="CX893" s="35"/>
      <c r="CY893" s="35"/>
      <c r="CZ893" s="35"/>
    </row>
    <row r="894" spans="1:104" ht="10.5" customHeight="1" x14ac:dyDescent="0.1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  <c r="BA894" s="35"/>
      <c r="BB894" s="35"/>
      <c r="BC894" s="35"/>
      <c r="BD894" s="35"/>
      <c r="BE894" s="35"/>
      <c r="BF894" s="35"/>
      <c r="BG894" s="35"/>
      <c r="BH894" s="35"/>
      <c r="BI894" s="35"/>
      <c r="BJ894" s="35"/>
      <c r="BK894" s="35"/>
      <c r="BL894" s="35"/>
      <c r="BM894" s="35"/>
      <c r="BN894" s="35"/>
      <c r="BO894" s="35"/>
      <c r="BP894" s="35"/>
      <c r="BQ894" s="35"/>
      <c r="BR894" s="35"/>
      <c r="BS894" s="35"/>
      <c r="BT894" s="35"/>
      <c r="BU894" s="35"/>
      <c r="BV894" s="35"/>
      <c r="BW894" s="35"/>
      <c r="BX894" s="35"/>
      <c r="BY894" s="35"/>
      <c r="BZ894" s="35"/>
      <c r="CA894" s="35"/>
      <c r="CB894" s="35"/>
      <c r="CC894" s="35"/>
      <c r="CD894" s="35"/>
      <c r="CE894" s="35"/>
      <c r="CF894" s="35"/>
      <c r="CG894" s="35"/>
      <c r="CH894" s="35"/>
      <c r="CI894" s="35"/>
      <c r="CJ894" s="35"/>
      <c r="CK894" s="35"/>
      <c r="CL894" s="35"/>
      <c r="CM894" s="35"/>
      <c r="CN894" s="35"/>
      <c r="CO894" s="35"/>
      <c r="CP894" s="35"/>
      <c r="CQ894" s="35"/>
      <c r="CR894" s="35"/>
      <c r="CS894" s="35"/>
      <c r="CT894" s="35"/>
      <c r="CU894" s="35"/>
      <c r="CV894" s="35"/>
      <c r="CW894" s="35"/>
      <c r="CX894" s="35"/>
      <c r="CY894" s="35"/>
      <c r="CZ894" s="35"/>
    </row>
    <row r="895" spans="1:104" ht="10.5" customHeight="1" x14ac:dyDescent="0.1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  <c r="BA895" s="35"/>
      <c r="BB895" s="35"/>
      <c r="BC895" s="35"/>
      <c r="BD895" s="35"/>
      <c r="BE895" s="35"/>
      <c r="BF895" s="35"/>
      <c r="BG895" s="35"/>
      <c r="BH895" s="35"/>
      <c r="BI895" s="35"/>
      <c r="BJ895" s="35"/>
      <c r="BK895" s="35"/>
      <c r="BL895" s="35"/>
      <c r="BM895" s="35"/>
      <c r="BN895" s="35"/>
      <c r="BO895" s="35"/>
      <c r="BP895" s="35"/>
      <c r="BQ895" s="35"/>
      <c r="BR895" s="35"/>
      <c r="BS895" s="35"/>
      <c r="BT895" s="35"/>
      <c r="BU895" s="35"/>
      <c r="BV895" s="35"/>
      <c r="BW895" s="35"/>
      <c r="BX895" s="35"/>
      <c r="BY895" s="35"/>
      <c r="BZ895" s="35"/>
      <c r="CA895" s="35"/>
      <c r="CB895" s="35"/>
      <c r="CC895" s="35"/>
      <c r="CD895" s="35"/>
      <c r="CE895" s="35"/>
      <c r="CF895" s="35"/>
      <c r="CG895" s="35"/>
      <c r="CH895" s="35"/>
      <c r="CI895" s="35"/>
      <c r="CJ895" s="35"/>
      <c r="CK895" s="35"/>
      <c r="CL895" s="35"/>
      <c r="CM895" s="35"/>
      <c r="CN895" s="35"/>
      <c r="CO895" s="35"/>
      <c r="CP895" s="35"/>
      <c r="CQ895" s="35"/>
      <c r="CR895" s="35"/>
      <c r="CS895" s="35"/>
      <c r="CT895" s="35"/>
      <c r="CU895" s="35"/>
      <c r="CV895" s="35"/>
      <c r="CW895" s="35"/>
      <c r="CX895" s="35"/>
      <c r="CY895" s="35"/>
      <c r="CZ895" s="35"/>
    </row>
    <row r="896" spans="1:104" ht="10.5" customHeight="1" x14ac:dyDescent="0.1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  <c r="BA896" s="35"/>
      <c r="BB896" s="35"/>
      <c r="BC896" s="35"/>
      <c r="BD896" s="35"/>
      <c r="BE896" s="35"/>
      <c r="BF896" s="35"/>
      <c r="BG896" s="35"/>
      <c r="BH896" s="35"/>
      <c r="BI896" s="35"/>
      <c r="BJ896" s="35"/>
      <c r="BK896" s="35"/>
      <c r="BL896" s="35"/>
      <c r="BM896" s="35"/>
      <c r="BN896" s="35"/>
      <c r="BO896" s="35"/>
      <c r="BP896" s="35"/>
      <c r="BQ896" s="35"/>
      <c r="BR896" s="35"/>
      <c r="BS896" s="35"/>
      <c r="BT896" s="35"/>
      <c r="BU896" s="35"/>
      <c r="BV896" s="35"/>
      <c r="BW896" s="35"/>
      <c r="BX896" s="35"/>
      <c r="BY896" s="35"/>
      <c r="BZ896" s="35"/>
      <c r="CA896" s="35"/>
      <c r="CB896" s="35"/>
      <c r="CC896" s="35"/>
      <c r="CD896" s="35"/>
      <c r="CE896" s="35"/>
      <c r="CF896" s="35"/>
      <c r="CG896" s="35"/>
      <c r="CH896" s="35"/>
      <c r="CI896" s="35"/>
      <c r="CJ896" s="35"/>
      <c r="CK896" s="35"/>
      <c r="CL896" s="35"/>
      <c r="CM896" s="35"/>
      <c r="CN896" s="35"/>
      <c r="CO896" s="35"/>
      <c r="CP896" s="35"/>
      <c r="CQ896" s="35"/>
      <c r="CR896" s="35"/>
      <c r="CS896" s="35"/>
      <c r="CT896" s="35"/>
      <c r="CU896" s="35"/>
      <c r="CV896" s="35"/>
      <c r="CW896" s="35"/>
      <c r="CX896" s="35"/>
      <c r="CY896" s="35"/>
      <c r="CZ896" s="35"/>
    </row>
    <row r="897" spans="1:104" ht="10.5" customHeight="1" x14ac:dyDescent="0.1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  <c r="BA897" s="35"/>
      <c r="BB897" s="35"/>
      <c r="BC897" s="35"/>
      <c r="BD897" s="35"/>
      <c r="BE897" s="35"/>
      <c r="BF897" s="35"/>
      <c r="BG897" s="35"/>
      <c r="BH897" s="35"/>
      <c r="BI897" s="35"/>
      <c r="BJ897" s="35"/>
      <c r="BK897" s="35"/>
      <c r="BL897" s="35"/>
      <c r="BM897" s="35"/>
      <c r="BN897" s="35"/>
      <c r="BO897" s="35"/>
      <c r="BP897" s="35"/>
      <c r="BQ897" s="35"/>
      <c r="BR897" s="35"/>
      <c r="BS897" s="35"/>
      <c r="BT897" s="35"/>
      <c r="BU897" s="35"/>
      <c r="BV897" s="35"/>
      <c r="BW897" s="35"/>
      <c r="BX897" s="35"/>
      <c r="BY897" s="35"/>
      <c r="BZ897" s="35"/>
      <c r="CA897" s="35"/>
      <c r="CB897" s="35"/>
      <c r="CC897" s="35"/>
      <c r="CD897" s="35"/>
      <c r="CE897" s="35"/>
      <c r="CF897" s="35"/>
      <c r="CG897" s="35"/>
      <c r="CH897" s="35"/>
      <c r="CI897" s="35"/>
      <c r="CJ897" s="35"/>
      <c r="CK897" s="35"/>
      <c r="CL897" s="35"/>
      <c r="CM897" s="35"/>
      <c r="CN897" s="35"/>
      <c r="CO897" s="35"/>
      <c r="CP897" s="35"/>
      <c r="CQ897" s="35"/>
      <c r="CR897" s="35"/>
      <c r="CS897" s="35"/>
      <c r="CT897" s="35"/>
      <c r="CU897" s="35"/>
      <c r="CV897" s="35"/>
      <c r="CW897" s="35"/>
      <c r="CX897" s="35"/>
      <c r="CY897" s="35"/>
      <c r="CZ897" s="35"/>
    </row>
    <row r="898" spans="1:104" ht="10.5" customHeight="1" x14ac:dyDescent="0.1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  <c r="BA898" s="35"/>
      <c r="BB898" s="35"/>
      <c r="BC898" s="35"/>
      <c r="BD898" s="35"/>
      <c r="BE898" s="35"/>
      <c r="BF898" s="35"/>
      <c r="BG898" s="35"/>
      <c r="BH898" s="35"/>
      <c r="BI898" s="35"/>
      <c r="BJ898" s="35"/>
      <c r="BK898" s="35"/>
      <c r="BL898" s="35"/>
      <c r="BM898" s="35"/>
      <c r="BN898" s="35"/>
      <c r="BO898" s="35"/>
      <c r="BP898" s="35"/>
      <c r="BQ898" s="35"/>
      <c r="BR898" s="35"/>
      <c r="BS898" s="35"/>
      <c r="BT898" s="35"/>
      <c r="BU898" s="35"/>
      <c r="BV898" s="35"/>
      <c r="BW898" s="35"/>
      <c r="BX898" s="35"/>
      <c r="BY898" s="35"/>
      <c r="BZ898" s="35"/>
      <c r="CA898" s="35"/>
      <c r="CB898" s="35"/>
      <c r="CC898" s="35"/>
      <c r="CD898" s="35"/>
      <c r="CE898" s="35"/>
      <c r="CF898" s="35"/>
      <c r="CG898" s="35"/>
      <c r="CH898" s="35"/>
      <c r="CI898" s="35"/>
      <c r="CJ898" s="35"/>
      <c r="CK898" s="35"/>
      <c r="CL898" s="35"/>
      <c r="CM898" s="35"/>
      <c r="CN898" s="35"/>
      <c r="CO898" s="35"/>
      <c r="CP898" s="35"/>
      <c r="CQ898" s="35"/>
      <c r="CR898" s="35"/>
      <c r="CS898" s="35"/>
      <c r="CT898" s="35"/>
      <c r="CU898" s="35"/>
      <c r="CV898" s="35"/>
      <c r="CW898" s="35"/>
      <c r="CX898" s="35"/>
      <c r="CY898" s="35"/>
      <c r="CZ898" s="35"/>
    </row>
    <row r="899" spans="1:104" ht="10.5" customHeight="1" x14ac:dyDescent="0.1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  <c r="BA899" s="35"/>
      <c r="BB899" s="35"/>
      <c r="BC899" s="35"/>
      <c r="BD899" s="35"/>
      <c r="BE899" s="35"/>
      <c r="BF899" s="35"/>
      <c r="BG899" s="35"/>
      <c r="BH899" s="35"/>
      <c r="BI899" s="35"/>
      <c r="BJ899" s="35"/>
      <c r="BK899" s="35"/>
      <c r="BL899" s="35"/>
      <c r="BM899" s="35"/>
      <c r="BN899" s="35"/>
      <c r="BO899" s="35"/>
      <c r="BP899" s="35"/>
      <c r="BQ899" s="35"/>
      <c r="BR899" s="35"/>
      <c r="BS899" s="35"/>
      <c r="BT899" s="35"/>
      <c r="BU899" s="35"/>
      <c r="BV899" s="35"/>
      <c r="BW899" s="35"/>
      <c r="BX899" s="35"/>
      <c r="BY899" s="35"/>
      <c r="BZ899" s="35"/>
      <c r="CA899" s="35"/>
      <c r="CB899" s="35"/>
      <c r="CC899" s="35"/>
      <c r="CD899" s="35"/>
      <c r="CE899" s="35"/>
      <c r="CF899" s="35"/>
      <c r="CG899" s="35"/>
      <c r="CH899" s="35"/>
      <c r="CI899" s="35"/>
      <c r="CJ899" s="35"/>
      <c r="CK899" s="35"/>
      <c r="CL899" s="35"/>
      <c r="CM899" s="35"/>
      <c r="CN899" s="35"/>
      <c r="CO899" s="35"/>
      <c r="CP899" s="35"/>
      <c r="CQ899" s="35"/>
      <c r="CR899" s="35"/>
      <c r="CS899" s="35"/>
      <c r="CT899" s="35"/>
      <c r="CU899" s="35"/>
      <c r="CV899" s="35"/>
      <c r="CW899" s="35"/>
      <c r="CX899" s="35"/>
      <c r="CY899" s="35"/>
      <c r="CZ899" s="35"/>
    </row>
    <row r="900" spans="1:104" ht="10.5" customHeight="1" x14ac:dyDescent="0.1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  <c r="BA900" s="35"/>
      <c r="BB900" s="35"/>
      <c r="BC900" s="35"/>
      <c r="BD900" s="35"/>
      <c r="BE900" s="35"/>
      <c r="BF900" s="35"/>
      <c r="BG900" s="35"/>
      <c r="BH900" s="35"/>
      <c r="BI900" s="35"/>
      <c r="BJ900" s="35"/>
      <c r="BK900" s="35"/>
      <c r="BL900" s="35"/>
      <c r="BM900" s="35"/>
      <c r="BN900" s="35"/>
      <c r="BO900" s="35"/>
      <c r="BP900" s="35"/>
      <c r="BQ900" s="35"/>
      <c r="BR900" s="35"/>
      <c r="BS900" s="35"/>
      <c r="BT900" s="35"/>
      <c r="BU900" s="35"/>
      <c r="BV900" s="35"/>
      <c r="BW900" s="35"/>
      <c r="BX900" s="35"/>
      <c r="BY900" s="35"/>
      <c r="BZ900" s="35"/>
      <c r="CA900" s="35"/>
      <c r="CB900" s="35"/>
      <c r="CC900" s="35"/>
      <c r="CD900" s="35"/>
      <c r="CE900" s="35"/>
      <c r="CF900" s="35"/>
      <c r="CG900" s="35"/>
      <c r="CH900" s="35"/>
      <c r="CI900" s="35"/>
      <c r="CJ900" s="35"/>
      <c r="CK900" s="35"/>
      <c r="CL900" s="35"/>
      <c r="CM900" s="35"/>
      <c r="CN900" s="35"/>
      <c r="CO900" s="35"/>
      <c r="CP900" s="35"/>
      <c r="CQ900" s="35"/>
      <c r="CR900" s="35"/>
      <c r="CS900" s="35"/>
      <c r="CT900" s="35"/>
      <c r="CU900" s="35"/>
      <c r="CV900" s="35"/>
      <c r="CW900" s="35"/>
      <c r="CX900" s="35"/>
      <c r="CY900" s="35"/>
      <c r="CZ900" s="35"/>
    </row>
    <row r="901" spans="1:104" ht="10.5" customHeight="1" x14ac:dyDescent="0.1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  <c r="BA901" s="35"/>
      <c r="BB901" s="35"/>
      <c r="BC901" s="35"/>
      <c r="BD901" s="35"/>
      <c r="BE901" s="35"/>
      <c r="BF901" s="35"/>
      <c r="BG901" s="35"/>
      <c r="BH901" s="35"/>
      <c r="BI901" s="35"/>
      <c r="BJ901" s="35"/>
      <c r="BK901" s="35"/>
      <c r="BL901" s="35"/>
      <c r="BM901" s="35"/>
      <c r="BN901" s="35"/>
      <c r="BO901" s="35"/>
      <c r="BP901" s="35"/>
      <c r="BQ901" s="35"/>
      <c r="BR901" s="35"/>
      <c r="BS901" s="35"/>
      <c r="BT901" s="35"/>
      <c r="BU901" s="35"/>
      <c r="BV901" s="35"/>
      <c r="BW901" s="35"/>
      <c r="BX901" s="35"/>
      <c r="BY901" s="35"/>
      <c r="BZ901" s="35"/>
      <c r="CA901" s="35"/>
      <c r="CB901" s="35"/>
      <c r="CC901" s="35"/>
      <c r="CD901" s="35"/>
      <c r="CE901" s="35"/>
      <c r="CF901" s="35"/>
      <c r="CG901" s="35"/>
      <c r="CH901" s="35"/>
      <c r="CI901" s="35"/>
      <c r="CJ901" s="35"/>
      <c r="CK901" s="35"/>
      <c r="CL901" s="35"/>
      <c r="CM901" s="35"/>
      <c r="CN901" s="35"/>
      <c r="CO901" s="35"/>
      <c r="CP901" s="35"/>
      <c r="CQ901" s="35"/>
      <c r="CR901" s="35"/>
      <c r="CS901" s="35"/>
      <c r="CT901" s="35"/>
      <c r="CU901" s="35"/>
      <c r="CV901" s="35"/>
      <c r="CW901" s="35"/>
      <c r="CX901" s="35"/>
      <c r="CY901" s="35"/>
      <c r="CZ901" s="35"/>
    </row>
    <row r="902" spans="1:104" ht="10.5" customHeight="1" x14ac:dyDescent="0.1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  <c r="BA902" s="35"/>
      <c r="BB902" s="35"/>
      <c r="BC902" s="35"/>
      <c r="BD902" s="35"/>
      <c r="BE902" s="35"/>
      <c r="BF902" s="35"/>
      <c r="BG902" s="35"/>
      <c r="BH902" s="35"/>
      <c r="BI902" s="35"/>
      <c r="BJ902" s="35"/>
      <c r="BK902" s="35"/>
      <c r="BL902" s="35"/>
      <c r="BM902" s="35"/>
      <c r="BN902" s="35"/>
      <c r="BO902" s="35"/>
      <c r="BP902" s="35"/>
      <c r="BQ902" s="35"/>
      <c r="BR902" s="35"/>
      <c r="BS902" s="35"/>
      <c r="BT902" s="35"/>
      <c r="BU902" s="35"/>
      <c r="BV902" s="35"/>
      <c r="BW902" s="35"/>
      <c r="BX902" s="35"/>
      <c r="BY902" s="35"/>
      <c r="BZ902" s="35"/>
      <c r="CA902" s="35"/>
      <c r="CB902" s="35"/>
      <c r="CC902" s="35"/>
      <c r="CD902" s="35"/>
      <c r="CE902" s="35"/>
      <c r="CF902" s="35"/>
      <c r="CG902" s="35"/>
      <c r="CH902" s="35"/>
      <c r="CI902" s="35"/>
      <c r="CJ902" s="35"/>
      <c r="CK902" s="35"/>
      <c r="CL902" s="35"/>
      <c r="CM902" s="35"/>
      <c r="CN902" s="35"/>
      <c r="CO902" s="35"/>
      <c r="CP902" s="35"/>
      <c r="CQ902" s="35"/>
      <c r="CR902" s="35"/>
      <c r="CS902" s="35"/>
      <c r="CT902" s="35"/>
      <c r="CU902" s="35"/>
      <c r="CV902" s="35"/>
      <c r="CW902" s="35"/>
      <c r="CX902" s="35"/>
      <c r="CY902" s="35"/>
      <c r="CZ902" s="35"/>
    </row>
    <row r="903" spans="1:104" ht="10.5" customHeight="1" x14ac:dyDescent="0.1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  <c r="BA903" s="35"/>
      <c r="BB903" s="35"/>
      <c r="BC903" s="35"/>
      <c r="BD903" s="35"/>
      <c r="BE903" s="35"/>
      <c r="BF903" s="35"/>
      <c r="BG903" s="35"/>
      <c r="BH903" s="35"/>
      <c r="BI903" s="35"/>
      <c r="BJ903" s="35"/>
      <c r="BK903" s="35"/>
      <c r="BL903" s="35"/>
      <c r="BM903" s="35"/>
      <c r="BN903" s="35"/>
      <c r="BO903" s="35"/>
      <c r="BP903" s="35"/>
      <c r="BQ903" s="35"/>
      <c r="BR903" s="35"/>
      <c r="BS903" s="35"/>
      <c r="BT903" s="35"/>
      <c r="BU903" s="35"/>
      <c r="BV903" s="35"/>
      <c r="BW903" s="35"/>
      <c r="BX903" s="35"/>
      <c r="BY903" s="35"/>
      <c r="BZ903" s="35"/>
      <c r="CA903" s="35"/>
      <c r="CB903" s="35"/>
      <c r="CC903" s="35"/>
      <c r="CD903" s="35"/>
      <c r="CE903" s="35"/>
      <c r="CF903" s="35"/>
      <c r="CG903" s="35"/>
      <c r="CH903" s="35"/>
      <c r="CI903" s="35"/>
      <c r="CJ903" s="35"/>
      <c r="CK903" s="35"/>
      <c r="CL903" s="35"/>
      <c r="CM903" s="35"/>
      <c r="CN903" s="35"/>
      <c r="CO903" s="35"/>
      <c r="CP903" s="35"/>
      <c r="CQ903" s="35"/>
      <c r="CR903" s="35"/>
      <c r="CS903" s="35"/>
      <c r="CT903" s="35"/>
      <c r="CU903" s="35"/>
      <c r="CV903" s="35"/>
      <c r="CW903" s="35"/>
      <c r="CX903" s="35"/>
      <c r="CY903" s="35"/>
      <c r="CZ903" s="35"/>
    </row>
    <row r="904" spans="1:104" ht="10.5" customHeight="1" x14ac:dyDescent="0.1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  <c r="BA904" s="35"/>
      <c r="BB904" s="35"/>
      <c r="BC904" s="35"/>
      <c r="BD904" s="35"/>
      <c r="BE904" s="35"/>
      <c r="BF904" s="35"/>
      <c r="BG904" s="35"/>
      <c r="BH904" s="35"/>
      <c r="BI904" s="35"/>
      <c r="BJ904" s="35"/>
      <c r="BK904" s="35"/>
      <c r="BL904" s="35"/>
      <c r="BM904" s="35"/>
      <c r="BN904" s="35"/>
      <c r="BO904" s="35"/>
      <c r="BP904" s="35"/>
      <c r="BQ904" s="35"/>
      <c r="BR904" s="35"/>
      <c r="BS904" s="35"/>
      <c r="BT904" s="35"/>
      <c r="BU904" s="35"/>
      <c r="BV904" s="35"/>
      <c r="BW904" s="35"/>
      <c r="BX904" s="35"/>
      <c r="BY904" s="35"/>
      <c r="BZ904" s="35"/>
      <c r="CA904" s="35"/>
      <c r="CB904" s="35"/>
      <c r="CC904" s="35"/>
      <c r="CD904" s="35"/>
      <c r="CE904" s="35"/>
      <c r="CF904" s="35"/>
      <c r="CG904" s="35"/>
      <c r="CH904" s="35"/>
      <c r="CI904" s="35"/>
      <c r="CJ904" s="35"/>
      <c r="CK904" s="35"/>
      <c r="CL904" s="35"/>
      <c r="CM904" s="35"/>
      <c r="CN904" s="35"/>
      <c r="CO904" s="35"/>
      <c r="CP904" s="35"/>
      <c r="CQ904" s="35"/>
      <c r="CR904" s="35"/>
      <c r="CS904" s="35"/>
      <c r="CT904" s="35"/>
      <c r="CU904" s="35"/>
      <c r="CV904" s="35"/>
      <c r="CW904" s="35"/>
      <c r="CX904" s="35"/>
      <c r="CY904" s="35"/>
      <c r="CZ904" s="35"/>
    </row>
    <row r="905" spans="1:104" ht="10.5" customHeight="1" x14ac:dyDescent="0.1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  <c r="BA905" s="35"/>
      <c r="BB905" s="35"/>
      <c r="BC905" s="35"/>
      <c r="BD905" s="35"/>
      <c r="BE905" s="35"/>
      <c r="BF905" s="35"/>
      <c r="BG905" s="35"/>
      <c r="BH905" s="35"/>
      <c r="BI905" s="35"/>
      <c r="BJ905" s="35"/>
      <c r="BK905" s="35"/>
      <c r="BL905" s="35"/>
      <c r="BM905" s="35"/>
      <c r="BN905" s="35"/>
      <c r="BO905" s="35"/>
      <c r="BP905" s="35"/>
      <c r="BQ905" s="35"/>
      <c r="BR905" s="35"/>
      <c r="BS905" s="35"/>
      <c r="BT905" s="35"/>
      <c r="BU905" s="35"/>
      <c r="BV905" s="35"/>
      <c r="BW905" s="35"/>
      <c r="BX905" s="35"/>
      <c r="BY905" s="35"/>
      <c r="BZ905" s="35"/>
      <c r="CA905" s="35"/>
      <c r="CB905" s="35"/>
      <c r="CC905" s="35"/>
      <c r="CD905" s="35"/>
      <c r="CE905" s="35"/>
      <c r="CF905" s="35"/>
      <c r="CG905" s="35"/>
      <c r="CH905" s="35"/>
      <c r="CI905" s="35"/>
      <c r="CJ905" s="35"/>
      <c r="CK905" s="35"/>
      <c r="CL905" s="35"/>
      <c r="CM905" s="35"/>
      <c r="CN905" s="35"/>
      <c r="CO905" s="35"/>
      <c r="CP905" s="35"/>
      <c r="CQ905" s="35"/>
      <c r="CR905" s="35"/>
      <c r="CS905" s="35"/>
      <c r="CT905" s="35"/>
      <c r="CU905" s="35"/>
      <c r="CV905" s="35"/>
      <c r="CW905" s="35"/>
      <c r="CX905" s="35"/>
      <c r="CY905" s="35"/>
      <c r="CZ905" s="35"/>
    </row>
    <row r="906" spans="1:104" ht="10.5" customHeight="1" x14ac:dyDescent="0.1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  <c r="BA906" s="35"/>
      <c r="BB906" s="35"/>
      <c r="BC906" s="35"/>
      <c r="BD906" s="35"/>
      <c r="BE906" s="35"/>
      <c r="BF906" s="35"/>
      <c r="BG906" s="35"/>
      <c r="BH906" s="35"/>
      <c r="BI906" s="35"/>
      <c r="BJ906" s="35"/>
      <c r="BK906" s="35"/>
      <c r="BL906" s="35"/>
      <c r="BM906" s="35"/>
      <c r="BN906" s="35"/>
      <c r="BO906" s="35"/>
      <c r="BP906" s="35"/>
      <c r="BQ906" s="35"/>
      <c r="BR906" s="35"/>
      <c r="BS906" s="35"/>
      <c r="BT906" s="35"/>
      <c r="BU906" s="35"/>
      <c r="BV906" s="35"/>
      <c r="BW906" s="35"/>
      <c r="BX906" s="35"/>
      <c r="BY906" s="35"/>
      <c r="BZ906" s="35"/>
      <c r="CA906" s="35"/>
      <c r="CB906" s="35"/>
      <c r="CC906" s="35"/>
      <c r="CD906" s="35"/>
      <c r="CE906" s="35"/>
      <c r="CF906" s="35"/>
      <c r="CG906" s="35"/>
      <c r="CH906" s="35"/>
      <c r="CI906" s="35"/>
      <c r="CJ906" s="35"/>
      <c r="CK906" s="35"/>
      <c r="CL906" s="35"/>
      <c r="CM906" s="35"/>
      <c r="CN906" s="35"/>
      <c r="CO906" s="35"/>
      <c r="CP906" s="35"/>
      <c r="CQ906" s="35"/>
      <c r="CR906" s="35"/>
      <c r="CS906" s="35"/>
      <c r="CT906" s="35"/>
      <c r="CU906" s="35"/>
      <c r="CV906" s="35"/>
      <c r="CW906" s="35"/>
      <c r="CX906" s="35"/>
      <c r="CY906" s="35"/>
      <c r="CZ906" s="35"/>
    </row>
    <row r="907" spans="1:104" ht="10.5" customHeight="1" x14ac:dyDescent="0.1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  <c r="BA907" s="35"/>
      <c r="BB907" s="35"/>
      <c r="BC907" s="35"/>
      <c r="BD907" s="35"/>
      <c r="BE907" s="35"/>
      <c r="BF907" s="35"/>
      <c r="BG907" s="35"/>
      <c r="BH907" s="35"/>
      <c r="BI907" s="35"/>
      <c r="BJ907" s="35"/>
      <c r="BK907" s="35"/>
      <c r="BL907" s="35"/>
      <c r="BM907" s="35"/>
      <c r="BN907" s="35"/>
      <c r="BO907" s="35"/>
      <c r="BP907" s="35"/>
      <c r="BQ907" s="35"/>
      <c r="BR907" s="35"/>
      <c r="BS907" s="35"/>
      <c r="BT907" s="35"/>
      <c r="BU907" s="35"/>
      <c r="BV907" s="35"/>
      <c r="BW907" s="35"/>
      <c r="BX907" s="35"/>
      <c r="BY907" s="35"/>
      <c r="BZ907" s="35"/>
      <c r="CA907" s="35"/>
      <c r="CB907" s="35"/>
      <c r="CC907" s="35"/>
      <c r="CD907" s="35"/>
      <c r="CE907" s="35"/>
      <c r="CF907" s="35"/>
      <c r="CG907" s="35"/>
      <c r="CH907" s="35"/>
      <c r="CI907" s="35"/>
      <c r="CJ907" s="35"/>
      <c r="CK907" s="35"/>
      <c r="CL907" s="35"/>
      <c r="CM907" s="35"/>
      <c r="CN907" s="35"/>
      <c r="CO907" s="35"/>
      <c r="CP907" s="35"/>
      <c r="CQ907" s="35"/>
      <c r="CR907" s="35"/>
      <c r="CS907" s="35"/>
      <c r="CT907" s="35"/>
      <c r="CU907" s="35"/>
      <c r="CV907" s="35"/>
      <c r="CW907" s="35"/>
      <c r="CX907" s="35"/>
      <c r="CY907" s="35"/>
      <c r="CZ907" s="35"/>
    </row>
    <row r="908" spans="1:104" ht="10.5" customHeight="1" x14ac:dyDescent="0.1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  <c r="BA908" s="35"/>
      <c r="BB908" s="35"/>
      <c r="BC908" s="35"/>
      <c r="BD908" s="35"/>
      <c r="BE908" s="35"/>
      <c r="BF908" s="35"/>
      <c r="BG908" s="35"/>
      <c r="BH908" s="35"/>
      <c r="BI908" s="35"/>
      <c r="BJ908" s="35"/>
      <c r="BK908" s="35"/>
      <c r="BL908" s="35"/>
      <c r="BM908" s="35"/>
      <c r="BN908" s="35"/>
      <c r="BO908" s="35"/>
      <c r="BP908" s="35"/>
      <c r="BQ908" s="35"/>
      <c r="BR908" s="35"/>
      <c r="BS908" s="35"/>
      <c r="BT908" s="35"/>
      <c r="BU908" s="35"/>
      <c r="BV908" s="35"/>
      <c r="BW908" s="35"/>
      <c r="BX908" s="35"/>
      <c r="BY908" s="35"/>
      <c r="BZ908" s="35"/>
      <c r="CA908" s="35"/>
      <c r="CB908" s="35"/>
      <c r="CC908" s="35"/>
      <c r="CD908" s="35"/>
      <c r="CE908" s="35"/>
      <c r="CF908" s="35"/>
      <c r="CG908" s="35"/>
      <c r="CH908" s="35"/>
      <c r="CI908" s="35"/>
      <c r="CJ908" s="35"/>
      <c r="CK908" s="35"/>
      <c r="CL908" s="35"/>
      <c r="CM908" s="35"/>
      <c r="CN908" s="35"/>
      <c r="CO908" s="35"/>
      <c r="CP908" s="35"/>
      <c r="CQ908" s="35"/>
      <c r="CR908" s="35"/>
      <c r="CS908" s="35"/>
      <c r="CT908" s="35"/>
      <c r="CU908" s="35"/>
      <c r="CV908" s="35"/>
      <c r="CW908" s="35"/>
      <c r="CX908" s="35"/>
      <c r="CY908" s="35"/>
      <c r="CZ908" s="35"/>
    </row>
    <row r="909" spans="1:104" ht="10.5" customHeight="1" x14ac:dyDescent="0.1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  <c r="BA909" s="35"/>
      <c r="BB909" s="35"/>
      <c r="BC909" s="35"/>
      <c r="BD909" s="35"/>
      <c r="BE909" s="35"/>
      <c r="BF909" s="35"/>
      <c r="BG909" s="35"/>
      <c r="BH909" s="35"/>
      <c r="BI909" s="35"/>
      <c r="BJ909" s="35"/>
      <c r="BK909" s="35"/>
      <c r="BL909" s="35"/>
      <c r="BM909" s="35"/>
      <c r="BN909" s="35"/>
      <c r="BO909" s="35"/>
      <c r="BP909" s="35"/>
      <c r="BQ909" s="35"/>
      <c r="BR909" s="35"/>
      <c r="BS909" s="35"/>
      <c r="BT909" s="35"/>
      <c r="BU909" s="35"/>
      <c r="BV909" s="35"/>
      <c r="BW909" s="35"/>
      <c r="BX909" s="35"/>
      <c r="BY909" s="35"/>
      <c r="BZ909" s="35"/>
      <c r="CA909" s="35"/>
      <c r="CB909" s="35"/>
      <c r="CC909" s="35"/>
      <c r="CD909" s="35"/>
      <c r="CE909" s="35"/>
      <c r="CF909" s="35"/>
      <c r="CG909" s="35"/>
      <c r="CH909" s="35"/>
      <c r="CI909" s="35"/>
      <c r="CJ909" s="35"/>
      <c r="CK909" s="35"/>
      <c r="CL909" s="35"/>
      <c r="CM909" s="35"/>
      <c r="CN909" s="35"/>
      <c r="CO909" s="35"/>
      <c r="CP909" s="35"/>
      <c r="CQ909" s="35"/>
      <c r="CR909" s="35"/>
      <c r="CS909" s="35"/>
      <c r="CT909" s="35"/>
      <c r="CU909" s="35"/>
      <c r="CV909" s="35"/>
      <c r="CW909" s="35"/>
      <c r="CX909" s="35"/>
      <c r="CY909" s="35"/>
      <c r="CZ909" s="35"/>
    </row>
    <row r="910" spans="1:104" ht="10.5" customHeight="1" x14ac:dyDescent="0.1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  <c r="BA910" s="35"/>
      <c r="BB910" s="35"/>
      <c r="BC910" s="35"/>
      <c r="BD910" s="35"/>
      <c r="BE910" s="35"/>
      <c r="BF910" s="35"/>
      <c r="BG910" s="35"/>
      <c r="BH910" s="35"/>
      <c r="BI910" s="35"/>
      <c r="BJ910" s="35"/>
      <c r="BK910" s="35"/>
      <c r="BL910" s="35"/>
      <c r="BM910" s="35"/>
      <c r="BN910" s="35"/>
      <c r="BO910" s="35"/>
      <c r="BP910" s="35"/>
      <c r="BQ910" s="35"/>
      <c r="BR910" s="35"/>
      <c r="BS910" s="35"/>
      <c r="BT910" s="35"/>
      <c r="BU910" s="35"/>
      <c r="BV910" s="35"/>
      <c r="BW910" s="35"/>
      <c r="BX910" s="35"/>
      <c r="BY910" s="35"/>
      <c r="BZ910" s="35"/>
      <c r="CA910" s="35"/>
      <c r="CB910" s="35"/>
      <c r="CC910" s="35"/>
      <c r="CD910" s="35"/>
      <c r="CE910" s="35"/>
      <c r="CF910" s="35"/>
      <c r="CG910" s="35"/>
      <c r="CH910" s="35"/>
      <c r="CI910" s="35"/>
      <c r="CJ910" s="35"/>
      <c r="CK910" s="35"/>
      <c r="CL910" s="35"/>
      <c r="CM910" s="35"/>
      <c r="CN910" s="35"/>
      <c r="CO910" s="35"/>
      <c r="CP910" s="35"/>
      <c r="CQ910" s="35"/>
      <c r="CR910" s="35"/>
      <c r="CS910" s="35"/>
      <c r="CT910" s="35"/>
      <c r="CU910" s="35"/>
      <c r="CV910" s="35"/>
      <c r="CW910" s="35"/>
      <c r="CX910" s="35"/>
      <c r="CY910" s="35"/>
      <c r="CZ910" s="35"/>
    </row>
    <row r="911" spans="1:104" ht="10.5" customHeight="1" x14ac:dyDescent="0.1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  <c r="BA911" s="35"/>
      <c r="BB911" s="35"/>
      <c r="BC911" s="35"/>
      <c r="BD911" s="35"/>
      <c r="BE911" s="35"/>
      <c r="BF911" s="35"/>
      <c r="BG911" s="35"/>
      <c r="BH911" s="35"/>
      <c r="BI911" s="35"/>
      <c r="BJ911" s="35"/>
      <c r="BK911" s="35"/>
      <c r="BL911" s="35"/>
      <c r="BM911" s="35"/>
      <c r="BN911" s="35"/>
      <c r="BO911" s="35"/>
      <c r="BP911" s="35"/>
      <c r="BQ911" s="35"/>
      <c r="BR911" s="35"/>
      <c r="BS911" s="35"/>
      <c r="BT911" s="35"/>
      <c r="BU911" s="35"/>
      <c r="BV911" s="35"/>
      <c r="BW911" s="35"/>
      <c r="BX911" s="35"/>
      <c r="BY911" s="35"/>
      <c r="BZ911" s="35"/>
      <c r="CA911" s="35"/>
      <c r="CB911" s="35"/>
      <c r="CC911" s="35"/>
      <c r="CD911" s="35"/>
      <c r="CE911" s="35"/>
      <c r="CF911" s="35"/>
      <c r="CG911" s="35"/>
      <c r="CH911" s="35"/>
      <c r="CI911" s="35"/>
      <c r="CJ911" s="35"/>
      <c r="CK911" s="35"/>
      <c r="CL911" s="35"/>
      <c r="CM911" s="35"/>
      <c r="CN911" s="35"/>
      <c r="CO911" s="35"/>
      <c r="CP911" s="35"/>
      <c r="CQ911" s="35"/>
      <c r="CR911" s="35"/>
      <c r="CS911" s="35"/>
      <c r="CT911" s="35"/>
      <c r="CU911" s="35"/>
      <c r="CV911" s="35"/>
      <c r="CW911" s="35"/>
      <c r="CX911" s="35"/>
      <c r="CY911" s="35"/>
      <c r="CZ911" s="35"/>
    </row>
    <row r="912" spans="1:104" ht="10.5" customHeight="1" x14ac:dyDescent="0.1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  <c r="BA912" s="35"/>
      <c r="BB912" s="35"/>
      <c r="BC912" s="35"/>
      <c r="BD912" s="35"/>
      <c r="BE912" s="35"/>
      <c r="BF912" s="35"/>
      <c r="BG912" s="35"/>
      <c r="BH912" s="35"/>
      <c r="BI912" s="35"/>
      <c r="BJ912" s="35"/>
      <c r="BK912" s="35"/>
      <c r="BL912" s="35"/>
      <c r="BM912" s="35"/>
      <c r="BN912" s="35"/>
      <c r="BO912" s="35"/>
      <c r="BP912" s="35"/>
      <c r="BQ912" s="35"/>
      <c r="BR912" s="35"/>
      <c r="BS912" s="35"/>
      <c r="BT912" s="35"/>
      <c r="BU912" s="35"/>
      <c r="BV912" s="35"/>
      <c r="BW912" s="35"/>
      <c r="BX912" s="35"/>
      <c r="BY912" s="35"/>
      <c r="BZ912" s="35"/>
      <c r="CA912" s="35"/>
      <c r="CB912" s="35"/>
      <c r="CC912" s="35"/>
      <c r="CD912" s="35"/>
      <c r="CE912" s="35"/>
      <c r="CF912" s="35"/>
      <c r="CG912" s="35"/>
      <c r="CH912" s="35"/>
      <c r="CI912" s="35"/>
      <c r="CJ912" s="35"/>
      <c r="CK912" s="35"/>
      <c r="CL912" s="35"/>
      <c r="CM912" s="35"/>
      <c r="CN912" s="35"/>
      <c r="CO912" s="35"/>
      <c r="CP912" s="35"/>
      <c r="CQ912" s="35"/>
      <c r="CR912" s="35"/>
      <c r="CS912" s="35"/>
      <c r="CT912" s="35"/>
      <c r="CU912" s="35"/>
      <c r="CV912" s="35"/>
      <c r="CW912" s="35"/>
      <c r="CX912" s="35"/>
      <c r="CY912" s="35"/>
      <c r="CZ912" s="35"/>
    </row>
    <row r="913" spans="1:104" ht="10.5" customHeight="1" x14ac:dyDescent="0.1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  <c r="BA913" s="35"/>
      <c r="BB913" s="35"/>
      <c r="BC913" s="35"/>
      <c r="BD913" s="35"/>
      <c r="BE913" s="35"/>
      <c r="BF913" s="35"/>
      <c r="BG913" s="35"/>
      <c r="BH913" s="35"/>
      <c r="BI913" s="35"/>
      <c r="BJ913" s="35"/>
      <c r="BK913" s="35"/>
      <c r="BL913" s="35"/>
      <c r="BM913" s="35"/>
      <c r="BN913" s="35"/>
      <c r="BO913" s="35"/>
      <c r="BP913" s="35"/>
      <c r="BQ913" s="35"/>
      <c r="BR913" s="35"/>
      <c r="BS913" s="35"/>
      <c r="BT913" s="35"/>
      <c r="BU913" s="35"/>
      <c r="BV913" s="35"/>
      <c r="BW913" s="35"/>
      <c r="BX913" s="35"/>
      <c r="BY913" s="35"/>
      <c r="BZ913" s="35"/>
      <c r="CA913" s="35"/>
      <c r="CB913" s="35"/>
      <c r="CC913" s="35"/>
      <c r="CD913" s="35"/>
      <c r="CE913" s="35"/>
      <c r="CF913" s="35"/>
      <c r="CG913" s="35"/>
      <c r="CH913" s="35"/>
      <c r="CI913" s="35"/>
      <c r="CJ913" s="35"/>
      <c r="CK913" s="35"/>
      <c r="CL913" s="35"/>
      <c r="CM913" s="35"/>
      <c r="CN913" s="35"/>
      <c r="CO913" s="35"/>
      <c r="CP913" s="35"/>
      <c r="CQ913" s="35"/>
      <c r="CR913" s="35"/>
      <c r="CS913" s="35"/>
      <c r="CT913" s="35"/>
      <c r="CU913" s="35"/>
      <c r="CV913" s="35"/>
      <c r="CW913" s="35"/>
      <c r="CX913" s="35"/>
      <c r="CY913" s="35"/>
      <c r="CZ913" s="35"/>
    </row>
    <row r="914" spans="1:104" ht="10.5" customHeight="1" x14ac:dyDescent="0.1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  <c r="BA914" s="35"/>
      <c r="BB914" s="35"/>
      <c r="BC914" s="35"/>
      <c r="BD914" s="35"/>
      <c r="BE914" s="35"/>
      <c r="BF914" s="35"/>
      <c r="BG914" s="35"/>
      <c r="BH914" s="35"/>
      <c r="BI914" s="35"/>
      <c r="BJ914" s="35"/>
      <c r="BK914" s="35"/>
      <c r="BL914" s="35"/>
      <c r="BM914" s="35"/>
      <c r="BN914" s="35"/>
      <c r="BO914" s="35"/>
      <c r="BP914" s="35"/>
      <c r="BQ914" s="35"/>
      <c r="BR914" s="35"/>
      <c r="BS914" s="35"/>
      <c r="BT914" s="35"/>
      <c r="BU914" s="35"/>
      <c r="BV914" s="35"/>
      <c r="BW914" s="35"/>
      <c r="BX914" s="35"/>
      <c r="BY914" s="35"/>
      <c r="BZ914" s="35"/>
      <c r="CA914" s="35"/>
      <c r="CB914" s="35"/>
      <c r="CC914" s="35"/>
      <c r="CD914" s="35"/>
      <c r="CE914" s="35"/>
      <c r="CF914" s="35"/>
      <c r="CG914" s="35"/>
      <c r="CH914" s="35"/>
      <c r="CI914" s="35"/>
      <c r="CJ914" s="35"/>
      <c r="CK914" s="35"/>
      <c r="CL914" s="35"/>
      <c r="CM914" s="35"/>
      <c r="CN914" s="35"/>
      <c r="CO914" s="35"/>
      <c r="CP914" s="35"/>
      <c r="CQ914" s="35"/>
      <c r="CR914" s="35"/>
      <c r="CS914" s="35"/>
      <c r="CT914" s="35"/>
      <c r="CU914" s="35"/>
      <c r="CV914" s="35"/>
      <c r="CW914" s="35"/>
      <c r="CX914" s="35"/>
      <c r="CY914" s="35"/>
      <c r="CZ914" s="35"/>
    </row>
    <row r="915" spans="1:104" ht="10.5" customHeight="1" x14ac:dyDescent="0.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5"/>
      <c r="BB915" s="35"/>
      <c r="BC915" s="35"/>
      <c r="BD915" s="35"/>
      <c r="BE915" s="35"/>
      <c r="BF915" s="35"/>
      <c r="BG915" s="35"/>
      <c r="BH915" s="35"/>
      <c r="BI915" s="35"/>
      <c r="BJ915" s="35"/>
      <c r="BK915" s="35"/>
      <c r="BL915" s="35"/>
      <c r="BM915" s="35"/>
      <c r="BN915" s="35"/>
      <c r="BO915" s="35"/>
      <c r="BP915" s="35"/>
      <c r="BQ915" s="35"/>
      <c r="BR915" s="35"/>
      <c r="BS915" s="35"/>
      <c r="BT915" s="35"/>
      <c r="BU915" s="35"/>
      <c r="BV915" s="35"/>
      <c r="BW915" s="35"/>
      <c r="BX915" s="35"/>
      <c r="BY915" s="35"/>
      <c r="BZ915" s="35"/>
      <c r="CA915" s="35"/>
      <c r="CB915" s="35"/>
      <c r="CC915" s="35"/>
      <c r="CD915" s="35"/>
      <c r="CE915" s="35"/>
      <c r="CF915" s="35"/>
      <c r="CG915" s="35"/>
      <c r="CH915" s="35"/>
      <c r="CI915" s="35"/>
      <c r="CJ915" s="35"/>
      <c r="CK915" s="35"/>
      <c r="CL915" s="35"/>
      <c r="CM915" s="35"/>
      <c r="CN915" s="35"/>
      <c r="CO915" s="35"/>
      <c r="CP915" s="35"/>
      <c r="CQ915" s="35"/>
      <c r="CR915" s="35"/>
      <c r="CS915" s="35"/>
      <c r="CT915" s="35"/>
      <c r="CU915" s="35"/>
      <c r="CV915" s="35"/>
      <c r="CW915" s="35"/>
      <c r="CX915" s="35"/>
      <c r="CY915" s="35"/>
      <c r="CZ915" s="35"/>
    </row>
    <row r="916" spans="1:104" ht="10.5" customHeight="1" x14ac:dyDescent="0.1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5"/>
      <c r="BB916" s="35"/>
      <c r="BC916" s="35"/>
      <c r="BD916" s="35"/>
      <c r="BE916" s="35"/>
      <c r="BF916" s="35"/>
      <c r="BG916" s="35"/>
      <c r="BH916" s="35"/>
      <c r="BI916" s="35"/>
      <c r="BJ916" s="35"/>
      <c r="BK916" s="35"/>
      <c r="BL916" s="35"/>
      <c r="BM916" s="35"/>
      <c r="BN916" s="35"/>
      <c r="BO916" s="35"/>
      <c r="BP916" s="35"/>
      <c r="BQ916" s="35"/>
      <c r="BR916" s="35"/>
      <c r="BS916" s="35"/>
      <c r="BT916" s="35"/>
      <c r="BU916" s="35"/>
      <c r="BV916" s="35"/>
      <c r="BW916" s="35"/>
      <c r="BX916" s="35"/>
      <c r="BY916" s="35"/>
      <c r="BZ916" s="35"/>
      <c r="CA916" s="35"/>
      <c r="CB916" s="35"/>
      <c r="CC916" s="35"/>
      <c r="CD916" s="35"/>
      <c r="CE916" s="35"/>
      <c r="CF916" s="35"/>
      <c r="CG916" s="35"/>
      <c r="CH916" s="35"/>
      <c r="CI916" s="35"/>
      <c r="CJ916" s="35"/>
      <c r="CK916" s="35"/>
      <c r="CL916" s="35"/>
      <c r="CM916" s="35"/>
      <c r="CN916" s="35"/>
      <c r="CO916" s="35"/>
      <c r="CP916" s="35"/>
      <c r="CQ916" s="35"/>
      <c r="CR916" s="35"/>
      <c r="CS916" s="35"/>
      <c r="CT916" s="35"/>
      <c r="CU916" s="35"/>
      <c r="CV916" s="35"/>
      <c r="CW916" s="35"/>
      <c r="CX916" s="35"/>
      <c r="CY916" s="35"/>
      <c r="CZ916" s="35"/>
    </row>
    <row r="917" spans="1:104" ht="10.5" customHeight="1" x14ac:dyDescent="0.1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  <c r="BA917" s="35"/>
      <c r="BB917" s="35"/>
      <c r="BC917" s="35"/>
      <c r="BD917" s="35"/>
      <c r="BE917" s="35"/>
      <c r="BF917" s="35"/>
      <c r="BG917" s="35"/>
      <c r="BH917" s="35"/>
      <c r="BI917" s="35"/>
      <c r="BJ917" s="35"/>
      <c r="BK917" s="35"/>
      <c r="BL917" s="35"/>
      <c r="BM917" s="35"/>
      <c r="BN917" s="35"/>
      <c r="BO917" s="35"/>
      <c r="BP917" s="35"/>
      <c r="BQ917" s="35"/>
      <c r="BR917" s="35"/>
      <c r="BS917" s="35"/>
      <c r="BT917" s="35"/>
      <c r="BU917" s="35"/>
      <c r="BV917" s="35"/>
      <c r="BW917" s="35"/>
      <c r="BX917" s="35"/>
      <c r="BY917" s="35"/>
      <c r="BZ917" s="35"/>
      <c r="CA917" s="35"/>
      <c r="CB917" s="35"/>
      <c r="CC917" s="35"/>
      <c r="CD917" s="35"/>
      <c r="CE917" s="35"/>
      <c r="CF917" s="35"/>
      <c r="CG917" s="35"/>
      <c r="CH917" s="35"/>
      <c r="CI917" s="35"/>
      <c r="CJ917" s="35"/>
      <c r="CK917" s="35"/>
      <c r="CL917" s="35"/>
      <c r="CM917" s="35"/>
      <c r="CN917" s="35"/>
      <c r="CO917" s="35"/>
      <c r="CP917" s="35"/>
      <c r="CQ917" s="35"/>
      <c r="CR917" s="35"/>
      <c r="CS917" s="35"/>
      <c r="CT917" s="35"/>
      <c r="CU917" s="35"/>
      <c r="CV917" s="35"/>
      <c r="CW917" s="35"/>
      <c r="CX917" s="35"/>
      <c r="CY917" s="35"/>
      <c r="CZ917" s="35"/>
    </row>
    <row r="918" spans="1:104" ht="10.5" customHeight="1" x14ac:dyDescent="0.1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5"/>
      <c r="BB918" s="35"/>
      <c r="BC918" s="35"/>
      <c r="BD918" s="35"/>
      <c r="BE918" s="35"/>
      <c r="BF918" s="35"/>
      <c r="BG918" s="35"/>
      <c r="BH918" s="35"/>
      <c r="BI918" s="35"/>
      <c r="BJ918" s="35"/>
      <c r="BK918" s="35"/>
      <c r="BL918" s="35"/>
      <c r="BM918" s="35"/>
      <c r="BN918" s="35"/>
      <c r="BO918" s="35"/>
      <c r="BP918" s="35"/>
      <c r="BQ918" s="35"/>
      <c r="BR918" s="35"/>
      <c r="BS918" s="35"/>
      <c r="BT918" s="35"/>
      <c r="BU918" s="35"/>
      <c r="BV918" s="35"/>
      <c r="BW918" s="35"/>
      <c r="BX918" s="35"/>
      <c r="BY918" s="35"/>
      <c r="BZ918" s="35"/>
      <c r="CA918" s="35"/>
      <c r="CB918" s="35"/>
      <c r="CC918" s="35"/>
      <c r="CD918" s="35"/>
      <c r="CE918" s="35"/>
      <c r="CF918" s="35"/>
      <c r="CG918" s="35"/>
      <c r="CH918" s="35"/>
      <c r="CI918" s="35"/>
      <c r="CJ918" s="35"/>
      <c r="CK918" s="35"/>
      <c r="CL918" s="35"/>
      <c r="CM918" s="35"/>
      <c r="CN918" s="35"/>
      <c r="CO918" s="35"/>
      <c r="CP918" s="35"/>
      <c r="CQ918" s="35"/>
      <c r="CR918" s="35"/>
      <c r="CS918" s="35"/>
      <c r="CT918" s="35"/>
      <c r="CU918" s="35"/>
      <c r="CV918" s="35"/>
      <c r="CW918" s="35"/>
      <c r="CX918" s="35"/>
      <c r="CY918" s="35"/>
      <c r="CZ918" s="35"/>
    </row>
    <row r="919" spans="1:104" ht="10.5" customHeight="1" x14ac:dyDescent="0.1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  <c r="BA919" s="35"/>
      <c r="BB919" s="35"/>
      <c r="BC919" s="35"/>
      <c r="BD919" s="35"/>
      <c r="BE919" s="35"/>
      <c r="BF919" s="35"/>
      <c r="BG919" s="35"/>
      <c r="BH919" s="35"/>
      <c r="BI919" s="35"/>
      <c r="BJ919" s="35"/>
      <c r="BK919" s="35"/>
      <c r="BL919" s="35"/>
      <c r="BM919" s="35"/>
      <c r="BN919" s="35"/>
      <c r="BO919" s="35"/>
      <c r="BP919" s="35"/>
      <c r="BQ919" s="35"/>
      <c r="BR919" s="35"/>
      <c r="BS919" s="35"/>
      <c r="BT919" s="35"/>
      <c r="BU919" s="35"/>
      <c r="BV919" s="35"/>
      <c r="BW919" s="35"/>
      <c r="BX919" s="35"/>
      <c r="BY919" s="35"/>
      <c r="BZ919" s="35"/>
      <c r="CA919" s="35"/>
      <c r="CB919" s="35"/>
      <c r="CC919" s="35"/>
      <c r="CD919" s="35"/>
      <c r="CE919" s="35"/>
      <c r="CF919" s="35"/>
      <c r="CG919" s="35"/>
      <c r="CH919" s="35"/>
      <c r="CI919" s="35"/>
      <c r="CJ919" s="35"/>
      <c r="CK919" s="35"/>
      <c r="CL919" s="35"/>
      <c r="CM919" s="35"/>
      <c r="CN919" s="35"/>
      <c r="CO919" s="35"/>
      <c r="CP919" s="35"/>
      <c r="CQ919" s="35"/>
      <c r="CR919" s="35"/>
      <c r="CS919" s="35"/>
      <c r="CT919" s="35"/>
      <c r="CU919" s="35"/>
      <c r="CV919" s="35"/>
      <c r="CW919" s="35"/>
      <c r="CX919" s="35"/>
      <c r="CY919" s="35"/>
      <c r="CZ919" s="35"/>
    </row>
    <row r="920" spans="1:104" ht="10.5" customHeight="1" x14ac:dyDescent="0.1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5"/>
      <c r="BB920" s="35"/>
      <c r="BC920" s="35"/>
      <c r="BD920" s="35"/>
      <c r="BE920" s="35"/>
      <c r="BF920" s="35"/>
      <c r="BG920" s="35"/>
      <c r="BH920" s="35"/>
      <c r="BI920" s="35"/>
      <c r="BJ920" s="35"/>
      <c r="BK920" s="35"/>
      <c r="BL920" s="35"/>
      <c r="BM920" s="35"/>
      <c r="BN920" s="35"/>
      <c r="BO920" s="35"/>
      <c r="BP920" s="35"/>
      <c r="BQ920" s="35"/>
      <c r="BR920" s="35"/>
      <c r="BS920" s="35"/>
      <c r="BT920" s="35"/>
      <c r="BU920" s="35"/>
      <c r="BV920" s="35"/>
      <c r="BW920" s="35"/>
      <c r="BX920" s="35"/>
      <c r="BY920" s="35"/>
      <c r="BZ920" s="35"/>
      <c r="CA920" s="35"/>
      <c r="CB920" s="35"/>
      <c r="CC920" s="35"/>
      <c r="CD920" s="35"/>
      <c r="CE920" s="35"/>
      <c r="CF920" s="35"/>
      <c r="CG920" s="35"/>
      <c r="CH920" s="35"/>
      <c r="CI920" s="35"/>
      <c r="CJ920" s="35"/>
      <c r="CK920" s="35"/>
      <c r="CL920" s="35"/>
      <c r="CM920" s="35"/>
      <c r="CN920" s="35"/>
      <c r="CO920" s="35"/>
      <c r="CP920" s="35"/>
      <c r="CQ920" s="35"/>
      <c r="CR920" s="35"/>
      <c r="CS920" s="35"/>
      <c r="CT920" s="35"/>
      <c r="CU920" s="35"/>
      <c r="CV920" s="35"/>
      <c r="CW920" s="35"/>
      <c r="CX920" s="35"/>
      <c r="CY920" s="35"/>
      <c r="CZ920" s="35"/>
    </row>
    <row r="921" spans="1:104" ht="10.5" customHeight="1" x14ac:dyDescent="0.1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  <c r="BA921" s="35"/>
      <c r="BB921" s="35"/>
      <c r="BC921" s="35"/>
      <c r="BD921" s="35"/>
      <c r="BE921" s="35"/>
      <c r="BF921" s="35"/>
      <c r="BG921" s="35"/>
      <c r="BH921" s="35"/>
      <c r="BI921" s="35"/>
      <c r="BJ921" s="35"/>
      <c r="BK921" s="35"/>
      <c r="BL921" s="35"/>
      <c r="BM921" s="35"/>
      <c r="BN921" s="35"/>
      <c r="BO921" s="35"/>
      <c r="BP921" s="35"/>
      <c r="BQ921" s="35"/>
      <c r="BR921" s="35"/>
      <c r="BS921" s="35"/>
      <c r="BT921" s="35"/>
      <c r="BU921" s="35"/>
      <c r="BV921" s="35"/>
      <c r="BW921" s="35"/>
      <c r="BX921" s="35"/>
      <c r="BY921" s="35"/>
      <c r="BZ921" s="35"/>
      <c r="CA921" s="35"/>
      <c r="CB921" s="35"/>
      <c r="CC921" s="35"/>
      <c r="CD921" s="35"/>
      <c r="CE921" s="35"/>
      <c r="CF921" s="35"/>
      <c r="CG921" s="35"/>
      <c r="CH921" s="35"/>
      <c r="CI921" s="35"/>
      <c r="CJ921" s="35"/>
      <c r="CK921" s="35"/>
      <c r="CL921" s="35"/>
      <c r="CM921" s="35"/>
      <c r="CN921" s="35"/>
      <c r="CO921" s="35"/>
      <c r="CP921" s="35"/>
      <c r="CQ921" s="35"/>
      <c r="CR921" s="35"/>
      <c r="CS921" s="35"/>
      <c r="CT921" s="35"/>
      <c r="CU921" s="35"/>
      <c r="CV921" s="35"/>
      <c r="CW921" s="35"/>
      <c r="CX921" s="35"/>
      <c r="CY921" s="35"/>
      <c r="CZ921" s="35"/>
    </row>
    <row r="922" spans="1:104" ht="10.5" customHeight="1" x14ac:dyDescent="0.1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5"/>
      <c r="BB922" s="35"/>
      <c r="BC922" s="35"/>
      <c r="BD922" s="35"/>
      <c r="BE922" s="35"/>
      <c r="BF922" s="35"/>
      <c r="BG922" s="35"/>
      <c r="BH922" s="35"/>
      <c r="BI922" s="35"/>
      <c r="BJ922" s="35"/>
      <c r="BK922" s="35"/>
      <c r="BL922" s="35"/>
      <c r="BM922" s="35"/>
      <c r="BN922" s="35"/>
      <c r="BO922" s="35"/>
      <c r="BP922" s="35"/>
      <c r="BQ922" s="35"/>
      <c r="BR922" s="35"/>
      <c r="BS922" s="35"/>
      <c r="BT922" s="35"/>
      <c r="BU922" s="35"/>
      <c r="BV922" s="35"/>
      <c r="BW922" s="35"/>
      <c r="BX922" s="35"/>
      <c r="BY922" s="35"/>
      <c r="BZ922" s="35"/>
      <c r="CA922" s="35"/>
      <c r="CB922" s="35"/>
      <c r="CC922" s="35"/>
      <c r="CD922" s="35"/>
      <c r="CE922" s="35"/>
      <c r="CF922" s="35"/>
      <c r="CG922" s="35"/>
      <c r="CH922" s="35"/>
      <c r="CI922" s="35"/>
      <c r="CJ922" s="35"/>
      <c r="CK922" s="35"/>
      <c r="CL922" s="35"/>
      <c r="CM922" s="35"/>
      <c r="CN922" s="35"/>
      <c r="CO922" s="35"/>
      <c r="CP922" s="35"/>
      <c r="CQ922" s="35"/>
      <c r="CR922" s="35"/>
      <c r="CS922" s="35"/>
      <c r="CT922" s="35"/>
      <c r="CU922" s="35"/>
      <c r="CV922" s="35"/>
      <c r="CW922" s="35"/>
      <c r="CX922" s="35"/>
      <c r="CY922" s="35"/>
      <c r="CZ922" s="35"/>
    </row>
    <row r="923" spans="1:104" ht="10.5" customHeight="1" x14ac:dyDescent="0.1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5"/>
      <c r="BB923" s="35"/>
      <c r="BC923" s="35"/>
      <c r="BD923" s="35"/>
      <c r="BE923" s="35"/>
      <c r="BF923" s="35"/>
      <c r="BG923" s="35"/>
      <c r="BH923" s="35"/>
      <c r="BI923" s="35"/>
      <c r="BJ923" s="35"/>
      <c r="BK923" s="35"/>
      <c r="BL923" s="35"/>
      <c r="BM923" s="35"/>
      <c r="BN923" s="35"/>
      <c r="BO923" s="35"/>
      <c r="BP923" s="35"/>
      <c r="BQ923" s="35"/>
      <c r="BR923" s="35"/>
      <c r="BS923" s="35"/>
      <c r="BT923" s="35"/>
      <c r="BU923" s="35"/>
      <c r="BV923" s="35"/>
      <c r="BW923" s="35"/>
      <c r="BX923" s="35"/>
      <c r="BY923" s="35"/>
      <c r="BZ923" s="35"/>
      <c r="CA923" s="35"/>
      <c r="CB923" s="35"/>
      <c r="CC923" s="35"/>
      <c r="CD923" s="35"/>
      <c r="CE923" s="35"/>
      <c r="CF923" s="35"/>
      <c r="CG923" s="35"/>
      <c r="CH923" s="35"/>
      <c r="CI923" s="35"/>
      <c r="CJ923" s="35"/>
      <c r="CK923" s="35"/>
      <c r="CL923" s="35"/>
      <c r="CM923" s="35"/>
      <c r="CN923" s="35"/>
      <c r="CO923" s="35"/>
      <c r="CP923" s="35"/>
      <c r="CQ923" s="35"/>
      <c r="CR923" s="35"/>
      <c r="CS923" s="35"/>
      <c r="CT923" s="35"/>
      <c r="CU923" s="35"/>
      <c r="CV923" s="35"/>
      <c r="CW923" s="35"/>
      <c r="CX923" s="35"/>
      <c r="CY923" s="35"/>
      <c r="CZ923" s="35"/>
    </row>
    <row r="924" spans="1:104" ht="10.5" customHeight="1" x14ac:dyDescent="0.1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  <c r="BA924" s="35"/>
      <c r="BB924" s="35"/>
      <c r="BC924" s="35"/>
      <c r="BD924" s="35"/>
      <c r="BE924" s="35"/>
      <c r="BF924" s="35"/>
      <c r="BG924" s="35"/>
      <c r="BH924" s="35"/>
      <c r="BI924" s="35"/>
      <c r="BJ924" s="35"/>
      <c r="BK924" s="35"/>
      <c r="BL924" s="35"/>
      <c r="BM924" s="35"/>
      <c r="BN924" s="35"/>
      <c r="BO924" s="35"/>
      <c r="BP924" s="35"/>
      <c r="BQ924" s="35"/>
      <c r="BR924" s="35"/>
      <c r="BS924" s="35"/>
      <c r="BT924" s="35"/>
      <c r="BU924" s="35"/>
      <c r="BV924" s="35"/>
      <c r="BW924" s="35"/>
      <c r="BX924" s="35"/>
      <c r="BY924" s="35"/>
      <c r="BZ924" s="35"/>
      <c r="CA924" s="35"/>
      <c r="CB924" s="35"/>
      <c r="CC924" s="35"/>
      <c r="CD924" s="35"/>
      <c r="CE924" s="35"/>
      <c r="CF924" s="35"/>
      <c r="CG924" s="35"/>
      <c r="CH924" s="35"/>
      <c r="CI924" s="35"/>
      <c r="CJ924" s="35"/>
      <c r="CK924" s="35"/>
      <c r="CL924" s="35"/>
      <c r="CM924" s="35"/>
      <c r="CN924" s="35"/>
      <c r="CO924" s="35"/>
      <c r="CP924" s="35"/>
      <c r="CQ924" s="35"/>
      <c r="CR924" s="35"/>
      <c r="CS924" s="35"/>
      <c r="CT924" s="35"/>
      <c r="CU924" s="35"/>
      <c r="CV924" s="35"/>
      <c r="CW924" s="35"/>
      <c r="CX924" s="35"/>
      <c r="CY924" s="35"/>
      <c r="CZ924" s="35"/>
    </row>
    <row r="925" spans="1:104" ht="10.5" customHeight="1" x14ac:dyDescent="0.1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5"/>
      <c r="BB925" s="35"/>
      <c r="BC925" s="35"/>
      <c r="BD925" s="35"/>
      <c r="BE925" s="35"/>
      <c r="BF925" s="35"/>
      <c r="BG925" s="35"/>
      <c r="BH925" s="35"/>
      <c r="BI925" s="35"/>
      <c r="BJ925" s="35"/>
      <c r="BK925" s="35"/>
      <c r="BL925" s="35"/>
      <c r="BM925" s="35"/>
      <c r="BN925" s="35"/>
      <c r="BO925" s="35"/>
      <c r="BP925" s="35"/>
      <c r="BQ925" s="35"/>
      <c r="BR925" s="35"/>
      <c r="BS925" s="35"/>
      <c r="BT925" s="35"/>
      <c r="BU925" s="35"/>
      <c r="BV925" s="35"/>
      <c r="BW925" s="35"/>
      <c r="BX925" s="35"/>
      <c r="BY925" s="35"/>
      <c r="BZ925" s="35"/>
      <c r="CA925" s="35"/>
      <c r="CB925" s="35"/>
      <c r="CC925" s="35"/>
      <c r="CD925" s="35"/>
      <c r="CE925" s="35"/>
      <c r="CF925" s="35"/>
      <c r="CG925" s="35"/>
      <c r="CH925" s="35"/>
      <c r="CI925" s="35"/>
      <c r="CJ925" s="35"/>
      <c r="CK925" s="35"/>
      <c r="CL925" s="35"/>
      <c r="CM925" s="35"/>
      <c r="CN925" s="35"/>
      <c r="CO925" s="35"/>
      <c r="CP925" s="35"/>
      <c r="CQ925" s="35"/>
      <c r="CR925" s="35"/>
      <c r="CS925" s="35"/>
      <c r="CT925" s="35"/>
      <c r="CU925" s="35"/>
      <c r="CV925" s="35"/>
      <c r="CW925" s="35"/>
      <c r="CX925" s="35"/>
      <c r="CY925" s="35"/>
      <c r="CZ925" s="35"/>
    </row>
    <row r="926" spans="1:104" ht="10.5" customHeight="1" x14ac:dyDescent="0.1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  <c r="BA926" s="35"/>
      <c r="BB926" s="35"/>
      <c r="BC926" s="35"/>
      <c r="BD926" s="35"/>
      <c r="BE926" s="35"/>
      <c r="BF926" s="35"/>
      <c r="BG926" s="35"/>
      <c r="BH926" s="35"/>
      <c r="BI926" s="35"/>
      <c r="BJ926" s="35"/>
      <c r="BK926" s="35"/>
      <c r="BL926" s="35"/>
      <c r="BM926" s="35"/>
      <c r="BN926" s="35"/>
      <c r="BO926" s="35"/>
      <c r="BP926" s="35"/>
      <c r="BQ926" s="35"/>
      <c r="BR926" s="35"/>
      <c r="BS926" s="35"/>
      <c r="BT926" s="35"/>
      <c r="BU926" s="35"/>
      <c r="BV926" s="35"/>
      <c r="BW926" s="35"/>
      <c r="BX926" s="35"/>
      <c r="BY926" s="35"/>
      <c r="BZ926" s="35"/>
      <c r="CA926" s="35"/>
      <c r="CB926" s="35"/>
      <c r="CC926" s="35"/>
      <c r="CD926" s="35"/>
      <c r="CE926" s="35"/>
      <c r="CF926" s="35"/>
      <c r="CG926" s="35"/>
      <c r="CH926" s="35"/>
      <c r="CI926" s="35"/>
      <c r="CJ926" s="35"/>
      <c r="CK926" s="35"/>
      <c r="CL926" s="35"/>
      <c r="CM926" s="35"/>
      <c r="CN926" s="35"/>
      <c r="CO926" s="35"/>
      <c r="CP926" s="35"/>
      <c r="CQ926" s="35"/>
      <c r="CR926" s="35"/>
      <c r="CS926" s="35"/>
      <c r="CT926" s="35"/>
      <c r="CU926" s="35"/>
      <c r="CV926" s="35"/>
      <c r="CW926" s="35"/>
      <c r="CX926" s="35"/>
      <c r="CY926" s="35"/>
      <c r="CZ926" s="35"/>
    </row>
    <row r="927" spans="1:104" ht="10.5" customHeight="1" x14ac:dyDescent="0.1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  <c r="BA927" s="35"/>
      <c r="BB927" s="35"/>
      <c r="BC927" s="35"/>
      <c r="BD927" s="35"/>
      <c r="BE927" s="35"/>
      <c r="BF927" s="35"/>
      <c r="BG927" s="35"/>
      <c r="BH927" s="35"/>
      <c r="BI927" s="35"/>
      <c r="BJ927" s="35"/>
      <c r="BK927" s="35"/>
      <c r="BL927" s="35"/>
      <c r="BM927" s="35"/>
      <c r="BN927" s="35"/>
      <c r="BO927" s="35"/>
      <c r="BP927" s="35"/>
      <c r="BQ927" s="35"/>
      <c r="BR927" s="35"/>
      <c r="BS927" s="35"/>
      <c r="BT927" s="35"/>
      <c r="BU927" s="35"/>
      <c r="BV927" s="35"/>
      <c r="BW927" s="35"/>
      <c r="BX927" s="35"/>
      <c r="BY927" s="35"/>
      <c r="BZ927" s="35"/>
      <c r="CA927" s="35"/>
      <c r="CB927" s="35"/>
      <c r="CC927" s="35"/>
      <c r="CD927" s="35"/>
      <c r="CE927" s="35"/>
      <c r="CF927" s="35"/>
      <c r="CG927" s="35"/>
      <c r="CH927" s="35"/>
      <c r="CI927" s="35"/>
      <c r="CJ927" s="35"/>
      <c r="CK927" s="35"/>
      <c r="CL927" s="35"/>
      <c r="CM927" s="35"/>
      <c r="CN927" s="35"/>
      <c r="CO927" s="35"/>
      <c r="CP927" s="35"/>
      <c r="CQ927" s="35"/>
      <c r="CR927" s="35"/>
      <c r="CS927" s="35"/>
      <c r="CT927" s="35"/>
      <c r="CU927" s="35"/>
      <c r="CV927" s="35"/>
      <c r="CW927" s="35"/>
      <c r="CX927" s="35"/>
      <c r="CY927" s="35"/>
      <c r="CZ927" s="35"/>
    </row>
    <row r="928" spans="1:104" ht="10.5" customHeight="1" x14ac:dyDescent="0.1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  <c r="BA928" s="35"/>
      <c r="BB928" s="35"/>
      <c r="BC928" s="35"/>
      <c r="BD928" s="35"/>
      <c r="BE928" s="35"/>
      <c r="BF928" s="35"/>
      <c r="BG928" s="35"/>
      <c r="BH928" s="35"/>
      <c r="BI928" s="35"/>
      <c r="BJ928" s="35"/>
      <c r="BK928" s="35"/>
      <c r="BL928" s="35"/>
      <c r="BM928" s="35"/>
      <c r="BN928" s="35"/>
      <c r="BO928" s="35"/>
      <c r="BP928" s="35"/>
      <c r="BQ928" s="35"/>
      <c r="BR928" s="35"/>
      <c r="BS928" s="35"/>
      <c r="BT928" s="35"/>
      <c r="BU928" s="35"/>
      <c r="BV928" s="35"/>
      <c r="BW928" s="35"/>
      <c r="BX928" s="35"/>
      <c r="BY928" s="35"/>
      <c r="BZ928" s="35"/>
      <c r="CA928" s="35"/>
      <c r="CB928" s="35"/>
      <c r="CC928" s="35"/>
      <c r="CD928" s="35"/>
      <c r="CE928" s="35"/>
      <c r="CF928" s="35"/>
      <c r="CG928" s="35"/>
      <c r="CH928" s="35"/>
      <c r="CI928" s="35"/>
      <c r="CJ928" s="35"/>
      <c r="CK928" s="35"/>
      <c r="CL928" s="35"/>
      <c r="CM928" s="35"/>
      <c r="CN928" s="35"/>
      <c r="CO928" s="35"/>
      <c r="CP928" s="35"/>
      <c r="CQ928" s="35"/>
      <c r="CR928" s="35"/>
      <c r="CS928" s="35"/>
      <c r="CT928" s="35"/>
      <c r="CU928" s="35"/>
      <c r="CV928" s="35"/>
      <c r="CW928" s="35"/>
      <c r="CX928" s="35"/>
      <c r="CY928" s="35"/>
      <c r="CZ928" s="35"/>
    </row>
    <row r="929" spans="1:104" ht="10.5" customHeight="1" x14ac:dyDescent="0.1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5"/>
      <c r="BB929" s="35"/>
      <c r="BC929" s="35"/>
      <c r="BD929" s="35"/>
      <c r="BE929" s="35"/>
      <c r="BF929" s="35"/>
      <c r="BG929" s="35"/>
      <c r="BH929" s="35"/>
      <c r="BI929" s="35"/>
      <c r="BJ929" s="35"/>
      <c r="BK929" s="35"/>
      <c r="BL929" s="35"/>
      <c r="BM929" s="35"/>
      <c r="BN929" s="35"/>
      <c r="BO929" s="35"/>
      <c r="BP929" s="35"/>
      <c r="BQ929" s="35"/>
      <c r="BR929" s="35"/>
      <c r="BS929" s="35"/>
      <c r="BT929" s="35"/>
      <c r="BU929" s="35"/>
      <c r="BV929" s="35"/>
      <c r="BW929" s="35"/>
      <c r="BX929" s="35"/>
      <c r="BY929" s="35"/>
      <c r="BZ929" s="35"/>
      <c r="CA929" s="35"/>
      <c r="CB929" s="35"/>
      <c r="CC929" s="35"/>
      <c r="CD929" s="35"/>
      <c r="CE929" s="35"/>
      <c r="CF929" s="35"/>
      <c r="CG929" s="35"/>
      <c r="CH929" s="35"/>
      <c r="CI929" s="35"/>
      <c r="CJ929" s="35"/>
      <c r="CK929" s="35"/>
      <c r="CL929" s="35"/>
      <c r="CM929" s="35"/>
      <c r="CN929" s="35"/>
      <c r="CO929" s="35"/>
      <c r="CP929" s="35"/>
      <c r="CQ929" s="35"/>
      <c r="CR929" s="35"/>
      <c r="CS929" s="35"/>
      <c r="CT929" s="35"/>
      <c r="CU929" s="35"/>
      <c r="CV929" s="35"/>
      <c r="CW929" s="35"/>
      <c r="CX929" s="35"/>
      <c r="CY929" s="35"/>
      <c r="CZ929" s="35"/>
    </row>
    <row r="930" spans="1:104" ht="10.5" customHeight="1" x14ac:dyDescent="0.1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  <c r="BA930" s="35"/>
      <c r="BB930" s="35"/>
      <c r="BC930" s="35"/>
      <c r="BD930" s="35"/>
      <c r="BE930" s="35"/>
      <c r="BF930" s="35"/>
      <c r="BG930" s="35"/>
      <c r="BH930" s="35"/>
      <c r="BI930" s="35"/>
      <c r="BJ930" s="35"/>
      <c r="BK930" s="35"/>
      <c r="BL930" s="35"/>
      <c r="BM930" s="35"/>
      <c r="BN930" s="35"/>
      <c r="BO930" s="35"/>
      <c r="BP930" s="35"/>
      <c r="BQ930" s="35"/>
      <c r="BR930" s="35"/>
      <c r="BS930" s="35"/>
      <c r="BT930" s="35"/>
      <c r="BU930" s="35"/>
      <c r="BV930" s="35"/>
      <c r="BW930" s="35"/>
      <c r="BX930" s="35"/>
      <c r="BY930" s="35"/>
      <c r="BZ930" s="35"/>
      <c r="CA930" s="35"/>
      <c r="CB930" s="35"/>
      <c r="CC930" s="35"/>
      <c r="CD930" s="35"/>
      <c r="CE930" s="35"/>
      <c r="CF930" s="35"/>
      <c r="CG930" s="35"/>
      <c r="CH930" s="35"/>
      <c r="CI930" s="35"/>
      <c r="CJ930" s="35"/>
      <c r="CK930" s="35"/>
      <c r="CL930" s="35"/>
      <c r="CM930" s="35"/>
      <c r="CN930" s="35"/>
      <c r="CO930" s="35"/>
      <c r="CP930" s="35"/>
      <c r="CQ930" s="35"/>
      <c r="CR930" s="35"/>
      <c r="CS930" s="35"/>
      <c r="CT930" s="35"/>
      <c r="CU930" s="35"/>
      <c r="CV930" s="35"/>
      <c r="CW930" s="35"/>
      <c r="CX930" s="35"/>
      <c r="CY930" s="35"/>
      <c r="CZ930" s="35"/>
    </row>
    <row r="931" spans="1:104" ht="10.5" customHeight="1" x14ac:dyDescent="0.1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  <c r="BA931" s="35"/>
      <c r="BB931" s="35"/>
      <c r="BC931" s="35"/>
      <c r="BD931" s="35"/>
      <c r="BE931" s="35"/>
      <c r="BF931" s="35"/>
      <c r="BG931" s="35"/>
      <c r="BH931" s="35"/>
      <c r="BI931" s="35"/>
      <c r="BJ931" s="35"/>
      <c r="BK931" s="35"/>
      <c r="BL931" s="35"/>
      <c r="BM931" s="35"/>
      <c r="BN931" s="35"/>
      <c r="BO931" s="35"/>
      <c r="BP931" s="35"/>
      <c r="BQ931" s="35"/>
      <c r="BR931" s="35"/>
      <c r="BS931" s="35"/>
      <c r="BT931" s="35"/>
      <c r="BU931" s="35"/>
      <c r="BV931" s="35"/>
      <c r="BW931" s="35"/>
      <c r="BX931" s="35"/>
      <c r="BY931" s="35"/>
      <c r="BZ931" s="35"/>
      <c r="CA931" s="35"/>
      <c r="CB931" s="35"/>
      <c r="CC931" s="35"/>
      <c r="CD931" s="35"/>
      <c r="CE931" s="35"/>
      <c r="CF931" s="35"/>
      <c r="CG931" s="35"/>
      <c r="CH931" s="35"/>
      <c r="CI931" s="35"/>
      <c r="CJ931" s="35"/>
      <c r="CK931" s="35"/>
      <c r="CL931" s="35"/>
      <c r="CM931" s="35"/>
      <c r="CN931" s="35"/>
      <c r="CO931" s="35"/>
      <c r="CP931" s="35"/>
      <c r="CQ931" s="35"/>
      <c r="CR931" s="35"/>
      <c r="CS931" s="35"/>
      <c r="CT931" s="35"/>
      <c r="CU931" s="35"/>
      <c r="CV931" s="35"/>
      <c r="CW931" s="35"/>
      <c r="CX931" s="35"/>
      <c r="CY931" s="35"/>
      <c r="CZ931" s="35"/>
    </row>
    <row r="932" spans="1:104" ht="10.5" customHeight="1" x14ac:dyDescent="0.1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  <c r="BF932" s="35"/>
      <c r="BG932" s="35"/>
      <c r="BH932" s="35"/>
      <c r="BI932" s="35"/>
      <c r="BJ932" s="35"/>
      <c r="BK932" s="35"/>
      <c r="BL932" s="35"/>
      <c r="BM932" s="35"/>
      <c r="BN932" s="35"/>
      <c r="BO932" s="35"/>
      <c r="BP932" s="35"/>
      <c r="BQ932" s="35"/>
      <c r="BR932" s="35"/>
      <c r="BS932" s="35"/>
      <c r="BT932" s="35"/>
      <c r="BU932" s="35"/>
      <c r="BV932" s="35"/>
      <c r="BW932" s="35"/>
      <c r="BX932" s="35"/>
      <c r="BY932" s="35"/>
      <c r="BZ932" s="35"/>
      <c r="CA932" s="35"/>
      <c r="CB932" s="35"/>
      <c r="CC932" s="35"/>
      <c r="CD932" s="35"/>
      <c r="CE932" s="35"/>
      <c r="CF932" s="35"/>
      <c r="CG932" s="35"/>
      <c r="CH932" s="35"/>
      <c r="CI932" s="35"/>
      <c r="CJ932" s="35"/>
      <c r="CK932" s="35"/>
      <c r="CL932" s="35"/>
      <c r="CM932" s="35"/>
      <c r="CN932" s="35"/>
      <c r="CO932" s="35"/>
      <c r="CP932" s="35"/>
      <c r="CQ932" s="35"/>
      <c r="CR932" s="35"/>
      <c r="CS932" s="35"/>
      <c r="CT932" s="35"/>
      <c r="CU932" s="35"/>
      <c r="CV932" s="35"/>
      <c r="CW932" s="35"/>
      <c r="CX932" s="35"/>
      <c r="CY932" s="35"/>
      <c r="CZ932" s="35"/>
    </row>
    <row r="933" spans="1:104" ht="10.5" customHeight="1" x14ac:dyDescent="0.1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  <c r="BA933" s="35"/>
      <c r="BB933" s="35"/>
      <c r="BC933" s="35"/>
      <c r="BD933" s="35"/>
      <c r="BE933" s="35"/>
      <c r="BF933" s="35"/>
      <c r="BG933" s="35"/>
      <c r="BH933" s="35"/>
      <c r="BI933" s="35"/>
      <c r="BJ933" s="35"/>
      <c r="BK933" s="35"/>
      <c r="BL933" s="35"/>
      <c r="BM933" s="35"/>
      <c r="BN933" s="35"/>
      <c r="BO933" s="35"/>
      <c r="BP933" s="35"/>
      <c r="BQ933" s="35"/>
      <c r="BR933" s="35"/>
      <c r="BS933" s="35"/>
      <c r="BT933" s="35"/>
      <c r="BU933" s="35"/>
      <c r="BV933" s="35"/>
      <c r="BW933" s="35"/>
      <c r="BX933" s="35"/>
      <c r="BY933" s="35"/>
      <c r="BZ933" s="35"/>
      <c r="CA933" s="35"/>
      <c r="CB933" s="35"/>
      <c r="CC933" s="35"/>
      <c r="CD933" s="35"/>
      <c r="CE933" s="35"/>
      <c r="CF933" s="35"/>
      <c r="CG933" s="35"/>
      <c r="CH933" s="35"/>
      <c r="CI933" s="35"/>
      <c r="CJ933" s="35"/>
      <c r="CK933" s="35"/>
      <c r="CL933" s="35"/>
      <c r="CM933" s="35"/>
      <c r="CN933" s="35"/>
      <c r="CO933" s="35"/>
      <c r="CP933" s="35"/>
      <c r="CQ933" s="35"/>
      <c r="CR933" s="35"/>
      <c r="CS933" s="35"/>
      <c r="CT933" s="35"/>
      <c r="CU933" s="35"/>
      <c r="CV933" s="35"/>
      <c r="CW933" s="35"/>
      <c r="CX933" s="35"/>
      <c r="CY933" s="35"/>
      <c r="CZ933" s="35"/>
    </row>
    <row r="934" spans="1:104" ht="10.5" customHeight="1" x14ac:dyDescent="0.1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  <c r="BA934" s="35"/>
      <c r="BB934" s="35"/>
      <c r="BC934" s="35"/>
      <c r="BD934" s="35"/>
      <c r="BE934" s="35"/>
      <c r="BF934" s="35"/>
      <c r="BG934" s="35"/>
      <c r="BH934" s="35"/>
      <c r="BI934" s="35"/>
      <c r="BJ934" s="35"/>
      <c r="BK934" s="35"/>
      <c r="BL934" s="35"/>
      <c r="BM934" s="35"/>
      <c r="BN934" s="35"/>
      <c r="BO934" s="35"/>
      <c r="BP934" s="35"/>
      <c r="BQ934" s="35"/>
      <c r="BR934" s="35"/>
      <c r="BS934" s="35"/>
      <c r="BT934" s="35"/>
      <c r="BU934" s="35"/>
      <c r="BV934" s="35"/>
      <c r="BW934" s="35"/>
      <c r="BX934" s="35"/>
      <c r="BY934" s="35"/>
      <c r="BZ934" s="35"/>
      <c r="CA934" s="35"/>
      <c r="CB934" s="35"/>
      <c r="CC934" s="35"/>
      <c r="CD934" s="35"/>
      <c r="CE934" s="35"/>
      <c r="CF934" s="35"/>
      <c r="CG934" s="35"/>
      <c r="CH934" s="35"/>
      <c r="CI934" s="35"/>
      <c r="CJ934" s="35"/>
      <c r="CK934" s="35"/>
      <c r="CL934" s="35"/>
      <c r="CM934" s="35"/>
      <c r="CN934" s="35"/>
      <c r="CO934" s="35"/>
      <c r="CP934" s="35"/>
      <c r="CQ934" s="35"/>
      <c r="CR934" s="35"/>
      <c r="CS934" s="35"/>
      <c r="CT934" s="35"/>
      <c r="CU934" s="35"/>
      <c r="CV934" s="35"/>
      <c r="CW934" s="35"/>
      <c r="CX934" s="35"/>
      <c r="CY934" s="35"/>
      <c r="CZ934" s="35"/>
    </row>
    <row r="935" spans="1:104" ht="10.5" customHeight="1" x14ac:dyDescent="0.1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  <c r="BA935" s="35"/>
      <c r="BB935" s="35"/>
      <c r="BC935" s="35"/>
      <c r="BD935" s="35"/>
      <c r="BE935" s="35"/>
      <c r="BF935" s="35"/>
      <c r="BG935" s="35"/>
      <c r="BH935" s="35"/>
      <c r="BI935" s="35"/>
      <c r="BJ935" s="35"/>
      <c r="BK935" s="35"/>
      <c r="BL935" s="35"/>
      <c r="BM935" s="35"/>
      <c r="BN935" s="35"/>
      <c r="BO935" s="35"/>
      <c r="BP935" s="35"/>
      <c r="BQ935" s="35"/>
      <c r="BR935" s="35"/>
      <c r="BS935" s="35"/>
      <c r="BT935" s="35"/>
      <c r="BU935" s="35"/>
      <c r="BV935" s="35"/>
      <c r="BW935" s="35"/>
      <c r="BX935" s="35"/>
      <c r="BY935" s="35"/>
      <c r="BZ935" s="35"/>
      <c r="CA935" s="35"/>
      <c r="CB935" s="35"/>
      <c r="CC935" s="35"/>
      <c r="CD935" s="35"/>
      <c r="CE935" s="35"/>
      <c r="CF935" s="35"/>
      <c r="CG935" s="35"/>
      <c r="CH935" s="35"/>
      <c r="CI935" s="35"/>
      <c r="CJ935" s="35"/>
      <c r="CK935" s="35"/>
      <c r="CL935" s="35"/>
      <c r="CM935" s="35"/>
      <c r="CN935" s="35"/>
      <c r="CO935" s="35"/>
      <c r="CP935" s="35"/>
      <c r="CQ935" s="35"/>
      <c r="CR935" s="35"/>
      <c r="CS935" s="35"/>
      <c r="CT935" s="35"/>
      <c r="CU935" s="35"/>
      <c r="CV935" s="35"/>
      <c r="CW935" s="35"/>
      <c r="CX935" s="35"/>
      <c r="CY935" s="35"/>
      <c r="CZ935" s="35"/>
    </row>
    <row r="936" spans="1:104" ht="10.5" customHeight="1" x14ac:dyDescent="0.1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5"/>
      <c r="BB936" s="35"/>
      <c r="BC936" s="35"/>
      <c r="BD936" s="35"/>
      <c r="BE936" s="35"/>
      <c r="BF936" s="35"/>
      <c r="BG936" s="35"/>
      <c r="BH936" s="35"/>
      <c r="BI936" s="35"/>
      <c r="BJ936" s="35"/>
      <c r="BK936" s="35"/>
      <c r="BL936" s="35"/>
      <c r="BM936" s="35"/>
      <c r="BN936" s="35"/>
      <c r="BO936" s="35"/>
      <c r="BP936" s="35"/>
      <c r="BQ936" s="35"/>
      <c r="BR936" s="35"/>
      <c r="BS936" s="35"/>
      <c r="BT936" s="35"/>
      <c r="BU936" s="35"/>
      <c r="BV936" s="35"/>
      <c r="BW936" s="35"/>
      <c r="BX936" s="35"/>
      <c r="BY936" s="35"/>
      <c r="BZ936" s="35"/>
      <c r="CA936" s="35"/>
      <c r="CB936" s="35"/>
      <c r="CC936" s="35"/>
      <c r="CD936" s="35"/>
      <c r="CE936" s="35"/>
      <c r="CF936" s="35"/>
      <c r="CG936" s="35"/>
      <c r="CH936" s="35"/>
      <c r="CI936" s="35"/>
      <c r="CJ936" s="35"/>
      <c r="CK936" s="35"/>
      <c r="CL936" s="35"/>
      <c r="CM936" s="35"/>
      <c r="CN936" s="35"/>
      <c r="CO936" s="35"/>
      <c r="CP936" s="35"/>
      <c r="CQ936" s="35"/>
      <c r="CR936" s="35"/>
      <c r="CS936" s="35"/>
      <c r="CT936" s="35"/>
      <c r="CU936" s="35"/>
      <c r="CV936" s="35"/>
      <c r="CW936" s="35"/>
      <c r="CX936" s="35"/>
      <c r="CY936" s="35"/>
      <c r="CZ936" s="35"/>
    </row>
    <row r="937" spans="1:104" ht="10.5" customHeight="1" x14ac:dyDescent="0.1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5"/>
      <c r="BB937" s="35"/>
      <c r="BC937" s="35"/>
      <c r="BD937" s="35"/>
      <c r="BE937" s="35"/>
      <c r="BF937" s="35"/>
      <c r="BG937" s="35"/>
      <c r="BH937" s="35"/>
      <c r="BI937" s="35"/>
      <c r="BJ937" s="35"/>
      <c r="BK937" s="35"/>
      <c r="BL937" s="35"/>
      <c r="BM937" s="35"/>
      <c r="BN937" s="35"/>
      <c r="BO937" s="35"/>
      <c r="BP937" s="35"/>
      <c r="BQ937" s="35"/>
      <c r="BR937" s="35"/>
      <c r="BS937" s="35"/>
      <c r="BT937" s="35"/>
      <c r="BU937" s="35"/>
      <c r="BV937" s="35"/>
      <c r="BW937" s="35"/>
      <c r="BX937" s="35"/>
      <c r="BY937" s="35"/>
      <c r="BZ937" s="35"/>
      <c r="CA937" s="35"/>
      <c r="CB937" s="35"/>
      <c r="CC937" s="35"/>
      <c r="CD937" s="35"/>
      <c r="CE937" s="35"/>
      <c r="CF937" s="35"/>
      <c r="CG937" s="35"/>
      <c r="CH937" s="35"/>
      <c r="CI937" s="35"/>
      <c r="CJ937" s="35"/>
      <c r="CK937" s="35"/>
      <c r="CL937" s="35"/>
      <c r="CM937" s="35"/>
      <c r="CN937" s="35"/>
      <c r="CO937" s="35"/>
      <c r="CP937" s="35"/>
      <c r="CQ937" s="35"/>
      <c r="CR937" s="35"/>
      <c r="CS937" s="35"/>
      <c r="CT937" s="35"/>
      <c r="CU937" s="35"/>
      <c r="CV937" s="35"/>
      <c r="CW937" s="35"/>
      <c r="CX937" s="35"/>
      <c r="CY937" s="35"/>
      <c r="CZ937" s="35"/>
    </row>
    <row r="938" spans="1:104" ht="10.5" customHeight="1" x14ac:dyDescent="0.1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  <c r="BA938" s="35"/>
      <c r="BB938" s="35"/>
      <c r="BC938" s="35"/>
      <c r="BD938" s="35"/>
      <c r="BE938" s="35"/>
      <c r="BF938" s="35"/>
      <c r="BG938" s="35"/>
      <c r="BH938" s="35"/>
      <c r="BI938" s="35"/>
      <c r="BJ938" s="35"/>
      <c r="BK938" s="35"/>
      <c r="BL938" s="35"/>
      <c r="BM938" s="35"/>
      <c r="BN938" s="35"/>
      <c r="BO938" s="35"/>
      <c r="BP938" s="35"/>
      <c r="BQ938" s="35"/>
      <c r="BR938" s="35"/>
      <c r="BS938" s="35"/>
      <c r="BT938" s="35"/>
      <c r="BU938" s="35"/>
      <c r="BV938" s="35"/>
      <c r="BW938" s="35"/>
      <c r="BX938" s="35"/>
      <c r="BY938" s="35"/>
      <c r="BZ938" s="35"/>
      <c r="CA938" s="35"/>
      <c r="CB938" s="35"/>
      <c r="CC938" s="35"/>
      <c r="CD938" s="35"/>
      <c r="CE938" s="35"/>
      <c r="CF938" s="35"/>
      <c r="CG938" s="35"/>
      <c r="CH938" s="35"/>
      <c r="CI938" s="35"/>
      <c r="CJ938" s="35"/>
      <c r="CK938" s="35"/>
      <c r="CL938" s="35"/>
      <c r="CM938" s="35"/>
      <c r="CN938" s="35"/>
      <c r="CO938" s="35"/>
      <c r="CP938" s="35"/>
      <c r="CQ938" s="35"/>
      <c r="CR938" s="35"/>
      <c r="CS938" s="35"/>
      <c r="CT938" s="35"/>
      <c r="CU938" s="35"/>
      <c r="CV938" s="35"/>
      <c r="CW938" s="35"/>
      <c r="CX938" s="35"/>
      <c r="CY938" s="35"/>
      <c r="CZ938" s="35"/>
    </row>
    <row r="939" spans="1:104" ht="10.5" customHeight="1" x14ac:dyDescent="0.1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5"/>
      <c r="BB939" s="35"/>
      <c r="BC939" s="35"/>
      <c r="BD939" s="35"/>
      <c r="BE939" s="35"/>
      <c r="BF939" s="35"/>
      <c r="BG939" s="35"/>
      <c r="BH939" s="35"/>
      <c r="BI939" s="35"/>
      <c r="BJ939" s="35"/>
      <c r="BK939" s="35"/>
      <c r="BL939" s="35"/>
      <c r="BM939" s="35"/>
      <c r="BN939" s="35"/>
      <c r="BO939" s="35"/>
      <c r="BP939" s="35"/>
      <c r="BQ939" s="35"/>
      <c r="BR939" s="35"/>
      <c r="BS939" s="35"/>
      <c r="BT939" s="35"/>
      <c r="BU939" s="35"/>
      <c r="BV939" s="35"/>
      <c r="BW939" s="35"/>
      <c r="BX939" s="35"/>
      <c r="BY939" s="35"/>
      <c r="BZ939" s="35"/>
      <c r="CA939" s="35"/>
      <c r="CB939" s="35"/>
      <c r="CC939" s="35"/>
      <c r="CD939" s="35"/>
      <c r="CE939" s="35"/>
      <c r="CF939" s="35"/>
      <c r="CG939" s="35"/>
      <c r="CH939" s="35"/>
      <c r="CI939" s="35"/>
      <c r="CJ939" s="35"/>
      <c r="CK939" s="35"/>
      <c r="CL939" s="35"/>
      <c r="CM939" s="35"/>
      <c r="CN939" s="35"/>
      <c r="CO939" s="35"/>
      <c r="CP939" s="35"/>
      <c r="CQ939" s="35"/>
      <c r="CR939" s="35"/>
      <c r="CS939" s="35"/>
      <c r="CT939" s="35"/>
      <c r="CU939" s="35"/>
      <c r="CV939" s="35"/>
      <c r="CW939" s="35"/>
      <c r="CX939" s="35"/>
      <c r="CY939" s="35"/>
      <c r="CZ939" s="35"/>
    </row>
    <row r="940" spans="1:104" ht="10.5" customHeight="1" x14ac:dyDescent="0.1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5"/>
      <c r="BB940" s="35"/>
      <c r="BC940" s="35"/>
      <c r="BD940" s="35"/>
      <c r="BE940" s="35"/>
      <c r="BF940" s="35"/>
      <c r="BG940" s="35"/>
      <c r="BH940" s="35"/>
      <c r="BI940" s="35"/>
      <c r="BJ940" s="35"/>
      <c r="BK940" s="35"/>
      <c r="BL940" s="35"/>
      <c r="BM940" s="35"/>
      <c r="BN940" s="35"/>
      <c r="BO940" s="35"/>
      <c r="BP940" s="35"/>
      <c r="BQ940" s="35"/>
      <c r="BR940" s="35"/>
      <c r="BS940" s="35"/>
      <c r="BT940" s="35"/>
      <c r="BU940" s="35"/>
      <c r="BV940" s="35"/>
      <c r="BW940" s="35"/>
      <c r="BX940" s="35"/>
      <c r="BY940" s="35"/>
      <c r="BZ940" s="35"/>
      <c r="CA940" s="35"/>
      <c r="CB940" s="35"/>
      <c r="CC940" s="35"/>
      <c r="CD940" s="35"/>
      <c r="CE940" s="35"/>
      <c r="CF940" s="35"/>
      <c r="CG940" s="35"/>
      <c r="CH940" s="35"/>
      <c r="CI940" s="35"/>
      <c r="CJ940" s="35"/>
      <c r="CK940" s="35"/>
      <c r="CL940" s="35"/>
      <c r="CM940" s="35"/>
      <c r="CN940" s="35"/>
      <c r="CO940" s="35"/>
      <c r="CP940" s="35"/>
      <c r="CQ940" s="35"/>
      <c r="CR940" s="35"/>
      <c r="CS940" s="35"/>
      <c r="CT940" s="35"/>
      <c r="CU940" s="35"/>
      <c r="CV940" s="35"/>
      <c r="CW940" s="35"/>
      <c r="CX940" s="35"/>
      <c r="CY940" s="35"/>
      <c r="CZ940" s="35"/>
    </row>
    <row r="941" spans="1:104" ht="10.5" customHeight="1" x14ac:dyDescent="0.1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5"/>
      <c r="BB941" s="35"/>
      <c r="BC941" s="35"/>
      <c r="BD941" s="35"/>
      <c r="BE941" s="35"/>
      <c r="BF941" s="35"/>
      <c r="BG941" s="35"/>
      <c r="BH941" s="35"/>
      <c r="BI941" s="35"/>
      <c r="BJ941" s="35"/>
      <c r="BK941" s="35"/>
      <c r="BL941" s="35"/>
      <c r="BM941" s="35"/>
      <c r="BN941" s="35"/>
      <c r="BO941" s="35"/>
      <c r="BP941" s="35"/>
      <c r="BQ941" s="35"/>
      <c r="BR941" s="35"/>
      <c r="BS941" s="35"/>
      <c r="BT941" s="35"/>
      <c r="BU941" s="35"/>
      <c r="BV941" s="35"/>
      <c r="BW941" s="35"/>
      <c r="BX941" s="35"/>
      <c r="BY941" s="35"/>
      <c r="BZ941" s="35"/>
      <c r="CA941" s="35"/>
      <c r="CB941" s="35"/>
      <c r="CC941" s="35"/>
      <c r="CD941" s="35"/>
      <c r="CE941" s="35"/>
      <c r="CF941" s="35"/>
      <c r="CG941" s="35"/>
      <c r="CH941" s="35"/>
      <c r="CI941" s="35"/>
      <c r="CJ941" s="35"/>
      <c r="CK941" s="35"/>
      <c r="CL941" s="35"/>
      <c r="CM941" s="35"/>
      <c r="CN941" s="35"/>
      <c r="CO941" s="35"/>
      <c r="CP941" s="35"/>
      <c r="CQ941" s="35"/>
      <c r="CR941" s="35"/>
      <c r="CS941" s="35"/>
      <c r="CT941" s="35"/>
      <c r="CU941" s="35"/>
      <c r="CV941" s="35"/>
      <c r="CW941" s="35"/>
      <c r="CX941" s="35"/>
      <c r="CY941" s="35"/>
      <c r="CZ941" s="35"/>
    </row>
    <row r="942" spans="1:104" ht="10.5" customHeight="1" x14ac:dyDescent="0.1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  <c r="BA942" s="35"/>
      <c r="BB942" s="35"/>
      <c r="BC942" s="35"/>
      <c r="BD942" s="35"/>
      <c r="BE942" s="35"/>
      <c r="BF942" s="35"/>
      <c r="BG942" s="35"/>
      <c r="BH942" s="35"/>
      <c r="BI942" s="35"/>
      <c r="BJ942" s="35"/>
      <c r="BK942" s="35"/>
      <c r="BL942" s="35"/>
      <c r="BM942" s="35"/>
      <c r="BN942" s="35"/>
      <c r="BO942" s="35"/>
      <c r="BP942" s="35"/>
      <c r="BQ942" s="35"/>
      <c r="BR942" s="35"/>
      <c r="BS942" s="35"/>
      <c r="BT942" s="35"/>
      <c r="BU942" s="35"/>
      <c r="BV942" s="35"/>
      <c r="BW942" s="35"/>
      <c r="BX942" s="35"/>
      <c r="BY942" s="35"/>
      <c r="BZ942" s="35"/>
      <c r="CA942" s="35"/>
      <c r="CB942" s="35"/>
      <c r="CC942" s="35"/>
      <c r="CD942" s="35"/>
      <c r="CE942" s="35"/>
      <c r="CF942" s="35"/>
      <c r="CG942" s="35"/>
      <c r="CH942" s="35"/>
      <c r="CI942" s="35"/>
      <c r="CJ942" s="35"/>
      <c r="CK942" s="35"/>
      <c r="CL942" s="35"/>
      <c r="CM942" s="35"/>
      <c r="CN942" s="35"/>
      <c r="CO942" s="35"/>
      <c r="CP942" s="35"/>
      <c r="CQ942" s="35"/>
      <c r="CR942" s="35"/>
      <c r="CS942" s="35"/>
      <c r="CT942" s="35"/>
      <c r="CU942" s="35"/>
      <c r="CV942" s="35"/>
      <c r="CW942" s="35"/>
      <c r="CX942" s="35"/>
      <c r="CY942" s="35"/>
      <c r="CZ942" s="35"/>
    </row>
    <row r="943" spans="1:104" ht="10.5" customHeight="1" x14ac:dyDescent="0.1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5"/>
      <c r="BB943" s="35"/>
      <c r="BC943" s="35"/>
      <c r="BD943" s="35"/>
      <c r="BE943" s="35"/>
      <c r="BF943" s="35"/>
      <c r="BG943" s="35"/>
      <c r="BH943" s="35"/>
      <c r="BI943" s="35"/>
      <c r="BJ943" s="35"/>
      <c r="BK943" s="35"/>
      <c r="BL943" s="35"/>
      <c r="BM943" s="35"/>
      <c r="BN943" s="35"/>
      <c r="BO943" s="35"/>
      <c r="BP943" s="35"/>
      <c r="BQ943" s="35"/>
      <c r="BR943" s="35"/>
      <c r="BS943" s="35"/>
      <c r="BT943" s="35"/>
      <c r="BU943" s="35"/>
      <c r="BV943" s="35"/>
      <c r="BW943" s="35"/>
      <c r="BX943" s="35"/>
      <c r="BY943" s="35"/>
      <c r="BZ943" s="35"/>
      <c r="CA943" s="35"/>
      <c r="CB943" s="35"/>
      <c r="CC943" s="35"/>
      <c r="CD943" s="35"/>
      <c r="CE943" s="35"/>
      <c r="CF943" s="35"/>
      <c r="CG943" s="35"/>
      <c r="CH943" s="35"/>
      <c r="CI943" s="35"/>
      <c r="CJ943" s="35"/>
      <c r="CK943" s="35"/>
      <c r="CL943" s="35"/>
      <c r="CM943" s="35"/>
      <c r="CN943" s="35"/>
      <c r="CO943" s="35"/>
      <c r="CP943" s="35"/>
      <c r="CQ943" s="35"/>
      <c r="CR943" s="35"/>
      <c r="CS943" s="35"/>
      <c r="CT943" s="35"/>
      <c r="CU943" s="35"/>
      <c r="CV943" s="35"/>
      <c r="CW943" s="35"/>
      <c r="CX943" s="35"/>
      <c r="CY943" s="35"/>
      <c r="CZ943" s="35"/>
    </row>
    <row r="944" spans="1:104" ht="10.5" customHeight="1" x14ac:dyDescent="0.1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  <c r="BA944" s="35"/>
      <c r="BB944" s="35"/>
      <c r="BC944" s="35"/>
      <c r="BD944" s="35"/>
      <c r="BE944" s="35"/>
      <c r="BF944" s="35"/>
      <c r="BG944" s="35"/>
      <c r="BH944" s="35"/>
      <c r="BI944" s="35"/>
      <c r="BJ944" s="35"/>
      <c r="BK944" s="35"/>
      <c r="BL944" s="35"/>
      <c r="BM944" s="35"/>
      <c r="BN944" s="35"/>
      <c r="BO944" s="35"/>
      <c r="BP944" s="35"/>
      <c r="BQ944" s="35"/>
      <c r="BR944" s="35"/>
      <c r="BS944" s="35"/>
      <c r="BT944" s="35"/>
      <c r="BU944" s="35"/>
      <c r="BV944" s="35"/>
      <c r="BW944" s="35"/>
      <c r="BX944" s="35"/>
      <c r="BY944" s="35"/>
      <c r="BZ944" s="35"/>
      <c r="CA944" s="35"/>
      <c r="CB944" s="35"/>
      <c r="CC944" s="35"/>
      <c r="CD944" s="35"/>
      <c r="CE944" s="35"/>
      <c r="CF944" s="35"/>
      <c r="CG944" s="35"/>
      <c r="CH944" s="35"/>
      <c r="CI944" s="35"/>
      <c r="CJ944" s="35"/>
      <c r="CK944" s="35"/>
      <c r="CL944" s="35"/>
      <c r="CM944" s="35"/>
      <c r="CN944" s="35"/>
      <c r="CO944" s="35"/>
      <c r="CP944" s="35"/>
      <c r="CQ944" s="35"/>
      <c r="CR944" s="35"/>
      <c r="CS944" s="35"/>
      <c r="CT944" s="35"/>
      <c r="CU944" s="35"/>
      <c r="CV944" s="35"/>
      <c r="CW944" s="35"/>
      <c r="CX944" s="35"/>
      <c r="CY944" s="35"/>
      <c r="CZ944" s="35"/>
    </row>
    <row r="945" spans="1:104" ht="10.5" customHeight="1" x14ac:dyDescent="0.1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5"/>
      <c r="BB945" s="35"/>
      <c r="BC945" s="35"/>
      <c r="BD945" s="35"/>
      <c r="BE945" s="35"/>
      <c r="BF945" s="35"/>
      <c r="BG945" s="35"/>
      <c r="BH945" s="35"/>
      <c r="BI945" s="35"/>
      <c r="BJ945" s="35"/>
      <c r="BK945" s="35"/>
      <c r="BL945" s="35"/>
      <c r="BM945" s="35"/>
      <c r="BN945" s="35"/>
      <c r="BO945" s="35"/>
      <c r="BP945" s="35"/>
      <c r="BQ945" s="35"/>
      <c r="BR945" s="35"/>
      <c r="BS945" s="35"/>
      <c r="BT945" s="35"/>
      <c r="BU945" s="35"/>
      <c r="BV945" s="35"/>
      <c r="BW945" s="35"/>
      <c r="BX945" s="35"/>
      <c r="BY945" s="35"/>
      <c r="BZ945" s="35"/>
      <c r="CA945" s="35"/>
      <c r="CB945" s="35"/>
      <c r="CC945" s="35"/>
      <c r="CD945" s="35"/>
      <c r="CE945" s="35"/>
      <c r="CF945" s="35"/>
      <c r="CG945" s="35"/>
      <c r="CH945" s="35"/>
      <c r="CI945" s="35"/>
      <c r="CJ945" s="35"/>
      <c r="CK945" s="35"/>
      <c r="CL945" s="35"/>
      <c r="CM945" s="35"/>
      <c r="CN945" s="35"/>
      <c r="CO945" s="35"/>
      <c r="CP945" s="35"/>
      <c r="CQ945" s="35"/>
      <c r="CR945" s="35"/>
      <c r="CS945" s="35"/>
      <c r="CT945" s="35"/>
      <c r="CU945" s="35"/>
      <c r="CV945" s="35"/>
      <c r="CW945" s="35"/>
      <c r="CX945" s="35"/>
      <c r="CY945" s="35"/>
      <c r="CZ945" s="35"/>
    </row>
    <row r="946" spans="1:104" ht="10.5" customHeight="1" x14ac:dyDescent="0.1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5"/>
      <c r="BB946" s="35"/>
      <c r="BC946" s="35"/>
      <c r="BD946" s="35"/>
      <c r="BE946" s="35"/>
      <c r="BF946" s="35"/>
      <c r="BG946" s="35"/>
      <c r="BH946" s="35"/>
      <c r="BI946" s="35"/>
      <c r="BJ946" s="35"/>
      <c r="BK946" s="35"/>
      <c r="BL946" s="35"/>
      <c r="BM946" s="35"/>
      <c r="BN946" s="35"/>
      <c r="BO946" s="35"/>
      <c r="BP946" s="35"/>
      <c r="BQ946" s="35"/>
      <c r="BR946" s="35"/>
      <c r="BS946" s="35"/>
      <c r="BT946" s="35"/>
      <c r="BU946" s="35"/>
      <c r="BV946" s="35"/>
      <c r="BW946" s="35"/>
      <c r="BX946" s="35"/>
      <c r="BY946" s="35"/>
      <c r="BZ946" s="35"/>
      <c r="CA946" s="35"/>
      <c r="CB946" s="35"/>
      <c r="CC946" s="35"/>
      <c r="CD946" s="35"/>
      <c r="CE946" s="35"/>
      <c r="CF946" s="35"/>
      <c r="CG946" s="35"/>
      <c r="CH946" s="35"/>
      <c r="CI946" s="35"/>
      <c r="CJ946" s="35"/>
      <c r="CK946" s="35"/>
      <c r="CL946" s="35"/>
      <c r="CM946" s="35"/>
      <c r="CN946" s="35"/>
      <c r="CO946" s="35"/>
      <c r="CP946" s="35"/>
      <c r="CQ946" s="35"/>
      <c r="CR946" s="35"/>
      <c r="CS946" s="35"/>
      <c r="CT946" s="35"/>
      <c r="CU946" s="35"/>
      <c r="CV946" s="35"/>
      <c r="CW946" s="35"/>
      <c r="CX946" s="35"/>
      <c r="CY946" s="35"/>
      <c r="CZ946" s="35"/>
    </row>
    <row r="947" spans="1:104" ht="10.5" customHeight="1" x14ac:dyDescent="0.1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  <c r="BI947" s="35"/>
      <c r="BJ947" s="35"/>
      <c r="BK947" s="35"/>
      <c r="BL947" s="35"/>
      <c r="BM947" s="35"/>
      <c r="BN947" s="35"/>
      <c r="BO947" s="35"/>
      <c r="BP947" s="35"/>
      <c r="BQ947" s="35"/>
      <c r="BR947" s="35"/>
      <c r="BS947" s="35"/>
      <c r="BT947" s="35"/>
      <c r="BU947" s="35"/>
      <c r="BV947" s="35"/>
      <c r="BW947" s="35"/>
      <c r="BX947" s="35"/>
      <c r="BY947" s="35"/>
      <c r="BZ947" s="35"/>
      <c r="CA947" s="35"/>
      <c r="CB947" s="35"/>
      <c r="CC947" s="35"/>
      <c r="CD947" s="35"/>
      <c r="CE947" s="35"/>
      <c r="CF947" s="35"/>
      <c r="CG947" s="35"/>
      <c r="CH947" s="35"/>
      <c r="CI947" s="35"/>
      <c r="CJ947" s="35"/>
      <c r="CK947" s="35"/>
      <c r="CL947" s="35"/>
      <c r="CM947" s="35"/>
      <c r="CN947" s="35"/>
      <c r="CO947" s="35"/>
      <c r="CP947" s="35"/>
      <c r="CQ947" s="35"/>
      <c r="CR947" s="35"/>
      <c r="CS947" s="35"/>
      <c r="CT947" s="35"/>
      <c r="CU947" s="35"/>
      <c r="CV947" s="35"/>
      <c r="CW947" s="35"/>
      <c r="CX947" s="35"/>
      <c r="CY947" s="35"/>
      <c r="CZ947" s="35"/>
    </row>
    <row r="948" spans="1:104" ht="10.5" customHeight="1" x14ac:dyDescent="0.1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  <c r="BF948" s="35"/>
      <c r="BG948" s="35"/>
      <c r="BH948" s="35"/>
      <c r="BI948" s="35"/>
      <c r="BJ948" s="35"/>
      <c r="BK948" s="35"/>
      <c r="BL948" s="35"/>
      <c r="BM948" s="35"/>
      <c r="BN948" s="35"/>
      <c r="BO948" s="35"/>
      <c r="BP948" s="35"/>
      <c r="BQ948" s="35"/>
      <c r="BR948" s="35"/>
      <c r="BS948" s="35"/>
      <c r="BT948" s="35"/>
      <c r="BU948" s="35"/>
      <c r="BV948" s="35"/>
      <c r="BW948" s="35"/>
      <c r="BX948" s="35"/>
      <c r="BY948" s="35"/>
      <c r="BZ948" s="35"/>
      <c r="CA948" s="35"/>
      <c r="CB948" s="35"/>
      <c r="CC948" s="35"/>
      <c r="CD948" s="35"/>
      <c r="CE948" s="35"/>
      <c r="CF948" s="35"/>
      <c r="CG948" s="35"/>
      <c r="CH948" s="35"/>
      <c r="CI948" s="35"/>
      <c r="CJ948" s="35"/>
      <c r="CK948" s="35"/>
      <c r="CL948" s="35"/>
      <c r="CM948" s="35"/>
      <c r="CN948" s="35"/>
      <c r="CO948" s="35"/>
      <c r="CP948" s="35"/>
      <c r="CQ948" s="35"/>
      <c r="CR948" s="35"/>
      <c r="CS948" s="35"/>
      <c r="CT948" s="35"/>
      <c r="CU948" s="35"/>
      <c r="CV948" s="35"/>
      <c r="CW948" s="35"/>
      <c r="CX948" s="35"/>
      <c r="CY948" s="35"/>
      <c r="CZ948" s="35"/>
    </row>
    <row r="949" spans="1:104" ht="10.5" customHeight="1" x14ac:dyDescent="0.1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  <c r="BF949" s="35"/>
      <c r="BG949" s="35"/>
      <c r="BH949" s="35"/>
      <c r="BI949" s="35"/>
      <c r="BJ949" s="35"/>
      <c r="BK949" s="35"/>
      <c r="BL949" s="35"/>
      <c r="BM949" s="35"/>
      <c r="BN949" s="35"/>
      <c r="BO949" s="35"/>
      <c r="BP949" s="35"/>
      <c r="BQ949" s="35"/>
      <c r="BR949" s="35"/>
      <c r="BS949" s="35"/>
      <c r="BT949" s="35"/>
      <c r="BU949" s="35"/>
      <c r="BV949" s="35"/>
      <c r="BW949" s="35"/>
      <c r="BX949" s="35"/>
      <c r="BY949" s="35"/>
      <c r="BZ949" s="35"/>
      <c r="CA949" s="35"/>
      <c r="CB949" s="35"/>
      <c r="CC949" s="35"/>
      <c r="CD949" s="35"/>
      <c r="CE949" s="35"/>
      <c r="CF949" s="35"/>
      <c r="CG949" s="35"/>
      <c r="CH949" s="35"/>
      <c r="CI949" s="35"/>
      <c r="CJ949" s="35"/>
      <c r="CK949" s="35"/>
      <c r="CL949" s="35"/>
      <c r="CM949" s="35"/>
      <c r="CN949" s="35"/>
      <c r="CO949" s="35"/>
      <c r="CP949" s="35"/>
      <c r="CQ949" s="35"/>
      <c r="CR949" s="35"/>
      <c r="CS949" s="35"/>
      <c r="CT949" s="35"/>
      <c r="CU949" s="35"/>
      <c r="CV949" s="35"/>
      <c r="CW949" s="35"/>
      <c r="CX949" s="35"/>
      <c r="CY949" s="35"/>
      <c r="CZ949" s="35"/>
    </row>
    <row r="950" spans="1:104" ht="10.5" customHeight="1" x14ac:dyDescent="0.1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  <c r="BA950" s="35"/>
      <c r="BB950" s="35"/>
      <c r="BC950" s="35"/>
      <c r="BD950" s="35"/>
      <c r="BE950" s="35"/>
      <c r="BF950" s="35"/>
      <c r="BG950" s="35"/>
      <c r="BH950" s="35"/>
      <c r="BI950" s="35"/>
      <c r="BJ950" s="35"/>
      <c r="BK950" s="35"/>
      <c r="BL950" s="35"/>
      <c r="BM950" s="35"/>
      <c r="BN950" s="35"/>
      <c r="BO950" s="35"/>
      <c r="BP950" s="35"/>
      <c r="BQ950" s="35"/>
      <c r="BR950" s="35"/>
      <c r="BS950" s="35"/>
      <c r="BT950" s="35"/>
      <c r="BU950" s="35"/>
      <c r="BV950" s="35"/>
      <c r="BW950" s="35"/>
      <c r="BX950" s="35"/>
      <c r="BY950" s="35"/>
      <c r="BZ950" s="35"/>
      <c r="CA950" s="35"/>
      <c r="CB950" s="35"/>
      <c r="CC950" s="35"/>
      <c r="CD950" s="35"/>
      <c r="CE950" s="35"/>
      <c r="CF950" s="35"/>
      <c r="CG950" s="35"/>
      <c r="CH950" s="35"/>
      <c r="CI950" s="35"/>
      <c r="CJ950" s="35"/>
      <c r="CK950" s="35"/>
      <c r="CL950" s="35"/>
      <c r="CM950" s="35"/>
      <c r="CN950" s="35"/>
      <c r="CO950" s="35"/>
      <c r="CP950" s="35"/>
      <c r="CQ950" s="35"/>
      <c r="CR950" s="35"/>
      <c r="CS950" s="35"/>
      <c r="CT950" s="35"/>
      <c r="CU950" s="35"/>
      <c r="CV950" s="35"/>
      <c r="CW950" s="35"/>
      <c r="CX950" s="35"/>
      <c r="CY950" s="35"/>
      <c r="CZ950" s="35"/>
    </row>
    <row r="951" spans="1:104" ht="10.5" customHeight="1" x14ac:dyDescent="0.1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  <c r="BA951" s="35"/>
      <c r="BB951" s="35"/>
      <c r="BC951" s="35"/>
      <c r="BD951" s="35"/>
      <c r="BE951" s="35"/>
      <c r="BF951" s="35"/>
      <c r="BG951" s="35"/>
      <c r="BH951" s="35"/>
      <c r="BI951" s="35"/>
      <c r="BJ951" s="35"/>
      <c r="BK951" s="35"/>
      <c r="BL951" s="35"/>
      <c r="BM951" s="35"/>
      <c r="BN951" s="35"/>
      <c r="BO951" s="35"/>
      <c r="BP951" s="35"/>
      <c r="BQ951" s="35"/>
      <c r="BR951" s="35"/>
      <c r="BS951" s="35"/>
      <c r="BT951" s="35"/>
      <c r="BU951" s="35"/>
      <c r="BV951" s="35"/>
      <c r="BW951" s="35"/>
      <c r="BX951" s="35"/>
      <c r="BY951" s="35"/>
      <c r="BZ951" s="35"/>
      <c r="CA951" s="35"/>
      <c r="CB951" s="35"/>
      <c r="CC951" s="35"/>
      <c r="CD951" s="35"/>
      <c r="CE951" s="35"/>
      <c r="CF951" s="35"/>
      <c r="CG951" s="35"/>
      <c r="CH951" s="35"/>
      <c r="CI951" s="35"/>
      <c r="CJ951" s="35"/>
      <c r="CK951" s="35"/>
      <c r="CL951" s="35"/>
      <c r="CM951" s="35"/>
      <c r="CN951" s="35"/>
      <c r="CO951" s="35"/>
      <c r="CP951" s="35"/>
      <c r="CQ951" s="35"/>
      <c r="CR951" s="35"/>
      <c r="CS951" s="35"/>
      <c r="CT951" s="35"/>
      <c r="CU951" s="35"/>
      <c r="CV951" s="35"/>
      <c r="CW951" s="35"/>
      <c r="CX951" s="35"/>
      <c r="CY951" s="35"/>
      <c r="CZ951" s="35"/>
    </row>
    <row r="952" spans="1:104" ht="10.5" customHeight="1" x14ac:dyDescent="0.1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5"/>
      <c r="BB952" s="35"/>
      <c r="BC952" s="35"/>
      <c r="BD952" s="35"/>
      <c r="BE952" s="35"/>
      <c r="BF952" s="35"/>
      <c r="BG952" s="35"/>
      <c r="BH952" s="35"/>
      <c r="BI952" s="35"/>
      <c r="BJ952" s="35"/>
      <c r="BK952" s="35"/>
      <c r="BL952" s="35"/>
      <c r="BM952" s="35"/>
      <c r="BN952" s="35"/>
      <c r="BO952" s="35"/>
      <c r="BP952" s="35"/>
      <c r="BQ952" s="35"/>
      <c r="BR952" s="35"/>
      <c r="BS952" s="35"/>
      <c r="BT952" s="35"/>
      <c r="BU952" s="35"/>
      <c r="BV952" s="35"/>
      <c r="BW952" s="35"/>
      <c r="BX952" s="35"/>
      <c r="BY952" s="35"/>
      <c r="BZ952" s="35"/>
      <c r="CA952" s="35"/>
      <c r="CB952" s="35"/>
      <c r="CC952" s="35"/>
      <c r="CD952" s="35"/>
      <c r="CE952" s="35"/>
      <c r="CF952" s="35"/>
      <c r="CG952" s="35"/>
      <c r="CH952" s="35"/>
      <c r="CI952" s="35"/>
      <c r="CJ952" s="35"/>
      <c r="CK952" s="35"/>
      <c r="CL952" s="35"/>
      <c r="CM952" s="35"/>
      <c r="CN952" s="35"/>
      <c r="CO952" s="35"/>
      <c r="CP952" s="35"/>
      <c r="CQ952" s="35"/>
      <c r="CR952" s="35"/>
      <c r="CS952" s="35"/>
      <c r="CT952" s="35"/>
      <c r="CU952" s="35"/>
      <c r="CV952" s="35"/>
      <c r="CW952" s="35"/>
      <c r="CX952" s="35"/>
      <c r="CY952" s="35"/>
      <c r="CZ952" s="35"/>
    </row>
    <row r="953" spans="1:104" ht="10.5" customHeight="1" x14ac:dyDescent="0.1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  <c r="BA953" s="35"/>
      <c r="BB953" s="35"/>
      <c r="BC953" s="35"/>
      <c r="BD953" s="35"/>
      <c r="BE953" s="35"/>
      <c r="BF953" s="35"/>
      <c r="BG953" s="35"/>
      <c r="BH953" s="35"/>
      <c r="BI953" s="35"/>
      <c r="BJ953" s="35"/>
      <c r="BK953" s="35"/>
      <c r="BL953" s="35"/>
      <c r="BM953" s="35"/>
      <c r="BN953" s="35"/>
      <c r="BO953" s="35"/>
      <c r="BP953" s="35"/>
      <c r="BQ953" s="35"/>
      <c r="BR953" s="35"/>
      <c r="BS953" s="35"/>
      <c r="BT953" s="35"/>
      <c r="BU953" s="35"/>
      <c r="BV953" s="35"/>
      <c r="BW953" s="35"/>
      <c r="BX953" s="35"/>
      <c r="BY953" s="35"/>
      <c r="BZ953" s="35"/>
      <c r="CA953" s="35"/>
      <c r="CB953" s="35"/>
      <c r="CC953" s="35"/>
      <c r="CD953" s="35"/>
      <c r="CE953" s="35"/>
      <c r="CF953" s="35"/>
      <c r="CG953" s="35"/>
      <c r="CH953" s="35"/>
      <c r="CI953" s="35"/>
      <c r="CJ953" s="35"/>
      <c r="CK953" s="35"/>
      <c r="CL953" s="35"/>
      <c r="CM953" s="35"/>
      <c r="CN953" s="35"/>
      <c r="CO953" s="35"/>
      <c r="CP953" s="35"/>
      <c r="CQ953" s="35"/>
      <c r="CR953" s="35"/>
      <c r="CS953" s="35"/>
      <c r="CT953" s="35"/>
      <c r="CU953" s="35"/>
      <c r="CV953" s="35"/>
      <c r="CW953" s="35"/>
      <c r="CX953" s="35"/>
      <c r="CY953" s="35"/>
      <c r="CZ953" s="35"/>
    </row>
    <row r="954" spans="1:104" ht="10.5" customHeight="1" x14ac:dyDescent="0.1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5"/>
      <c r="BB954" s="35"/>
      <c r="BC954" s="35"/>
      <c r="BD954" s="35"/>
      <c r="BE954" s="35"/>
      <c r="BF954" s="35"/>
      <c r="BG954" s="35"/>
      <c r="BH954" s="35"/>
      <c r="BI954" s="35"/>
      <c r="BJ954" s="35"/>
      <c r="BK954" s="35"/>
      <c r="BL954" s="35"/>
      <c r="BM954" s="35"/>
      <c r="BN954" s="35"/>
      <c r="BO954" s="35"/>
      <c r="BP954" s="35"/>
      <c r="BQ954" s="35"/>
      <c r="BR954" s="35"/>
      <c r="BS954" s="35"/>
      <c r="BT954" s="35"/>
      <c r="BU954" s="35"/>
      <c r="BV954" s="35"/>
      <c r="BW954" s="35"/>
      <c r="BX954" s="35"/>
      <c r="BY954" s="35"/>
      <c r="BZ954" s="35"/>
      <c r="CA954" s="35"/>
      <c r="CB954" s="35"/>
      <c r="CC954" s="35"/>
      <c r="CD954" s="35"/>
      <c r="CE954" s="35"/>
      <c r="CF954" s="35"/>
      <c r="CG954" s="35"/>
      <c r="CH954" s="35"/>
      <c r="CI954" s="35"/>
      <c r="CJ954" s="35"/>
      <c r="CK954" s="35"/>
      <c r="CL954" s="35"/>
      <c r="CM954" s="35"/>
      <c r="CN954" s="35"/>
      <c r="CO954" s="35"/>
      <c r="CP954" s="35"/>
      <c r="CQ954" s="35"/>
      <c r="CR954" s="35"/>
      <c r="CS954" s="35"/>
      <c r="CT954" s="35"/>
      <c r="CU954" s="35"/>
      <c r="CV954" s="35"/>
      <c r="CW954" s="35"/>
      <c r="CX954" s="35"/>
      <c r="CY954" s="35"/>
      <c r="CZ954" s="35"/>
    </row>
    <row r="955" spans="1:104" ht="10.5" customHeight="1" x14ac:dyDescent="0.1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5"/>
      <c r="BB955" s="35"/>
      <c r="BC955" s="35"/>
      <c r="BD955" s="35"/>
      <c r="BE955" s="35"/>
      <c r="BF955" s="35"/>
      <c r="BG955" s="35"/>
      <c r="BH955" s="35"/>
      <c r="BI955" s="35"/>
      <c r="BJ955" s="35"/>
      <c r="BK955" s="35"/>
      <c r="BL955" s="35"/>
      <c r="BM955" s="35"/>
      <c r="BN955" s="35"/>
      <c r="BO955" s="35"/>
      <c r="BP955" s="35"/>
      <c r="BQ955" s="35"/>
      <c r="BR955" s="35"/>
      <c r="BS955" s="35"/>
      <c r="BT955" s="35"/>
      <c r="BU955" s="35"/>
      <c r="BV955" s="35"/>
      <c r="BW955" s="35"/>
      <c r="BX955" s="35"/>
      <c r="BY955" s="35"/>
      <c r="BZ955" s="35"/>
      <c r="CA955" s="35"/>
      <c r="CB955" s="35"/>
      <c r="CC955" s="35"/>
      <c r="CD955" s="35"/>
      <c r="CE955" s="35"/>
      <c r="CF955" s="35"/>
      <c r="CG955" s="35"/>
      <c r="CH955" s="35"/>
      <c r="CI955" s="35"/>
      <c r="CJ955" s="35"/>
      <c r="CK955" s="35"/>
      <c r="CL955" s="35"/>
      <c r="CM955" s="35"/>
      <c r="CN955" s="35"/>
      <c r="CO955" s="35"/>
      <c r="CP955" s="35"/>
      <c r="CQ955" s="35"/>
      <c r="CR955" s="35"/>
      <c r="CS955" s="35"/>
      <c r="CT955" s="35"/>
      <c r="CU955" s="35"/>
      <c r="CV955" s="35"/>
      <c r="CW955" s="35"/>
      <c r="CX955" s="35"/>
      <c r="CY955" s="35"/>
      <c r="CZ955" s="35"/>
    </row>
    <row r="956" spans="1:104" ht="10.5" customHeight="1" x14ac:dyDescent="0.1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5"/>
      <c r="BB956" s="35"/>
      <c r="BC956" s="35"/>
      <c r="BD956" s="35"/>
      <c r="BE956" s="35"/>
      <c r="BF956" s="35"/>
      <c r="BG956" s="35"/>
      <c r="BH956" s="35"/>
      <c r="BI956" s="35"/>
      <c r="BJ956" s="35"/>
      <c r="BK956" s="35"/>
      <c r="BL956" s="35"/>
      <c r="BM956" s="35"/>
      <c r="BN956" s="35"/>
      <c r="BO956" s="35"/>
      <c r="BP956" s="35"/>
      <c r="BQ956" s="35"/>
      <c r="BR956" s="35"/>
      <c r="BS956" s="35"/>
      <c r="BT956" s="35"/>
      <c r="BU956" s="35"/>
      <c r="BV956" s="35"/>
      <c r="BW956" s="35"/>
      <c r="BX956" s="35"/>
      <c r="BY956" s="35"/>
      <c r="BZ956" s="35"/>
      <c r="CA956" s="35"/>
      <c r="CB956" s="35"/>
      <c r="CC956" s="35"/>
      <c r="CD956" s="35"/>
      <c r="CE956" s="35"/>
      <c r="CF956" s="35"/>
      <c r="CG956" s="35"/>
      <c r="CH956" s="35"/>
      <c r="CI956" s="35"/>
      <c r="CJ956" s="35"/>
      <c r="CK956" s="35"/>
      <c r="CL956" s="35"/>
      <c r="CM956" s="35"/>
      <c r="CN956" s="35"/>
      <c r="CO956" s="35"/>
      <c r="CP956" s="35"/>
      <c r="CQ956" s="35"/>
      <c r="CR956" s="35"/>
      <c r="CS956" s="35"/>
      <c r="CT956" s="35"/>
      <c r="CU956" s="35"/>
      <c r="CV956" s="35"/>
      <c r="CW956" s="35"/>
      <c r="CX956" s="35"/>
      <c r="CY956" s="35"/>
      <c r="CZ956" s="35"/>
    </row>
    <row r="957" spans="1:104" ht="10.5" customHeight="1" x14ac:dyDescent="0.1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  <c r="BA957" s="35"/>
      <c r="BB957" s="35"/>
      <c r="BC957" s="35"/>
      <c r="BD957" s="35"/>
      <c r="BE957" s="35"/>
      <c r="BF957" s="35"/>
      <c r="BG957" s="35"/>
      <c r="BH957" s="35"/>
      <c r="BI957" s="35"/>
      <c r="BJ957" s="35"/>
      <c r="BK957" s="35"/>
      <c r="BL957" s="35"/>
      <c r="BM957" s="35"/>
      <c r="BN957" s="35"/>
      <c r="BO957" s="35"/>
      <c r="BP957" s="35"/>
      <c r="BQ957" s="35"/>
      <c r="BR957" s="35"/>
      <c r="BS957" s="35"/>
      <c r="BT957" s="35"/>
      <c r="BU957" s="35"/>
      <c r="BV957" s="35"/>
      <c r="BW957" s="35"/>
      <c r="BX957" s="35"/>
      <c r="BY957" s="35"/>
      <c r="BZ957" s="35"/>
      <c r="CA957" s="35"/>
      <c r="CB957" s="35"/>
      <c r="CC957" s="35"/>
      <c r="CD957" s="35"/>
      <c r="CE957" s="35"/>
      <c r="CF957" s="35"/>
      <c r="CG957" s="35"/>
      <c r="CH957" s="35"/>
      <c r="CI957" s="35"/>
      <c r="CJ957" s="35"/>
      <c r="CK957" s="35"/>
      <c r="CL957" s="35"/>
      <c r="CM957" s="35"/>
      <c r="CN957" s="35"/>
      <c r="CO957" s="35"/>
      <c r="CP957" s="35"/>
      <c r="CQ957" s="35"/>
      <c r="CR957" s="35"/>
      <c r="CS957" s="35"/>
      <c r="CT957" s="35"/>
      <c r="CU957" s="35"/>
      <c r="CV957" s="35"/>
      <c r="CW957" s="35"/>
      <c r="CX957" s="35"/>
      <c r="CY957" s="35"/>
      <c r="CZ957" s="35"/>
    </row>
    <row r="958" spans="1:104" ht="10.5" customHeight="1" x14ac:dyDescent="0.1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  <c r="BA958" s="35"/>
      <c r="BB958" s="35"/>
      <c r="BC958" s="35"/>
      <c r="BD958" s="35"/>
      <c r="BE958" s="35"/>
      <c r="BF958" s="35"/>
      <c r="BG958" s="35"/>
      <c r="BH958" s="35"/>
      <c r="BI958" s="35"/>
      <c r="BJ958" s="35"/>
      <c r="BK958" s="35"/>
      <c r="BL958" s="35"/>
      <c r="BM958" s="35"/>
      <c r="BN958" s="35"/>
      <c r="BO958" s="35"/>
      <c r="BP958" s="35"/>
      <c r="BQ958" s="35"/>
      <c r="BR958" s="35"/>
      <c r="BS958" s="35"/>
      <c r="BT958" s="35"/>
      <c r="BU958" s="35"/>
      <c r="BV958" s="35"/>
      <c r="BW958" s="35"/>
      <c r="BX958" s="35"/>
      <c r="BY958" s="35"/>
      <c r="BZ958" s="35"/>
      <c r="CA958" s="35"/>
      <c r="CB958" s="35"/>
      <c r="CC958" s="35"/>
      <c r="CD958" s="35"/>
      <c r="CE958" s="35"/>
      <c r="CF958" s="35"/>
      <c r="CG958" s="35"/>
      <c r="CH958" s="35"/>
      <c r="CI958" s="35"/>
      <c r="CJ958" s="35"/>
      <c r="CK958" s="35"/>
      <c r="CL958" s="35"/>
      <c r="CM958" s="35"/>
      <c r="CN958" s="35"/>
      <c r="CO958" s="35"/>
      <c r="CP958" s="35"/>
      <c r="CQ958" s="35"/>
      <c r="CR958" s="35"/>
      <c r="CS958" s="35"/>
      <c r="CT958" s="35"/>
      <c r="CU958" s="35"/>
      <c r="CV958" s="35"/>
      <c r="CW958" s="35"/>
      <c r="CX958" s="35"/>
      <c r="CY958" s="35"/>
      <c r="CZ958" s="35"/>
    </row>
    <row r="959" spans="1:104" ht="10.5" customHeight="1" x14ac:dyDescent="0.1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5"/>
      <c r="BB959" s="35"/>
      <c r="BC959" s="35"/>
      <c r="BD959" s="35"/>
      <c r="BE959" s="35"/>
      <c r="BF959" s="35"/>
      <c r="BG959" s="35"/>
      <c r="BH959" s="35"/>
      <c r="BI959" s="35"/>
      <c r="BJ959" s="35"/>
      <c r="BK959" s="35"/>
      <c r="BL959" s="35"/>
      <c r="BM959" s="35"/>
      <c r="BN959" s="35"/>
      <c r="BO959" s="35"/>
      <c r="BP959" s="35"/>
      <c r="BQ959" s="35"/>
      <c r="BR959" s="35"/>
      <c r="BS959" s="35"/>
      <c r="BT959" s="35"/>
      <c r="BU959" s="35"/>
      <c r="BV959" s="35"/>
      <c r="BW959" s="35"/>
      <c r="BX959" s="35"/>
      <c r="BY959" s="35"/>
      <c r="BZ959" s="35"/>
      <c r="CA959" s="35"/>
      <c r="CB959" s="35"/>
      <c r="CC959" s="35"/>
      <c r="CD959" s="35"/>
      <c r="CE959" s="35"/>
      <c r="CF959" s="35"/>
      <c r="CG959" s="35"/>
      <c r="CH959" s="35"/>
      <c r="CI959" s="35"/>
      <c r="CJ959" s="35"/>
      <c r="CK959" s="35"/>
      <c r="CL959" s="35"/>
      <c r="CM959" s="35"/>
      <c r="CN959" s="35"/>
      <c r="CO959" s="35"/>
      <c r="CP959" s="35"/>
      <c r="CQ959" s="35"/>
      <c r="CR959" s="35"/>
      <c r="CS959" s="35"/>
      <c r="CT959" s="35"/>
      <c r="CU959" s="35"/>
      <c r="CV959" s="35"/>
      <c r="CW959" s="35"/>
      <c r="CX959" s="35"/>
      <c r="CY959" s="35"/>
      <c r="CZ959" s="35"/>
    </row>
    <row r="960" spans="1:104" ht="10.5" customHeight="1" x14ac:dyDescent="0.1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  <c r="BA960" s="35"/>
      <c r="BB960" s="35"/>
      <c r="BC960" s="35"/>
      <c r="BD960" s="35"/>
      <c r="BE960" s="35"/>
      <c r="BF960" s="35"/>
      <c r="BG960" s="35"/>
      <c r="BH960" s="35"/>
      <c r="BI960" s="35"/>
      <c r="BJ960" s="35"/>
      <c r="BK960" s="35"/>
      <c r="BL960" s="35"/>
      <c r="BM960" s="35"/>
      <c r="BN960" s="35"/>
      <c r="BO960" s="35"/>
      <c r="BP960" s="35"/>
      <c r="BQ960" s="35"/>
      <c r="BR960" s="35"/>
      <c r="BS960" s="35"/>
      <c r="BT960" s="35"/>
      <c r="BU960" s="35"/>
      <c r="BV960" s="35"/>
      <c r="BW960" s="35"/>
      <c r="BX960" s="35"/>
      <c r="BY960" s="35"/>
      <c r="BZ960" s="35"/>
      <c r="CA960" s="35"/>
      <c r="CB960" s="35"/>
      <c r="CC960" s="35"/>
      <c r="CD960" s="35"/>
      <c r="CE960" s="35"/>
      <c r="CF960" s="35"/>
      <c r="CG960" s="35"/>
      <c r="CH960" s="35"/>
      <c r="CI960" s="35"/>
      <c r="CJ960" s="35"/>
      <c r="CK960" s="35"/>
      <c r="CL960" s="35"/>
      <c r="CM960" s="35"/>
      <c r="CN960" s="35"/>
      <c r="CO960" s="35"/>
      <c r="CP960" s="35"/>
      <c r="CQ960" s="35"/>
      <c r="CR960" s="35"/>
      <c r="CS960" s="35"/>
      <c r="CT960" s="35"/>
      <c r="CU960" s="35"/>
      <c r="CV960" s="35"/>
      <c r="CW960" s="35"/>
      <c r="CX960" s="35"/>
      <c r="CY960" s="35"/>
      <c r="CZ960" s="35"/>
    </row>
    <row r="961" spans="1:104" ht="10.5" customHeight="1" x14ac:dyDescent="0.1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  <c r="BA961" s="35"/>
      <c r="BB961" s="35"/>
      <c r="BC961" s="35"/>
      <c r="BD961" s="35"/>
      <c r="BE961" s="35"/>
      <c r="BF961" s="35"/>
      <c r="BG961" s="35"/>
      <c r="BH961" s="35"/>
      <c r="BI961" s="35"/>
      <c r="BJ961" s="35"/>
      <c r="BK961" s="35"/>
      <c r="BL961" s="35"/>
      <c r="BM961" s="35"/>
      <c r="BN961" s="35"/>
      <c r="BO961" s="35"/>
      <c r="BP961" s="35"/>
      <c r="BQ961" s="35"/>
      <c r="BR961" s="35"/>
      <c r="BS961" s="35"/>
      <c r="BT961" s="35"/>
      <c r="BU961" s="35"/>
      <c r="BV961" s="35"/>
      <c r="BW961" s="35"/>
      <c r="BX961" s="35"/>
      <c r="BY961" s="35"/>
      <c r="BZ961" s="35"/>
      <c r="CA961" s="35"/>
      <c r="CB961" s="35"/>
      <c r="CC961" s="35"/>
      <c r="CD961" s="35"/>
      <c r="CE961" s="35"/>
      <c r="CF961" s="35"/>
      <c r="CG961" s="35"/>
      <c r="CH961" s="35"/>
      <c r="CI961" s="35"/>
      <c r="CJ961" s="35"/>
      <c r="CK961" s="35"/>
      <c r="CL961" s="35"/>
      <c r="CM961" s="35"/>
      <c r="CN961" s="35"/>
      <c r="CO961" s="35"/>
      <c r="CP961" s="35"/>
      <c r="CQ961" s="35"/>
      <c r="CR961" s="35"/>
      <c r="CS961" s="35"/>
      <c r="CT961" s="35"/>
      <c r="CU961" s="35"/>
      <c r="CV961" s="35"/>
      <c r="CW961" s="35"/>
      <c r="CX961" s="35"/>
      <c r="CY961" s="35"/>
      <c r="CZ961" s="35"/>
    </row>
    <row r="962" spans="1:104" ht="10.5" customHeight="1" x14ac:dyDescent="0.1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  <c r="BA962" s="35"/>
      <c r="BB962" s="35"/>
      <c r="BC962" s="35"/>
      <c r="BD962" s="35"/>
      <c r="BE962" s="35"/>
      <c r="BF962" s="35"/>
      <c r="BG962" s="35"/>
      <c r="BH962" s="35"/>
      <c r="BI962" s="35"/>
      <c r="BJ962" s="35"/>
      <c r="BK962" s="35"/>
      <c r="BL962" s="35"/>
      <c r="BM962" s="35"/>
      <c r="BN962" s="35"/>
      <c r="BO962" s="35"/>
      <c r="BP962" s="35"/>
      <c r="BQ962" s="35"/>
      <c r="BR962" s="35"/>
      <c r="BS962" s="35"/>
      <c r="BT962" s="35"/>
      <c r="BU962" s="35"/>
      <c r="BV962" s="35"/>
      <c r="BW962" s="35"/>
      <c r="BX962" s="35"/>
      <c r="BY962" s="35"/>
      <c r="BZ962" s="35"/>
      <c r="CA962" s="35"/>
      <c r="CB962" s="35"/>
      <c r="CC962" s="35"/>
      <c r="CD962" s="35"/>
      <c r="CE962" s="35"/>
      <c r="CF962" s="35"/>
      <c r="CG962" s="35"/>
      <c r="CH962" s="35"/>
      <c r="CI962" s="35"/>
      <c r="CJ962" s="35"/>
      <c r="CK962" s="35"/>
      <c r="CL962" s="35"/>
      <c r="CM962" s="35"/>
      <c r="CN962" s="35"/>
      <c r="CO962" s="35"/>
      <c r="CP962" s="35"/>
      <c r="CQ962" s="35"/>
      <c r="CR962" s="35"/>
      <c r="CS962" s="35"/>
      <c r="CT962" s="35"/>
      <c r="CU962" s="35"/>
      <c r="CV962" s="35"/>
      <c r="CW962" s="35"/>
      <c r="CX962" s="35"/>
      <c r="CY962" s="35"/>
      <c r="CZ962" s="35"/>
    </row>
    <row r="963" spans="1:104" ht="10.5" customHeight="1" x14ac:dyDescent="0.1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  <c r="BA963" s="35"/>
      <c r="BB963" s="35"/>
      <c r="BC963" s="35"/>
      <c r="BD963" s="35"/>
      <c r="BE963" s="35"/>
      <c r="BF963" s="35"/>
      <c r="BG963" s="35"/>
      <c r="BH963" s="35"/>
      <c r="BI963" s="35"/>
      <c r="BJ963" s="35"/>
      <c r="BK963" s="35"/>
      <c r="BL963" s="35"/>
      <c r="BM963" s="35"/>
      <c r="BN963" s="35"/>
      <c r="BO963" s="35"/>
      <c r="BP963" s="35"/>
      <c r="BQ963" s="35"/>
      <c r="BR963" s="35"/>
      <c r="BS963" s="35"/>
      <c r="BT963" s="35"/>
      <c r="BU963" s="35"/>
      <c r="BV963" s="35"/>
      <c r="BW963" s="35"/>
      <c r="BX963" s="35"/>
      <c r="BY963" s="35"/>
      <c r="BZ963" s="35"/>
      <c r="CA963" s="35"/>
      <c r="CB963" s="35"/>
      <c r="CC963" s="35"/>
      <c r="CD963" s="35"/>
      <c r="CE963" s="35"/>
      <c r="CF963" s="35"/>
      <c r="CG963" s="35"/>
      <c r="CH963" s="35"/>
      <c r="CI963" s="35"/>
      <c r="CJ963" s="35"/>
      <c r="CK963" s="35"/>
      <c r="CL963" s="35"/>
      <c r="CM963" s="35"/>
      <c r="CN963" s="35"/>
      <c r="CO963" s="35"/>
      <c r="CP963" s="35"/>
      <c r="CQ963" s="35"/>
      <c r="CR963" s="35"/>
      <c r="CS963" s="35"/>
      <c r="CT963" s="35"/>
      <c r="CU963" s="35"/>
      <c r="CV963" s="35"/>
      <c r="CW963" s="35"/>
      <c r="CX963" s="35"/>
      <c r="CY963" s="35"/>
      <c r="CZ963" s="35"/>
    </row>
    <row r="964" spans="1:104" ht="10.5" customHeight="1" x14ac:dyDescent="0.1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  <c r="BA964" s="35"/>
      <c r="BB964" s="35"/>
      <c r="BC964" s="35"/>
      <c r="BD964" s="35"/>
      <c r="BE964" s="35"/>
      <c r="BF964" s="35"/>
      <c r="BG964" s="35"/>
      <c r="BH964" s="35"/>
      <c r="BI964" s="35"/>
      <c r="BJ964" s="35"/>
      <c r="BK964" s="35"/>
      <c r="BL964" s="35"/>
      <c r="BM964" s="35"/>
      <c r="BN964" s="35"/>
      <c r="BO964" s="35"/>
      <c r="BP964" s="35"/>
      <c r="BQ964" s="35"/>
      <c r="BR964" s="35"/>
      <c r="BS964" s="35"/>
      <c r="BT964" s="35"/>
      <c r="BU964" s="35"/>
      <c r="BV964" s="35"/>
      <c r="BW964" s="35"/>
      <c r="BX964" s="35"/>
      <c r="BY964" s="35"/>
      <c r="BZ964" s="35"/>
      <c r="CA964" s="35"/>
      <c r="CB964" s="35"/>
      <c r="CC964" s="35"/>
      <c r="CD964" s="35"/>
      <c r="CE964" s="35"/>
      <c r="CF964" s="35"/>
      <c r="CG964" s="35"/>
      <c r="CH964" s="35"/>
      <c r="CI964" s="35"/>
      <c r="CJ964" s="35"/>
      <c r="CK964" s="35"/>
      <c r="CL964" s="35"/>
      <c r="CM964" s="35"/>
      <c r="CN964" s="35"/>
      <c r="CO964" s="35"/>
      <c r="CP964" s="35"/>
      <c r="CQ964" s="35"/>
      <c r="CR964" s="35"/>
      <c r="CS964" s="35"/>
      <c r="CT964" s="35"/>
      <c r="CU964" s="35"/>
      <c r="CV964" s="35"/>
      <c r="CW964" s="35"/>
      <c r="CX964" s="35"/>
      <c r="CY964" s="35"/>
      <c r="CZ964" s="35"/>
    </row>
    <row r="965" spans="1:104" ht="10.5" customHeight="1" x14ac:dyDescent="0.1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  <c r="BA965" s="35"/>
      <c r="BB965" s="35"/>
      <c r="BC965" s="35"/>
      <c r="BD965" s="35"/>
      <c r="BE965" s="35"/>
      <c r="BF965" s="35"/>
      <c r="BG965" s="35"/>
      <c r="BH965" s="35"/>
      <c r="BI965" s="35"/>
      <c r="BJ965" s="35"/>
      <c r="BK965" s="35"/>
      <c r="BL965" s="35"/>
      <c r="BM965" s="35"/>
      <c r="BN965" s="35"/>
      <c r="BO965" s="35"/>
      <c r="BP965" s="35"/>
      <c r="BQ965" s="35"/>
      <c r="BR965" s="35"/>
      <c r="BS965" s="35"/>
      <c r="BT965" s="35"/>
      <c r="BU965" s="35"/>
      <c r="BV965" s="35"/>
      <c r="BW965" s="35"/>
      <c r="BX965" s="35"/>
      <c r="BY965" s="35"/>
      <c r="BZ965" s="35"/>
      <c r="CA965" s="35"/>
      <c r="CB965" s="35"/>
      <c r="CC965" s="35"/>
      <c r="CD965" s="35"/>
      <c r="CE965" s="35"/>
      <c r="CF965" s="35"/>
      <c r="CG965" s="35"/>
      <c r="CH965" s="35"/>
      <c r="CI965" s="35"/>
      <c r="CJ965" s="35"/>
      <c r="CK965" s="35"/>
      <c r="CL965" s="35"/>
      <c r="CM965" s="35"/>
      <c r="CN965" s="35"/>
      <c r="CO965" s="35"/>
      <c r="CP965" s="35"/>
      <c r="CQ965" s="35"/>
      <c r="CR965" s="35"/>
      <c r="CS965" s="35"/>
      <c r="CT965" s="35"/>
      <c r="CU965" s="35"/>
      <c r="CV965" s="35"/>
      <c r="CW965" s="35"/>
      <c r="CX965" s="35"/>
      <c r="CY965" s="35"/>
      <c r="CZ965" s="35"/>
    </row>
    <row r="966" spans="1:104" ht="10.5" customHeight="1" x14ac:dyDescent="0.1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  <c r="BA966" s="35"/>
      <c r="BB966" s="35"/>
      <c r="BC966" s="35"/>
      <c r="BD966" s="35"/>
      <c r="BE966" s="35"/>
      <c r="BF966" s="35"/>
      <c r="BG966" s="35"/>
      <c r="BH966" s="35"/>
      <c r="BI966" s="35"/>
      <c r="BJ966" s="35"/>
      <c r="BK966" s="35"/>
      <c r="BL966" s="35"/>
      <c r="BM966" s="35"/>
      <c r="BN966" s="35"/>
      <c r="BO966" s="35"/>
      <c r="BP966" s="35"/>
      <c r="BQ966" s="35"/>
      <c r="BR966" s="35"/>
      <c r="BS966" s="35"/>
      <c r="BT966" s="35"/>
      <c r="BU966" s="35"/>
      <c r="BV966" s="35"/>
      <c r="BW966" s="35"/>
      <c r="BX966" s="35"/>
      <c r="BY966" s="35"/>
      <c r="BZ966" s="35"/>
      <c r="CA966" s="35"/>
      <c r="CB966" s="35"/>
      <c r="CC966" s="35"/>
      <c r="CD966" s="35"/>
      <c r="CE966" s="35"/>
      <c r="CF966" s="35"/>
      <c r="CG966" s="35"/>
      <c r="CH966" s="35"/>
      <c r="CI966" s="35"/>
      <c r="CJ966" s="35"/>
      <c r="CK966" s="35"/>
      <c r="CL966" s="35"/>
      <c r="CM966" s="35"/>
      <c r="CN966" s="35"/>
      <c r="CO966" s="35"/>
      <c r="CP966" s="35"/>
      <c r="CQ966" s="35"/>
      <c r="CR966" s="35"/>
      <c r="CS966" s="35"/>
      <c r="CT966" s="35"/>
      <c r="CU966" s="35"/>
      <c r="CV966" s="35"/>
      <c r="CW966" s="35"/>
      <c r="CX966" s="35"/>
      <c r="CY966" s="35"/>
      <c r="CZ966" s="35"/>
    </row>
    <row r="967" spans="1:104" ht="10.5" customHeight="1" x14ac:dyDescent="0.1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  <c r="BA967" s="35"/>
      <c r="BB967" s="35"/>
      <c r="BC967" s="35"/>
      <c r="BD967" s="35"/>
      <c r="BE967" s="35"/>
      <c r="BF967" s="35"/>
      <c r="BG967" s="35"/>
      <c r="BH967" s="35"/>
      <c r="BI967" s="35"/>
      <c r="BJ967" s="35"/>
      <c r="BK967" s="35"/>
      <c r="BL967" s="35"/>
      <c r="BM967" s="35"/>
      <c r="BN967" s="35"/>
      <c r="BO967" s="35"/>
      <c r="BP967" s="35"/>
      <c r="BQ967" s="35"/>
      <c r="BR967" s="35"/>
      <c r="BS967" s="35"/>
      <c r="BT967" s="35"/>
      <c r="BU967" s="35"/>
      <c r="BV967" s="35"/>
      <c r="BW967" s="35"/>
      <c r="BX967" s="35"/>
      <c r="BY967" s="35"/>
      <c r="BZ967" s="35"/>
      <c r="CA967" s="35"/>
      <c r="CB967" s="35"/>
      <c r="CC967" s="35"/>
      <c r="CD967" s="35"/>
      <c r="CE967" s="35"/>
      <c r="CF967" s="35"/>
      <c r="CG967" s="35"/>
      <c r="CH967" s="35"/>
      <c r="CI967" s="35"/>
      <c r="CJ967" s="35"/>
      <c r="CK967" s="35"/>
      <c r="CL967" s="35"/>
      <c r="CM967" s="35"/>
      <c r="CN967" s="35"/>
      <c r="CO967" s="35"/>
      <c r="CP967" s="35"/>
      <c r="CQ967" s="35"/>
      <c r="CR967" s="35"/>
      <c r="CS967" s="35"/>
      <c r="CT967" s="35"/>
      <c r="CU967" s="35"/>
      <c r="CV967" s="35"/>
      <c r="CW967" s="35"/>
      <c r="CX967" s="35"/>
      <c r="CY967" s="35"/>
      <c r="CZ967" s="35"/>
    </row>
    <row r="968" spans="1:104" ht="10.5" customHeight="1" x14ac:dyDescent="0.1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  <c r="BA968" s="35"/>
      <c r="BB968" s="35"/>
      <c r="BC968" s="35"/>
      <c r="BD968" s="35"/>
      <c r="BE968" s="35"/>
      <c r="BF968" s="35"/>
      <c r="BG968" s="35"/>
      <c r="BH968" s="35"/>
      <c r="BI968" s="35"/>
      <c r="BJ968" s="35"/>
      <c r="BK968" s="35"/>
      <c r="BL968" s="35"/>
      <c r="BM968" s="35"/>
      <c r="BN968" s="35"/>
      <c r="BO968" s="35"/>
      <c r="BP968" s="35"/>
      <c r="BQ968" s="35"/>
      <c r="BR968" s="35"/>
      <c r="BS968" s="35"/>
      <c r="BT968" s="35"/>
      <c r="BU968" s="35"/>
      <c r="BV968" s="35"/>
      <c r="BW968" s="35"/>
      <c r="BX968" s="35"/>
      <c r="BY968" s="35"/>
      <c r="BZ968" s="35"/>
      <c r="CA968" s="35"/>
      <c r="CB968" s="35"/>
      <c r="CC968" s="35"/>
      <c r="CD968" s="35"/>
      <c r="CE968" s="35"/>
      <c r="CF968" s="35"/>
      <c r="CG968" s="35"/>
      <c r="CH968" s="35"/>
      <c r="CI968" s="35"/>
      <c r="CJ968" s="35"/>
      <c r="CK968" s="35"/>
      <c r="CL968" s="35"/>
      <c r="CM968" s="35"/>
      <c r="CN968" s="35"/>
      <c r="CO968" s="35"/>
      <c r="CP968" s="35"/>
      <c r="CQ968" s="35"/>
      <c r="CR968" s="35"/>
      <c r="CS968" s="35"/>
      <c r="CT968" s="35"/>
      <c r="CU968" s="35"/>
      <c r="CV968" s="35"/>
      <c r="CW968" s="35"/>
      <c r="CX968" s="35"/>
      <c r="CY968" s="35"/>
      <c r="CZ968" s="35"/>
    </row>
    <row r="969" spans="1:104" ht="10.5" customHeight="1" x14ac:dyDescent="0.1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  <c r="BA969" s="35"/>
      <c r="BB969" s="35"/>
      <c r="BC969" s="35"/>
      <c r="BD969" s="35"/>
      <c r="BE969" s="35"/>
      <c r="BF969" s="35"/>
      <c r="BG969" s="35"/>
      <c r="BH969" s="35"/>
      <c r="BI969" s="35"/>
      <c r="BJ969" s="35"/>
      <c r="BK969" s="35"/>
      <c r="BL969" s="35"/>
      <c r="BM969" s="35"/>
      <c r="BN969" s="35"/>
      <c r="BO969" s="35"/>
      <c r="BP969" s="35"/>
      <c r="BQ969" s="35"/>
      <c r="BR969" s="35"/>
      <c r="BS969" s="35"/>
      <c r="BT969" s="35"/>
      <c r="BU969" s="35"/>
      <c r="BV969" s="35"/>
      <c r="BW969" s="35"/>
      <c r="BX969" s="35"/>
      <c r="BY969" s="35"/>
      <c r="BZ969" s="35"/>
      <c r="CA969" s="35"/>
      <c r="CB969" s="35"/>
      <c r="CC969" s="35"/>
      <c r="CD969" s="35"/>
      <c r="CE969" s="35"/>
      <c r="CF969" s="35"/>
      <c r="CG969" s="35"/>
      <c r="CH969" s="35"/>
      <c r="CI969" s="35"/>
      <c r="CJ969" s="35"/>
      <c r="CK969" s="35"/>
      <c r="CL969" s="35"/>
      <c r="CM969" s="35"/>
      <c r="CN969" s="35"/>
      <c r="CO969" s="35"/>
      <c r="CP969" s="35"/>
      <c r="CQ969" s="35"/>
      <c r="CR969" s="35"/>
      <c r="CS969" s="35"/>
      <c r="CT969" s="35"/>
      <c r="CU969" s="35"/>
      <c r="CV969" s="35"/>
      <c r="CW969" s="35"/>
      <c r="CX969" s="35"/>
      <c r="CY969" s="35"/>
      <c r="CZ969" s="35"/>
    </row>
    <row r="970" spans="1:104" ht="10.5" customHeight="1" x14ac:dyDescent="0.1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  <c r="BA970" s="35"/>
      <c r="BB970" s="35"/>
      <c r="BC970" s="35"/>
      <c r="BD970" s="35"/>
      <c r="BE970" s="35"/>
      <c r="BF970" s="35"/>
      <c r="BG970" s="35"/>
      <c r="BH970" s="35"/>
      <c r="BI970" s="35"/>
      <c r="BJ970" s="35"/>
      <c r="BK970" s="35"/>
      <c r="BL970" s="35"/>
      <c r="BM970" s="35"/>
      <c r="BN970" s="35"/>
      <c r="BO970" s="35"/>
      <c r="BP970" s="35"/>
      <c r="BQ970" s="35"/>
      <c r="BR970" s="35"/>
      <c r="BS970" s="35"/>
      <c r="BT970" s="35"/>
      <c r="BU970" s="35"/>
      <c r="BV970" s="35"/>
      <c r="BW970" s="35"/>
      <c r="BX970" s="35"/>
      <c r="BY970" s="35"/>
      <c r="BZ970" s="35"/>
      <c r="CA970" s="35"/>
      <c r="CB970" s="35"/>
      <c r="CC970" s="35"/>
      <c r="CD970" s="35"/>
      <c r="CE970" s="35"/>
      <c r="CF970" s="35"/>
      <c r="CG970" s="35"/>
      <c r="CH970" s="35"/>
      <c r="CI970" s="35"/>
      <c r="CJ970" s="35"/>
      <c r="CK970" s="35"/>
      <c r="CL970" s="35"/>
      <c r="CM970" s="35"/>
      <c r="CN970" s="35"/>
      <c r="CO970" s="35"/>
      <c r="CP970" s="35"/>
      <c r="CQ970" s="35"/>
      <c r="CR970" s="35"/>
      <c r="CS970" s="35"/>
      <c r="CT970" s="35"/>
      <c r="CU970" s="35"/>
      <c r="CV970" s="35"/>
      <c r="CW970" s="35"/>
      <c r="CX970" s="35"/>
      <c r="CY970" s="35"/>
      <c r="CZ970" s="35"/>
    </row>
    <row r="971" spans="1:104" ht="10.5" customHeight="1" x14ac:dyDescent="0.1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  <c r="BA971" s="35"/>
      <c r="BB971" s="35"/>
      <c r="BC971" s="35"/>
      <c r="BD971" s="35"/>
      <c r="BE971" s="35"/>
      <c r="BF971" s="35"/>
      <c r="BG971" s="35"/>
      <c r="BH971" s="35"/>
      <c r="BI971" s="35"/>
      <c r="BJ971" s="35"/>
      <c r="BK971" s="35"/>
      <c r="BL971" s="35"/>
      <c r="BM971" s="35"/>
      <c r="BN971" s="35"/>
      <c r="BO971" s="35"/>
      <c r="BP971" s="35"/>
      <c r="BQ971" s="35"/>
      <c r="BR971" s="35"/>
      <c r="BS971" s="35"/>
      <c r="BT971" s="35"/>
      <c r="BU971" s="35"/>
      <c r="BV971" s="35"/>
      <c r="BW971" s="35"/>
      <c r="BX971" s="35"/>
      <c r="BY971" s="35"/>
      <c r="BZ971" s="35"/>
      <c r="CA971" s="35"/>
      <c r="CB971" s="35"/>
      <c r="CC971" s="35"/>
      <c r="CD971" s="35"/>
      <c r="CE971" s="35"/>
      <c r="CF971" s="35"/>
      <c r="CG971" s="35"/>
      <c r="CH971" s="35"/>
      <c r="CI971" s="35"/>
      <c r="CJ971" s="35"/>
      <c r="CK971" s="35"/>
      <c r="CL971" s="35"/>
      <c r="CM971" s="35"/>
      <c r="CN971" s="35"/>
      <c r="CO971" s="35"/>
      <c r="CP971" s="35"/>
      <c r="CQ971" s="35"/>
      <c r="CR971" s="35"/>
      <c r="CS971" s="35"/>
      <c r="CT971" s="35"/>
      <c r="CU971" s="35"/>
      <c r="CV971" s="35"/>
      <c r="CW971" s="35"/>
      <c r="CX971" s="35"/>
      <c r="CY971" s="35"/>
      <c r="CZ971" s="35"/>
    </row>
    <row r="972" spans="1:104" ht="10.5" customHeight="1" x14ac:dyDescent="0.1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  <c r="BA972" s="35"/>
      <c r="BB972" s="35"/>
      <c r="BC972" s="35"/>
      <c r="BD972" s="35"/>
      <c r="BE972" s="35"/>
      <c r="BF972" s="35"/>
      <c r="BG972" s="35"/>
      <c r="BH972" s="35"/>
      <c r="BI972" s="35"/>
      <c r="BJ972" s="35"/>
      <c r="BK972" s="35"/>
      <c r="BL972" s="35"/>
      <c r="BM972" s="35"/>
      <c r="BN972" s="35"/>
      <c r="BO972" s="35"/>
      <c r="BP972" s="35"/>
      <c r="BQ972" s="35"/>
      <c r="BR972" s="35"/>
      <c r="BS972" s="35"/>
      <c r="BT972" s="35"/>
      <c r="BU972" s="35"/>
      <c r="BV972" s="35"/>
      <c r="BW972" s="35"/>
      <c r="BX972" s="35"/>
      <c r="BY972" s="35"/>
      <c r="BZ972" s="35"/>
      <c r="CA972" s="35"/>
      <c r="CB972" s="35"/>
      <c r="CC972" s="35"/>
      <c r="CD972" s="35"/>
      <c r="CE972" s="35"/>
      <c r="CF972" s="35"/>
      <c r="CG972" s="35"/>
      <c r="CH972" s="35"/>
      <c r="CI972" s="35"/>
      <c r="CJ972" s="35"/>
      <c r="CK972" s="35"/>
      <c r="CL972" s="35"/>
      <c r="CM972" s="35"/>
      <c r="CN972" s="35"/>
      <c r="CO972" s="35"/>
      <c r="CP972" s="35"/>
      <c r="CQ972" s="35"/>
      <c r="CR972" s="35"/>
      <c r="CS972" s="35"/>
      <c r="CT972" s="35"/>
      <c r="CU972" s="35"/>
      <c r="CV972" s="35"/>
      <c r="CW972" s="35"/>
      <c r="CX972" s="35"/>
      <c r="CY972" s="35"/>
      <c r="CZ972" s="35"/>
    </row>
    <row r="973" spans="1:104" ht="10.5" customHeight="1" x14ac:dyDescent="0.1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  <c r="BA973" s="35"/>
      <c r="BB973" s="35"/>
      <c r="BC973" s="35"/>
      <c r="BD973" s="35"/>
      <c r="BE973" s="35"/>
      <c r="BF973" s="35"/>
      <c r="BG973" s="35"/>
      <c r="BH973" s="35"/>
      <c r="BI973" s="35"/>
      <c r="BJ973" s="35"/>
      <c r="BK973" s="35"/>
      <c r="BL973" s="35"/>
      <c r="BM973" s="35"/>
      <c r="BN973" s="35"/>
      <c r="BO973" s="35"/>
      <c r="BP973" s="35"/>
      <c r="BQ973" s="35"/>
      <c r="BR973" s="35"/>
      <c r="BS973" s="35"/>
      <c r="BT973" s="35"/>
      <c r="BU973" s="35"/>
      <c r="BV973" s="35"/>
      <c r="BW973" s="35"/>
      <c r="BX973" s="35"/>
      <c r="BY973" s="35"/>
      <c r="BZ973" s="35"/>
      <c r="CA973" s="35"/>
      <c r="CB973" s="35"/>
      <c r="CC973" s="35"/>
      <c r="CD973" s="35"/>
      <c r="CE973" s="35"/>
      <c r="CF973" s="35"/>
      <c r="CG973" s="35"/>
      <c r="CH973" s="35"/>
      <c r="CI973" s="35"/>
      <c r="CJ973" s="35"/>
      <c r="CK973" s="35"/>
      <c r="CL973" s="35"/>
      <c r="CM973" s="35"/>
      <c r="CN973" s="35"/>
      <c r="CO973" s="35"/>
      <c r="CP973" s="35"/>
      <c r="CQ973" s="35"/>
      <c r="CR973" s="35"/>
      <c r="CS973" s="35"/>
      <c r="CT973" s="35"/>
      <c r="CU973" s="35"/>
      <c r="CV973" s="35"/>
      <c r="CW973" s="35"/>
      <c r="CX973" s="35"/>
      <c r="CY973" s="35"/>
      <c r="CZ973" s="35"/>
    </row>
    <row r="974" spans="1:104" ht="10.5" customHeight="1" x14ac:dyDescent="0.1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  <c r="BA974" s="35"/>
      <c r="BB974" s="35"/>
      <c r="BC974" s="35"/>
      <c r="BD974" s="35"/>
      <c r="BE974" s="35"/>
      <c r="BF974" s="35"/>
      <c r="BG974" s="35"/>
      <c r="BH974" s="35"/>
      <c r="BI974" s="35"/>
      <c r="BJ974" s="35"/>
      <c r="BK974" s="35"/>
      <c r="BL974" s="35"/>
      <c r="BM974" s="35"/>
      <c r="BN974" s="35"/>
      <c r="BO974" s="35"/>
      <c r="BP974" s="35"/>
      <c r="BQ974" s="35"/>
      <c r="BR974" s="35"/>
      <c r="BS974" s="35"/>
      <c r="BT974" s="35"/>
      <c r="BU974" s="35"/>
      <c r="BV974" s="35"/>
      <c r="BW974" s="35"/>
      <c r="BX974" s="35"/>
      <c r="BY974" s="35"/>
      <c r="BZ974" s="35"/>
      <c r="CA974" s="35"/>
      <c r="CB974" s="35"/>
      <c r="CC974" s="35"/>
      <c r="CD974" s="35"/>
      <c r="CE974" s="35"/>
      <c r="CF974" s="35"/>
      <c r="CG974" s="35"/>
      <c r="CH974" s="35"/>
      <c r="CI974" s="35"/>
      <c r="CJ974" s="35"/>
      <c r="CK974" s="35"/>
      <c r="CL974" s="35"/>
      <c r="CM974" s="35"/>
      <c r="CN974" s="35"/>
      <c r="CO974" s="35"/>
      <c r="CP974" s="35"/>
      <c r="CQ974" s="35"/>
      <c r="CR974" s="35"/>
      <c r="CS974" s="35"/>
      <c r="CT974" s="35"/>
      <c r="CU974" s="35"/>
      <c r="CV974" s="35"/>
      <c r="CW974" s="35"/>
      <c r="CX974" s="35"/>
      <c r="CY974" s="35"/>
      <c r="CZ974" s="35"/>
    </row>
    <row r="975" spans="1:104" ht="10.5" customHeight="1" x14ac:dyDescent="0.1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  <c r="BA975" s="35"/>
      <c r="BB975" s="35"/>
      <c r="BC975" s="35"/>
      <c r="BD975" s="35"/>
      <c r="BE975" s="35"/>
      <c r="BF975" s="35"/>
      <c r="BG975" s="35"/>
      <c r="BH975" s="35"/>
      <c r="BI975" s="35"/>
      <c r="BJ975" s="35"/>
      <c r="BK975" s="35"/>
      <c r="BL975" s="35"/>
      <c r="BM975" s="35"/>
      <c r="BN975" s="35"/>
      <c r="BO975" s="35"/>
      <c r="BP975" s="35"/>
      <c r="BQ975" s="35"/>
      <c r="BR975" s="35"/>
      <c r="BS975" s="35"/>
      <c r="BT975" s="35"/>
      <c r="BU975" s="35"/>
      <c r="BV975" s="35"/>
      <c r="BW975" s="35"/>
      <c r="BX975" s="35"/>
      <c r="BY975" s="35"/>
      <c r="BZ975" s="35"/>
      <c r="CA975" s="35"/>
      <c r="CB975" s="35"/>
      <c r="CC975" s="35"/>
      <c r="CD975" s="35"/>
      <c r="CE975" s="35"/>
      <c r="CF975" s="35"/>
      <c r="CG975" s="35"/>
      <c r="CH975" s="35"/>
      <c r="CI975" s="35"/>
      <c r="CJ975" s="35"/>
      <c r="CK975" s="35"/>
      <c r="CL975" s="35"/>
      <c r="CM975" s="35"/>
      <c r="CN975" s="35"/>
      <c r="CO975" s="35"/>
      <c r="CP975" s="35"/>
      <c r="CQ975" s="35"/>
      <c r="CR975" s="35"/>
      <c r="CS975" s="35"/>
      <c r="CT975" s="35"/>
      <c r="CU975" s="35"/>
      <c r="CV975" s="35"/>
      <c r="CW975" s="35"/>
      <c r="CX975" s="35"/>
      <c r="CY975" s="35"/>
      <c r="CZ975" s="35"/>
    </row>
    <row r="976" spans="1:104" ht="10.5" customHeight="1" x14ac:dyDescent="0.1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  <c r="BA976" s="35"/>
      <c r="BB976" s="35"/>
      <c r="BC976" s="35"/>
      <c r="BD976" s="35"/>
      <c r="BE976" s="35"/>
      <c r="BF976" s="35"/>
      <c r="BG976" s="35"/>
      <c r="BH976" s="35"/>
      <c r="BI976" s="35"/>
      <c r="BJ976" s="35"/>
      <c r="BK976" s="35"/>
      <c r="BL976" s="35"/>
      <c r="BM976" s="35"/>
      <c r="BN976" s="35"/>
      <c r="BO976" s="35"/>
      <c r="BP976" s="35"/>
      <c r="BQ976" s="35"/>
      <c r="BR976" s="35"/>
      <c r="BS976" s="35"/>
      <c r="BT976" s="35"/>
      <c r="BU976" s="35"/>
      <c r="BV976" s="35"/>
      <c r="BW976" s="35"/>
      <c r="BX976" s="35"/>
      <c r="BY976" s="35"/>
      <c r="BZ976" s="35"/>
      <c r="CA976" s="35"/>
      <c r="CB976" s="35"/>
      <c r="CC976" s="35"/>
      <c r="CD976" s="35"/>
      <c r="CE976" s="35"/>
      <c r="CF976" s="35"/>
      <c r="CG976" s="35"/>
      <c r="CH976" s="35"/>
      <c r="CI976" s="35"/>
      <c r="CJ976" s="35"/>
      <c r="CK976" s="35"/>
      <c r="CL976" s="35"/>
      <c r="CM976" s="35"/>
      <c r="CN976" s="35"/>
      <c r="CO976" s="35"/>
      <c r="CP976" s="35"/>
      <c r="CQ976" s="35"/>
      <c r="CR976" s="35"/>
      <c r="CS976" s="35"/>
      <c r="CT976" s="35"/>
      <c r="CU976" s="35"/>
      <c r="CV976" s="35"/>
      <c r="CW976" s="35"/>
      <c r="CX976" s="35"/>
      <c r="CY976" s="35"/>
      <c r="CZ976" s="35"/>
    </row>
    <row r="977" spans="1:104" ht="10.5" customHeight="1" x14ac:dyDescent="0.15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  <c r="BA977" s="35"/>
      <c r="BB977" s="35"/>
      <c r="BC977" s="35"/>
      <c r="BD977" s="35"/>
      <c r="BE977" s="35"/>
      <c r="BF977" s="35"/>
      <c r="BG977" s="35"/>
      <c r="BH977" s="35"/>
      <c r="BI977" s="35"/>
      <c r="BJ977" s="35"/>
      <c r="BK977" s="35"/>
      <c r="BL977" s="35"/>
      <c r="BM977" s="35"/>
      <c r="BN977" s="35"/>
      <c r="BO977" s="35"/>
      <c r="BP977" s="35"/>
      <c r="BQ977" s="35"/>
      <c r="BR977" s="35"/>
      <c r="BS977" s="35"/>
      <c r="BT977" s="35"/>
      <c r="BU977" s="35"/>
      <c r="BV977" s="35"/>
      <c r="BW977" s="35"/>
      <c r="BX977" s="35"/>
      <c r="BY977" s="35"/>
      <c r="BZ977" s="35"/>
      <c r="CA977" s="35"/>
      <c r="CB977" s="35"/>
      <c r="CC977" s="35"/>
      <c r="CD977" s="35"/>
      <c r="CE977" s="35"/>
      <c r="CF977" s="35"/>
      <c r="CG977" s="35"/>
      <c r="CH977" s="35"/>
      <c r="CI977" s="35"/>
      <c r="CJ977" s="35"/>
      <c r="CK977" s="35"/>
      <c r="CL977" s="35"/>
      <c r="CM977" s="35"/>
      <c r="CN977" s="35"/>
      <c r="CO977" s="35"/>
      <c r="CP977" s="35"/>
      <c r="CQ977" s="35"/>
      <c r="CR977" s="35"/>
      <c r="CS977" s="35"/>
      <c r="CT977" s="35"/>
      <c r="CU977" s="35"/>
      <c r="CV977" s="35"/>
      <c r="CW977" s="35"/>
      <c r="CX977" s="35"/>
      <c r="CY977" s="35"/>
      <c r="CZ977" s="35"/>
    </row>
    <row r="978" spans="1:104" ht="10.5" customHeight="1" x14ac:dyDescent="0.15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  <c r="BA978" s="35"/>
      <c r="BB978" s="35"/>
      <c r="BC978" s="35"/>
      <c r="BD978" s="35"/>
      <c r="BE978" s="35"/>
      <c r="BF978" s="35"/>
      <c r="BG978" s="35"/>
      <c r="BH978" s="35"/>
      <c r="BI978" s="35"/>
      <c r="BJ978" s="35"/>
      <c r="BK978" s="35"/>
      <c r="BL978" s="35"/>
      <c r="BM978" s="35"/>
      <c r="BN978" s="35"/>
      <c r="BO978" s="35"/>
      <c r="BP978" s="35"/>
      <c r="BQ978" s="35"/>
      <c r="BR978" s="35"/>
      <c r="BS978" s="35"/>
      <c r="BT978" s="35"/>
      <c r="BU978" s="35"/>
      <c r="BV978" s="35"/>
      <c r="BW978" s="35"/>
      <c r="BX978" s="35"/>
      <c r="BY978" s="35"/>
      <c r="BZ978" s="35"/>
      <c r="CA978" s="35"/>
      <c r="CB978" s="35"/>
      <c r="CC978" s="35"/>
      <c r="CD978" s="35"/>
      <c r="CE978" s="35"/>
      <c r="CF978" s="35"/>
      <c r="CG978" s="35"/>
      <c r="CH978" s="35"/>
      <c r="CI978" s="35"/>
      <c r="CJ978" s="35"/>
      <c r="CK978" s="35"/>
      <c r="CL978" s="35"/>
      <c r="CM978" s="35"/>
      <c r="CN978" s="35"/>
      <c r="CO978" s="35"/>
      <c r="CP978" s="35"/>
      <c r="CQ978" s="35"/>
      <c r="CR978" s="35"/>
      <c r="CS978" s="35"/>
      <c r="CT978" s="35"/>
      <c r="CU978" s="35"/>
      <c r="CV978" s="35"/>
      <c r="CW978" s="35"/>
      <c r="CX978" s="35"/>
      <c r="CY978" s="35"/>
      <c r="CZ978" s="35"/>
    </row>
    <row r="979" spans="1:104" ht="10.5" customHeight="1" x14ac:dyDescent="0.15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  <c r="BA979" s="35"/>
      <c r="BB979" s="35"/>
      <c r="BC979" s="35"/>
      <c r="BD979" s="35"/>
      <c r="BE979" s="35"/>
      <c r="BF979" s="35"/>
      <c r="BG979" s="35"/>
      <c r="BH979" s="35"/>
      <c r="BI979" s="35"/>
      <c r="BJ979" s="35"/>
      <c r="BK979" s="35"/>
      <c r="BL979" s="35"/>
      <c r="BM979" s="35"/>
      <c r="BN979" s="35"/>
      <c r="BO979" s="35"/>
      <c r="BP979" s="35"/>
      <c r="BQ979" s="35"/>
      <c r="BR979" s="35"/>
      <c r="BS979" s="35"/>
      <c r="BT979" s="35"/>
      <c r="BU979" s="35"/>
      <c r="BV979" s="35"/>
      <c r="BW979" s="35"/>
      <c r="BX979" s="35"/>
      <c r="BY979" s="35"/>
      <c r="BZ979" s="35"/>
      <c r="CA979" s="35"/>
      <c r="CB979" s="35"/>
      <c r="CC979" s="35"/>
      <c r="CD979" s="35"/>
      <c r="CE979" s="35"/>
      <c r="CF979" s="35"/>
      <c r="CG979" s="35"/>
      <c r="CH979" s="35"/>
      <c r="CI979" s="35"/>
      <c r="CJ979" s="35"/>
      <c r="CK979" s="35"/>
      <c r="CL979" s="35"/>
      <c r="CM979" s="35"/>
      <c r="CN979" s="35"/>
      <c r="CO979" s="35"/>
      <c r="CP979" s="35"/>
      <c r="CQ979" s="35"/>
      <c r="CR979" s="35"/>
      <c r="CS979" s="35"/>
      <c r="CT979" s="35"/>
      <c r="CU979" s="35"/>
      <c r="CV979" s="35"/>
      <c r="CW979" s="35"/>
      <c r="CX979" s="35"/>
      <c r="CY979" s="35"/>
      <c r="CZ979" s="35"/>
    </row>
    <row r="980" spans="1:104" ht="10.5" customHeight="1" x14ac:dyDescent="0.15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  <c r="BA980" s="35"/>
      <c r="BB980" s="35"/>
      <c r="BC980" s="35"/>
      <c r="BD980" s="35"/>
      <c r="BE980" s="35"/>
      <c r="BF980" s="35"/>
      <c r="BG980" s="35"/>
      <c r="BH980" s="35"/>
      <c r="BI980" s="35"/>
      <c r="BJ980" s="35"/>
      <c r="BK980" s="35"/>
      <c r="BL980" s="35"/>
      <c r="BM980" s="35"/>
      <c r="BN980" s="35"/>
      <c r="BO980" s="35"/>
      <c r="BP980" s="35"/>
      <c r="BQ980" s="35"/>
      <c r="BR980" s="35"/>
      <c r="BS980" s="35"/>
      <c r="BT980" s="35"/>
      <c r="BU980" s="35"/>
      <c r="BV980" s="35"/>
      <c r="BW980" s="35"/>
      <c r="BX980" s="35"/>
      <c r="BY980" s="35"/>
      <c r="BZ980" s="35"/>
      <c r="CA980" s="35"/>
      <c r="CB980" s="35"/>
      <c r="CC980" s="35"/>
      <c r="CD980" s="35"/>
      <c r="CE980" s="35"/>
      <c r="CF980" s="35"/>
      <c r="CG980" s="35"/>
      <c r="CH980" s="35"/>
      <c r="CI980" s="35"/>
      <c r="CJ980" s="35"/>
      <c r="CK980" s="35"/>
      <c r="CL980" s="35"/>
      <c r="CM980" s="35"/>
      <c r="CN980" s="35"/>
      <c r="CO980" s="35"/>
      <c r="CP980" s="35"/>
      <c r="CQ980" s="35"/>
      <c r="CR980" s="35"/>
      <c r="CS980" s="35"/>
      <c r="CT980" s="35"/>
      <c r="CU980" s="35"/>
      <c r="CV980" s="35"/>
      <c r="CW980" s="35"/>
      <c r="CX980" s="35"/>
      <c r="CY980" s="35"/>
      <c r="CZ980" s="35"/>
    </row>
    <row r="981" spans="1:104" ht="10.5" customHeight="1" x14ac:dyDescent="0.15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  <c r="BA981" s="35"/>
      <c r="BB981" s="35"/>
      <c r="BC981" s="35"/>
      <c r="BD981" s="35"/>
      <c r="BE981" s="35"/>
      <c r="BF981" s="35"/>
      <c r="BG981" s="35"/>
      <c r="BH981" s="35"/>
      <c r="BI981" s="35"/>
      <c r="BJ981" s="35"/>
      <c r="BK981" s="35"/>
      <c r="BL981" s="35"/>
      <c r="BM981" s="35"/>
      <c r="BN981" s="35"/>
      <c r="BO981" s="35"/>
      <c r="BP981" s="35"/>
      <c r="BQ981" s="35"/>
      <c r="BR981" s="35"/>
      <c r="BS981" s="35"/>
      <c r="BT981" s="35"/>
      <c r="BU981" s="35"/>
      <c r="BV981" s="35"/>
      <c r="BW981" s="35"/>
      <c r="BX981" s="35"/>
      <c r="BY981" s="35"/>
      <c r="BZ981" s="35"/>
      <c r="CA981" s="35"/>
      <c r="CB981" s="35"/>
      <c r="CC981" s="35"/>
      <c r="CD981" s="35"/>
      <c r="CE981" s="35"/>
      <c r="CF981" s="35"/>
      <c r="CG981" s="35"/>
      <c r="CH981" s="35"/>
      <c r="CI981" s="35"/>
      <c r="CJ981" s="35"/>
      <c r="CK981" s="35"/>
      <c r="CL981" s="35"/>
      <c r="CM981" s="35"/>
      <c r="CN981" s="35"/>
      <c r="CO981" s="35"/>
      <c r="CP981" s="35"/>
      <c r="CQ981" s="35"/>
      <c r="CR981" s="35"/>
      <c r="CS981" s="35"/>
      <c r="CT981" s="35"/>
      <c r="CU981" s="35"/>
      <c r="CV981" s="35"/>
      <c r="CW981" s="35"/>
      <c r="CX981" s="35"/>
      <c r="CY981" s="35"/>
      <c r="CZ981" s="35"/>
    </row>
    <row r="982" spans="1:104" ht="10.5" customHeight="1" x14ac:dyDescent="0.15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  <c r="BA982" s="35"/>
      <c r="BB982" s="35"/>
      <c r="BC982" s="35"/>
      <c r="BD982" s="35"/>
      <c r="BE982" s="35"/>
      <c r="BF982" s="35"/>
      <c r="BG982" s="35"/>
      <c r="BH982" s="35"/>
      <c r="BI982" s="35"/>
      <c r="BJ982" s="35"/>
      <c r="BK982" s="35"/>
      <c r="BL982" s="35"/>
      <c r="BM982" s="35"/>
      <c r="BN982" s="35"/>
      <c r="BO982" s="35"/>
      <c r="BP982" s="35"/>
      <c r="BQ982" s="35"/>
      <c r="BR982" s="35"/>
      <c r="BS982" s="35"/>
      <c r="BT982" s="35"/>
      <c r="BU982" s="35"/>
      <c r="BV982" s="35"/>
      <c r="BW982" s="35"/>
      <c r="BX982" s="35"/>
      <c r="BY982" s="35"/>
      <c r="BZ982" s="35"/>
      <c r="CA982" s="35"/>
      <c r="CB982" s="35"/>
      <c r="CC982" s="35"/>
      <c r="CD982" s="35"/>
      <c r="CE982" s="35"/>
      <c r="CF982" s="35"/>
      <c r="CG982" s="35"/>
      <c r="CH982" s="35"/>
      <c r="CI982" s="35"/>
      <c r="CJ982" s="35"/>
      <c r="CK982" s="35"/>
      <c r="CL982" s="35"/>
      <c r="CM982" s="35"/>
      <c r="CN982" s="35"/>
      <c r="CO982" s="35"/>
      <c r="CP982" s="35"/>
      <c r="CQ982" s="35"/>
      <c r="CR982" s="35"/>
      <c r="CS982" s="35"/>
      <c r="CT982" s="35"/>
      <c r="CU982" s="35"/>
      <c r="CV982" s="35"/>
      <c r="CW982" s="35"/>
      <c r="CX982" s="35"/>
      <c r="CY982" s="35"/>
      <c r="CZ982" s="35"/>
    </row>
    <row r="983" spans="1:104" ht="10.5" customHeight="1" x14ac:dyDescent="0.15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  <c r="BA983" s="35"/>
      <c r="BB983" s="35"/>
      <c r="BC983" s="35"/>
      <c r="BD983" s="35"/>
      <c r="BE983" s="35"/>
      <c r="BF983" s="35"/>
      <c r="BG983" s="35"/>
      <c r="BH983" s="35"/>
      <c r="BI983" s="35"/>
      <c r="BJ983" s="35"/>
      <c r="BK983" s="35"/>
      <c r="BL983" s="35"/>
      <c r="BM983" s="35"/>
      <c r="BN983" s="35"/>
      <c r="BO983" s="35"/>
      <c r="BP983" s="35"/>
      <c r="BQ983" s="35"/>
      <c r="BR983" s="35"/>
      <c r="BS983" s="35"/>
      <c r="BT983" s="35"/>
      <c r="BU983" s="35"/>
      <c r="BV983" s="35"/>
      <c r="BW983" s="35"/>
      <c r="BX983" s="35"/>
      <c r="BY983" s="35"/>
      <c r="BZ983" s="35"/>
      <c r="CA983" s="35"/>
      <c r="CB983" s="35"/>
      <c r="CC983" s="35"/>
      <c r="CD983" s="35"/>
      <c r="CE983" s="35"/>
      <c r="CF983" s="35"/>
      <c r="CG983" s="35"/>
      <c r="CH983" s="35"/>
      <c r="CI983" s="35"/>
      <c r="CJ983" s="35"/>
      <c r="CK983" s="35"/>
      <c r="CL983" s="35"/>
      <c r="CM983" s="35"/>
      <c r="CN983" s="35"/>
      <c r="CO983" s="35"/>
      <c r="CP983" s="35"/>
      <c r="CQ983" s="35"/>
      <c r="CR983" s="35"/>
      <c r="CS983" s="35"/>
      <c r="CT983" s="35"/>
      <c r="CU983" s="35"/>
      <c r="CV983" s="35"/>
      <c r="CW983" s="35"/>
      <c r="CX983" s="35"/>
      <c r="CY983" s="35"/>
      <c r="CZ983" s="35"/>
    </row>
    <row r="984" spans="1:104" ht="10.5" customHeight="1" x14ac:dyDescent="0.15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  <c r="BA984" s="35"/>
      <c r="BB984" s="35"/>
      <c r="BC984" s="35"/>
      <c r="BD984" s="35"/>
      <c r="BE984" s="35"/>
      <c r="BF984" s="35"/>
      <c r="BG984" s="35"/>
      <c r="BH984" s="35"/>
      <c r="BI984" s="35"/>
      <c r="BJ984" s="35"/>
      <c r="BK984" s="35"/>
      <c r="BL984" s="35"/>
      <c r="BM984" s="35"/>
      <c r="BN984" s="35"/>
      <c r="BO984" s="35"/>
      <c r="BP984" s="35"/>
      <c r="BQ984" s="35"/>
      <c r="BR984" s="35"/>
      <c r="BS984" s="35"/>
      <c r="BT984" s="35"/>
      <c r="BU984" s="35"/>
      <c r="BV984" s="35"/>
      <c r="BW984" s="35"/>
      <c r="BX984" s="35"/>
      <c r="BY984" s="35"/>
      <c r="BZ984" s="35"/>
      <c r="CA984" s="35"/>
      <c r="CB984" s="35"/>
      <c r="CC984" s="35"/>
      <c r="CD984" s="35"/>
      <c r="CE984" s="35"/>
      <c r="CF984" s="35"/>
      <c r="CG984" s="35"/>
      <c r="CH984" s="35"/>
      <c r="CI984" s="35"/>
      <c r="CJ984" s="35"/>
      <c r="CK984" s="35"/>
      <c r="CL984" s="35"/>
      <c r="CM984" s="35"/>
      <c r="CN984" s="35"/>
      <c r="CO984" s="35"/>
      <c r="CP984" s="35"/>
      <c r="CQ984" s="35"/>
      <c r="CR984" s="35"/>
      <c r="CS984" s="35"/>
      <c r="CT984" s="35"/>
      <c r="CU984" s="35"/>
      <c r="CV984" s="35"/>
      <c r="CW984" s="35"/>
      <c r="CX984" s="35"/>
      <c r="CY984" s="35"/>
      <c r="CZ984" s="35"/>
    </row>
    <row r="985" spans="1:104" ht="10.5" customHeight="1" x14ac:dyDescent="0.1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  <c r="BA985" s="35"/>
      <c r="BB985" s="35"/>
      <c r="BC985" s="35"/>
      <c r="BD985" s="35"/>
      <c r="BE985" s="35"/>
      <c r="BF985" s="35"/>
      <c r="BG985" s="35"/>
      <c r="BH985" s="35"/>
      <c r="BI985" s="35"/>
      <c r="BJ985" s="35"/>
      <c r="BK985" s="35"/>
      <c r="BL985" s="35"/>
      <c r="BM985" s="35"/>
      <c r="BN985" s="35"/>
      <c r="BO985" s="35"/>
      <c r="BP985" s="35"/>
      <c r="BQ985" s="35"/>
      <c r="BR985" s="35"/>
      <c r="BS985" s="35"/>
      <c r="BT985" s="35"/>
      <c r="BU985" s="35"/>
      <c r="BV985" s="35"/>
      <c r="BW985" s="35"/>
      <c r="BX985" s="35"/>
      <c r="BY985" s="35"/>
      <c r="BZ985" s="35"/>
      <c r="CA985" s="35"/>
      <c r="CB985" s="35"/>
      <c r="CC985" s="35"/>
      <c r="CD985" s="35"/>
      <c r="CE985" s="35"/>
      <c r="CF985" s="35"/>
      <c r="CG985" s="35"/>
      <c r="CH985" s="35"/>
      <c r="CI985" s="35"/>
      <c r="CJ985" s="35"/>
      <c r="CK985" s="35"/>
      <c r="CL985" s="35"/>
      <c r="CM985" s="35"/>
      <c r="CN985" s="35"/>
      <c r="CO985" s="35"/>
      <c r="CP985" s="35"/>
      <c r="CQ985" s="35"/>
      <c r="CR985" s="35"/>
      <c r="CS985" s="35"/>
      <c r="CT985" s="35"/>
      <c r="CU985" s="35"/>
      <c r="CV985" s="35"/>
      <c r="CW985" s="35"/>
      <c r="CX985" s="35"/>
      <c r="CY985" s="35"/>
      <c r="CZ985" s="35"/>
    </row>
    <row r="986" spans="1:104" ht="10.5" customHeight="1" x14ac:dyDescent="0.15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  <c r="BA986" s="35"/>
      <c r="BB986" s="35"/>
      <c r="BC986" s="35"/>
      <c r="BD986" s="35"/>
      <c r="BE986" s="35"/>
      <c r="BF986" s="35"/>
      <c r="BG986" s="35"/>
      <c r="BH986" s="35"/>
      <c r="BI986" s="35"/>
      <c r="BJ986" s="35"/>
      <c r="BK986" s="35"/>
      <c r="BL986" s="35"/>
      <c r="BM986" s="35"/>
      <c r="BN986" s="35"/>
      <c r="BO986" s="35"/>
      <c r="BP986" s="35"/>
      <c r="BQ986" s="35"/>
      <c r="BR986" s="35"/>
      <c r="BS986" s="35"/>
      <c r="BT986" s="35"/>
      <c r="BU986" s="35"/>
      <c r="BV986" s="35"/>
      <c r="BW986" s="35"/>
      <c r="BX986" s="35"/>
      <c r="BY986" s="35"/>
      <c r="BZ986" s="35"/>
      <c r="CA986" s="35"/>
      <c r="CB986" s="35"/>
      <c r="CC986" s="35"/>
      <c r="CD986" s="35"/>
      <c r="CE986" s="35"/>
      <c r="CF986" s="35"/>
      <c r="CG986" s="35"/>
      <c r="CH986" s="35"/>
      <c r="CI986" s="35"/>
      <c r="CJ986" s="35"/>
      <c r="CK986" s="35"/>
      <c r="CL986" s="35"/>
      <c r="CM986" s="35"/>
      <c r="CN986" s="35"/>
      <c r="CO986" s="35"/>
      <c r="CP986" s="35"/>
      <c r="CQ986" s="35"/>
      <c r="CR986" s="35"/>
      <c r="CS986" s="35"/>
      <c r="CT986" s="35"/>
      <c r="CU986" s="35"/>
      <c r="CV986" s="35"/>
      <c r="CW986" s="35"/>
      <c r="CX986" s="35"/>
      <c r="CY986" s="35"/>
      <c r="CZ986" s="35"/>
    </row>
    <row r="987" spans="1:104" ht="10.5" customHeight="1" x14ac:dyDescent="0.15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  <c r="BA987" s="35"/>
      <c r="BB987" s="35"/>
      <c r="BC987" s="35"/>
      <c r="BD987" s="35"/>
      <c r="BE987" s="35"/>
      <c r="BF987" s="35"/>
      <c r="BG987" s="35"/>
      <c r="BH987" s="35"/>
      <c r="BI987" s="35"/>
      <c r="BJ987" s="35"/>
      <c r="BK987" s="35"/>
      <c r="BL987" s="35"/>
      <c r="BM987" s="35"/>
      <c r="BN987" s="35"/>
      <c r="BO987" s="35"/>
      <c r="BP987" s="35"/>
      <c r="BQ987" s="35"/>
      <c r="BR987" s="35"/>
      <c r="BS987" s="35"/>
      <c r="BT987" s="35"/>
      <c r="BU987" s="35"/>
      <c r="BV987" s="35"/>
      <c r="BW987" s="35"/>
      <c r="BX987" s="35"/>
      <c r="BY987" s="35"/>
      <c r="BZ987" s="35"/>
      <c r="CA987" s="35"/>
      <c r="CB987" s="35"/>
      <c r="CC987" s="35"/>
      <c r="CD987" s="35"/>
      <c r="CE987" s="35"/>
      <c r="CF987" s="35"/>
      <c r="CG987" s="35"/>
      <c r="CH987" s="35"/>
      <c r="CI987" s="35"/>
      <c r="CJ987" s="35"/>
      <c r="CK987" s="35"/>
      <c r="CL987" s="35"/>
      <c r="CM987" s="35"/>
      <c r="CN987" s="35"/>
      <c r="CO987" s="35"/>
      <c r="CP987" s="35"/>
      <c r="CQ987" s="35"/>
      <c r="CR987" s="35"/>
      <c r="CS987" s="35"/>
      <c r="CT987" s="35"/>
      <c r="CU987" s="35"/>
      <c r="CV987" s="35"/>
      <c r="CW987" s="35"/>
      <c r="CX987" s="35"/>
      <c r="CY987" s="35"/>
      <c r="CZ987" s="35"/>
    </row>
    <row r="988" spans="1:104" ht="10.5" customHeight="1" x14ac:dyDescent="0.15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  <c r="BA988" s="35"/>
      <c r="BB988" s="35"/>
      <c r="BC988" s="35"/>
      <c r="BD988" s="35"/>
      <c r="BE988" s="35"/>
      <c r="BF988" s="35"/>
      <c r="BG988" s="35"/>
      <c r="BH988" s="35"/>
      <c r="BI988" s="35"/>
      <c r="BJ988" s="35"/>
      <c r="BK988" s="35"/>
      <c r="BL988" s="35"/>
      <c r="BM988" s="35"/>
      <c r="BN988" s="35"/>
      <c r="BO988" s="35"/>
      <c r="BP988" s="35"/>
      <c r="BQ988" s="35"/>
      <c r="BR988" s="35"/>
      <c r="BS988" s="35"/>
      <c r="BT988" s="35"/>
      <c r="BU988" s="35"/>
      <c r="BV988" s="35"/>
      <c r="BW988" s="35"/>
      <c r="BX988" s="35"/>
      <c r="BY988" s="35"/>
      <c r="BZ988" s="35"/>
      <c r="CA988" s="35"/>
      <c r="CB988" s="35"/>
      <c r="CC988" s="35"/>
      <c r="CD988" s="35"/>
      <c r="CE988" s="35"/>
      <c r="CF988" s="35"/>
      <c r="CG988" s="35"/>
      <c r="CH988" s="35"/>
      <c r="CI988" s="35"/>
      <c r="CJ988" s="35"/>
      <c r="CK988" s="35"/>
      <c r="CL988" s="35"/>
      <c r="CM988" s="35"/>
      <c r="CN988" s="35"/>
      <c r="CO988" s="35"/>
      <c r="CP988" s="35"/>
      <c r="CQ988" s="35"/>
      <c r="CR988" s="35"/>
      <c r="CS988" s="35"/>
      <c r="CT988" s="35"/>
      <c r="CU988" s="35"/>
      <c r="CV988" s="35"/>
      <c r="CW988" s="35"/>
      <c r="CX988" s="35"/>
      <c r="CY988" s="35"/>
      <c r="CZ988" s="35"/>
    </row>
    <row r="989" spans="1:104" ht="10.5" customHeight="1" x14ac:dyDescent="0.15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5"/>
      <c r="BB989" s="35"/>
      <c r="BC989" s="35"/>
      <c r="BD989" s="35"/>
      <c r="BE989" s="35"/>
      <c r="BF989" s="35"/>
      <c r="BG989" s="35"/>
      <c r="BH989" s="35"/>
      <c r="BI989" s="35"/>
      <c r="BJ989" s="35"/>
      <c r="BK989" s="35"/>
      <c r="BL989" s="35"/>
      <c r="BM989" s="35"/>
      <c r="BN989" s="35"/>
      <c r="BO989" s="35"/>
      <c r="BP989" s="35"/>
      <c r="BQ989" s="35"/>
      <c r="BR989" s="35"/>
      <c r="BS989" s="35"/>
      <c r="BT989" s="35"/>
      <c r="BU989" s="35"/>
      <c r="BV989" s="35"/>
      <c r="BW989" s="35"/>
      <c r="BX989" s="35"/>
      <c r="BY989" s="35"/>
      <c r="BZ989" s="35"/>
      <c r="CA989" s="35"/>
      <c r="CB989" s="35"/>
      <c r="CC989" s="35"/>
      <c r="CD989" s="35"/>
      <c r="CE989" s="35"/>
      <c r="CF989" s="35"/>
      <c r="CG989" s="35"/>
      <c r="CH989" s="35"/>
      <c r="CI989" s="35"/>
      <c r="CJ989" s="35"/>
      <c r="CK989" s="35"/>
      <c r="CL989" s="35"/>
      <c r="CM989" s="35"/>
      <c r="CN989" s="35"/>
      <c r="CO989" s="35"/>
      <c r="CP989" s="35"/>
      <c r="CQ989" s="35"/>
      <c r="CR989" s="35"/>
      <c r="CS989" s="35"/>
      <c r="CT989" s="35"/>
      <c r="CU989" s="35"/>
      <c r="CV989" s="35"/>
      <c r="CW989" s="35"/>
      <c r="CX989" s="35"/>
      <c r="CY989" s="35"/>
      <c r="CZ989" s="35"/>
    </row>
    <row r="990" spans="1:104" ht="10.5" customHeight="1" x14ac:dyDescent="0.15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  <c r="BA990" s="35"/>
      <c r="BB990" s="35"/>
      <c r="BC990" s="35"/>
      <c r="BD990" s="35"/>
      <c r="BE990" s="35"/>
      <c r="BF990" s="35"/>
      <c r="BG990" s="35"/>
      <c r="BH990" s="35"/>
      <c r="BI990" s="35"/>
      <c r="BJ990" s="35"/>
      <c r="BK990" s="35"/>
      <c r="BL990" s="35"/>
      <c r="BM990" s="35"/>
      <c r="BN990" s="35"/>
      <c r="BO990" s="35"/>
      <c r="BP990" s="35"/>
      <c r="BQ990" s="35"/>
      <c r="BR990" s="35"/>
      <c r="BS990" s="35"/>
      <c r="BT990" s="35"/>
      <c r="BU990" s="35"/>
      <c r="BV990" s="35"/>
      <c r="BW990" s="35"/>
      <c r="BX990" s="35"/>
      <c r="BY990" s="35"/>
      <c r="BZ990" s="35"/>
      <c r="CA990" s="35"/>
      <c r="CB990" s="35"/>
      <c r="CC990" s="35"/>
      <c r="CD990" s="35"/>
      <c r="CE990" s="35"/>
      <c r="CF990" s="35"/>
      <c r="CG990" s="35"/>
      <c r="CH990" s="35"/>
      <c r="CI990" s="35"/>
      <c r="CJ990" s="35"/>
      <c r="CK990" s="35"/>
      <c r="CL990" s="35"/>
      <c r="CM990" s="35"/>
      <c r="CN990" s="35"/>
      <c r="CO990" s="35"/>
      <c r="CP990" s="35"/>
      <c r="CQ990" s="35"/>
      <c r="CR990" s="35"/>
      <c r="CS990" s="35"/>
      <c r="CT990" s="35"/>
      <c r="CU990" s="35"/>
      <c r="CV990" s="35"/>
      <c r="CW990" s="35"/>
      <c r="CX990" s="35"/>
      <c r="CY990" s="35"/>
      <c r="CZ990" s="35"/>
    </row>
    <row r="991" spans="1:104" ht="10.5" customHeight="1" x14ac:dyDescent="0.15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  <c r="BA991" s="35"/>
      <c r="BB991" s="35"/>
      <c r="BC991" s="35"/>
      <c r="BD991" s="35"/>
      <c r="BE991" s="35"/>
      <c r="BF991" s="35"/>
      <c r="BG991" s="35"/>
      <c r="BH991" s="35"/>
      <c r="BI991" s="35"/>
      <c r="BJ991" s="35"/>
      <c r="BK991" s="35"/>
      <c r="BL991" s="35"/>
      <c r="BM991" s="35"/>
      <c r="BN991" s="35"/>
      <c r="BO991" s="35"/>
      <c r="BP991" s="35"/>
      <c r="BQ991" s="35"/>
      <c r="BR991" s="35"/>
      <c r="BS991" s="35"/>
      <c r="BT991" s="35"/>
      <c r="BU991" s="35"/>
      <c r="BV991" s="35"/>
      <c r="BW991" s="35"/>
      <c r="BX991" s="35"/>
      <c r="BY991" s="35"/>
      <c r="BZ991" s="35"/>
      <c r="CA991" s="35"/>
      <c r="CB991" s="35"/>
      <c r="CC991" s="35"/>
      <c r="CD991" s="35"/>
      <c r="CE991" s="35"/>
      <c r="CF991" s="35"/>
      <c r="CG991" s="35"/>
      <c r="CH991" s="35"/>
      <c r="CI991" s="35"/>
      <c r="CJ991" s="35"/>
      <c r="CK991" s="35"/>
      <c r="CL991" s="35"/>
      <c r="CM991" s="35"/>
      <c r="CN991" s="35"/>
      <c r="CO991" s="35"/>
      <c r="CP991" s="35"/>
      <c r="CQ991" s="35"/>
      <c r="CR991" s="35"/>
      <c r="CS991" s="35"/>
      <c r="CT991" s="35"/>
      <c r="CU991" s="35"/>
      <c r="CV991" s="35"/>
      <c r="CW991" s="35"/>
      <c r="CX991" s="35"/>
      <c r="CY991" s="35"/>
      <c r="CZ991" s="35"/>
    </row>
    <row r="992" spans="1:104" ht="10.5" customHeight="1" x14ac:dyDescent="0.15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  <c r="BA992" s="35"/>
      <c r="BB992" s="35"/>
      <c r="BC992" s="35"/>
      <c r="BD992" s="35"/>
      <c r="BE992" s="35"/>
      <c r="BF992" s="35"/>
      <c r="BG992" s="35"/>
      <c r="BH992" s="35"/>
      <c r="BI992" s="35"/>
      <c r="BJ992" s="35"/>
      <c r="BK992" s="35"/>
      <c r="BL992" s="35"/>
      <c r="BM992" s="35"/>
      <c r="BN992" s="35"/>
      <c r="BO992" s="35"/>
      <c r="BP992" s="35"/>
      <c r="BQ992" s="35"/>
      <c r="BR992" s="35"/>
      <c r="BS992" s="35"/>
      <c r="BT992" s="35"/>
      <c r="BU992" s="35"/>
      <c r="BV992" s="35"/>
      <c r="BW992" s="35"/>
      <c r="BX992" s="35"/>
      <c r="BY992" s="35"/>
      <c r="BZ992" s="35"/>
      <c r="CA992" s="35"/>
      <c r="CB992" s="35"/>
      <c r="CC992" s="35"/>
      <c r="CD992" s="35"/>
      <c r="CE992" s="35"/>
      <c r="CF992" s="35"/>
      <c r="CG992" s="35"/>
      <c r="CH992" s="35"/>
      <c r="CI992" s="35"/>
      <c r="CJ992" s="35"/>
      <c r="CK992" s="35"/>
      <c r="CL992" s="35"/>
      <c r="CM992" s="35"/>
      <c r="CN992" s="35"/>
      <c r="CO992" s="35"/>
      <c r="CP992" s="35"/>
      <c r="CQ992" s="35"/>
      <c r="CR992" s="35"/>
      <c r="CS992" s="35"/>
      <c r="CT992" s="35"/>
      <c r="CU992" s="35"/>
      <c r="CV992" s="35"/>
      <c r="CW992" s="35"/>
      <c r="CX992" s="35"/>
      <c r="CY992" s="35"/>
      <c r="CZ992" s="35"/>
    </row>
    <row r="993" spans="1:104" ht="10.5" customHeight="1" x14ac:dyDescent="0.15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  <c r="BA993" s="35"/>
      <c r="BB993" s="35"/>
      <c r="BC993" s="35"/>
      <c r="BD993" s="35"/>
      <c r="BE993" s="35"/>
      <c r="BF993" s="35"/>
      <c r="BG993" s="35"/>
      <c r="BH993" s="35"/>
      <c r="BI993" s="35"/>
      <c r="BJ993" s="35"/>
      <c r="BK993" s="35"/>
      <c r="BL993" s="35"/>
      <c r="BM993" s="35"/>
      <c r="BN993" s="35"/>
      <c r="BO993" s="35"/>
      <c r="BP993" s="35"/>
      <c r="BQ993" s="35"/>
      <c r="BR993" s="35"/>
      <c r="BS993" s="35"/>
      <c r="BT993" s="35"/>
      <c r="BU993" s="35"/>
      <c r="BV993" s="35"/>
      <c r="BW993" s="35"/>
      <c r="BX993" s="35"/>
      <c r="BY993" s="35"/>
      <c r="BZ993" s="35"/>
      <c r="CA993" s="35"/>
      <c r="CB993" s="35"/>
      <c r="CC993" s="35"/>
      <c r="CD993" s="35"/>
      <c r="CE993" s="35"/>
      <c r="CF993" s="35"/>
      <c r="CG993" s="35"/>
      <c r="CH993" s="35"/>
      <c r="CI993" s="35"/>
      <c r="CJ993" s="35"/>
      <c r="CK993" s="35"/>
      <c r="CL993" s="35"/>
      <c r="CM993" s="35"/>
      <c r="CN993" s="35"/>
      <c r="CO993" s="35"/>
      <c r="CP993" s="35"/>
      <c r="CQ993" s="35"/>
      <c r="CR993" s="35"/>
      <c r="CS993" s="35"/>
      <c r="CT993" s="35"/>
      <c r="CU993" s="35"/>
      <c r="CV993" s="35"/>
      <c r="CW993" s="35"/>
      <c r="CX993" s="35"/>
      <c r="CY993" s="35"/>
      <c r="CZ993" s="35"/>
    </row>
    <row r="994" spans="1:104" ht="10.5" customHeight="1" x14ac:dyDescent="0.15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  <c r="BA994" s="35"/>
      <c r="BB994" s="35"/>
      <c r="BC994" s="35"/>
      <c r="BD994" s="35"/>
      <c r="BE994" s="35"/>
      <c r="BF994" s="35"/>
      <c r="BG994" s="35"/>
      <c r="BH994" s="35"/>
      <c r="BI994" s="35"/>
      <c r="BJ994" s="35"/>
      <c r="BK994" s="35"/>
      <c r="BL994" s="35"/>
      <c r="BM994" s="35"/>
      <c r="BN994" s="35"/>
      <c r="BO994" s="35"/>
      <c r="BP994" s="35"/>
      <c r="BQ994" s="35"/>
      <c r="BR994" s="35"/>
      <c r="BS994" s="35"/>
      <c r="BT994" s="35"/>
      <c r="BU994" s="35"/>
      <c r="BV994" s="35"/>
      <c r="BW994" s="35"/>
      <c r="BX994" s="35"/>
      <c r="BY994" s="35"/>
      <c r="BZ994" s="35"/>
      <c r="CA994" s="35"/>
      <c r="CB994" s="35"/>
      <c r="CC994" s="35"/>
      <c r="CD994" s="35"/>
      <c r="CE994" s="35"/>
      <c r="CF994" s="35"/>
      <c r="CG994" s="35"/>
      <c r="CH994" s="35"/>
      <c r="CI994" s="35"/>
      <c r="CJ994" s="35"/>
      <c r="CK994" s="35"/>
      <c r="CL994" s="35"/>
      <c r="CM994" s="35"/>
      <c r="CN994" s="35"/>
      <c r="CO994" s="35"/>
      <c r="CP994" s="35"/>
      <c r="CQ994" s="35"/>
      <c r="CR994" s="35"/>
      <c r="CS994" s="35"/>
      <c r="CT994" s="35"/>
      <c r="CU994" s="35"/>
      <c r="CV994" s="35"/>
      <c r="CW994" s="35"/>
      <c r="CX994" s="35"/>
      <c r="CY994" s="35"/>
      <c r="CZ994" s="35"/>
    </row>
    <row r="995" spans="1:104" ht="10.5" customHeight="1" x14ac:dyDescent="0.1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  <c r="BA995" s="35"/>
      <c r="BB995" s="35"/>
      <c r="BC995" s="35"/>
      <c r="BD995" s="35"/>
      <c r="BE995" s="35"/>
      <c r="BF995" s="35"/>
      <c r="BG995" s="35"/>
      <c r="BH995" s="35"/>
      <c r="BI995" s="35"/>
      <c r="BJ995" s="35"/>
      <c r="BK995" s="35"/>
      <c r="BL995" s="35"/>
      <c r="BM995" s="35"/>
      <c r="BN995" s="35"/>
      <c r="BO995" s="35"/>
      <c r="BP995" s="35"/>
      <c r="BQ995" s="35"/>
      <c r="BR995" s="35"/>
      <c r="BS995" s="35"/>
      <c r="BT995" s="35"/>
      <c r="BU995" s="35"/>
      <c r="BV995" s="35"/>
      <c r="BW995" s="35"/>
      <c r="BX995" s="35"/>
      <c r="BY995" s="35"/>
      <c r="BZ995" s="35"/>
      <c r="CA995" s="35"/>
      <c r="CB995" s="35"/>
      <c r="CC995" s="35"/>
      <c r="CD995" s="35"/>
      <c r="CE995" s="35"/>
      <c r="CF995" s="35"/>
      <c r="CG995" s="35"/>
      <c r="CH995" s="35"/>
      <c r="CI995" s="35"/>
      <c r="CJ995" s="35"/>
      <c r="CK995" s="35"/>
      <c r="CL995" s="35"/>
      <c r="CM995" s="35"/>
      <c r="CN995" s="35"/>
      <c r="CO995" s="35"/>
      <c r="CP995" s="35"/>
      <c r="CQ995" s="35"/>
      <c r="CR995" s="35"/>
      <c r="CS995" s="35"/>
      <c r="CT995" s="35"/>
      <c r="CU995" s="35"/>
      <c r="CV995" s="35"/>
      <c r="CW995" s="35"/>
      <c r="CX995" s="35"/>
      <c r="CY995" s="35"/>
      <c r="CZ995" s="35"/>
    </row>
    <row r="996" spans="1:104" ht="10.5" customHeight="1" x14ac:dyDescent="0.15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  <c r="BA996" s="35"/>
      <c r="BB996" s="35"/>
      <c r="BC996" s="35"/>
      <c r="BD996" s="35"/>
      <c r="BE996" s="35"/>
      <c r="BF996" s="35"/>
      <c r="BG996" s="35"/>
      <c r="BH996" s="35"/>
      <c r="BI996" s="35"/>
      <c r="BJ996" s="35"/>
      <c r="BK996" s="35"/>
      <c r="BL996" s="35"/>
      <c r="BM996" s="35"/>
      <c r="BN996" s="35"/>
      <c r="BO996" s="35"/>
      <c r="BP996" s="35"/>
      <c r="BQ996" s="35"/>
      <c r="BR996" s="35"/>
      <c r="BS996" s="35"/>
      <c r="BT996" s="35"/>
      <c r="BU996" s="35"/>
      <c r="BV996" s="35"/>
      <c r="BW996" s="35"/>
      <c r="BX996" s="35"/>
      <c r="BY996" s="35"/>
      <c r="BZ996" s="35"/>
      <c r="CA996" s="35"/>
      <c r="CB996" s="35"/>
      <c r="CC996" s="35"/>
      <c r="CD996" s="35"/>
      <c r="CE996" s="35"/>
      <c r="CF996" s="35"/>
      <c r="CG996" s="35"/>
      <c r="CH996" s="35"/>
      <c r="CI996" s="35"/>
      <c r="CJ996" s="35"/>
      <c r="CK996" s="35"/>
      <c r="CL996" s="35"/>
      <c r="CM996" s="35"/>
      <c r="CN996" s="35"/>
      <c r="CO996" s="35"/>
      <c r="CP996" s="35"/>
      <c r="CQ996" s="35"/>
      <c r="CR996" s="35"/>
      <c r="CS996" s="35"/>
      <c r="CT996" s="35"/>
      <c r="CU996" s="35"/>
      <c r="CV996" s="35"/>
      <c r="CW996" s="35"/>
      <c r="CX996" s="35"/>
      <c r="CY996" s="35"/>
      <c r="CZ996" s="35"/>
    </row>
    <row r="997" spans="1:104" ht="10.5" customHeight="1" x14ac:dyDescent="0.15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  <c r="BA997" s="35"/>
      <c r="BB997" s="35"/>
      <c r="BC997" s="35"/>
      <c r="BD997" s="35"/>
      <c r="BE997" s="35"/>
      <c r="BF997" s="35"/>
      <c r="BG997" s="35"/>
      <c r="BH997" s="35"/>
      <c r="BI997" s="35"/>
      <c r="BJ997" s="35"/>
      <c r="BK997" s="35"/>
      <c r="BL997" s="35"/>
      <c r="BM997" s="35"/>
      <c r="BN997" s="35"/>
      <c r="BO997" s="35"/>
      <c r="BP997" s="35"/>
      <c r="BQ997" s="35"/>
      <c r="BR997" s="35"/>
      <c r="BS997" s="35"/>
      <c r="BT997" s="35"/>
      <c r="BU997" s="35"/>
      <c r="BV997" s="35"/>
      <c r="BW997" s="35"/>
      <c r="BX997" s="35"/>
      <c r="BY997" s="35"/>
      <c r="BZ997" s="35"/>
      <c r="CA997" s="35"/>
      <c r="CB997" s="35"/>
      <c r="CC997" s="35"/>
      <c r="CD997" s="35"/>
      <c r="CE997" s="35"/>
      <c r="CF997" s="35"/>
      <c r="CG997" s="35"/>
      <c r="CH997" s="35"/>
      <c r="CI997" s="35"/>
      <c r="CJ997" s="35"/>
      <c r="CK997" s="35"/>
      <c r="CL997" s="35"/>
      <c r="CM997" s="35"/>
      <c r="CN997" s="35"/>
      <c r="CO997" s="35"/>
      <c r="CP997" s="35"/>
      <c r="CQ997" s="35"/>
      <c r="CR997" s="35"/>
      <c r="CS997" s="35"/>
      <c r="CT997" s="35"/>
      <c r="CU997" s="35"/>
      <c r="CV997" s="35"/>
      <c r="CW997" s="35"/>
      <c r="CX997" s="35"/>
      <c r="CY997" s="35"/>
      <c r="CZ997" s="35"/>
    </row>
    <row r="998" spans="1:104" ht="10.5" customHeight="1" x14ac:dyDescent="0.15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  <c r="BA998" s="35"/>
      <c r="BB998" s="35"/>
      <c r="BC998" s="35"/>
      <c r="BD998" s="35"/>
      <c r="BE998" s="35"/>
      <c r="BF998" s="35"/>
      <c r="BG998" s="35"/>
      <c r="BH998" s="35"/>
      <c r="BI998" s="35"/>
      <c r="BJ998" s="35"/>
      <c r="BK998" s="35"/>
      <c r="BL998" s="35"/>
      <c r="BM998" s="35"/>
      <c r="BN998" s="35"/>
      <c r="BO998" s="35"/>
      <c r="BP998" s="35"/>
      <c r="BQ998" s="35"/>
      <c r="BR998" s="35"/>
      <c r="BS998" s="35"/>
      <c r="BT998" s="35"/>
      <c r="BU998" s="35"/>
      <c r="BV998" s="35"/>
      <c r="BW998" s="35"/>
      <c r="BX998" s="35"/>
      <c r="BY998" s="35"/>
      <c r="BZ998" s="35"/>
      <c r="CA998" s="35"/>
      <c r="CB998" s="35"/>
      <c r="CC998" s="35"/>
      <c r="CD998" s="35"/>
      <c r="CE998" s="35"/>
      <c r="CF998" s="35"/>
      <c r="CG998" s="35"/>
      <c r="CH998" s="35"/>
      <c r="CI998" s="35"/>
      <c r="CJ998" s="35"/>
      <c r="CK998" s="35"/>
      <c r="CL998" s="35"/>
      <c r="CM998" s="35"/>
      <c r="CN998" s="35"/>
      <c r="CO998" s="35"/>
      <c r="CP998" s="35"/>
      <c r="CQ998" s="35"/>
      <c r="CR998" s="35"/>
      <c r="CS998" s="35"/>
      <c r="CT998" s="35"/>
      <c r="CU998" s="35"/>
      <c r="CV998" s="35"/>
      <c r="CW998" s="35"/>
      <c r="CX998" s="35"/>
      <c r="CY998" s="35"/>
      <c r="CZ998" s="35"/>
    </row>
    <row r="999" spans="1:104" ht="10.5" customHeight="1" x14ac:dyDescent="0.15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  <c r="BA999" s="35"/>
      <c r="BB999" s="35"/>
      <c r="BC999" s="35"/>
      <c r="BD999" s="35"/>
      <c r="BE999" s="35"/>
      <c r="BF999" s="35"/>
      <c r="BG999" s="35"/>
      <c r="BH999" s="35"/>
      <c r="BI999" s="35"/>
      <c r="BJ999" s="35"/>
      <c r="BK999" s="35"/>
      <c r="BL999" s="35"/>
      <c r="BM999" s="35"/>
      <c r="BN999" s="35"/>
      <c r="BO999" s="35"/>
      <c r="BP999" s="35"/>
      <c r="BQ999" s="35"/>
      <c r="BR999" s="35"/>
      <c r="BS999" s="35"/>
      <c r="BT999" s="35"/>
      <c r="BU999" s="35"/>
      <c r="BV999" s="35"/>
      <c r="BW999" s="35"/>
      <c r="BX999" s="35"/>
      <c r="BY999" s="35"/>
      <c r="BZ999" s="35"/>
      <c r="CA999" s="35"/>
      <c r="CB999" s="35"/>
      <c r="CC999" s="35"/>
      <c r="CD999" s="35"/>
      <c r="CE999" s="35"/>
      <c r="CF999" s="35"/>
      <c r="CG999" s="35"/>
      <c r="CH999" s="35"/>
      <c r="CI999" s="35"/>
      <c r="CJ999" s="35"/>
      <c r="CK999" s="35"/>
      <c r="CL999" s="35"/>
      <c r="CM999" s="35"/>
      <c r="CN999" s="35"/>
      <c r="CO999" s="35"/>
      <c r="CP999" s="35"/>
      <c r="CQ999" s="35"/>
      <c r="CR999" s="35"/>
      <c r="CS999" s="35"/>
      <c r="CT999" s="35"/>
      <c r="CU999" s="35"/>
      <c r="CV999" s="35"/>
      <c r="CW999" s="35"/>
      <c r="CX999" s="35"/>
      <c r="CY999" s="35"/>
      <c r="CZ999" s="35"/>
    </row>
    <row r="1000" spans="1:104" ht="10.5" customHeight="1" x14ac:dyDescent="0.15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  <c r="BA1000" s="35"/>
      <c r="BB1000" s="35"/>
      <c r="BC1000" s="35"/>
      <c r="BD1000" s="35"/>
      <c r="BE1000" s="35"/>
      <c r="BF1000" s="35"/>
      <c r="BG1000" s="35"/>
      <c r="BH1000" s="35"/>
      <c r="BI1000" s="35"/>
      <c r="BJ1000" s="35"/>
      <c r="BK1000" s="35"/>
      <c r="BL1000" s="35"/>
      <c r="BM1000" s="35"/>
      <c r="BN1000" s="35"/>
      <c r="BO1000" s="35"/>
      <c r="BP1000" s="35"/>
      <c r="BQ1000" s="35"/>
      <c r="BR1000" s="35"/>
      <c r="BS1000" s="35"/>
      <c r="BT1000" s="35"/>
      <c r="BU1000" s="35"/>
      <c r="BV1000" s="35"/>
      <c r="BW1000" s="35"/>
      <c r="BX1000" s="35"/>
      <c r="BY1000" s="35"/>
      <c r="BZ1000" s="35"/>
      <c r="CA1000" s="35"/>
      <c r="CB1000" s="35"/>
      <c r="CC1000" s="35"/>
      <c r="CD1000" s="35"/>
      <c r="CE1000" s="35"/>
      <c r="CF1000" s="35"/>
      <c r="CG1000" s="35"/>
      <c r="CH1000" s="35"/>
      <c r="CI1000" s="35"/>
      <c r="CJ1000" s="35"/>
      <c r="CK1000" s="35"/>
      <c r="CL1000" s="35"/>
      <c r="CM1000" s="35"/>
      <c r="CN1000" s="35"/>
      <c r="CO1000" s="35"/>
      <c r="CP1000" s="35"/>
      <c r="CQ1000" s="35"/>
      <c r="CR1000" s="35"/>
      <c r="CS1000" s="35"/>
      <c r="CT1000" s="35"/>
      <c r="CU1000" s="35"/>
      <c r="CV1000" s="35"/>
      <c r="CW1000" s="35"/>
      <c r="CX1000" s="35"/>
      <c r="CY1000" s="35"/>
      <c r="CZ1000" s="35"/>
    </row>
  </sheetData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68.33203125" customWidth="1"/>
    <col min="2" max="2" width="19.1640625" customWidth="1"/>
    <col min="3" max="3" width="21.6640625" customWidth="1"/>
    <col min="4" max="4" width="18.6640625" customWidth="1"/>
    <col min="5" max="26" width="9.33203125" customWidth="1"/>
  </cols>
  <sheetData>
    <row r="1" spans="1:3" x14ac:dyDescent="0.2">
      <c r="B1" s="2" t="s">
        <v>38</v>
      </c>
      <c r="C1" s="2" t="s">
        <v>39</v>
      </c>
    </row>
    <row r="3" spans="1:3" x14ac:dyDescent="0.2">
      <c r="A3" s="2" t="s">
        <v>17</v>
      </c>
    </row>
    <row r="4" spans="1:3" x14ac:dyDescent="0.2">
      <c r="A4" s="2" t="s">
        <v>19</v>
      </c>
    </row>
    <row r="5" spans="1:3" x14ac:dyDescent="0.2">
      <c r="A5" s="2" t="s">
        <v>21</v>
      </c>
    </row>
    <row r="6" spans="1:3" x14ac:dyDescent="0.2">
      <c r="A6" s="2" t="s">
        <v>23</v>
      </c>
    </row>
    <row r="9" spans="1:3" x14ac:dyDescent="0.2">
      <c r="A9" s="2">
        <v>27</v>
      </c>
    </row>
    <row r="10" spans="1:3" x14ac:dyDescent="0.2">
      <c r="A10" s="2">
        <v>491</v>
      </c>
    </row>
    <row r="11" spans="1:3" x14ac:dyDescent="0.2">
      <c r="A11" s="2">
        <v>600</v>
      </c>
    </row>
    <row r="12" spans="1:3" x14ac:dyDescent="0.2">
      <c r="A12" s="2">
        <f>(A9/A10)</f>
        <v>5.4989816700610997E-2</v>
      </c>
    </row>
    <row r="13" spans="1:3" x14ac:dyDescent="0.2">
      <c r="A13" s="2">
        <f>A11*A12</f>
        <v>32.993890020366599</v>
      </c>
    </row>
    <row r="15" spans="1:3" x14ac:dyDescent="0.2">
      <c r="A15" s="2">
        <f>A10</f>
        <v>491</v>
      </c>
    </row>
    <row r="16" spans="1:3" ht="16" x14ac:dyDescent="0.2">
      <c r="A16" s="48">
        <v>8.7499999999999994E-2</v>
      </c>
      <c r="B16" s="31">
        <f>B17/A11</f>
        <v>0.16500000000000001</v>
      </c>
    </row>
    <row r="17" spans="1:3" x14ac:dyDescent="0.2">
      <c r="A17" s="2">
        <f>A16*A15</f>
        <v>42.962499999999999</v>
      </c>
      <c r="B17" s="2">
        <v>99</v>
      </c>
      <c r="C17" s="2">
        <v>63</v>
      </c>
    </row>
    <row r="18" spans="1:3" x14ac:dyDescent="0.2">
      <c r="C18" s="2">
        <f>C17*2</f>
        <v>126</v>
      </c>
    </row>
    <row r="19" spans="1:3" x14ac:dyDescent="0.2">
      <c r="A19" s="2">
        <f>(A17+A13)/2</f>
        <v>37.978195010183299</v>
      </c>
    </row>
    <row r="21" spans="1:3" ht="15.75" customHeight="1" x14ac:dyDescent="0.15"/>
    <row r="22" spans="1:3" ht="15.75" customHeight="1" x14ac:dyDescent="0.2">
      <c r="A22" s="2" t="s">
        <v>40</v>
      </c>
    </row>
    <row r="23" spans="1:3" ht="15.75" customHeight="1" x14ac:dyDescent="0.15"/>
    <row r="24" spans="1:3" ht="15.75" customHeight="1" x14ac:dyDescent="0.2">
      <c r="A24" s="2" t="s">
        <v>41</v>
      </c>
    </row>
    <row r="25" spans="1:3" ht="15.75" customHeight="1" x14ac:dyDescent="0.2">
      <c r="A25" s="2" t="s">
        <v>42</v>
      </c>
    </row>
    <row r="26" spans="1:3" ht="15.75" customHeight="1" x14ac:dyDescent="0.2">
      <c r="A26" s="2" t="s">
        <v>43</v>
      </c>
    </row>
    <row r="27" spans="1:3" ht="15.75" customHeight="1" x14ac:dyDescent="0.15"/>
    <row r="28" spans="1:3" ht="15.75" customHeight="1" x14ac:dyDescent="0.2">
      <c r="A28" s="2" t="s">
        <v>44</v>
      </c>
    </row>
    <row r="29" spans="1:3" ht="15.75" customHeight="1" x14ac:dyDescent="0.2">
      <c r="A29" s="2" t="s">
        <v>45</v>
      </c>
    </row>
    <row r="30" spans="1:3" ht="15.75" customHeight="1" x14ac:dyDescent="0.2">
      <c r="A30" s="2" t="s">
        <v>46</v>
      </c>
    </row>
    <row r="31" spans="1:3" ht="15.75" customHeight="1" x14ac:dyDescent="0.15"/>
    <row r="32" spans="1:3" ht="15.75" customHeight="1" x14ac:dyDescent="0.2">
      <c r="A32" s="2" t="s">
        <v>47</v>
      </c>
    </row>
    <row r="33" spans="1:1" ht="15.75" customHeight="1" x14ac:dyDescent="0.2">
      <c r="A33" s="2" t="s">
        <v>48</v>
      </c>
    </row>
    <row r="34" spans="1:1" ht="15.75" customHeight="1" x14ac:dyDescent="0.2">
      <c r="A34" s="2" t="s">
        <v>49</v>
      </c>
    </row>
    <row r="35" spans="1:1" ht="15.75" customHeight="1" x14ac:dyDescent="0.2">
      <c r="A35" s="2" t="s">
        <v>50</v>
      </c>
    </row>
    <row r="36" spans="1:1" ht="15.75" customHeight="1" x14ac:dyDescent="0.15"/>
    <row r="37" spans="1:1" ht="15.75" customHeight="1" x14ac:dyDescent="0.15"/>
    <row r="38" spans="1:1" ht="15.75" customHeight="1" x14ac:dyDescent="0.15"/>
    <row r="39" spans="1:1" ht="15.75" customHeight="1" x14ac:dyDescent="0.15"/>
    <row r="40" spans="1:1" ht="15.75" customHeight="1" x14ac:dyDescent="0.15"/>
    <row r="41" spans="1:1" ht="15.75" customHeight="1" x14ac:dyDescent="0.15"/>
    <row r="42" spans="1:1" ht="15.75" customHeight="1" x14ac:dyDescent="0.15"/>
    <row r="43" spans="1:1" ht="15.75" customHeight="1" x14ac:dyDescent="0.15"/>
    <row r="44" spans="1:1" ht="15.75" customHeight="1" x14ac:dyDescent="0.15"/>
    <row r="45" spans="1:1" ht="15.75" customHeight="1" x14ac:dyDescent="0.15"/>
    <row r="46" spans="1:1" ht="15.75" customHeight="1" x14ac:dyDescent="0.15"/>
    <row r="47" spans="1:1" ht="15.75" customHeight="1" x14ac:dyDescent="0.15"/>
    <row r="48" spans="1: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000"/>
  <sheetViews>
    <sheetView workbookViewId="0"/>
  </sheetViews>
  <sheetFormatPr baseColWidth="10" defaultColWidth="12.6640625" defaultRowHeight="15" customHeight="1" x14ac:dyDescent="0.15"/>
  <cols>
    <col min="1" max="1" width="98.83203125" customWidth="1"/>
    <col min="2" max="26" width="9.33203125" customWidth="1"/>
  </cols>
  <sheetData>
    <row r="2" spans="1:1" ht="21" x14ac:dyDescent="0.25">
      <c r="A2" s="49"/>
    </row>
    <row r="3" spans="1:1" ht="21" x14ac:dyDescent="0.25">
      <c r="A3" s="49" t="s">
        <v>51</v>
      </c>
    </row>
    <row r="4" spans="1:1" ht="21" x14ac:dyDescent="0.25">
      <c r="A4" s="49" t="s">
        <v>42</v>
      </c>
    </row>
    <row r="5" spans="1:1" ht="21" x14ac:dyDescent="0.25">
      <c r="A5" s="49" t="s">
        <v>43</v>
      </c>
    </row>
    <row r="6" spans="1:1" ht="21" x14ac:dyDescent="0.25">
      <c r="A6" s="49"/>
    </row>
    <row r="7" spans="1:1" ht="21" x14ac:dyDescent="0.25">
      <c r="A7" s="49" t="s">
        <v>44</v>
      </c>
    </row>
    <row r="8" spans="1:1" ht="21" x14ac:dyDescent="0.25">
      <c r="A8" s="49" t="s">
        <v>45</v>
      </c>
    </row>
    <row r="9" spans="1:1" ht="21" x14ac:dyDescent="0.25">
      <c r="A9" s="49" t="s">
        <v>46</v>
      </c>
    </row>
    <row r="10" spans="1:1" ht="21" x14ac:dyDescent="0.25">
      <c r="A10" s="49"/>
    </row>
    <row r="11" spans="1:1" ht="21" x14ac:dyDescent="0.25">
      <c r="A11" s="49" t="s">
        <v>52</v>
      </c>
    </row>
    <row r="12" spans="1:1" ht="21" x14ac:dyDescent="0.25">
      <c r="A12" s="49" t="s">
        <v>53</v>
      </c>
    </row>
    <row r="13" spans="1:1" ht="21" x14ac:dyDescent="0.25">
      <c r="A13" s="49" t="s">
        <v>54</v>
      </c>
    </row>
    <row r="14" spans="1:1" ht="21" x14ac:dyDescent="0.25">
      <c r="A14" s="49" t="s">
        <v>55</v>
      </c>
    </row>
    <row r="17" spans="1:1" ht="21" x14ac:dyDescent="0.25">
      <c r="A17" s="49"/>
    </row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1000"/>
  <sheetViews>
    <sheetView workbookViewId="0"/>
  </sheetViews>
  <sheetFormatPr baseColWidth="10" defaultColWidth="12.6640625" defaultRowHeight="15" customHeight="1" x14ac:dyDescent="0.15"/>
  <cols>
    <col min="1" max="1" width="7" customWidth="1"/>
    <col min="2" max="6" width="9.33203125" customWidth="1"/>
    <col min="7" max="7" width="6.1640625" customWidth="1"/>
    <col min="8" max="8" width="14.83203125" customWidth="1"/>
    <col min="9" max="26" width="9.33203125" customWidth="1"/>
  </cols>
  <sheetData>
    <row r="3" spans="2:9" x14ac:dyDescent="0.2"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H3" s="2" t="s">
        <v>61</v>
      </c>
      <c r="I3" s="2" t="s">
        <v>62</v>
      </c>
    </row>
    <row r="4" spans="2:9" x14ac:dyDescent="0.2">
      <c r="C4" s="2">
        <v>40</v>
      </c>
      <c r="D4" s="2">
        <v>37</v>
      </c>
    </row>
    <row r="5" spans="2:9" x14ac:dyDescent="0.2">
      <c r="C5" s="50" t="s">
        <v>63</v>
      </c>
      <c r="D5" s="51">
        <v>86</v>
      </c>
      <c r="E5" s="51" t="s">
        <v>64</v>
      </c>
    </row>
    <row r="6" spans="2:9" x14ac:dyDescent="0.2">
      <c r="C6" s="51" t="s">
        <v>65</v>
      </c>
      <c r="D6" s="51"/>
      <c r="E6" s="51"/>
      <c r="F6" s="51"/>
    </row>
    <row r="7" spans="2:9" x14ac:dyDescent="0.2">
      <c r="D7" s="51"/>
      <c r="E7" s="51"/>
      <c r="F7" s="51"/>
    </row>
    <row r="8" spans="2:9" x14ac:dyDescent="0.2">
      <c r="C8" s="2">
        <v>162</v>
      </c>
    </row>
    <row r="9" spans="2:9" x14ac:dyDescent="0.2">
      <c r="B9" s="2" t="s">
        <v>66</v>
      </c>
      <c r="C9" s="2" t="s">
        <v>57</v>
      </c>
      <c r="D9" s="2" t="s">
        <v>58</v>
      </c>
      <c r="E9" s="2" t="s">
        <v>59</v>
      </c>
      <c r="F9" s="2" t="s">
        <v>60</v>
      </c>
      <c r="H9" s="2" t="s">
        <v>61</v>
      </c>
      <c r="I9" s="2" t="s">
        <v>67</v>
      </c>
    </row>
    <row r="10" spans="2:9" x14ac:dyDescent="0.2">
      <c r="C10" s="2">
        <f>26+22</f>
        <v>48</v>
      </c>
      <c r="D10" s="2">
        <f>22+20</f>
        <v>42</v>
      </c>
      <c r="E10" s="2">
        <f>18+26</f>
        <v>44</v>
      </c>
      <c r="F10" s="2">
        <f>20+20</f>
        <v>40</v>
      </c>
    </row>
    <row r="11" spans="2:9" x14ac:dyDescent="0.2">
      <c r="C11" s="51" t="s">
        <v>63</v>
      </c>
      <c r="D11" s="2">
        <f>C10+D10</f>
        <v>90</v>
      </c>
      <c r="E11" s="51" t="s">
        <v>64</v>
      </c>
      <c r="F11" s="51">
        <f>E10+F10</f>
        <v>84</v>
      </c>
    </row>
    <row r="12" spans="2:9" x14ac:dyDescent="0.2">
      <c r="C12" s="51" t="s">
        <v>65</v>
      </c>
      <c r="D12" s="2">
        <f>D11+F11</f>
        <v>174</v>
      </c>
    </row>
    <row r="18" spans="2:6" x14ac:dyDescent="0.2">
      <c r="C18" s="2">
        <f>17+18</f>
        <v>35</v>
      </c>
      <c r="D18" s="2">
        <f>15+17</f>
        <v>32</v>
      </c>
      <c r="E18" s="2">
        <f>19+13</f>
        <v>32</v>
      </c>
      <c r="F18" s="2">
        <f>17+18</f>
        <v>35</v>
      </c>
    </row>
    <row r="19" spans="2:6" x14ac:dyDescent="0.2">
      <c r="F19" s="2">
        <f>E18+F18</f>
        <v>67</v>
      </c>
    </row>
    <row r="21" spans="2:6" ht="15.75" customHeight="1" x14ac:dyDescent="0.15"/>
    <row r="22" spans="2:6" ht="15.75" customHeight="1" x14ac:dyDescent="0.15"/>
    <row r="23" spans="2:6" ht="15.75" customHeight="1" x14ac:dyDescent="0.2">
      <c r="B23" s="2">
        <v>126</v>
      </c>
    </row>
    <row r="24" spans="2:6" ht="15.75" customHeight="1" x14ac:dyDescent="0.2">
      <c r="B24" s="2">
        <v>4</v>
      </c>
    </row>
    <row r="25" spans="2:6" ht="15.75" customHeight="1" x14ac:dyDescent="0.2">
      <c r="B25" s="2">
        <f>B23/B24</f>
        <v>31.5</v>
      </c>
    </row>
    <row r="26" spans="2:6" ht="15.75" customHeight="1" x14ac:dyDescent="0.15"/>
    <row r="27" spans="2:6" ht="15.75" customHeight="1" x14ac:dyDescent="0.15"/>
    <row r="28" spans="2:6" ht="15.75" customHeight="1" x14ac:dyDescent="0.15"/>
    <row r="29" spans="2:6" ht="15.75" customHeight="1" x14ac:dyDescent="0.15"/>
    <row r="30" spans="2:6" ht="15.75" customHeight="1" x14ac:dyDescent="0.15"/>
    <row r="31" spans="2:6" ht="15.75" customHeight="1" x14ac:dyDescent="0.15"/>
    <row r="32" spans="2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2EEC-9ED1-FB4D-B0C1-5638BA90BA38}">
  <dimension ref="A1:I61"/>
  <sheetViews>
    <sheetView zoomScale="130" zoomScaleNormal="130" workbookViewId="0">
      <selection activeCell="J35" sqref="J35"/>
    </sheetView>
  </sheetViews>
  <sheetFormatPr baseColWidth="10" defaultRowHeight="14" x14ac:dyDescent="0.15"/>
  <cols>
    <col min="1" max="1" width="4.33203125" bestFit="1" customWidth="1"/>
    <col min="2" max="2" width="6.6640625" bestFit="1" customWidth="1"/>
    <col min="3" max="3" width="3.1640625" bestFit="1" customWidth="1"/>
    <col min="4" max="4" width="7.33203125" bestFit="1" customWidth="1"/>
    <col min="5" max="6" width="6.6640625" bestFit="1" customWidth="1"/>
    <col min="7" max="7" width="2.33203125" bestFit="1" customWidth="1"/>
    <col min="8" max="8" width="18.83203125" customWidth="1"/>
    <col min="9" max="9" width="15.33203125" customWidth="1"/>
    <col min="10" max="10" width="18.5" customWidth="1"/>
    <col min="11" max="11" width="14.5" customWidth="1"/>
    <col min="12" max="12" width="14.33203125" customWidth="1"/>
  </cols>
  <sheetData>
    <row r="1" spans="1:9" ht="15" x14ac:dyDescent="0.2">
      <c r="A1" s="52" t="s">
        <v>68</v>
      </c>
      <c r="B1" s="52" t="s">
        <v>69</v>
      </c>
      <c r="C1" s="52" t="s">
        <v>71</v>
      </c>
      <c r="D1" s="52" t="s">
        <v>70</v>
      </c>
      <c r="E1" s="52" t="s">
        <v>72</v>
      </c>
      <c r="F1" s="52" t="s">
        <v>73</v>
      </c>
      <c r="G1" s="52" t="s">
        <v>74</v>
      </c>
    </row>
    <row r="2" spans="1:9" ht="15" x14ac:dyDescent="0.2">
      <c r="A2" s="52">
        <v>62</v>
      </c>
      <c r="B2" s="53">
        <f>(A2*100)/600</f>
        <v>10.333333333333334</v>
      </c>
      <c r="C2" s="52">
        <v>1</v>
      </c>
      <c r="D2" s="54">
        <v>31.482414766631301</v>
      </c>
      <c r="E2" s="54">
        <v>21.1338302730809</v>
      </c>
      <c r="F2" s="54">
        <v>48.966913994439501</v>
      </c>
      <c r="G2" s="52">
        <v>0</v>
      </c>
      <c r="H2">
        <f t="shared" ref="H2:H12" si="0">(E2/100)*F2</f>
        <v>10.348584493550343</v>
      </c>
      <c r="I2" s="64">
        <f>H2+E2</f>
        <v>31.482414766631244</v>
      </c>
    </row>
    <row r="3" spans="1:9" s="58" customFormat="1" ht="15" x14ac:dyDescent="0.2">
      <c r="A3" s="55">
        <v>62</v>
      </c>
      <c r="B3" s="56">
        <f t="shared" ref="B3:B61" si="1">(A3*100)/600</f>
        <v>10.333333333333334</v>
      </c>
      <c r="C3" s="55">
        <v>2</v>
      </c>
      <c r="D3" s="57">
        <v>35.616409483610802</v>
      </c>
      <c r="E3" s="57">
        <v>30.811249627919601</v>
      </c>
      <c r="F3" s="57">
        <v>15.5954721529276</v>
      </c>
      <c r="G3" s="55">
        <v>0</v>
      </c>
      <c r="H3" s="58">
        <f t="shared" si="0"/>
        <v>4.8051598556912101</v>
      </c>
      <c r="I3" s="64">
        <f t="shared" ref="I3:I60" si="2">H3+E3</f>
        <v>35.616409483610809</v>
      </c>
    </row>
    <row r="4" spans="1:9" ht="15" x14ac:dyDescent="0.2">
      <c r="A4" s="52">
        <v>75</v>
      </c>
      <c r="B4" s="53">
        <f t="shared" si="1"/>
        <v>12.5</v>
      </c>
      <c r="C4" s="52">
        <v>2</v>
      </c>
      <c r="D4" s="54">
        <v>33.865061182446198</v>
      </c>
      <c r="E4" s="54">
        <v>27.240875912408701</v>
      </c>
      <c r="F4" s="54">
        <v>24.3170788315952</v>
      </c>
      <c r="G4" s="52">
        <v>0</v>
      </c>
      <c r="H4">
        <f t="shared" si="0"/>
        <v>6.6241852700374526</v>
      </c>
      <c r="I4" s="64">
        <f t="shared" si="2"/>
        <v>33.865061182446155</v>
      </c>
    </row>
    <row r="5" spans="1:9" ht="15" x14ac:dyDescent="0.2">
      <c r="A5" s="52">
        <v>75</v>
      </c>
      <c r="B5" s="53">
        <f t="shared" si="1"/>
        <v>12.5</v>
      </c>
      <c r="C5" s="52">
        <v>4</v>
      </c>
      <c r="D5" s="54">
        <v>36.496350364963497</v>
      </c>
      <c r="E5" s="54">
        <v>32</v>
      </c>
      <c r="F5" s="54">
        <v>14.0510948905109</v>
      </c>
      <c r="G5" s="52">
        <v>0</v>
      </c>
      <c r="H5">
        <f t="shared" si="0"/>
        <v>4.4963503649634884</v>
      </c>
      <c r="I5" s="64">
        <f t="shared" si="2"/>
        <v>36.49635036496349</v>
      </c>
    </row>
    <row r="6" spans="1:9" ht="15" x14ac:dyDescent="0.2">
      <c r="A6" s="52">
        <v>90</v>
      </c>
      <c r="B6" s="53">
        <f t="shared" si="1"/>
        <v>15</v>
      </c>
      <c r="C6" s="52">
        <v>4</v>
      </c>
      <c r="D6" s="54">
        <v>33.992817499183801</v>
      </c>
      <c r="E6" s="54">
        <v>26.6666666666666</v>
      </c>
      <c r="F6" s="54">
        <v>27.473065621939199</v>
      </c>
      <c r="G6" s="52">
        <v>0</v>
      </c>
      <c r="H6">
        <f t="shared" si="0"/>
        <v>7.3261508325171016</v>
      </c>
      <c r="I6" s="64">
        <f t="shared" si="2"/>
        <v>33.992817499183701</v>
      </c>
    </row>
    <row r="7" spans="1:9" ht="15" x14ac:dyDescent="0.2">
      <c r="A7" s="52">
        <v>105</v>
      </c>
      <c r="B7" s="53">
        <f t="shared" si="1"/>
        <v>17.5</v>
      </c>
      <c r="C7" s="52">
        <v>4</v>
      </c>
      <c r="D7" s="54">
        <v>32.058015912131197</v>
      </c>
      <c r="E7" s="54">
        <v>22.857142857142801</v>
      </c>
      <c r="F7" s="54">
        <v>40.253819615574201</v>
      </c>
      <c r="G7" s="52">
        <v>0</v>
      </c>
      <c r="H7">
        <f t="shared" si="0"/>
        <v>9.2008730549883655</v>
      </c>
      <c r="I7" s="64">
        <f t="shared" si="2"/>
        <v>32.058015912131168</v>
      </c>
    </row>
    <row r="8" spans="1:9" ht="15" x14ac:dyDescent="0.2">
      <c r="A8" s="52">
        <v>120</v>
      </c>
      <c r="B8" s="53">
        <f t="shared" si="1"/>
        <v>20</v>
      </c>
      <c r="C8" s="52">
        <v>4</v>
      </c>
      <c r="D8" s="54">
        <v>30.4761904761904</v>
      </c>
      <c r="E8" s="54">
        <v>20</v>
      </c>
      <c r="F8" s="54">
        <v>52.380952380952301</v>
      </c>
      <c r="G8" s="52">
        <v>0</v>
      </c>
      <c r="H8">
        <f t="shared" si="0"/>
        <v>10.47619047619046</v>
      </c>
      <c r="I8" s="64">
        <f t="shared" si="2"/>
        <v>30.47619047619046</v>
      </c>
    </row>
    <row r="9" spans="1:9" ht="15" x14ac:dyDescent="0.2">
      <c r="A9" s="52">
        <v>131</v>
      </c>
      <c r="B9" s="53">
        <f t="shared" si="1"/>
        <v>21.833333333333332</v>
      </c>
      <c r="C9" s="52">
        <v>4</v>
      </c>
      <c r="D9" s="54">
        <v>29.468961299939298</v>
      </c>
      <c r="E9" s="54">
        <v>18.320610687022899</v>
      </c>
      <c r="F9" s="54">
        <v>60.851413762169003</v>
      </c>
      <c r="G9" s="52">
        <v>0</v>
      </c>
      <c r="H9">
        <f t="shared" si="0"/>
        <v>11.148350612916456</v>
      </c>
      <c r="I9" s="64">
        <f t="shared" si="2"/>
        <v>29.468961299939355</v>
      </c>
    </row>
    <row r="10" spans="1:9" ht="15" x14ac:dyDescent="0.2">
      <c r="A10" s="52">
        <v>131</v>
      </c>
      <c r="B10" s="53">
        <f t="shared" si="1"/>
        <v>21.833333333333332</v>
      </c>
      <c r="C10" s="52">
        <v>5</v>
      </c>
      <c r="D10" s="54">
        <v>31.693828630938</v>
      </c>
      <c r="E10" s="54">
        <v>22.900763358778601</v>
      </c>
      <c r="F10" s="54">
        <v>38.396385021762903</v>
      </c>
      <c r="G10" s="52">
        <v>0</v>
      </c>
      <c r="H10">
        <f t="shared" si="0"/>
        <v>8.7930652721594331</v>
      </c>
      <c r="I10" s="64">
        <f t="shared" si="2"/>
        <v>31.693828630938036</v>
      </c>
    </row>
    <row r="11" spans="1:9" ht="15" x14ac:dyDescent="0.2">
      <c r="A11" s="52">
        <v>143</v>
      </c>
      <c r="B11" s="53">
        <f t="shared" si="1"/>
        <v>23.833333333333332</v>
      </c>
      <c r="C11" s="52">
        <v>5</v>
      </c>
      <c r="D11" s="54">
        <v>30.559709152942499</v>
      </c>
      <c r="E11" s="54">
        <v>20.979020979020898</v>
      </c>
      <c r="F11" s="54">
        <v>45.667946962359302</v>
      </c>
      <c r="G11" s="52">
        <v>0</v>
      </c>
      <c r="H11">
        <f t="shared" si="0"/>
        <v>9.5806881739214944</v>
      </c>
      <c r="I11" s="64">
        <f t="shared" si="2"/>
        <v>30.559709152942393</v>
      </c>
    </row>
    <row r="12" spans="1:9" ht="15" x14ac:dyDescent="0.2">
      <c r="A12" s="52">
        <v>145</v>
      </c>
      <c r="B12" s="53">
        <f t="shared" si="1"/>
        <v>24.166666666666668</v>
      </c>
      <c r="C12" s="52">
        <v>5</v>
      </c>
      <c r="D12" s="54">
        <v>30.381944244324401</v>
      </c>
      <c r="E12" s="54">
        <v>20.689655172413701</v>
      </c>
      <c r="F12" s="54">
        <v>46.846063847568097</v>
      </c>
      <c r="G12" s="52">
        <v>0</v>
      </c>
      <c r="H12">
        <f t="shared" si="0"/>
        <v>9.6922890719105972</v>
      </c>
      <c r="I12" s="64">
        <f t="shared" si="2"/>
        <v>30.381944244324298</v>
      </c>
    </row>
    <row r="13" spans="1:9" ht="15" x14ac:dyDescent="0.2">
      <c r="A13" s="52">
        <v>155</v>
      </c>
      <c r="B13" s="53">
        <f t="shared" si="1"/>
        <v>25.833333333333332</v>
      </c>
      <c r="C13" s="52">
        <v>5</v>
      </c>
      <c r="D13" s="54">
        <v>29.533592899651801</v>
      </c>
      <c r="E13" s="54">
        <v>19.354838709677399</v>
      </c>
      <c r="F13" s="54">
        <v>52.5902299815343</v>
      </c>
      <c r="G13" s="52">
        <v>0</v>
      </c>
      <c r="H13">
        <f>(E13/100)*F13</f>
        <v>10.17875418997437</v>
      </c>
      <c r="I13" s="64">
        <f t="shared" si="2"/>
        <v>29.533592899651769</v>
      </c>
    </row>
    <row r="14" spans="1:9" s="58" customFormat="1" ht="15" x14ac:dyDescent="0.2">
      <c r="A14" s="55">
        <v>155</v>
      </c>
      <c r="B14" s="56">
        <f t="shared" si="1"/>
        <v>25.833333333333332</v>
      </c>
      <c r="C14" s="55">
        <v>8</v>
      </c>
      <c r="D14" s="57">
        <v>35.420946893597602</v>
      </c>
      <c r="E14" s="57">
        <v>30.967741935483801</v>
      </c>
      <c r="F14" s="57">
        <v>14.3801410105758</v>
      </c>
      <c r="G14" s="55">
        <v>0</v>
      </c>
      <c r="H14" s="58">
        <f>(E14/100)*F14</f>
        <v>4.453204958113786</v>
      </c>
      <c r="I14" s="64">
        <f t="shared" si="2"/>
        <v>35.420946893597588</v>
      </c>
    </row>
    <row r="15" spans="1:9" ht="15" x14ac:dyDescent="0.2">
      <c r="A15" s="52">
        <v>170</v>
      </c>
      <c r="B15" s="53">
        <f t="shared" si="1"/>
        <v>28.333333333333332</v>
      </c>
      <c r="C15" s="52">
        <v>8</v>
      </c>
      <c r="D15" s="54">
        <v>33.877104745243798</v>
      </c>
      <c r="E15" s="54">
        <v>28.235294117647001</v>
      </c>
      <c r="F15" s="54">
        <v>19.9814126394051</v>
      </c>
      <c r="G15" s="52">
        <v>0</v>
      </c>
      <c r="H15">
        <f>(E15/100)*F15</f>
        <v>5.6418106275967226</v>
      </c>
      <c r="I15" s="64">
        <f t="shared" si="2"/>
        <v>33.877104745243727</v>
      </c>
    </row>
    <row r="16" spans="1:9" s="62" customFormat="1" ht="15" x14ac:dyDescent="0.2">
      <c r="A16" s="59">
        <v>181</v>
      </c>
      <c r="B16" s="60">
        <f t="shared" si="1"/>
        <v>30.166666666666668</v>
      </c>
      <c r="C16" s="59">
        <v>10</v>
      </c>
      <c r="D16" s="61">
        <v>39.895026777346601</v>
      </c>
      <c r="E16" s="61">
        <v>33.149171270718199</v>
      </c>
      <c r="F16" s="61">
        <v>9.7041464325737508</v>
      </c>
      <c r="G16" s="59">
        <v>0</v>
      </c>
      <c r="H16" s="63">
        <f>(E16/100)*F16</f>
        <v>3.2168441212951628</v>
      </c>
      <c r="I16" s="64">
        <f t="shared" si="2"/>
        <v>36.36601539201336</v>
      </c>
    </row>
    <row r="17" spans="1:9" ht="15" x14ac:dyDescent="0.2">
      <c r="A17" s="52">
        <v>195</v>
      </c>
      <c r="B17" s="53">
        <f t="shared" si="1"/>
        <v>32.5</v>
      </c>
      <c r="C17" s="52">
        <v>10</v>
      </c>
      <c r="D17" s="54">
        <v>34.984820407680402</v>
      </c>
      <c r="E17" s="54">
        <v>30.769230769230699</v>
      </c>
      <c r="F17" s="54">
        <v>13.700666324961499</v>
      </c>
      <c r="G17" s="52">
        <v>0</v>
      </c>
      <c r="H17">
        <f>(E17/100)*F17</f>
        <v>4.2155896384496829</v>
      </c>
      <c r="I17" s="64">
        <f t="shared" si="2"/>
        <v>34.984820407680381</v>
      </c>
    </row>
    <row r="18" spans="1:9" ht="15" x14ac:dyDescent="0.2">
      <c r="A18" s="52">
        <v>203</v>
      </c>
      <c r="B18" s="53">
        <f t="shared" si="1"/>
        <v>33.833333333333336</v>
      </c>
      <c r="C18" s="52">
        <v>10</v>
      </c>
      <c r="D18" s="54">
        <v>34.248475805207804</v>
      </c>
      <c r="E18" s="54">
        <v>29.556650246305399</v>
      </c>
      <c r="F18" s="54">
        <v>15.8740098076198</v>
      </c>
      <c r="G18" s="52">
        <v>0</v>
      </c>
      <c r="H18">
        <f t="shared" ref="H18:H60" si="3">(E18/100)*F18</f>
        <v>4.6918255589024005</v>
      </c>
      <c r="I18" s="64">
        <f t="shared" si="2"/>
        <v>34.248475805207796</v>
      </c>
    </row>
    <row r="19" spans="1:9" ht="15" x14ac:dyDescent="0.2">
      <c r="A19" s="52">
        <v>215</v>
      </c>
      <c r="B19" s="53">
        <f t="shared" si="1"/>
        <v>35.833333333333336</v>
      </c>
      <c r="C19" s="52">
        <v>10</v>
      </c>
      <c r="D19" s="54">
        <v>33.204058642655802</v>
      </c>
      <c r="E19" s="54">
        <v>27.906976744186</v>
      </c>
      <c r="F19" s="54">
        <v>18.9812101361834</v>
      </c>
      <c r="G19" s="52">
        <v>0</v>
      </c>
      <c r="H19">
        <f t="shared" si="3"/>
        <v>5.2970818984697772</v>
      </c>
      <c r="I19" s="64">
        <f t="shared" si="2"/>
        <v>33.204058642655781</v>
      </c>
    </row>
    <row r="20" spans="1:9" ht="15" x14ac:dyDescent="0.2">
      <c r="A20" s="52">
        <v>230</v>
      </c>
      <c r="B20" s="53">
        <f t="shared" si="1"/>
        <v>38.333333333333336</v>
      </c>
      <c r="C20" s="52">
        <v>10</v>
      </c>
      <c r="D20" s="54">
        <v>31.983459849388002</v>
      </c>
      <c r="E20" s="54">
        <v>26.086956521739101</v>
      </c>
      <c r="F20" s="54">
        <v>22.603262755987501</v>
      </c>
      <c r="G20" s="52">
        <v>0</v>
      </c>
      <c r="H20">
        <f t="shared" si="3"/>
        <v>5.8965033276489072</v>
      </c>
      <c r="I20" s="64">
        <f t="shared" si="2"/>
        <v>31.983459849388009</v>
      </c>
    </row>
    <row r="21" spans="1:9" ht="15" x14ac:dyDescent="0.2">
      <c r="A21" s="52">
        <v>235</v>
      </c>
      <c r="B21" s="53">
        <f t="shared" si="1"/>
        <v>39.166666666666664</v>
      </c>
      <c r="C21" s="52">
        <v>10</v>
      </c>
      <c r="D21" s="54">
        <v>31.594467863051101</v>
      </c>
      <c r="E21" s="54">
        <v>25.531914893617</v>
      </c>
      <c r="F21" s="54">
        <v>23.7449991302835</v>
      </c>
      <c r="G21" s="52">
        <v>0</v>
      </c>
      <c r="H21">
        <f t="shared" si="3"/>
        <v>6.062552969434079</v>
      </c>
      <c r="I21" s="64">
        <f t="shared" si="2"/>
        <v>31.594467863051079</v>
      </c>
    </row>
    <row r="22" spans="1:9" ht="15" x14ac:dyDescent="0.2">
      <c r="A22" s="52">
        <v>252</v>
      </c>
      <c r="B22" s="53">
        <f t="shared" si="1"/>
        <v>42</v>
      </c>
      <c r="C22" s="52">
        <v>10</v>
      </c>
      <c r="D22" s="54">
        <v>30.327944387683502</v>
      </c>
      <c r="E22" s="54">
        <v>23.8095238095238</v>
      </c>
      <c r="F22" s="54">
        <v>27.3773664282709</v>
      </c>
      <c r="G22" s="52">
        <v>0</v>
      </c>
      <c r="H22">
        <f t="shared" si="3"/>
        <v>6.5184205781597351</v>
      </c>
      <c r="I22" s="64">
        <f t="shared" si="2"/>
        <v>30.327944387683534</v>
      </c>
    </row>
    <row r="23" spans="1:9" ht="15" x14ac:dyDescent="0.2">
      <c r="A23" s="52">
        <v>256</v>
      </c>
      <c r="B23" s="53">
        <f t="shared" si="1"/>
        <v>42.666666666666664</v>
      </c>
      <c r="C23" s="52">
        <v>10</v>
      </c>
      <c r="D23" s="54">
        <v>30.041093003652701</v>
      </c>
      <c r="E23" s="54">
        <v>23.4375</v>
      </c>
      <c r="F23" s="54">
        <v>28.175330148918199</v>
      </c>
      <c r="G23" s="52">
        <v>0</v>
      </c>
      <c r="H23">
        <f t="shared" si="3"/>
        <v>6.6035930036527031</v>
      </c>
      <c r="I23" s="64">
        <f t="shared" si="2"/>
        <v>30.041093003652705</v>
      </c>
    </row>
    <row r="24" spans="1:9" ht="15" x14ac:dyDescent="0.2">
      <c r="A24" s="52">
        <v>260</v>
      </c>
      <c r="B24" s="53">
        <f t="shared" si="1"/>
        <v>43.333333333333336</v>
      </c>
      <c r="C24" s="52">
        <v>10</v>
      </c>
      <c r="D24" s="54">
        <v>29.7580252260055</v>
      </c>
      <c r="E24" s="54">
        <v>23.076923076922998</v>
      </c>
      <c r="F24" s="54">
        <v>28.951442646023899</v>
      </c>
      <c r="G24" s="52">
        <v>0</v>
      </c>
      <c r="H24">
        <f t="shared" si="3"/>
        <v>6.681102149082415</v>
      </c>
      <c r="I24" s="64">
        <f t="shared" si="2"/>
        <v>29.758025226005415</v>
      </c>
    </row>
    <row r="25" spans="1:9" ht="15" x14ac:dyDescent="0.2">
      <c r="A25" s="52">
        <v>272</v>
      </c>
      <c r="B25" s="53">
        <f t="shared" si="1"/>
        <v>45.333333333333336</v>
      </c>
      <c r="C25" s="52">
        <v>10</v>
      </c>
      <c r="D25" s="54">
        <v>28.929588251943802</v>
      </c>
      <c r="E25" s="54">
        <v>22.058823529411701</v>
      </c>
      <c r="F25" s="54">
        <v>31.147466742145401</v>
      </c>
      <c r="G25" s="52">
        <v>0</v>
      </c>
      <c r="H25">
        <f t="shared" si="3"/>
        <v>6.8707647225320541</v>
      </c>
      <c r="I25" s="64">
        <f t="shared" si="2"/>
        <v>28.929588251943755</v>
      </c>
    </row>
    <row r="26" spans="1:9" ht="15" x14ac:dyDescent="0.2">
      <c r="A26" s="52">
        <v>285</v>
      </c>
      <c r="B26" s="53">
        <f t="shared" si="1"/>
        <v>47.5</v>
      </c>
      <c r="C26" s="52">
        <v>10</v>
      </c>
      <c r="D26" s="54">
        <v>28.0630567342006</v>
      </c>
      <c r="E26" s="54">
        <v>21.052631578947299</v>
      </c>
      <c r="F26" s="54">
        <v>33.299519487453203</v>
      </c>
      <c r="G26" s="52">
        <v>0</v>
      </c>
      <c r="H26">
        <f t="shared" si="3"/>
        <v>7.0104251552532828</v>
      </c>
      <c r="I26" s="64">
        <f t="shared" si="2"/>
        <v>28.063056734200583</v>
      </c>
    </row>
    <row r="27" spans="1:9" ht="15" x14ac:dyDescent="0.2">
      <c r="A27" s="52">
        <v>285</v>
      </c>
      <c r="B27" s="53">
        <f t="shared" si="1"/>
        <v>47.5</v>
      </c>
      <c r="C27" s="52">
        <v>12</v>
      </c>
      <c r="D27" s="54">
        <v>30.715710793267199</v>
      </c>
      <c r="E27" s="54">
        <v>25.2631578947368</v>
      </c>
      <c r="F27" s="54">
        <v>21.583021890015999</v>
      </c>
      <c r="G27" s="52">
        <v>0</v>
      </c>
      <c r="H27">
        <f t="shared" si="3"/>
        <v>5.4525528985303486</v>
      </c>
      <c r="I27" s="64">
        <f t="shared" si="2"/>
        <v>30.715710793267149</v>
      </c>
    </row>
    <row r="28" spans="1:9" ht="15" x14ac:dyDescent="0.2">
      <c r="A28" s="52">
        <v>300</v>
      </c>
      <c r="B28" s="53">
        <f t="shared" si="1"/>
        <v>50</v>
      </c>
      <c r="C28" s="52">
        <v>12</v>
      </c>
      <c r="D28" s="54">
        <v>29.677419354838701</v>
      </c>
      <c r="E28" s="54">
        <v>24</v>
      </c>
      <c r="F28" s="54">
        <v>23.655913978494599</v>
      </c>
      <c r="G28" s="52">
        <v>0</v>
      </c>
      <c r="H28">
        <f t="shared" si="3"/>
        <v>5.6774193548387037</v>
      </c>
      <c r="I28" s="64">
        <f t="shared" si="2"/>
        <v>29.677419354838705</v>
      </c>
    </row>
    <row r="29" spans="1:9" ht="15" x14ac:dyDescent="0.2">
      <c r="A29" s="52">
        <v>300</v>
      </c>
      <c r="B29" s="53">
        <f t="shared" si="1"/>
        <v>50</v>
      </c>
      <c r="C29" s="52">
        <v>14</v>
      </c>
      <c r="D29" s="54">
        <v>32.258064516128997</v>
      </c>
      <c r="E29" s="54">
        <v>28</v>
      </c>
      <c r="F29" s="54">
        <v>15.2073732718894</v>
      </c>
      <c r="G29" s="52">
        <v>0</v>
      </c>
      <c r="H29">
        <f t="shared" si="3"/>
        <v>4.2580645161290329</v>
      </c>
      <c r="I29" s="64">
        <f t="shared" si="2"/>
        <v>32.258064516129032</v>
      </c>
    </row>
    <row r="30" spans="1:9" ht="15" x14ac:dyDescent="0.2">
      <c r="A30" s="52">
        <v>311</v>
      </c>
      <c r="B30" s="53">
        <f t="shared" si="1"/>
        <v>51.833333333333336</v>
      </c>
      <c r="C30" s="52">
        <v>14</v>
      </c>
      <c r="D30" s="54">
        <v>31.472988998343101</v>
      </c>
      <c r="E30" s="54">
        <v>27.0096463022508</v>
      </c>
      <c r="F30" s="54">
        <v>16.524994981960699</v>
      </c>
      <c r="G30" s="52">
        <v>0</v>
      </c>
      <c r="H30">
        <f t="shared" si="3"/>
        <v>4.463342696092278</v>
      </c>
      <c r="I30" s="64">
        <f t="shared" si="2"/>
        <v>31.472988998343077</v>
      </c>
    </row>
    <row r="31" spans="1:9" ht="15" x14ac:dyDescent="0.2">
      <c r="A31" s="52">
        <v>325</v>
      </c>
      <c r="B31" s="53">
        <f t="shared" si="1"/>
        <v>54.166666666666664</v>
      </c>
      <c r="C31" s="52">
        <v>14</v>
      </c>
      <c r="D31" s="54">
        <v>30.504219262152098</v>
      </c>
      <c r="E31" s="54">
        <v>25.846153846153801</v>
      </c>
      <c r="F31" s="54">
        <v>18.022276907136298</v>
      </c>
      <c r="G31" s="52">
        <v>0</v>
      </c>
      <c r="H31">
        <f t="shared" si="3"/>
        <v>4.6580654159982968</v>
      </c>
      <c r="I31" s="64">
        <f t="shared" si="2"/>
        <v>30.504219262152098</v>
      </c>
    </row>
    <row r="32" spans="1:9" ht="15" x14ac:dyDescent="0.2">
      <c r="A32" s="52">
        <v>325</v>
      </c>
      <c r="B32" s="53">
        <f t="shared" si="1"/>
        <v>54.166666666666664</v>
      </c>
      <c r="C32" s="52">
        <v>16</v>
      </c>
      <c r="D32" s="54">
        <v>32.981379454634201</v>
      </c>
      <c r="E32" s="54">
        <v>29.538461538461501</v>
      </c>
      <c r="F32" s="54">
        <v>11.655711695376199</v>
      </c>
      <c r="G32" s="52">
        <v>0</v>
      </c>
      <c r="H32">
        <f t="shared" si="3"/>
        <v>3.4429179161726577</v>
      </c>
      <c r="I32" s="64">
        <f t="shared" si="2"/>
        <v>32.981379454634158</v>
      </c>
    </row>
    <row r="33" spans="1:9" ht="15" x14ac:dyDescent="0.2">
      <c r="A33" s="52">
        <v>340</v>
      </c>
      <c r="B33" s="53">
        <f t="shared" si="1"/>
        <v>56.666666666666664</v>
      </c>
      <c r="C33" s="52">
        <v>16</v>
      </c>
      <c r="D33" s="54">
        <v>31.921969664417901</v>
      </c>
      <c r="E33" s="54">
        <v>28.235294117647001</v>
      </c>
      <c r="F33" s="54">
        <v>13.0569758948137</v>
      </c>
      <c r="G33" s="52">
        <v>0</v>
      </c>
      <c r="H33">
        <f t="shared" si="3"/>
        <v>3.6866755467709198</v>
      </c>
      <c r="I33" s="64">
        <f t="shared" si="2"/>
        <v>31.921969664417922</v>
      </c>
    </row>
    <row r="34" spans="1:9" ht="15" x14ac:dyDescent="0.2">
      <c r="A34" s="52">
        <v>344</v>
      </c>
      <c r="B34" s="53">
        <f t="shared" si="1"/>
        <v>57.333333333333336</v>
      </c>
      <c r="C34" s="52">
        <v>16</v>
      </c>
      <c r="D34" s="54">
        <v>31.645335221393101</v>
      </c>
      <c r="E34" s="54">
        <v>27.906976744186</v>
      </c>
      <c r="F34" s="54">
        <v>13.395784543325499</v>
      </c>
      <c r="G34" s="52">
        <v>0</v>
      </c>
      <c r="H34">
        <f t="shared" si="3"/>
        <v>3.7383584772071101</v>
      </c>
      <c r="I34" s="64">
        <f t="shared" si="2"/>
        <v>31.645335221393111</v>
      </c>
    </row>
    <row r="35" spans="1:9" ht="15" x14ac:dyDescent="0.2">
      <c r="A35" s="52">
        <v>355</v>
      </c>
      <c r="B35" s="53">
        <f t="shared" si="1"/>
        <v>59.166666666666664</v>
      </c>
      <c r="C35" s="52">
        <v>16</v>
      </c>
      <c r="D35" s="54">
        <v>30.895973597701701</v>
      </c>
      <c r="E35" s="54">
        <v>27.0422535211267</v>
      </c>
      <c r="F35" s="54">
        <v>14.250735699834401</v>
      </c>
      <c r="G35" s="52">
        <v>0</v>
      </c>
      <c r="H35">
        <f t="shared" si="3"/>
        <v>3.8537200765749282</v>
      </c>
      <c r="I35" s="64">
        <f t="shared" si="2"/>
        <v>30.895973597701627</v>
      </c>
    </row>
    <row r="36" spans="1:9" ht="15" x14ac:dyDescent="0.2">
      <c r="A36" s="52">
        <v>370</v>
      </c>
      <c r="B36" s="53">
        <f t="shared" si="1"/>
        <v>61.666666666666664</v>
      </c>
      <c r="C36" s="52">
        <v>16</v>
      </c>
      <c r="D36" s="54">
        <v>29.898160479857399</v>
      </c>
      <c r="E36" s="54">
        <v>25.945945945945901</v>
      </c>
      <c r="F36" s="54">
        <v>15.232493516117</v>
      </c>
      <c r="G36" s="52">
        <v>0</v>
      </c>
      <c r="H36">
        <f t="shared" si="3"/>
        <v>3.9522145339114312</v>
      </c>
      <c r="I36" s="64">
        <f t="shared" si="2"/>
        <v>29.898160479857331</v>
      </c>
    </row>
    <row r="37" spans="1:9" ht="15" x14ac:dyDescent="0.2">
      <c r="A37" s="52">
        <v>390</v>
      </c>
      <c r="B37" s="53">
        <f t="shared" si="1"/>
        <v>65</v>
      </c>
      <c r="C37" s="52">
        <v>18</v>
      </c>
      <c r="D37" s="54">
        <v>30.8831908831908</v>
      </c>
      <c r="E37" s="54">
        <v>27.692307692307601</v>
      </c>
      <c r="F37" s="54">
        <v>11.5226337448559</v>
      </c>
      <c r="G37" s="52">
        <v>0</v>
      </c>
      <c r="H37">
        <f t="shared" si="3"/>
        <v>3.1908831908831616</v>
      </c>
      <c r="I37" s="64">
        <f t="shared" si="2"/>
        <v>30.883190883190764</v>
      </c>
    </row>
    <row r="38" spans="1:9" ht="15" x14ac:dyDescent="0.2">
      <c r="A38" s="52">
        <v>406</v>
      </c>
      <c r="B38" s="53">
        <f t="shared" si="1"/>
        <v>67.666666666666671</v>
      </c>
      <c r="C38" s="52">
        <v>18</v>
      </c>
      <c r="D38" s="54">
        <v>29.835299851447701</v>
      </c>
      <c r="E38" s="54">
        <v>26.600985221674801</v>
      </c>
      <c r="F38" s="54">
        <v>12.1586272193315</v>
      </c>
      <c r="G38" s="52">
        <v>0</v>
      </c>
      <c r="H38">
        <f t="shared" si="3"/>
        <v>3.2343146297729017</v>
      </c>
      <c r="I38" s="64">
        <f t="shared" si="2"/>
        <v>29.835299851447701</v>
      </c>
    </row>
    <row r="39" spans="1:9" ht="15" x14ac:dyDescent="0.2">
      <c r="A39" s="52">
        <v>408</v>
      </c>
      <c r="B39" s="53">
        <f t="shared" si="1"/>
        <v>68</v>
      </c>
      <c r="C39" s="52">
        <v>18</v>
      </c>
      <c r="D39" s="54">
        <v>29.705882352941099</v>
      </c>
      <c r="E39" s="54">
        <v>26.470588235294102</v>
      </c>
      <c r="F39" s="54">
        <v>12.2222222222222</v>
      </c>
      <c r="G39" s="52">
        <v>0</v>
      </c>
      <c r="H39">
        <f t="shared" si="3"/>
        <v>3.2352941176470509</v>
      </c>
      <c r="I39" s="64">
        <f t="shared" si="2"/>
        <v>29.705882352941153</v>
      </c>
    </row>
    <row r="40" spans="1:9" s="58" customFormat="1" ht="15" x14ac:dyDescent="0.2">
      <c r="A40" s="55">
        <v>408</v>
      </c>
      <c r="B40" s="56">
        <f t="shared" si="1"/>
        <v>68</v>
      </c>
      <c r="C40" s="55">
        <v>21</v>
      </c>
      <c r="D40" s="57">
        <v>35.396897322255903</v>
      </c>
      <c r="E40" s="57">
        <v>30.8823529411764</v>
      </c>
      <c r="F40" s="57">
        <v>7.0600414078675104</v>
      </c>
      <c r="G40" s="55">
        <v>0</v>
      </c>
      <c r="H40" s="58">
        <f t="shared" si="3"/>
        <v>2.1803069053708439</v>
      </c>
      <c r="I40" s="64">
        <f t="shared" si="2"/>
        <v>33.062659846547241</v>
      </c>
    </row>
    <row r="41" spans="1:9" s="58" customFormat="1" ht="15" x14ac:dyDescent="0.2">
      <c r="A41" s="55">
        <v>425</v>
      </c>
      <c r="B41" s="56">
        <f t="shared" si="1"/>
        <v>70.833333333333329</v>
      </c>
      <c r="C41" s="55">
        <v>23</v>
      </c>
      <c r="D41" s="57">
        <v>35.864720508226398</v>
      </c>
      <c r="E41" s="57">
        <v>32.470588235294102</v>
      </c>
      <c r="F41" s="57">
        <v>5.0965953750051503</v>
      </c>
      <c r="G41" s="55">
        <v>0</v>
      </c>
      <c r="H41" s="58">
        <f t="shared" si="3"/>
        <v>1.6548944982369655</v>
      </c>
      <c r="I41" s="64">
        <f t="shared" si="2"/>
        <v>34.125482733531065</v>
      </c>
    </row>
    <row r="42" spans="1:9" s="58" customFormat="1" ht="15" x14ac:dyDescent="0.2">
      <c r="A42" s="55">
        <v>425</v>
      </c>
      <c r="B42" s="56">
        <f t="shared" si="1"/>
        <v>70.833333333333329</v>
      </c>
      <c r="C42" s="55">
        <v>24</v>
      </c>
      <c r="D42" s="57">
        <v>36.624916252698497</v>
      </c>
      <c r="E42" s="57">
        <v>33.8823529411764</v>
      </c>
      <c r="F42" s="57">
        <v>3.9684427529337198</v>
      </c>
      <c r="G42" s="55">
        <v>0</v>
      </c>
      <c r="H42" s="58">
        <f t="shared" si="3"/>
        <v>1.34460177981754</v>
      </c>
      <c r="I42" s="64">
        <f t="shared" si="2"/>
        <v>35.226954720993938</v>
      </c>
    </row>
    <row r="43" spans="1:9" s="58" customFormat="1" ht="15" x14ac:dyDescent="0.2">
      <c r="A43" s="55">
        <v>440</v>
      </c>
      <c r="B43" s="56">
        <f t="shared" si="1"/>
        <v>73.333333333333329</v>
      </c>
      <c r="C43" s="55">
        <v>24</v>
      </c>
      <c r="D43" s="57">
        <v>35.738300616918501</v>
      </c>
      <c r="E43" s="57">
        <v>32.727272727272698</v>
      </c>
      <c r="F43" s="57">
        <v>4.4989775051124896</v>
      </c>
      <c r="G43" s="55">
        <v>0</v>
      </c>
      <c r="H43" s="58">
        <f t="shared" si="3"/>
        <v>1.4723926380368135</v>
      </c>
      <c r="I43" s="64">
        <f t="shared" si="2"/>
        <v>34.199665365309514</v>
      </c>
    </row>
    <row r="44" spans="1:9" s="58" customFormat="1" ht="15" x14ac:dyDescent="0.2">
      <c r="A44" s="55">
        <v>444</v>
      </c>
      <c r="B44" s="56">
        <f t="shared" si="1"/>
        <v>74</v>
      </c>
      <c r="C44" s="55">
        <v>24</v>
      </c>
      <c r="D44" s="57">
        <v>35.495041605886797</v>
      </c>
      <c r="E44" s="57">
        <v>32.4324324324324</v>
      </c>
      <c r="F44" s="57">
        <v>4.6150299677270601</v>
      </c>
      <c r="G44" s="55">
        <v>0</v>
      </c>
      <c r="H44" s="58">
        <f t="shared" si="3"/>
        <v>1.4967664760195856</v>
      </c>
      <c r="I44" s="64">
        <f t="shared" si="2"/>
        <v>33.929198908451987</v>
      </c>
    </row>
    <row r="45" spans="1:9" s="58" customFormat="1" ht="15" x14ac:dyDescent="0.2">
      <c r="A45" s="55">
        <v>460</v>
      </c>
      <c r="B45" s="56">
        <f t="shared" si="1"/>
        <v>76.666666666666671</v>
      </c>
      <c r="C45" s="55">
        <v>24</v>
      </c>
      <c r="D45" s="57">
        <v>34.493526486107001</v>
      </c>
      <c r="E45" s="57">
        <v>31.3043478260869</v>
      </c>
      <c r="F45" s="57">
        <v>4.9703072553576098</v>
      </c>
      <c r="G45" s="55">
        <v>0</v>
      </c>
      <c r="H45" s="58">
        <f t="shared" si="3"/>
        <v>1.5559222712423793</v>
      </c>
      <c r="I45" s="64">
        <f t="shared" si="2"/>
        <v>32.860270097329277</v>
      </c>
    </row>
    <row r="46" spans="1:9" s="58" customFormat="1" ht="15" x14ac:dyDescent="0.2">
      <c r="A46" s="55">
        <v>460</v>
      </c>
      <c r="B46" s="56">
        <f t="shared" si="1"/>
        <v>76.666666666666671</v>
      </c>
      <c r="C46" s="55">
        <v>26</v>
      </c>
      <c r="D46" s="57">
        <v>36.126313474239197</v>
      </c>
      <c r="E46" s="57">
        <v>33.913043478260803</v>
      </c>
      <c r="F46" s="57">
        <v>3.2115831496156901</v>
      </c>
      <c r="G46" s="55">
        <v>0</v>
      </c>
      <c r="H46" s="58">
        <f t="shared" si="3"/>
        <v>1.0891455898696667</v>
      </c>
      <c r="I46" s="64">
        <f t="shared" si="2"/>
        <v>35.00218906813047</v>
      </c>
    </row>
    <row r="47" spans="1:9" s="58" customFormat="1" ht="15" x14ac:dyDescent="0.2">
      <c r="A47" s="55">
        <v>475</v>
      </c>
      <c r="B47" s="56">
        <f t="shared" si="1"/>
        <v>79.166666666666671</v>
      </c>
      <c r="C47" s="55">
        <v>26</v>
      </c>
      <c r="D47" s="57">
        <v>35.187024110865103</v>
      </c>
      <c r="E47" s="57">
        <v>32.842105263157897</v>
      </c>
      <c r="F47" s="57">
        <v>3.5084427767354698</v>
      </c>
      <c r="G47" s="55">
        <v>0</v>
      </c>
      <c r="H47" s="58">
        <f t="shared" si="3"/>
        <v>1.1522464698331227</v>
      </c>
      <c r="I47" s="64">
        <f t="shared" si="2"/>
        <v>33.994351732991021</v>
      </c>
    </row>
    <row r="48" spans="1:9" s="58" customFormat="1" ht="15" x14ac:dyDescent="0.2">
      <c r="A48" s="55">
        <v>490</v>
      </c>
      <c r="B48" s="56">
        <f t="shared" si="1"/>
        <v>81.666666666666671</v>
      </c>
      <c r="C48" s="55">
        <v>26</v>
      </c>
      <c r="D48" s="57">
        <v>34.2099119497394</v>
      </c>
      <c r="E48" s="57">
        <v>31.836734693877499</v>
      </c>
      <c r="F48" s="57">
        <v>3.66012281073233</v>
      </c>
      <c r="G48" s="55">
        <v>0</v>
      </c>
      <c r="H48" s="58">
        <f t="shared" si="3"/>
        <v>1.1652635887229441</v>
      </c>
      <c r="I48" s="64">
        <f t="shared" si="2"/>
        <v>33.001998282600447</v>
      </c>
    </row>
    <row r="49" spans="1:9" s="58" customFormat="1" ht="15" x14ac:dyDescent="0.2">
      <c r="A49" s="55">
        <v>503</v>
      </c>
      <c r="B49" s="56">
        <f t="shared" si="1"/>
        <v>83.833333333333329</v>
      </c>
      <c r="C49" s="55">
        <v>26</v>
      </c>
      <c r="D49" s="57">
        <v>33.3331044464271</v>
      </c>
      <c r="E49" s="57">
        <v>31.013916500994</v>
      </c>
      <c r="F49" s="57">
        <v>3.6715459830142598</v>
      </c>
      <c r="G49" s="55">
        <v>0</v>
      </c>
      <c r="H49" s="58">
        <f t="shared" si="3"/>
        <v>1.1386902054676418</v>
      </c>
      <c r="I49" s="64">
        <f t="shared" si="2"/>
        <v>32.15260670646164</v>
      </c>
    </row>
    <row r="50" spans="1:9" s="58" customFormat="1" ht="15" x14ac:dyDescent="0.2">
      <c r="A50" s="55">
        <v>503</v>
      </c>
      <c r="B50" s="56">
        <f t="shared" si="1"/>
        <v>83.833333333333329</v>
      </c>
      <c r="C50" s="55">
        <v>29</v>
      </c>
      <c r="D50" s="57">
        <v>35.976477805066999</v>
      </c>
      <c r="E50" s="57">
        <v>34.5924453280318</v>
      </c>
      <c r="F50" s="57">
        <v>1.9808646011502</v>
      </c>
      <c r="G50" s="55">
        <v>0</v>
      </c>
      <c r="H50" s="58">
        <f t="shared" si="3"/>
        <v>0.68522950417521811</v>
      </c>
      <c r="I50" s="64">
        <f t="shared" si="2"/>
        <v>35.277674832207019</v>
      </c>
    </row>
    <row r="51" spans="1:9" s="58" customFormat="1" ht="15" x14ac:dyDescent="0.2">
      <c r="A51" s="55">
        <v>515</v>
      </c>
      <c r="B51" s="56">
        <f t="shared" si="1"/>
        <v>85.833333333333329</v>
      </c>
      <c r="C51" s="55">
        <v>29</v>
      </c>
      <c r="D51" s="57">
        <v>35.189171728625503</v>
      </c>
      <c r="E51" s="57">
        <v>33.786407766990202</v>
      </c>
      <c r="F51" s="57">
        <v>2.0548180400936999</v>
      </c>
      <c r="G51" s="55">
        <v>0</v>
      </c>
      <c r="H51" s="58">
        <f t="shared" si="3"/>
        <v>0.69424920189573369</v>
      </c>
      <c r="I51" s="64">
        <f t="shared" si="2"/>
        <v>34.480656968885938</v>
      </c>
    </row>
    <row r="52" spans="1:9" s="58" customFormat="1" ht="15" x14ac:dyDescent="0.2">
      <c r="A52" s="55">
        <v>515</v>
      </c>
      <c r="B52" s="56">
        <f t="shared" si="1"/>
        <v>85.833333333333329</v>
      </c>
      <c r="C52" s="55">
        <v>31</v>
      </c>
      <c r="D52" s="57">
        <v>36.9895293252046</v>
      </c>
      <c r="E52" s="57">
        <v>36.116504854368898</v>
      </c>
      <c r="F52" s="57">
        <v>1.2014057089257599</v>
      </c>
      <c r="G52" s="55">
        <v>0</v>
      </c>
      <c r="H52" s="58">
        <f t="shared" si="3"/>
        <v>0.43390575118483715</v>
      </c>
      <c r="I52" s="64">
        <f t="shared" si="2"/>
        <v>36.550410605553736</v>
      </c>
    </row>
    <row r="53" spans="1:9" s="58" customFormat="1" ht="15" x14ac:dyDescent="0.2">
      <c r="A53" s="55">
        <v>530</v>
      </c>
      <c r="B53" s="56">
        <f t="shared" si="1"/>
        <v>88.333333333333329</v>
      </c>
      <c r="C53" s="55">
        <v>31</v>
      </c>
      <c r="D53" s="57">
        <v>36.0100781339113</v>
      </c>
      <c r="E53" s="57">
        <v>35.094339622641499</v>
      </c>
      <c r="F53" s="57">
        <v>1.29627950945987</v>
      </c>
      <c r="G53" s="55">
        <v>0</v>
      </c>
      <c r="H53" s="58">
        <f t="shared" si="3"/>
        <v>0.45492073350855805</v>
      </c>
      <c r="I53" s="64">
        <f t="shared" si="2"/>
        <v>35.549260356150057</v>
      </c>
    </row>
    <row r="54" spans="1:9" s="58" customFormat="1" ht="15" x14ac:dyDescent="0.2">
      <c r="A54" s="55">
        <v>548</v>
      </c>
      <c r="B54" s="56">
        <f t="shared" si="1"/>
        <v>91.333333333333329</v>
      </c>
      <c r="C54" s="55">
        <v>33</v>
      </c>
      <c r="D54" s="57">
        <v>36.6714464229131</v>
      </c>
      <c r="E54" s="57">
        <v>36.1313868613138</v>
      </c>
      <c r="F54" s="57">
        <v>0.74458313070728299</v>
      </c>
      <c r="G54" s="55">
        <v>0</v>
      </c>
      <c r="H54" s="58">
        <f t="shared" si="3"/>
        <v>0.26902821145993022</v>
      </c>
      <c r="I54" s="64">
        <f t="shared" si="2"/>
        <v>36.400415072773733</v>
      </c>
    </row>
    <row r="55" spans="1:9" s="58" customFormat="1" ht="15" x14ac:dyDescent="0.2">
      <c r="A55" s="55">
        <v>549</v>
      </c>
      <c r="B55" s="56">
        <f t="shared" si="1"/>
        <v>91.5</v>
      </c>
      <c r="C55" s="55">
        <v>33</v>
      </c>
      <c r="D55" s="57">
        <v>36.604541961234503</v>
      </c>
      <c r="E55" s="57">
        <v>36.065573770491802</v>
      </c>
      <c r="F55" s="57">
        <v>0.74443498357862803</v>
      </c>
      <c r="G55" s="55">
        <v>0</v>
      </c>
      <c r="H55" s="58">
        <f t="shared" si="3"/>
        <v>0.26848474817589862</v>
      </c>
      <c r="I55" s="64">
        <f t="shared" si="2"/>
        <v>36.334058518667703</v>
      </c>
    </row>
    <row r="56" spans="1:9" s="58" customFormat="1" ht="15" x14ac:dyDescent="0.2">
      <c r="A56" s="55">
        <v>558</v>
      </c>
      <c r="B56" s="56">
        <f t="shared" si="1"/>
        <v>93</v>
      </c>
      <c r="C56" s="55">
        <v>33</v>
      </c>
      <c r="D56" s="57">
        <v>35.995713735385202</v>
      </c>
      <c r="E56" s="57">
        <v>35.4838709677419</v>
      </c>
      <c r="F56" s="57">
        <v>0.71865069665119496</v>
      </c>
      <c r="G56" s="55">
        <v>0</v>
      </c>
      <c r="H56" s="58">
        <f t="shared" si="3"/>
        <v>0.25500508590848825</v>
      </c>
      <c r="I56" s="64">
        <f t="shared" si="2"/>
        <v>35.738876053650387</v>
      </c>
    </row>
    <row r="57" spans="1:9" s="58" customFormat="1" ht="15" x14ac:dyDescent="0.2">
      <c r="A57" s="55">
        <v>570</v>
      </c>
      <c r="B57" s="56">
        <f t="shared" si="1"/>
        <v>95</v>
      </c>
      <c r="C57" s="55">
        <v>33</v>
      </c>
      <c r="D57" s="57">
        <v>35.165423396319802</v>
      </c>
      <c r="E57" s="57">
        <v>34.736842105263101</v>
      </c>
      <c r="F57" s="57">
        <v>0.61500615006150305</v>
      </c>
      <c r="G57" s="55">
        <v>0</v>
      </c>
      <c r="H57" s="58">
        <f t="shared" si="3"/>
        <v>0.21363371528452174</v>
      </c>
      <c r="I57" s="64">
        <f t="shared" si="2"/>
        <v>34.950475820547624</v>
      </c>
    </row>
    <row r="58" spans="1:9" s="58" customFormat="1" ht="15" x14ac:dyDescent="0.2">
      <c r="A58" s="55">
        <v>575</v>
      </c>
      <c r="B58" s="56">
        <f t="shared" si="1"/>
        <v>95.833333333333329</v>
      </c>
      <c r="C58" s="55">
        <v>33</v>
      </c>
      <c r="D58" s="57">
        <v>34.813313961063201</v>
      </c>
      <c r="E58" s="57">
        <v>34.434782608695599</v>
      </c>
      <c r="F58" s="57">
        <v>0.54813292223366195</v>
      </c>
      <c r="G58" s="55">
        <v>0</v>
      </c>
      <c r="H58" s="58">
        <f t="shared" si="3"/>
        <v>0.18874838017785198</v>
      </c>
      <c r="I58" s="64">
        <f t="shared" si="2"/>
        <v>34.623530988873448</v>
      </c>
    </row>
    <row r="59" spans="1:9" s="58" customFormat="1" ht="15" x14ac:dyDescent="0.2">
      <c r="A59" s="55">
        <v>580</v>
      </c>
      <c r="B59" s="56">
        <f t="shared" si="1"/>
        <v>96.666666666666671</v>
      </c>
      <c r="C59" s="55">
        <v>33</v>
      </c>
      <c r="D59" s="57">
        <v>34.457634469948601</v>
      </c>
      <c r="E59" s="57">
        <v>34.137931034482698</v>
      </c>
      <c r="F59" s="57">
        <v>0.467161308051672</v>
      </c>
      <c r="G59" s="55">
        <v>0</v>
      </c>
      <c r="H59" s="58">
        <f t="shared" si="3"/>
        <v>0.15947920516246705</v>
      </c>
      <c r="I59" s="64">
        <f t="shared" si="2"/>
        <v>34.297410239645167</v>
      </c>
    </row>
    <row r="60" spans="1:9" ht="15" x14ac:dyDescent="0.2">
      <c r="A60" s="52">
        <v>585</v>
      </c>
      <c r="B60" s="53">
        <f t="shared" si="1"/>
        <v>97.5</v>
      </c>
      <c r="C60" s="52">
        <v>33</v>
      </c>
      <c r="D60" s="54">
        <v>34.098422443167799</v>
      </c>
      <c r="E60" s="54">
        <v>33.846153846153797</v>
      </c>
      <c r="F60" s="54">
        <v>0.37197768133914599</v>
      </c>
      <c r="G60" s="52">
        <v>0</v>
      </c>
      <c r="H60">
        <f t="shared" si="3"/>
        <v>0.12590013829940308</v>
      </c>
      <c r="I60" s="64">
        <f t="shared" si="2"/>
        <v>33.972053984453197</v>
      </c>
    </row>
    <row r="61" spans="1:9" ht="15" x14ac:dyDescent="0.2">
      <c r="A61" s="52">
        <v>600</v>
      </c>
      <c r="B61" s="53">
        <f t="shared" si="1"/>
        <v>100</v>
      </c>
      <c r="C61" s="52">
        <v>33</v>
      </c>
      <c r="D61" s="52">
        <v>33</v>
      </c>
      <c r="E61" s="52">
        <v>33</v>
      </c>
      <c r="F61" s="54">
        <v>0</v>
      </c>
      <c r="G61" s="52">
        <v>1</v>
      </c>
      <c r="H61" s="52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552D-611B-8F4D-9058-DF38310B5A5A}">
  <dimension ref="A1:T80"/>
  <sheetViews>
    <sheetView workbookViewId="0">
      <selection activeCell="H33" sqref="H33"/>
    </sheetView>
  </sheetViews>
  <sheetFormatPr baseColWidth="10" defaultRowHeight="14" x14ac:dyDescent="0.15"/>
  <cols>
    <col min="1" max="1" width="4.1640625" bestFit="1" customWidth="1"/>
    <col min="3" max="3" width="5.1640625" bestFit="1" customWidth="1"/>
    <col min="4" max="4" width="7.6640625" bestFit="1" customWidth="1"/>
    <col min="7" max="7" width="11.6640625" bestFit="1" customWidth="1"/>
    <col min="11" max="11" width="10" bestFit="1" customWidth="1"/>
    <col min="12" max="12" width="8.6640625" bestFit="1" customWidth="1"/>
    <col min="13" max="13" width="4.1640625" bestFit="1" customWidth="1"/>
    <col min="14" max="16" width="6.6640625" bestFit="1" customWidth="1"/>
    <col min="17" max="17" width="4.6640625" bestFit="1" customWidth="1"/>
    <col min="18" max="18" width="7.83203125" bestFit="1" customWidth="1"/>
    <col min="20" max="20" width="8.1640625" bestFit="1" customWidth="1"/>
  </cols>
  <sheetData>
    <row r="1" spans="1:20" ht="34" x14ac:dyDescent="0.15">
      <c r="A1" s="66" t="s">
        <v>75</v>
      </c>
      <c r="B1" s="66" t="s">
        <v>76</v>
      </c>
      <c r="C1" s="66" t="s">
        <v>77</v>
      </c>
      <c r="D1" s="66" t="s">
        <v>70</v>
      </c>
      <c r="E1" s="66" t="s">
        <v>90</v>
      </c>
      <c r="F1" s="66" t="s">
        <v>78</v>
      </c>
      <c r="G1" s="66" t="s">
        <v>81</v>
      </c>
      <c r="K1" s="66" t="s">
        <v>79</v>
      </c>
      <c r="L1" s="66" t="s">
        <v>80</v>
      </c>
      <c r="M1" s="66" t="s">
        <v>89</v>
      </c>
      <c r="N1" s="66" t="s">
        <v>82</v>
      </c>
      <c r="O1" s="66" t="s">
        <v>83</v>
      </c>
      <c r="P1" s="66" t="s">
        <v>84</v>
      </c>
      <c r="Q1" s="66" t="s">
        <v>85</v>
      </c>
      <c r="R1" s="66" t="s">
        <v>86</v>
      </c>
      <c r="S1" s="66" t="s">
        <v>87</v>
      </c>
      <c r="T1" s="66" t="s">
        <v>88</v>
      </c>
    </row>
    <row r="2" spans="1:20" ht="16" x14ac:dyDescent="0.15">
      <c r="A2" s="66">
        <v>15</v>
      </c>
      <c r="B2" s="66">
        <v>2.5</v>
      </c>
      <c r="C2" s="66">
        <v>2</v>
      </c>
      <c r="D2" s="68">
        <v>48.210872328105502</v>
      </c>
      <c r="E2" s="66">
        <v>92.216421452301802</v>
      </c>
      <c r="F2" s="66">
        <v>60.205570556165803</v>
      </c>
      <c r="G2" s="66">
        <v>53.169250952074201</v>
      </c>
      <c r="K2" s="66">
        <v>0.82499999999999996</v>
      </c>
      <c r="L2" s="66">
        <v>32.174999999999997</v>
      </c>
      <c r="M2" s="66">
        <v>2</v>
      </c>
      <c r="N2" s="68">
        <v>48.210872328105502</v>
      </c>
      <c r="O2" s="68">
        <v>48.210872328105502</v>
      </c>
      <c r="P2" s="68">
        <v>43.744336929092903</v>
      </c>
      <c r="Q2" s="66">
        <v>2</v>
      </c>
      <c r="R2" s="66">
        <v>38</v>
      </c>
      <c r="S2" s="66">
        <v>39.5</v>
      </c>
      <c r="T2" s="66">
        <v>41</v>
      </c>
    </row>
    <row r="3" spans="1:20" ht="16" x14ac:dyDescent="0.15">
      <c r="A3" s="66">
        <v>30</v>
      </c>
      <c r="B3" s="66">
        <v>5</v>
      </c>
      <c r="C3" s="66">
        <v>2</v>
      </c>
      <c r="D3" s="68">
        <v>41.769586791227397</v>
      </c>
      <c r="E3" s="66">
        <v>51.977077363896797</v>
      </c>
      <c r="F3" s="66">
        <v>44.5757697665317</v>
      </c>
      <c r="G3" s="66">
        <v>16.60388061974</v>
      </c>
      <c r="K3" s="66">
        <v>1.65</v>
      </c>
      <c r="L3" s="66">
        <v>31.35</v>
      </c>
      <c r="M3" s="66">
        <v>2</v>
      </c>
      <c r="N3" s="68">
        <v>48.941763359341401</v>
      </c>
      <c r="O3" s="68">
        <v>44.990229559666503</v>
      </c>
      <c r="P3" s="68">
        <v>42.756961860160096</v>
      </c>
      <c r="Q3" s="66">
        <v>0</v>
      </c>
      <c r="R3" s="66">
        <v>37</v>
      </c>
      <c r="S3" s="66">
        <v>38.5</v>
      </c>
      <c r="T3" s="66">
        <v>40</v>
      </c>
    </row>
    <row r="4" spans="1:20" ht="16" x14ac:dyDescent="0.15">
      <c r="A4" s="66">
        <v>44</v>
      </c>
      <c r="B4" s="66">
        <v>7.3333333333333304</v>
      </c>
      <c r="C4" s="66">
        <v>2</v>
      </c>
      <c r="D4" s="68">
        <v>39.510170351522497</v>
      </c>
      <c r="E4" s="66">
        <v>39.023719971587198</v>
      </c>
      <c r="F4" s="66">
        <v>39.266191868164697</v>
      </c>
      <c r="G4" s="66">
        <v>0.621344907030845</v>
      </c>
      <c r="K4" s="66">
        <v>2.42</v>
      </c>
      <c r="L4" s="66">
        <v>30.58</v>
      </c>
      <c r="M4" s="66">
        <v>0</v>
      </c>
      <c r="N4" s="68">
        <v>49.185393703086703</v>
      </c>
      <c r="O4" s="68">
        <v>43.163543156951803</v>
      </c>
      <c r="P4" s="68">
        <v>41.674698023947599</v>
      </c>
      <c r="Q4" s="66">
        <v>0</v>
      </c>
      <c r="R4" s="66">
        <v>38</v>
      </c>
      <c r="S4" s="66">
        <v>39.5</v>
      </c>
      <c r="T4" s="66">
        <v>41</v>
      </c>
    </row>
    <row r="5" spans="1:20" ht="16" x14ac:dyDescent="0.15">
      <c r="A5" s="66">
        <v>44</v>
      </c>
      <c r="B5" s="66">
        <v>7.3333333333333304</v>
      </c>
      <c r="C5" s="66">
        <v>3</v>
      </c>
      <c r="D5" s="68">
        <v>39.840818845558097</v>
      </c>
      <c r="E5" s="66">
        <v>40.909090909090899</v>
      </c>
      <c r="F5" s="66">
        <v>40.374954877324498</v>
      </c>
      <c r="G5" s="66">
        <v>1.3229390184813301</v>
      </c>
      <c r="K5" s="66">
        <v>2.42</v>
      </c>
      <c r="L5" s="66">
        <v>30.58</v>
      </c>
      <c r="M5" s="66">
        <v>2</v>
      </c>
      <c r="N5" s="68">
        <v>49.3072088749594</v>
      </c>
      <c r="O5" s="68">
        <v>42.3328620791034</v>
      </c>
      <c r="P5" s="68">
        <v>41.2162282293502</v>
      </c>
      <c r="Q5" s="66">
        <v>0</v>
      </c>
      <c r="R5" s="66">
        <v>38.5</v>
      </c>
      <c r="S5" s="66">
        <v>40</v>
      </c>
      <c r="T5" s="66">
        <v>41.5</v>
      </c>
    </row>
    <row r="6" spans="1:20" ht="16" x14ac:dyDescent="0.15">
      <c r="A6" s="66">
        <v>44</v>
      </c>
      <c r="B6" s="66">
        <v>7.3333333333333304</v>
      </c>
      <c r="C6" s="66">
        <v>4</v>
      </c>
      <c r="D6" s="68">
        <v>42.722788641054002</v>
      </c>
      <c r="E6" s="66">
        <v>54.545454545454497</v>
      </c>
      <c r="F6" s="66">
        <v>45.999278037192703</v>
      </c>
      <c r="G6" s="66">
        <v>18.578936176675999</v>
      </c>
      <c r="K6" s="66">
        <v>2.42</v>
      </c>
      <c r="L6" s="66">
        <v>30.58</v>
      </c>
      <c r="M6" s="66">
        <v>2</v>
      </c>
      <c r="N6" s="68">
        <v>49.380297978082901</v>
      </c>
      <c r="O6" s="68">
        <v>42.410847391493498</v>
      </c>
      <c r="P6" s="68">
        <v>41.517540311691</v>
      </c>
      <c r="Q6" s="66">
        <v>2</v>
      </c>
      <c r="R6" s="66">
        <v>38.5</v>
      </c>
      <c r="S6" s="66">
        <v>40</v>
      </c>
      <c r="T6" s="66">
        <v>41.5</v>
      </c>
    </row>
    <row r="7" spans="1:20" ht="16" x14ac:dyDescent="0.15">
      <c r="A7" s="66">
        <v>44</v>
      </c>
      <c r="B7" s="66">
        <v>7.3333333333333304</v>
      </c>
      <c r="C7" s="66">
        <v>6</v>
      </c>
      <c r="D7" s="68">
        <v>47.828017343030297</v>
      </c>
      <c r="E7" s="66">
        <v>81.818181818181799</v>
      </c>
      <c r="F7" s="66">
        <v>57.247924356929097</v>
      </c>
      <c r="G7" s="66">
        <v>42.919036344553099</v>
      </c>
      <c r="K7" s="66">
        <v>2.42</v>
      </c>
      <c r="L7" s="66">
        <v>30.58</v>
      </c>
      <c r="M7" s="66">
        <v>2</v>
      </c>
      <c r="N7" s="68">
        <v>49.121584538907499</v>
      </c>
      <c r="O7" s="68">
        <v>43.313709050082998</v>
      </c>
      <c r="P7" s="68">
        <v>41.888673081257998</v>
      </c>
      <c r="Q7" s="66">
        <v>2</v>
      </c>
      <c r="R7" s="66">
        <v>40.5</v>
      </c>
      <c r="S7" s="66">
        <v>42</v>
      </c>
      <c r="T7" s="66">
        <v>43.5</v>
      </c>
    </row>
    <row r="8" spans="1:20" ht="16" x14ac:dyDescent="0.15">
      <c r="A8" s="66">
        <v>55</v>
      </c>
      <c r="B8" s="66">
        <v>9.1666666666666607</v>
      </c>
      <c r="C8" s="66">
        <v>6</v>
      </c>
      <c r="D8" s="68">
        <v>45.030865069979498</v>
      </c>
      <c r="E8" s="66">
        <v>65.454545454545396</v>
      </c>
      <c r="F8" s="66">
        <v>50.727184991299502</v>
      </c>
      <c r="G8" s="66">
        <v>29.032481234217698</v>
      </c>
      <c r="K8" s="66">
        <v>3.0249999999999999</v>
      </c>
      <c r="L8" s="66">
        <v>29.975000000000001</v>
      </c>
      <c r="M8" s="66">
        <v>2</v>
      </c>
      <c r="N8" s="68">
        <v>49.200308803431803</v>
      </c>
      <c r="O8" s="68">
        <v>43.559017052925299</v>
      </c>
      <c r="P8" s="68">
        <v>42.337557651075301</v>
      </c>
      <c r="Q8" s="66">
        <v>2</v>
      </c>
      <c r="R8" s="66">
        <v>39.5</v>
      </c>
      <c r="S8" s="66">
        <v>41</v>
      </c>
      <c r="T8" s="66">
        <v>42.5</v>
      </c>
    </row>
    <row r="9" spans="1:20" ht="16" x14ac:dyDescent="0.15">
      <c r="A9" s="66">
        <v>70</v>
      </c>
      <c r="B9" s="66">
        <v>11.6666666666666</v>
      </c>
      <c r="C9" s="66">
        <v>6</v>
      </c>
      <c r="D9" s="68">
        <v>42.424220659847997</v>
      </c>
      <c r="E9" s="66">
        <v>51.428571428571402</v>
      </c>
      <c r="F9" s="66">
        <v>44.957683947648299</v>
      </c>
      <c r="G9" s="66">
        <v>14.393284779656801</v>
      </c>
      <c r="K9" s="66">
        <v>3.85</v>
      </c>
      <c r="L9" s="66">
        <v>29.15</v>
      </c>
      <c r="M9" s="66">
        <v>2</v>
      </c>
      <c r="N9" s="68">
        <v>49.259352001824901</v>
      </c>
      <c r="O9" s="68">
        <v>43.417167503790701</v>
      </c>
      <c r="P9" s="68">
        <v>42.348390527171901</v>
      </c>
      <c r="Q9" s="66">
        <v>0</v>
      </c>
      <c r="R9" s="66">
        <v>38.5</v>
      </c>
      <c r="S9" s="66">
        <v>40</v>
      </c>
      <c r="T9" s="66">
        <v>41.5</v>
      </c>
    </row>
    <row r="10" spans="1:20" ht="16" x14ac:dyDescent="0.15">
      <c r="A10" s="66">
        <v>78</v>
      </c>
      <c r="B10" s="66">
        <v>13</v>
      </c>
      <c r="C10" s="66">
        <v>8</v>
      </c>
      <c r="D10" s="68">
        <v>44.737418107131603</v>
      </c>
      <c r="E10" s="66">
        <v>61.538461538461497</v>
      </c>
      <c r="F10" s="66">
        <v>49.486829677825497</v>
      </c>
      <c r="G10" s="66">
        <v>24.3532106200695</v>
      </c>
      <c r="K10" s="66">
        <v>4.29</v>
      </c>
      <c r="L10" s="66">
        <v>28.71</v>
      </c>
      <c r="M10" s="66">
        <v>2</v>
      </c>
      <c r="N10" s="68">
        <v>49.305274489464097</v>
      </c>
      <c r="O10" s="68">
        <v>43.563862015273003</v>
      </c>
      <c r="P10" s="68">
        <v>42.6138380360563</v>
      </c>
      <c r="Q10" s="66">
        <v>2</v>
      </c>
      <c r="R10" s="66">
        <v>41</v>
      </c>
      <c r="S10" s="66">
        <v>42.5</v>
      </c>
      <c r="T10" s="66">
        <v>44</v>
      </c>
    </row>
    <row r="11" spans="1:20" ht="16" x14ac:dyDescent="0.15">
      <c r="A11" s="66">
        <v>78</v>
      </c>
      <c r="B11" s="66">
        <v>13</v>
      </c>
      <c r="C11" s="66">
        <v>11</v>
      </c>
      <c r="D11" s="68">
        <v>49.813223221915401</v>
      </c>
      <c r="E11" s="66">
        <v>84.615384615384599</v>
      </c>
      <c r="F11" s="66">
        <v>59.651290046924402</v>
      </c>
      <c r="G11" s="66">
        <v>41.850049762246996</v>
      </c>
      <c r="K11" s="66">
        <v>4.29</v>
      </c>
      <c r="L11" s="66">
        <v>28.71</v>
      </c>
      <c r="M11" s="66">
        <v>2</v>
      </c>
      <c r="N11" s="68">
        <v>49.356069362709199</v>
      </c>
      <c r="O11" s="68">
        <v>44.188798135937198</v>
      </c>
      <c r="P11" s="68">
        <v>42.726887925360003</v>
      </c>
      <c r="Q11" s="66">
        <v>2</v>
      </c>
      <c r="R11" s="66">
        <v>44</v>
      </c>
      <c r="S11" s="66">
        <v>45.5</v>
      </c>
      <c r="T11" s="66">
        <v>47</v>
      </c>
    </row>
    <row r="12" spans="1:20" ht="16" x14ac:dyDescent="0.15">
      <c r="A12" s="66">
        <v>90</v>
      </c>
      <c r="B12" s="66">
        <v>15</v>
      </c>
      <c r="C12" s="66">
        <v>11</v>
      </c>
      <c r="D12" s="68">
        <v>47.728253931127902</v>
      </c>
      <c r="E12" s="66">
        <v>73.3333333333333</v>
      </c>
      <c r="F12" s="66">
        <v>55.017956252040399</v>
      </c>
      <c r="G12" s="66">
        <v>33.289817232375903</v>
      </c>
      <c r="K12" s="66">
        <v>4.95</v>
      </c>
      <c r="L12" s="66">
        <v>28.05</v>
      </c>
      <c r="M12" s="66">
        <v>2</v>
      </c>
      <c r="N12" s="68">
        <v>49.208086141656402</v>
      </c>
      <c r="O12" s="68">
        <v>44.510566844590898</v>
      </c>
      <c r="P12" s="68">
        <v>42.819383289335697</v>
      </c>
      <c r="Q12" s="66">
        <v>2</v>
      </c>
      <c r="R12" s="66">
        <v>42.5</v>
      </c>
      <c r="S12" s="66">
        <v>44</v>
      </c>
      <c r="T12" s="66">
        <v>45.5</v>
      </c>
    </row>
    <row r="13" spans="1:20" ht="16" x14ac:dyDescent="0.15">
      <c r="A13" s="66">
        <v>108</v>
      </c>
      <c r="B13" s="66">
        <v>18</v>
      </c>
      <c r="C13" s="66">
        <v>11</v>
      </c>
      <c r="D13" s="68">
        <v>45.278472313608503</v>
      </c>
      <c r="E13" s="66">
        <v>61.1111111111111</v>
      </c>
      <c r="F13" s="66">
        <v>49.834627363249503</v>
      </c>
      <c r="G13" s="66">
        <v>22.627807900852002</v>
      </c>
      <c r="K13" s="66">
        <v>5.94</v>
      </c>
      <c r="L13" s="66">
        <v>27.06</v>
      </c>
      <c r="M13" s="66">
        <v>2</v>
      </c>
      <c r="N13" s="68">
        <v>49.246800162399801</v>
      </c>
      <c r="O13" s="68">
        <v>44.574558967009096</v>
      </c>
      <c r="P13" s="68">
        <v>43.024307374691801</v>
      </c>
      <c r="Q13" s="66">
        <v>2</v>
      </c>
      <c r="R13" s="66">
        <v>42.5</v>
      </c>
      <c r="S13" s="66">
        <v>44</v>
      </c>
      <c r="T13" s="66">
        <v>45.5</v>
      </c>
    </row>
    <row r="14" spans="1:20" ht="16" x14ac:dyDescent="0.15">
      <c r="A14" s="66">
        <v>108</v>
      </c>
      <c r="B14" s="66">
        <v>18</v>
      </c>
      <c r="C14" s="66">
        <v>13</v>
      </c>
      <c r="D14" s="68">
        <v>48.056615636560302</v>
      </c>
      <c r="E14" s="66">
        <v>72.2222222222222</v>
      </c>
      <c r="F14" s="66">
        <v>55.010747028117699</v>
      </c>
      <c r="G14" s="66">
        <v>31.287477672875699</v>
      </c>
      <c r="K14" s="66">
        <v>5.94</v>
      </c>
      <c r="L14" s="66">
        <v>27.06</v>
      </c>
      <c r="M14" s="66">
        <v>2</v>
      </c>
      <c r="N14" s="68">
        <v>49.155247506565999</v>
      </c>
      <c r="O14" s="68">
        <v>44.842409480051501</v>
      </c>
      <c r="P14" s="68">
        <v>43.079694263491803</v>
      </c>
      <c r="Q14" s="66">
        <v>2</v>
      </c>
      <c r="R14" s="66">
        <v>44.5</v>
      </c>
      <c r="S14" s="66">
        <v>46</v>
      </c>
      <c r="T14" s="66">
        <v>47.5</v>
      </c>
    </row>
    <row r="15" spans="1:20" ht="16" x14ac:dyDescent="0.15">
      <c r="A15" s="66">
        <v>120</v>
      </c>
      <c r="B15" s="66">
        <v>20</v>
      </c>
      <c r="C15" s="66">
        <v>13</v>
      </c>
      <c r="D15" s="68">
        <v>46.559766763848401</v>
      </c>
      <c r="E15" s="66">
        <v>65</v>
      </c>
      <c r="F15" s="66">
        <v>51.904761904761898</v>
      </c>
      <c r="G15" s="66">
        <v>25.2293577981651</v>
      </c>
      <c r="K15" s="66">
        <v>6.6</v>
      </c>
      <c r="L15" s="66">
        <v>26.4</v>
      </c>
      <c r="M15" s="66">
        <v>2</v>
      </c>
      <c r="N15" s="68">
        <v>49.192205141138203</v>
      </c>
      <c r="O15" s="68">
        <v>44.965077857465502</v>
      </c>
      <c r="P15" s="68">
        <v>43.328270870660198</v>
      </c>
      <c r="Q15" s="66">
        <v>2</v>
      </c>
      <c r="R15" s="66">
        <v>44</v>
      </c>
      <c r="S15" s="66">
        <v>45.5</v>
      </c>
      <c r="T15" s="66">
        <v>47</v>
      </c>
    </row>
    <row r="16" spans="1:20" ht="16" x14ac:dyDescent="0.15">
      <c r="A16" s="66">
        <v>135</v>
      </c>
      <c r="B16" s="66">
        <v>22.5</v>
      </c>
      <c r="C16" s="66">
        <v>15</v>
      </c>
      <c r="D16" s="68">
        <v>47.416265782205201</v>
      </c>
      <c r="E16" s="66">
        <v>66.6666666666666</v>
      </c>
      <c r="F16" s="66">
        <v>53.047096022632701</v>
      </c>
      <c r="G16" s="66">
        <v>25.6744886434935</v>
      </c>
      <c r="K16" s="66">
        <v>7.4249999999999998</v>
      </c>
      <c r="L16" s="66">
        <v>25.574999999999999</v>
      </c>
      <c r="M16" s="66">
        <v>2</v>
      </c>
      <c r="N16" s="68">
        <v>49.073809183876001</v>
      </c>
      <c r="O16" s="68">
        <v>45.128490385781497</v>
      </c>
      <c r="P16" s="68">
        <v>43.356008607889002</v>
      </c>
      <c r="Q16" s="66">
        <v>2</v>
      </c>
      <c r="R16" s="66">
        <v>45</v>
      </c>
      <c r="S16" s="66">
        <v>46.5</v>
      </c>
      <c r="T16" s="66">
        <v>48</v>
      </c>
    </row>
    <row r="17" spans="1:20" ht="16" x14ac:dyDescent="0.15">
      <c r="A17" s="66">
        <v>150</v>
      </c>
      <c r="B17" s="66">
        <v>25</v>
      </c>
      <c r="C17" s="66">
        <v>15</v>
      </c>
      <c r="D17" s="68">
        <v>45.882817227498698</v>
      </c>
      <c r="E17" s="66">
        <v>60</v>
      </c>
      <c r="F17" s="66">
        <v>50.050251256281399</v>
      </c>
      <c r="G17" s="66">
        <v>19.879518072289098</v>
      </c>
      <c r="K17" s="66">
        <v>8.25</v>
      </c>
      <c r="L17" s="66">
        <v>24.75</v>
      </c>
      <c r="M17" s="66">
        <v>2</v>
      </c>
      <c r="N17" s="68">
        <v>49.111237009294797</v>
      </c>
      <c r="O17" s="68">
        <v>45.175635813388801</v>
      </c>
      <c r="P17" s="68">
        <v>43.513934146614602</v>
      </c>
      <c r="Q17" s="66">
        <v>2</v>
      </c>
      <c r="R17" s="66">
        <v>44</v>
      </c>
      <c r="S17" s="66">
        <v>45.5</v>
      </c>
      <c r="T17" s="66">
        <v>47</v>
      </c>
    </row>
    <row r="18" spans="1:20" ht="16" x14ac:dyDescent="0.15">
      <c r="A18" s="66">
        <v>150</v>
      </c>
      <c r="B18" s="66">
        <v>25</v>
      </c>
      <c r="C18" s="66">
        <v>18</v>
      </c>
      <c r="D18" s="68">
        <v>49.412507563997998</v>
      </c>
      <c r="E18" s="66">
        <v>72</v>
      </c>
      <c r="F18" s="66">
        <v>56.0804020100502</v>
      </c>
      <c r="G18" s="66">
        <v>28.387096774193498</v>
      </c>
      <c r="K18" s="66">
        <v>8.25</v>
      </c>
      <c r="L18" s="66">
        <v>24.75</v>
      </c>
      <c r="M18" s="66">
        <v>2</v>
      </c>
      <c r="N18" s="68">
        <v>49.128958806630301</v>
      </c>
      <c r="O18" s="68">
        <v>45.424863563424701</v>
      </c>
      <c r="P18" s="68">
        <v>43.527487251466297</v>
      </c>
      <c r="Q18" s="66">
        <v>2</v>
      </c>
      <c r="R18" s="66">
        <v>47</v>
      </c>
      <c r="S18" s="66">
        <v>48.5</v>
      </c>
      <c r="T18" s="66">
        <v>50</v>
      </c>
    </row>
    <row r="19" spans="1:20" ht="16" x14ac:dyDescent="0.15">
      <c r="A19" s="66">
        <v>165</v>
      </c>
      <c r="B19" s="66">
        <v>27.5</v>
      </c>
      <c r="C19" s="66">
        <v>18</v>
      </c>
      <c r="D19" s="68">
        <v>47.9034774027186</v>
      </c>
      <c r="E19" s="66">
        <v>65.454545454545396</v>
      </c>
      <c r="F19" s="66">
        <v>53.132845909780599</v>
      </c>
      <c r="G19" s="66">
        <v>23.1903624467753</v>
      </c>
      <c r="K19" s="66">
        <v>9.0749999999999993</v>
      </c>
      <c r="L19" s="66">
        <v>23.925000000000001</v>
      </c>
      <c r="M19" s="66">
        <v>2</v>
      </c>
      <c r="N19" s="68">
        <v>49.060876506413003</v>
      </c>
      <c r="O19" s="68">
        <v>45.562564332274299</v>
      </c>
      <c r="P19" s="68">
        <v>43.539534455778899</v>
      </c>
      <c r="Q19" s="66">
        <v>2</v>
      </c>
      <c r="R19" s="66">
        <v>46</v>
      </c>
      <c r="S19" s="66">
        <v>47.5</v>
      </c>
      <c r="T19" s="66">
        <v>49</v>
      </c>
    </row>
    <row r="20" spans="1:20" ht="16" x14ac:dyDescent="0.15">
      <c r="A20" s="66">
        <v>180</v>
      </c>
      <c r="B20" s="66">
        <v>30</v>
      </c>
      <c r="C20" s="66">
        <v>18</v>
      </c>
      <c r="D20" s="68">
        <v>46.543591091255401</v>
      </c>
      <c r="E20" s="66">
        <v>60</v>
      </c>
      <c r="F20" s="66">
        <v>50.5906313645621</v>
      </c>
      <c r="G20" s="66">
        <v>18.599033816425099</v>
      </c>
      <c r="K20" s="66">
        <v>9.9</v>
      </c>
      <c r="L20" s="66">
        <v>23.1</v>
      </c>
      <c r="M20" s="66">
        <v>2</v>
      </c>
      <c r="N20" s="68">
        <v>49.093075342421699</v>
      </c>
      <c r="O20" s="68">
        <v>45.614197319589103</v>
      </c>
      <c r="P20" s="68">
        <v>43.697642699751299</v>
      </c>
      <c r="Q20" s="66">
        <v>2</v>
      </c>
      <c r="R20" s="66">
        <v>44.5</v>
      </c>
      <c r="S20" s="66">
        <v>46</v>
      </c>
      <c r="T20" s="66">
        <v>47.5</v>
      </c>
    </row>
    <row r="21" spans="1:20" ht="16" x14ac:dyDescent="0.15">
      <c r="A21" s="66">
        <v>195</v>
      </c>
      <c r="B21" s="66">
        <v>32.5</v>
      </c>
      <c r="C21" s="66">
        <v>18</v>
      </c>
      <c r="D21" s="68">
        <v>45.2955339156644</v>
      </c>
      <c r="E21" s="66">
        <v>55.384615384615302</v>
      </c>
      <c r="F21" s="66">
        <v>48.358632653865797</v>
      </c>
      <c r="G21" s="66">
        <v>14.5289110654534</v>
      </c>
      <c r="K21" s="66">
        <v>10.725</v>
      </c>
      <c r="L21" s="66">
        <v>22.274999999999999</v>
      </c>
      <c r="M21" s="66">
        <v>2</v>
      </c>
      <c r="N21" s="68">
        <v>49.122054294829397</v>
      </c>
      <c r="O21" s="68">
        <v>45.598264149392897</v>
      </c>
      <c r="P21" s="68">
        <v>43.777537260547</v>
      </c>
      <c r="Q21" s="66">
        <v>0</v>
      </c>
      <c r="R21" s="66">
        <v>43.5</v>
      </c>
      <c r="S21" s="66">
        <v>45</v>
      </c>
      <c r="T21" s="66">
        <v>46.5</v>
      </c>
    </row>
    <row r="22" spans="1:20" ht="16" x14ac:dyDescent="0.15">
      <c r="A22" s="66">
        <v>207</v>
      </c>
      <c r="B22" s="66">
        <v>34.5</v>
      </c>
      <c r="C22" s="66">
        <v>18</v>
      </c>
      <c r="D22" s="68">
        <v>44.359354243970799</v>
      </c>
      <c r="E22" s="66">
        <v>52.173913043478201</v>
      </c>
      <c r="F22" s="66">
        <v>46.750041448409</v>
      </c>
      <c r="G22" s="66">
        <v>11.6018540883107</v>
      </c>
      <c r="K22" s="66">
        <v>11.385</v>
      </c>
      <c r="L22" s="66">
        <v>21.614999999999998</v>
      </c>
      <c r="M22" s="66">
        <v>2</v>
      </c>
      <c r="N22" s="68">
        <v>49.148273347007901</v>
      </c>
      <c r="O22" s="68">
        <v>45.5392684396109</v>
      </c>
      <c r="P22" s="68">
        <v>43.805242831186199</v>
      </c>
      <c r="Q22" s="66">
        <v>0</v>
      </c>
      <c r="R22" s="66">
        <v>43.5</v>
      </c>
      <c r="S22" s="66">
        <v>45</v>
      </c>
      <c r="T22" s="66">
        <v>46.5</v>
      </c>
    </row>
    <row r="23" spans="1:20" ht="16" x14ac:dyDescent="0.15">
      <c r="A23" s="66">
        <v>209</v>
      </c>
      <c r="B23" s="66">
        <v>34.8333333333333</v>
      </c>
      <c r="C23" s="66">
        <v>18</v>
      </c>
      <c r="D23" s="68">
        <v>41.315469485371601</v>
      </c>
      <c r="E23" s="66">
        <v>51.6746411483253</v>
      </c>
      <c r="F23" s="66">
        <v>46.495055316848401</v>
      </c>
      <c r="G23" s="66">
        <v>11.1400788668379</v>
      </c>
      <c r="K23" s="66">
        <v>11.494999999999999</v>
      </c>
      <c r="L23" s="66">
        <v>21.504999999999999</v>
      </c>
      <c r="M23" s="66">
        <v>2</v>
      </c>
      <c r="N23" s="68">
        <v>49.172108848988302</v>
      </c>
      <c r="O23" s="68">
        <v>45.347277578054502</v>
      </c>
      <c r="P23" s="68">
        <v>43.692071315467402</v>
      </c>
      <c r="Q23" s="66">
        <v>0</v>
      </c>
      <c r="R23" s="66">
        <v>43.5</v>
      </c>
      <c r="S23" s="66">
        <v>45</v>
      </c>
      <c r="T23" s="66">
        <v>46.5</v>
      </c>
    </row>
    <row r="24" spans="1:20" ht="16" x14ac:dyDescent="0.15">
      <c r="A24" s="66">
        <v>220</v>
      </c>
      <c r="B24" s="66">
        <v>36.6666666666666</v>
      </c>
      <c r="C24" s="66">
        <v>18</v>
      </c>
      <c r="D24" s="68">
        <v>41.212540051517202</v>
      </c>
      <c r="E24" s="66">
        <v>49.090909090909001</v>
      </c>
      <c r="F24" s="66">
        <v>45.151724571213101</v>
      </c>
      <c r="G24" s="66">
        <v>8.72432793454667</v>
      </c>
      <c r="K24" s="66">
        <v>12.1</v>
      </c>
      <c r="L24" s="66">
        <v>20.9</v>
      </c>
      <c r="M24" s="66">
        <v>2</v>
      </c>
      <c r="N24" s="68">
        <v>49.193871698622601</v>
      </c>
      <c r="O24" s="68">
        <v>45.1675063812486</v>
      </c>
      <c r="P24" s="68">
        <v>43.584265608339102</v>
      </c>
      <c r="Q24" s="66">
        <v>0</v>
      </c>
      <c r="R24" s="66">
        <v>43</v>
      </c>
      <c r="S24" s="66">
        <v>44.5</v>
      </c>
      <c r="T24" s="66">
        <v>46</v>
      </c>
    </row>
    <row r="25" spans="1:20" ht="16" x14ac:dyDescent="0.15">
      <c r="A25" s="66">
        <v>235</v>
      </c>
      <c r="B25" s="66">
        <v>39.1666666666666</v>
      </c>
      <c r="C25" s="66">
        <v>18</v>
      </c>
      <c r="D25" s="68">
        <v>40.9647561278002</v>
      </c>
      <c r="E25" s="66">
        <v>45.957446808510603</v>
      </c>
      <c r="F25" s="66">
        <v>43.461101468155398</v>
      </c>
      <c r="G25" s="66">
        <v>5.7438611908727699</v>
      </c>
      <c r="K25" s="66">
        <v>12.925000000000001</v>
      </c>
      <c r="L25" s="66">
        <v>20.074999999999999</v>
      </c>
      <c r="M25" s="66">
        <v>2</v>
      </c>
      <c r="N25" s="68">
        <v>49.213820977454098</v>
      </c>
      <c r="O25" s="68">
        <v>44.992391787354897</v>
      </c>
      <c r="P25" s="68">
        <v>43.475119379983298</v>
      </c>
      <c r="Q25" s="66">
        <v>0</v>
      </c>
      <c r="R25" s="66">
        <v>41.5</v>
      </c>
      <c r="S25" s="66">
        <v>43</v>
      </c>
      <c r="T25" s="66">
        <v>44.5</v>
      </c>
    </row>
    <row r="26" spans="1:20" ht="16" x14ac:dyDescent="0.15">
      <c r="A26" s="66">
        <v>243</v>
      </c>
      <c r="B26" s="66">
        <v>40.5</v>
      </c>
      <c r="C26" s="66">
        <v>18</v>
      </c>
      <c r="D26" s="68">
        <v>40.788147527437303</v>
      </c>
      <c r="E26" s="66">
        <v>44.4444444444444</v>
      </c>
      <c r="F26" s="66">
        <v>42.616295985940901</v>
      </c>
      <c r="G26" s="66">
        <v>4.2897873130659798</v>
      </c>
      <c r="K26" s="66">
        <v>13.365</v>
      </c>
      <c r="L26" s="66">
        <v>19.635000000000002</v>
      </c>
      <c r="M26" s="66">
        <v>2</v>
      </c>
      <c r="N26" s="68">
        <v>49.232174313979002</v>
      </c>
      <c r="O26" s="68">
        <v>44.824222016958203</v>
      </c>
      <c r="P26" s="68">
        <v>43.367640505881504</v>
      </c>
      <c r="Q26" s="66">
        <v>0</v>
      </c>
      <c r="R26" s="66">
        <v>41.5</v>
      </c>
      <c r="S26" s="66">
        <v>43</v>
      </c>
      <c r="T26" s="66">
        <v>44.5</v>
      </c>
    </row>
    <row r="27" spans="1:20" ht="16" x14ac:dyDescent="0.15">
      <c r="A27" s="66">
        <v>243</v>
      </c>
      <c r="B27" s="66">
        <v>40.5</v>
      </c>
      <c r="C27" s="66">
        <v>21</v>
      </c>
      <c r="D27" s="68">
        <v>42.101726739832898</v>
      </c>
      <c r="E27" s="66">
        <v>51.851851851851798</v>
      </c>
      <c r="F27" s="66">
        <v>46.976789295842401</v>
      </c>
      <c r="G27" s="66">
        <v>10.3775984461349</v>
      </c>
      <c r="K27" s="66">
        <v>13.365</v>
      </c>
      <c r="L27" s="66">
        <v>19.635000000000002</v>
      </c>
      <c r="M27" s="66">
        <v>2</v>
      </c>
      <c r="N27" s="68">
        <v>49.249115855386599</v>
      </c>
      <c r="O27" s="68">
        <v>44.719510660145701</v>
      </c>
      <c r="P27" s="68">
        <v>43.3189515148796</v>
      </c>
      <c r="Q27" s="66">
        <v>0</v>
      </c>
      <c r="R27" s="66">
        <v>44.5</v>
      </c>
      <c r="S27" s="66">
        <v>46</v>
      </c>
      <c r="T27" s="66">
        <v>47.5</v>
      </c>
    </row>
    <row r="28" spans="1:20" ht="16" x14ac:dyDescent="0.15">
      <c r="A28" s="66">
        <v>252</v>
      </c>
      <c r="B28" s="66">
        <v>42</v>
      </c>
      <c r="C28" s="66">
        <v>21</v>
      </c>
      <c r="D28" s="68">
        <v>41.9478334034497</v>
      </c>
      <c r="E28" s="66">
        <v>50</v>
      </c>
      <c r="F28" s="66">
        <v>45.973916701724796</v>
      </c>
      <c r="G28" s="66">
        <v>8.7573206442166693</v>
      </c>
      <c r="K28" s="66">
        <v>13.86</v>
      </c>
      <c r="L28" s="66">
        <v>19.14</v>
      </c>
      <c r="M28" s="66">
        <v>2</v>
      </c>
      <c r="N28" s="68">
        <v>49.264802467801097</v>
      </c>
      <c r="O28" s="68">
        <v>44.616855946934699</v>
      </c>
      <c r="P28" s="68">
        <v>43.268169362604397</v>
      </c>
      <c r="Q28" s="66">
        <v>0</v>
      </c>
      <c r="R28" s="66">
        <v>44</v>
      </c>
      <c r="S28" s="66">
        <v>45.5</v>
      </c>
      <c r="T28" s="66">
        <v>47</v>
      </c>
    </row>
    <row r="29" spans="1:20" ht="16" x14ac:dyDescent="0.15">
      <c r="A29" s="66">
        <v>269</v>
      </c>
      <c r="B29" s="66">
        <v>44.8333333333333</v>
      </c>
      <c r="C29" s="66">
        <v>21</v>
      </c>
      <c r="D29" s="68">
        <v>41.560500305575303</v>
      </c>
      <c r="E29" s="66">
        <v>46.840148698884697</v>
      </c>
      <c r="F29" s="66">
        <v>44.200324502230004</v>
      </c>
      <c r="G29" s="66">
        <v>5.9724090860950803</v>
      </c>
      <c r="K29" s="66">
        <v>14.795</v>
      </c>
      <c r="L29" s="66">
        <v>18.204999999999998</v>
      </c>
      <c r="M29" s="66">
        <v>2</v>
      </c>
      <c r="N29" s="68">
        <v>49.279368607900203</v>
      </c>
      <c r="O29" s="68">
        <v>44.507700388314703</v>
      </c>
      <c r="P29" s="68">
        <v>43.207181181996198</v>
      </c>
      <c r="Q29" s="66">
        <v>0</v>
      </c>
      <c r="R29" s="66">
        <v>43</v>
      </c>
      <c r="S29" s="66">
        <v>44.5</v>
      </c>
      <c r="T29" s="66">
        <v>46</v>
      </c>
    </row>
    <row r="30" spans="1:20" ht="16" x14ac:dyDescent="0.15">
      <c r="A30" s="66">
        <v>280</v>
      </c>
      <c r="B30" s="66">
        <v>46.6666666666666</v>
      </c>
      <c r="C30" s="66">
        <v>21</v>
      </c>
      <c r="D30" s="68">
        <v>41.25</v>
      </c>
      <c r="E30" s="66">
        <v>45</v>
      </c>
      <c r="F30" s="66">
        <v>43.125</v>
      </c>
      <c r="G30" s="66">
        <v>4.34782608695651</v>
      </c>
      <c r="K30" s="66">
        <v>15.4</v>
      </c>
      <c r="L30" s="66">
        <v>17.600000000000001</v>
      </c>
      <c r="M30" s="66">
        <v>2</v>
      </c>
      <c r="N30" s="68">
        <v>49.292930186613198</v>
      </c>
      <c r="O30" s="68">
        <v>44.395365892165998</v>
      </c>
      <c r="P30" s="68">
        <v>43.139692175720498</v>
      </c>
      <c r="Q30" s="66">
        <v>0</v>
      </c>
      <c r="R30" s="66">
        <v>42.5</v>
      </c>
      <c r="S30" s="66">
        <v>44</v>
      </c>
      <c r="T30" s="66">
        <v>45.5</v>
      </c>
    </row>
    <row r="31" spans="1:20" ht="16" x14ac:dyDescent="0.15">
      <c r="A31" s="66">
        <v>292</v>
      </c>
      <c r="B31" s="66">
        <v>48.6666666666666</v>
      </c>
      <c r="C31" s="66">
        <v>23</v>
      </c>
      <c r="D31" s="68">
        <v>41.990067955066998</v>
      </c>
      <c r="E31" s="66">
        <v>47.260273972602697</v>
      </c>
      <c r="F31" s="66">
        <v>44.625170963834897</v>
      </c>
      <c r="G31" s="66">
        <v>5.90497011407163</v>
      </c>
      <c r="K31" s="66">
        <v>16.059999999999999</v>
      </c>
      <c r="L31" s="66">
        <v>16.940000000000001</v>
      </c>
      <c r="M31" s="66">
        <v>2</v>
      </c>
      <c r="N31" s="68">
        <v>49.3055876600787</v>
      </c>
      <c r="O31" s="68">
        <v>44.315189294262701</v>
      </c>
      <c r="P31" s="68">
        <v>43.101371368365399</v>
      </c>
      <c r="Q31" s="66">
        <v>0</v>
      </c>
      <c r="R31" s="66">
        <v>44</v>
      </c>
      <c r="S31" s="66">
        <v>45.5</v>
      </c>
      <c r="T31" s="66">
        <v>47</v>
      </c>
    </row>
    <row r="32" spans="1:20" ht="16" x14ac:dyDescent="0.15">
      <c r="A32" s="66">
        <v>292</v>
      </c>
      <c r="B32" s="66">
        <v>48.6666666666666</v>
      </c>
      <c r="C32" s="66">
        <v>25</v>
      </c>
      <c r="D32" s="68">
        <v>43.116521514539002</v>
      </c>
      <c r="E32" s="66">
        <v>51.369863013698598</v>
      </c>
      <c r="F32" s="66">
        <v>47.243192264118797</v>
      </c>
      <c r="G32" s="66">
        <v>8.7349532320109802</v>
      </c>
      <c r="K32" s="66">
        <v>16.059999999999999</v>
      </c>
      <c r="L32" s="66">
        <v>16.940000000000001</v>
      </c>
      <c r="M32" s="66">
        <v>2</v>
      </c>
      <c r="N32" s="68">
        <v>49.317428522352799</v>
      </c>
      <c r="O32" s="68">
        <v>44.276522591690899</v>
      </c>
      <c r="P32" s="68">
        <v>43.101860082758101</v>
      </c>
      <c r="Q32" s="66">
        <v>0</v>
      </c>
      <c r="R32" s="66">
        <v>46</v>
      </c>
      <c r="S32" s="66">
        <v>47.5</v>
      </c>
      <c r="T32" s="66">
        <v>49</v>
      </c>
    </row>
    <row r="33" spans="1:20" ht="16" x14ac:dyDescent="0.15">
      <c r="A33" s="66">
        <v>304</v>
      </c>
      <c r="B33" s="66">
        <v>50.6666666666666</v>
      </c>
      <c r="C33" s="66">
        <v>25</v>
      </c>
      <c r="D33" s="68">
        <v>42.788407747320001</v>
      </c>
      <c r="E33" s="66">
        <v>49.342105263157798</v>
      </c>
      <c r="F33" s="66">
        <v>46.065256505238899</v>
      </c>
      <c r="G33" s="66">
        <v>7.1134929153086199</v>
      </c>
      <c r="K33" s="66">
        <v>16.72</v>
      </c>
      <c r="L33" s="66">
        <v>16.28</v>
      </c>
      <c r="M33" s="66">
        <v>2</v>
      </c>
      <c r="N33" s="68">
        <v>49.328529330734803</v>
      </c>
      <c r="O33" s="68">
        <v>44.230019002804298</v>
      </c>
      <c r="P33" s="68">
        <v>43.092064697275603</v>
      </c>
      <c r="Q33" s="66">
        <v>0</v>
      </c>
      <c r="R33" s="66">
        <v>46.5</v>
      </c>
      <c r="S33" s="66">
        <v>48</v>
      </c>
      <c r="T33" s="66">
        <v>49.5</v>
      </c>
    </row>
    <row r="34" spans="1:20" ht="16" x14ac:dyDescent="0.15">
      <c r="A34" s="66">
        <v>304</v>
      </c>
      <c r="B34" s="66">
        <v>50.6666666666666</v>
      </c>
      <c r="C34" s="66">
        <v>26</v>
      </c>
      <c r="D34" s="68">
        <v>43.377507975627097</v>
      </c>
      <c r="E34" s="66">
        <v>51.315789473684198</v>
      </c>
      <c r="F34" s="66">
        <v>47.346648724655601</v>
      </c>
      <c r="G34" s="66">
        <v>8.3831503515931498</v>
      </c>
      <c r="K34" s="66">
        <v>16.72</v>
      </c>
      <c r="L34" s="66">
        <v>16.28</v>
      </c>
      <c r="M34" s="66">
        <v>2</v>
      </c>
      <c r="N34" s="68">
        <v>49.338957362851303</v>
      </c>
      <c r="O34" s="68">
        <v>44.204185335314101</v>
      </c>
      <c r="P34" s="68">
        <v>43.100714493589301</v>
      </c>
      <c r="Q34" s="66">
        <v>0</v>
      </c>
      <c r="R34" s="66">
        <v>46</v>
      </c>
      <c r="S34" s="66">
        <v>47.5</v>
      </c>
      <c r="T34" s="66">
        <v>49</v>
      </c>
    </row>
    <row r="35" spans="1:20" ht="16" x14ac:dyDescent="0.15">
      <c r="A35" s="66">
        <v>306</v>
      </c>
      <c r="B35" s="66">
        <v>51</v>
      </c>
      <c r="C35" s="66">
        <v>26</v>
      </c>
      <c r="D35" s="68">
        <v>43.322296785869803</v>
      </c>
      <c r="E35" s="66">
        <v>50.980392156862699</v>
      </c>
      <c r="F35" s="66">
        <v>47.151344471366201</v>
      </c>
      <c r="G35" s="66">
        <v>8.1207603482478099</v>
      </c>
      <c r="K35" s="66">
        <v>16.829999999999998</v>
      </c>
      <c r="L35" s="66">
        <v>16.170000000000002</v>
      </c>
      <c r="M35" s="66">
        <v>2</v>
      </c>
      <c r="N35" s="68">
        <v>49.348771981313803</v>
      </c>
      <c r="O35" s="68">
        <v>44.178247436801001</v>
      </c>
      <c r="P35" s="68">
        <v>43.107231619832902</v>
      </c>
      <c r="Q35" s="66">
        <v>0</v>
      </c>
      <c r="R35" s="66">
        <v>46</v>
      </c>
      <c r="S35" s="66">
        <v>47.5</v>
      </c>
      <c r="T35" s="66">
        <v>49</v>
      </c>
    </row>
    <row r="36" spans="1:20" ht="16" x14ac:dyDescent="0.15">
      <c r="A36" s="66">
        <v>314</v>
      </c>
      <c r="B36" s="66">
        <v>52.3333333333333</v>
      </c>
      <c r="C36" s="66">
        <v>26</v>
      </c>
      <c r="D36" s="68">
        <v>43.0883929732708</v>
      </c>
      <c r="E36" s="66">
        <v>49.681528662420298</v>
      </c>
      <c r="F36" s="66">
        <v>46.384960817845602</v>
      </c>
      <c r="G36" s="66">
        <v>7.1069755939224404</v>
      </c>
      <c r="K36" s="66">
        <v>17.27</v>
      </c>
      <c r="L36" s="66">
        <v>15.73</v>
      </c>
      <c r="M36" s="66">
        <v>2</v>
      </c>
      <c r="N36" s="68">
        <v>49.358025764435602</v>
      </c>
      <c r="O36" s="68">
        <v>44.147108737842998</v>
      </c>
      <c r="P36" s="68">
        <v>43.1066933727882</v>
      </c>
      <c r="Q36" s="66">
        <v>0</v>
      </c>
      <c r="R36" s="66">
        <v>45.5</v>
      </c>
      <c r="S36" s="66">
        <v>47</v>
      </c>
      <c r="T36" s="66">
        <v>48.5</v>
      </c>
    </row>
    <row r="37" spans="1:20" ht="16" x14ac:dyDescent="0.15">
      <c r="A37" s="66">
        <v>314</v>
      </c>
      <c r="B37" s="66">
        <v>52.3333333333333</v>
      </c>
      <c r="C37" s="66">
        <v>27</v>
      </c>
      <c r="D37" s="68">
        <v>43.6979442179953</v>
      </c>
      <c r="E37" s="66">
        <v>51.592356687897997</v>
      </c>
      <c r="F37" s="66">
        <v>47.645150452946702</v>
      </c>
      <c r="G37" s="66">
        <v>8.2845918155920995</v>
      </c>
      <c r="K37" s="66">
        <v>17.27</v>
      </c>
      <c r="L37" s="66">
        <v>15.73</v>
      </c>
      <c r="M37" s="66">
        <v>2</v>
      </c>
      <c r="N37" s="68">
        <v>49.366765448495102</v>
      </c>
      <c r="O37" s="68">
        <v>44.134631945625003</v>
      </c>
      <c r="P37" s="68">
        <v>43.123117007377303</v>
      </c>
      <c r="Q37" s="66">
        <v>0</v>
      </c>
      <c r="R37" s="66">
        <v>46</v>
      </c>
      <c r="S37" s="66">
        <v>47.5</v>
      </c>
      <c r="T37" s="66">
        <v>49</v>
      </c>
    </row>
    <row r="38" spans="1:20" ht="16" x14ac:dyDescent="0.15">
      <c r="A38" s="66">
        <v>314</v>
      </c>
      <c r="B38" s="66">
        <v>52.3333333333333</v>
      </c>
      <c r="C38" s="66">
        <v>30</v>
      </c>
      <c r="D38" s="68">
        <v>45.5265979521688</v>
      </c>
      <c r="E38" s="66">
        <v>57.324840764331199</v>
      </c>
      <c r="F38" s="66">
        <v>51.425719358249999</v>
      </c>
      <c r="G38" s="66">
        <v>11.471149999839101</v>
      </c>
      <c r="K38" s="66">
        <v>17.27</v>
      </c>
      <c r="L38" s="66">
        <v>15.73</v>
      </c>
      <c r="M38" s="66">
        <v>2</v>
      </c>
      <c r="N38" s="68">
        <v>49.3750327172</v>
      </c>
      <c r="O38" s="68">
        <v>44.172252648504603</v>
      </c>
      <c r="P38" s="68">
        <v>43.188075951831102</v>
      </c>
      <c r="Q38" s="66">
        <v>2</v>
      </c>
      <c r="R38" s="66">
        <v>49</v>
      </c>
      <c r="S38" s="66">
        <v>50.5</v>
      </c>
      <c r="T38" s="66">
        <v>52</v>
      </c>
    </row>
    <row r="39" spans="1:20" ht="16" x14ac:dyDescent="0.15">
      <c r="A39" s="66">
        <v>331</v>
      </c>
      <c r="B39" s="66">
        <v>55.1666666666666</v>
      </c>
      <c r="C39" s="66">
        <v>30</v>
      </c>
      <c r="D39" s="68">
        <v>45.0954946252307</v>
      </c>
      <c r="E39" s="66">
        <v>54.380664652567901</v>
      </c>
      <c r="F39" s="66">
        <v>49.738079638899301</v>
      </c>
      <c r="G39" s="66">
        <v>9.3340656643239495</v>
      </c>
      <c r="K39" s="66">
        <v>18.204999999999998</v>
      </c>
      <c r="L39" s="66">
        <v>14.795</v>
      </c>
      <c r="M39" s="66">
        <v>2</v>
      </c>
      <c r="N39" s="68">
        <v>49.382864866499403</v>
      </c>
      <c r="O39" s="68">
        <v>44.196548489997397</v>
      </c>
      <c r="P39" s="68">
        <v>43.238271180078499</v>
      </c>
      <c r="Q39" s="66">
        <v>2</v>
      </c>
      <c r="R39" s="66">
        <v>49</v>
      </c>
      <c r="S39" s="66">
        <v>50.5</v>
      </c>
      <c r="T39" s="66">
        <v>52</v>
      </c>
    </row>
    <row r="40" spans="1:20" ht="16" x14ac:dyDescent="0.15">
      <c r="A40" s="66">
        <v>331</v>
      </c>
      <c r="B40" s="66">
        <v>55.1666666666666</v>
      </c>
      <c r="C40" s="66">
        <v>31</v>
      </c>
      <c r="D40" s="68">
        <v>45.737783863705197</v>
      </c>
      <c r="E40" s="66">
        <v>56.193353474320197</v>
      </c>
      <c r="F40" s="66">
        <v>50.965568669012697</v>
      </c>
      <c r="G40" s="66">
        <v>10.2574835164863</v>
      </c>
      <c r="K40" s="66">
        <v>18.204999999999998</v>
      </c>
      <c r="L40" s="66">
        <v>14.795</v>
      </c>
      <c r="M40" s="66">
        <v>2</v>
      </c>
      <c r="N40" s="68">
        <v>49.390295367116799</v>
      </c>
      <c r="O40" s="68">
        <v>44.236067345733503</v>
      </c>
      <c r="P40" s="68">
        <v>43.302361248889397</v>
      </c>
      <c r="Q40" s="66">
        <v>2</v>
      </c>
      <c r="R40" s="66">
        <v>47.5</v>
      </c>
      <c r="S40" s="66">
        <v>49</v>
      </c>
      <c r="T40" s="66">
        <v>50.5</v>
      </c>
    </row>
    <row r="41" spans="1:20" ht="16" x14ac:dyDescent="0.15">
      <c r="A41" s="66">
        <v>331</v>
      </c>
      <c r="B41" s="66">
        <v>55.1666666666666</v>
      </c>
      <c r="C41" s="66">
        <v>33</v>
      </c>
      <c r="D41" s="68">
        <v>50.238030142171098</v>
      </c>
      <c r="E41" s="66">
        <v>59.818731117824697</v>
      </c>
      <c r="F41" s="66">
        <v>53.420546729239398</v>
      </c>
      <c r="G41" s="66">
        <v>11.977010308438601</v>
      </c>
      <c r="K41" s="66">
        <v>18.204999999999998</v>
      </c>
      <c r="L41" s="66">
        <v>14.795</v>
      </c>
      <c r="M41" s="66">
        <v>2</v>
      </c>
      <c r="N41" s="68">
        <v>49.411488736493197</v>
      </c>
      <c r="O41" s="68">
        <v>44.386116415644402</v>
      </c>
      <c r="P41" s="68">
        <v>43.313410640894503</v>
      </c>
      <c r="Q41" s="66">
        <v>2</v>
      </c>
      <c r="R41" s="66">
        <v>49.5</v>
      </c>
      <c r="S41" s="66">
        <v>51</v>
      </c>
      <c r="T41" s="66">
        <v>52.5</v>
      </c>
    </row>
    <row r="42" spans="1:20" ht="16" x14ac:dyDescent="0.15">
      <c r="A42" s="66">
        <v>345</v>
      </c>
      <c r="B42" s="66">
        <v>57.5</v>
      </c>
      <c r="C42" s="66">
        <v>33</v>
      </c>
      <c r="D42" s="68">
        <v>46.675739560203397</v>
      </c>
      <c r="E42" s="66">
        <v>57.391304347826001</v>
      </c>
      <c r="F42" s="66">
        <v>52.033521954014702</v>
      </c>
      <c r="G42" s="66">
        <v>10.296789824348799</v>
      </c>
      <c r="K42" s="66">
        <v>18.975000000000001</v>
      </c>
      <c r="L42" s="66">
        <v>14.025</v>
      </c>
      <c r="M42" s="66">
        <v>2</v>
      </c>
      <c r="N42" s="68">
        <v>49.417858630495203</v>
      </c>
      <c r="O42" s="68">
        <v>44.441960882584901</v>
      </c>
      <c r="P42" s="68">
        <v>43.395418663316697</v>
      </c>
      <c r="Q42" s="66">
        <v>2</v>
      </c>
      <c r="R42" s="66">
        <v>48.5</v>
      </c>
      <c r="S42" s="66">
        <v>50</v>
      </c>
      <c r="T42" s="66">
        <v>51.5</v>
      </c>
    </row>
    <row r="43" spans="1:20" ht="16" x14ac:dyDescent="0.15">
      <c r="A43" s="66">
        <v>360</v>
      </c>
      <c r="B43" s="66">
        <v>60</v>
      </c>
      <c r="C43" s="66">
        <v>33</v>
      </c>
      <c r="D43" s="68">
        <v>46.2389380530973</v>
      </c>
      <c r="E43" s="66">
        <v>55</v>
      </c>
      <c r="F43" s="66">
        <v>50.6194690265486</v>
      </c>
      <c r="G43" s="66">
        <v>8.6538461538461409</v>
      </c>
      <c r="K43" s="66">
        <v>19.8</v>
      </c>
      <c r="L43" s="66">
        <v>13.2</v>
      </c>
      <c r="M43" s="66">
        <v>2</v>
      </c>
      <c r="N43" s="68">
        <v>49.423925196211499</v>
      </c>
      <c r="O43" s="68">
        <v>44.484746053311397</v>
      </c>
      <c r="P43" s="68">
        <v>43.463121505930502</v>
      </c>
      <c r="Q43" s="66">
        <v>2</v>
      </c>
      <c r="R43" s="66"/>
      <c r="S43" s="66"/>
      <c r="T43" s="66"/>
    </row>
    <row r="44" spans="1:20" ht="16" x14ac:dyDescent="0.15">
      <c r="A44" s="66">
        <v>361</v>
      </c>
      <c r="B44" s="66">
        <v>60.1666666666666</v>
      </c>
      <c r="C44" s="66">
        <v>33</v>
      </c>
      <c r="D44" s="68">
        <v>46.207561355036297</v>
      </c>
      <c r="E44" s="66">
        <v>54.8476454293628</v>
      </c>
      <c r="F44" s="66">
        <v>50.527603392199602</v>
      </c>
      <c r="G44" s="66">
        <v>8.5498653154607993</v>
      </c>
      <c r="K44" s="66">
        <v>19.855</v>
      </c>
      <c r="L44" s="66">
        <v>13.145</v>
      </c>
      <c r="M44" s="66">
        <v>2</v>
      </c>
      <c r="N44" s="68">
        <v>49.4297095960804</v>
      </c>
      <c r="O44" s="68">
        <v>44.524811525444498</v>
      </c>
      <c r="P44" s="68">
        <v>43.526945688467897</v>
      </c>
      <c r="Q44" s="66">
        <v>2</v>
      </c>
      <c r="R44" s="66"/>
      <c r="S44" s="66"/>
      <c r="T44" s="66"/>
    </row>
    <row r="45" spans="1:20" ht="16" x14ac:dyDescent="0.15">
      <c r="A45" s="66">
        <v>361</v>
      </c>
      <c r="B45" s="66">
        <v>60.1666666666666</v>
      </c>
      <c r="C45" s="66">
        <v>34</v>
      </c>
      <c r="D45" s="68">
        <v>46.902437626122399</v>
      </c>
      <c r="E45" s="66">
        <v>56.509695290858701</v>
      </c>
      <c r="F45" s="66">
        <v>51.706066458490596</v>
      </c>
      <c r="G45" s="66">
        <v>9.2902615909188402</v>
      </c>
      <c r="K45" s="66">
        <v>19.855</v>
      </c>
      <c r="L45" s="66">
        <v>13.145</v>
      </c>
      <c r="M45" s="66">
        <v>2</v>
      </c>
      <c r="N45" s="68">
        <v>49.435231068682597</v>
      </c>
      <c r="O45" s="68">
        <v>44.578848482278097</v>
      </c>
      <c r="P45" s="68">
        <v>43.603661414323597</v>
      </c>
      <c r="Q45" s="66">
        <v>2</v>
      </c>
      <c r="R45" s="66"/>
      <c r="S45" s="66"/>
      <c r="T45" s="66"/>
    </row>
    <row r="46" spans="1:20" ht="16" x14ac:dyDescent="0.15">
      <c r="A46" s="66">
        <v>365</v>
      </c>
      <c r="B46" s="66">
        <v>60.8333333333333</v>
      </c>
      <c r="C46" s="66">
        <v>34</v>
      </c>
      <c r="D46" s="68">
        <v>46.780809259676502</v>
      </c>
      <c r="E46" s="66">
        <v>55.890410958904098</v>
      </c>
      <c r="F46" s="66">
        <v>51.3356101092903</v>
      </c>
      <c r="G46" s="66">
        <v>8.87259514383274</v>
      </c>
      <c r="K46" s="66">
        <v>20.074999999999999</v>
      </c>
      <c r="L46" s="66">
        <v>12.925000000000001</v>
      </c>
      <c r="M46" s="66">
        <v>2</v>
      </c>
      <c r="N46" s="68">
        <v>49.440507142502497</v>
      </c>
      <c r="O46" s="68">
        <v>44.627780943998097</v>
      </c>
      <c r="P46" s="68">
        <v>43.674264699775897</v>
      </c>
      <c r="Q46" s="66">
        <v>2</v>
      </c>
      <c r="R46" s="66"/>
      <c r="S46" s="66"/>
      <c r="T46" s="66"/>
    </row>
    <row r="47" spans="1:20" ht="16" x14ac:dyDescent="0.15">
      <c r="A47" s="66">
        <v>365</v>
      </c>
      <c r="B47" s="66">
        <v>60.8333333333333</v>
      </c>
      <c r="C47" s="66">
        <v>35</v>
      </c>
      <c r="D47" s="68">
        <v>47.482272286539597</v>
      </c>
      <c r="E47" s="66">
        <v>57.534246575342401</v>
      </c>
      <c r="F47" s="66">
        <v>52.508259430941003</v>
      </c>
      <c r="G47" s="66">
        <v>9.5718029865599004</v>
      </c>
      <c r="K47" s="66">
        <v>20.074999999999999</v>
      </c>
      <c r="L47" s="66">
        <v>12.925000000000001</v>
      </c>
      <c r="M47" s="66">
        <v>2</v>
      </c>
      <c r="N47" s="68">
        <v>49.3979368195468</v>
      </c>
      <c r="O47" s="68">
        <v>44.689835103618499</v>
      </c>
      <c r="P47" s="68">
        <v>43.675788009108899</v>
      </c>
      <c r="Q47" s="66">
        <v>2</v>
      </c>
      <c r="R47" s="66"/>
      <c r="S47" s="66"/>
      <c r="T47" s="66"/>
    </row>
    <row r="48" spans="1:20" ht="16" x14ac:dyDescent="0.15">
      <c r="A48" s="66">
        <v>365</v>
      </c>
      <c r="B48" s="66">
        <v>60.8333333333333</v>
      </c>
      <c r="C48" s="66">
        <v>36</v>
      </c>
      <c r="D48" s="68">
        <v>48.1837353134027</v>
      </c>
      <c r="E48" s="66">
        <v>59.178082191780803</v>
      </c>
      <c r="F48" s="66">
        <v>53.680908752591698</v>
      </c>
      <c r="G48" s="66">
        <v>10.2404627025313</v>
      </c>
      <c r="K48" s="66">
        <v>20.074999999999999</v>
      </c>
      <c r="L48" s="66">
        <v>12.925000000000001</v>
      </c>
      <c r="M48" s="66">
        <v>2</v>
      </c>
      <c r="N48" s="68">
        <v>49.372102744948002</v>
      </c>
      <c r="O48" s="68">
        <v>44.764173405954402</v>
      </c>
      <c r="P48" s="68">
        <v>43.677246496768099</v>
      </c>
      <c r="Q48" s="66">
        <v>2</v>
      </c>
      <c r="R48" s="66"/>
      <c r="S48" s="66"/>
      <c r="T48" s="66"/>
    </row>
    <row r="49" spans="1:20" ht="16" x14ac:dyDescent="0.15">
      <c r="A49" s="66">
        <v>365</v>
      </c>
      <c r="B49" s="66">
        <v>60.8333333333333</v>
      </c>
      <c r="C49" s="66">
        <v>35</v>
      </c>
      <c r="D49" s="68">
        <v>47.482272286539597</v>
      </c>
      <c r="E49" s="66">
        <v>57.534246575342401</v>
      </c>
      <c r="F49" s="66">
        <v>52.508259430941003</v>
      </c>
      <c r="G49" s="66">
        <v>9.5718029865599004</v>
      </c>
      <c r="K49" s="66">
        <v>20.074999999999999</v>
      </c>
      <c r="L49" s="66">
        <v>12.925000000000001</v>
      </c>
      <c r="M49" s="66">
        <v>2</v>
      </c>
      <c r="N49" s="68">
        <v>49.332731277064497</v>
      </c>
      <c r="O49" s="68">
        <v>44.820800465966599</v>
      </c>
      <c r="P49" s="68">
        <v>43.678644214108203</v>
      </c>
      <c r="Q49" s="66">
        <v>2</v>
      </c>
      <c r="R49" s="66"/>
      <c r="S49" s="66"/>
      <c r="T49" s="66"/>
    </row>
    <row r="50" spans="1:20" ht="16" x14ac:dyDescent="0.15">
      <c r="A50" s="66">
        <v>365</v>
      </c>
      <c r="B50" s="66">
        <v>60.8333333333333</v>
      </c>
      <c r="C50" s="66">
        <v>37</v>
      </c>
      <c r="D50" s="68">
        <v>48.885198340265703</v>
      </c>
      <c r="E50" s="66">
        <v>60.821917808219098</v>
      </c>
      <c r="F50" s="66">
        <v>54.8535580742424</v>
      </c>
      <c r="G50" s="66">
        <v>10.8805334485298</v>
      </c>
      <c r="K50" s="66">
        <v>20.074999999999999</v>
      </c>
      <c r="L50" s="66">
        <v>12.925000000000001</v>
      </c>
      <c r="M50" s="66">
        <v>2</v>
      </c>
      <c r="N50" s="68">
        <v>49.3235979518237</v>
      </c>
      <c r="O50" s="68">
        <v>44.903747361360402</v>
      </c>
      <c r="P50" s="68">
        <v>43.679984881761001</v>
      </c>
      <c r="Q50" s="66">
        <v>2</v>
      </c>
      <c r="R50" s="66"/>
      <c r="S50" s="66"/>
      <c r="T50" s="66"/>
    </row>
    <row r="51" spans="1:20" ht="16" x14ac:dyDescent="0.15">
      <c r="A51" s="66">
        <v>380</v>
      </c>
      <c r="B51" s="66">
        <v>63.3333333333333</v>
      </c>
      <c r="C51" s="66">
        <v>37</v>
      </c>
      <c r="D51" s="68">
        <v>48.462985460673202</v>
      </c>
      <c r="E51" s="66">
        <v>58.421052631578902</v>
      </c>
      <c r="F51" s="66">
        <v>53.442019046126099</v>
      </c>
      <c r="G51" s="66">
        <v>9.3167018655402902</v>
      </c>
      <c r="K51" s="66">
        <v>20.9</v>
      </c>
      <c r="L51" s="66">
        <v>12.1</v>
      </c>
      <c r="M51" s="66">
        <v>2</v>
      </c>
      <c r="N51" s="68">
        <v>49.306385702000703</v>
      </c>
      <c r="O51" s="68">
        <v>44.974932123346697</v>
      </c>
      <c r="P51" s="68">
        <v>43.681271922707602</v>
      </c>
      <c r="Q51" s="66">
        <v>2</v>
      </c>
      <c r="R51" s="66"/>
      <c r="S51" s="66"/>
      <c r="T51" s="66"/>
    </row>
    <row r="52" spans="1:20" ht="16" x14ac:dyDescent="0.15">
      <c r="A52" s="66">
        <v>384</v>
      </c>
      <c r="B52" s="66">
        <v>64</v>
      </c>
      <c r="C52" s="66">
        <v>37</v>
      </c>
      <c r="D52" s="68">
        <v>48.340141002685698</v>
      </c>
      <c r="E52" s="66">
        <v>57.8125</v>
      </c>
      <c r="F52" s="66">
        <v>53.076320501342799</v>
      </c>
      <c r="G52" s="66">
        <v>8.9233380421261099</v>
      </c>
      <c r="K52" s="66">
        <v>21.12</v>
      </c>
      <c r="L52" s="66">
        <v>11.88</v>
      </c>
      <c r="M52" s="66">
        <v>2</v>
      </c>
      <c r="N52" s="68">
        <v>49.287439727504299</v>
      </c>
      <c r="O52" s="68">
        <v>45.040916611176897</v>
      </c>
      <c r="P52" s="68">
        <v>43.682508491460297</v>
      </c>
      <c r="Q52" s="66">
        <v>2</v>
      </c>
      <c r="R52" s="66"/>
      <c r="S52" s="66"/>
      <c r="T52" s="66"/>
    </row>
    <row r="53" spans="1:20" ht="16" x14ac:dyDescent="0.15">
      <c r="A53" s="66">
        <v>388</v>
      </c>
      <c r="B53" s="66">
        <v>64.6666666666666</v>
      </c>
      <c r="C53" s="66">
        <v>37</v>
      </c>
      <c r="D53" s="68">
        <v>48.213161167819699</v>
      </c>
      <c r="E53" s="66">
        <v>57.216494845360799</v>
      </c>
      <c r="F53" s="66">
        <v>52.714828006590203</v>
      </c>
      <c r="G53" s="66">
        <v>8.5396595398314705</v>
      </c>
      <c r="K53" s="66">
        <v>21.34</v>
      </c>
      <c r="L53" s="66">
        <v>11.66</v>
      </c>
      <c r="M53" s="66">
        <v>2</v>
      </c>
      <c r="N53" s="68">
        <v>49.266780524433401</v>
      </c>
      <c r="O53" s="68">
        <v>45.101921314189198</v>
      </c>
      <c r="P53" s="68">
        <v>43.683697499876303</v>
      </c>
      <c r="Q53" s="66">
        <v>2</v>
      </c>
      <c r="R53" s="66"/>
      <c r="S53" s="66"/>
      <c r="T53" s="66"/>
    </row>
    <row r="54" spans="1:20" ht="16" x14ac:dyDescent="0.15">
      <c r="A54" s="66">
        <v>400</v>
      </c>
      <c r="B54" s="66">
        <v>66.6666666666666</v>
      </c>
      <c r="C54" s="66">
        <v>37</v>
      </c>
      <c r="D54" s="68">
        <v>47.808270676691698</v>
      </c>
      <c r="E54" s="66">
        <v>55.5</v>
      </c>
      <c r="F54" s="66">
        <v>51.654135338345803</v>
      </c>
      <c r="G54" s="66">
        <v>7.4454148471615804</v>
      </c>
      <c r="K54" s="66">
        <v>22</v>
      </c>
      <c r="L54" s="66">
        <v>11</v>
      </c>
      <c r="M54" s="66">
        <v>2</v>
      </c>
      <c r="N54" s="68">
        <v>49.239261470702502</v>
      </c>
      <c r="O54" s="68">
        <v>45.152984509708098</v>
      </c>
      <c r="P54" s="68">
        <v>43.684841640050202</v>
      </c>
      <c r="Q54" s="66">
        <v>2</v>
      </c>
      <c r="R54" s="66"/>
      <c r="S54" s="66"/>
      <c r="T54" s="66"/>
    </row>
    <row r="55" spans="1:20" ht="16" x14ac:dyDescent="0.15">
      <c r="A55" s="66">
        <v>415</v>
      </c>
      <c r="B55" s="66">
        <v>69.1666666666666</v>
      </c>
      <c r="C55" s="66">
        <v>37</v>
      </c>
      <c r="D55" s="68">
        <v>47.254193825101503</v>
      </c>
      <c r="E55" s="66">
        <v>53.493975903614398</v>
      </c>
      <c r="F55" s="66">
        <v>50.374084864357997</v>
      </c>
      <c r="G55" s="66">
        <v>6.1934446008445496</v>
      </c>
      <c r="K55" s="66">
        <v>22.824999999999999</v>
      </c>
      <c r="L55" s="66">
        <v>10.175000000000001</v>
      </c>
      <c r="M55" s="66">
        <v>2</v>
      </c>
      <c r="N55" s="68">
        <v>49.202500958746903</v>
      </c>
      <c r="O55" s="68">
        <v>45.191895793326502</v>
      </c>
      <c r="P55" s="68">
        <v>43.685943404662098</v>
      </c>
      <c r="Q55" s="66">
        <v>2</v>
      </c>
      <c r="R55" s="66"/>
      <c r="S55" s="66"/>
      <c r="T55" s="66"/>
    </row>
    <row r="56" spans="1:20" ht="16" x14ac:dyDescent="0.15">
      <c r="A56" s="66">
        <v>424</v>
      </c>
      <c r="B56" s="66">
        <v>70.6666666666666</v>
      </c>
      <c r="C56" s="66">
        <v>37</v>
      </c>
      <c r="D56" s="68">
        <v>46.897587248360601</v>
      </c>
      <c r="E56" s="66">
        <v>52.358490566037702</v>
      </c>
      <c r="F56" s="66">
        <v>49.628038907199198</v>
      </c>
      <c r="G56" s="66">
        <v>5.5018326715352597</v>
      </c>
      <c r="K56" s="66">
        <v>23.32</v>
      </c>
      <c r="L56" s="66">
        <v>9.68</v>
      </c>
      <c r="M56" s="66">
        <v>2</v>
      </c>
      <c r="N56" s="68">
        <v>49.211049202962002</v>
      </c>
      <c r="O56" s="68">
        <v>45.222908365236201</v>
      </c>
      <c r="P56" s="68">
        <v>43.744336929092903</v>
      </c>
      <c r="Q56" s="66">
        <v>2</v>
      </c>
      <c r="R56" s="66"/>
      <c r="S56" s="66"/>
      <c r="T56" s="66"/>
    </row>
    <row r="57" spans="1:20" ht="16" x14ac:dyDescent="0.15">
      <c r="A57" s="66">
        <v>424</v>
      </c>
      <c r="B57" s="66">
        <v>70.6666666666666</v>
      </c>
      <c r="C57" s="66">
        <v>39</v>
      </c>
      <c r="D57" s="68">
        <v>48.477187381573003</v>
      </c>
      <c r="E57" s="66">
        <v>55.188679245282998</v>
      </c>
      <c r="F57" s="66">
        <v>51.832933313428001</v>
      </c>
      <c r="G57" s="66">
        <v>6.4741578709488499</v>
      </c>
      <c r="K57" s="66">
        <v>23.32</v>
      </c>
      <c r="L57" s="66">
        <v>9.68</v>
      </c>
      <c r="M57" s="66">
        <v>2</v>
      </c>
      <c r="N57" s="68">
        <v>49.197944527580098</v>
      </c>
      <c r="O57" s="68">
        <v>45.281020490528</v>
      </c>
      <c r="P57" s="68">
        <v>43.744336929092903</v>
      </c>
      <c r="Q57" s="66">
        <v>2</v>
      </c>
      <c r="R57" s="66"/>
      <c r="S57" s="66"/>
      <c r="T57" s="66"/>
    </row>
    <row r="58" spans="1:20" ht="16" x14ac:dyDescent="0.15">
      <c r="A58" s="66">
        <v>435</v>
      </c>
      <c r="B58" s="66">
        <v>72.5</v>
      </c>
      <c r="C58" s="66">
        <v>39</v>
      </c>
      <c r="D58" s="68">
        <v>48.047955368271097</v>
      </c>
      <c r="E58" s="66">
        <v>53.793103448275801</v>
      </c>
      <c r="F58" s="66">
        <v>50.920529408273403</v>
      </c>
      <c r="G58" s="66">
        <v>5.6412886381649496</v>
      </c>
      <c r="K58" s="66">
        <v>23.925000000000001</v>
      </c>
      <c r="L58" s="66">
        <v>9.0749999999999993</v>
      </c>
      <c r="M58" s="66">
        <v>2</v>
      </c>
      <c r="N58" s="68">
        <v>49.177769279171102</v>
      </c>
      <c r="O58" s="68">
        <v>45.329563207681403</v>
      </c>
      <c r="P58" s="68">
        <v>43.744336929092903</v>
      </c>
      <c r="Q58" s="66">
        <v>2</v>
      </c>
      <c r="R58" s="66"/>
      <c r="S58" s="66"/>
      <c r="T58" s="66"/>
    </row>
    <row r="59" spans="1:20" ht="16" x14ac:dyDescent="0.15">
      <c r="A59" s="66">
        <v>451</v>
      </c>
      <c r="B59" s="66">
        <v>75.1666666666666</v>
      </c>
      <c r="C59" s="66">
        <v>39</v>
      </c>
      <c r="D59" s="68">
        <v>47.378622616784099</v>
      </c>
      <c r="E59" s="66">
        <v>51.884700665188397</v>
      </c>
      <c r="F59" s="66">
        <v>49.631661640986202</v>
      </c>
      <c r="G59" s="66">
        <v>4.53951963264835</v>
      </c>
      <c r="K59" s="66">
        <v>24.805</v>
      </c>
      <c r="L59" s="66">
        <v>8.1950000000000003</v>
      </c>
      <c r="M59" s="66">
        <v>2</v>
      </c>
      <c r="N59" s="68">
        <v>49.146749509129997</v>
      </c>
      <c r="O59" s="68">
        <v>45.364891818183096</v>
      </c>
      <c r="P59" s="68">
        <v>43.744336929092903</v>
      </c>
      <c r="Q59" s="66">
        <v>2</v>
      </c>
      <c r="R59" s="66"/>
      <c r="S59" s="66"/>
      <c r="T59" s="66"/>
    </row>
    <row r="60" spans="1:20" ht="16" x14ac:dyDescent="0.15">
      <c r="A60" s="66">
        <v>451</v>
      </c>
      <c r="B60" s="66">
        <v>75.1666666666666</v>
      </c>
      <c r="C60" s="66">
        <v>40</v>
      </c>
      <c r="D60" s="68">
        <v>48.204587835080801</v>
      </c>
      <c r="E60" s="66">
        <v>53.215077605321497</v>
      </c>
      <c r="F60" s="66">
        <v>50.709832720201099</v>
      </c>
      <c r="G60" s="66">
        <v>4.9403532820614497</v>
      </c>
      <c r="K60" s="66">
        <v>24.805</v>
      </c>
      <c r="L60" s="66">
        <v>8.1950000000000003</v>
      </c>
      <c r="M60" s="66">
        <v>2</v>
      </c>
      <c r="N60" s="68">
        <v>49.130780667196902</v>
      </c>
      <c r="O60" s="68">
        <v>45.413022259147503</v>
      </c>
      <c r="P60" s="68">
        <v>43.744336929092903</v>
      </c>
      <c r="Q60" s="66">
        <v>2</v>
      </c>
      <c r="R60" s="66"/>
      <c r="S60" s="66"/>
      <c r="T60" s="66"/>
    </row>
    <row r="61" spans="1:20" ht="16" x14ac:dyDescent="0.15">
      <c r="A61" s="66">
        <v>465</v>
      </c>
      <c r="B61" s="66">
        <v>77.5</v>
      </c>
      <c r="C61" s="66">
        <v>40</v>
      </c>
      <c r="D61" s="68">
        <v>47.595393315422598</v>
      </c>
      <c r="E61" s="66">
        <v>51.612903225806399</v>
      </c>
      <c r="F61" s="66">
        <v>49.604148270614502</v>
      </c>
      <c r="G61" s="66">
        <v>4.0495705000984499</v>
      </c>
      <c r="K61" s="66">
        <v>25.574999999999999</v>
      </c>
      <c r="L61" s="66">
        <v>7.4249999999999998</v>
      </c>
      <c r="M61" s="66">
        <v>2</v>
      </c>
      <c r="N61" s="68">
        <v>49.105190878000698</v>
      </c>
      <c r="O61" s="68">
        <v>45.449395110085398</v>
      </c>
      <c r="P61" s="68">
        <v>43.744336929092903</v>
      </c>
      <c r="Q61" s="66">
        <v>2</v>
      </c>
      <c r="R61" s="66"/>
      <c r="S61" s="66"/>
      <c r="T61" s="66"/>
    </row>
    <row r="62" spans="1:20" ht="16" x14ac:dyDescent="0.15">
      <c r="A62" s="66">
        <v>465</v>
      </c>
      <c r="B62" s="66">
        <v>77.5</v>
      </c>
      <c r="C62" s="66">
        <v>41</v>
      </c>
      <c r="D62" s="68">
        <v>48.439325906025097</v>
      </c>
      <c r="E62" s="66">
        <v>52.903225806451601</v>
      </c>
      <c r="F62" s="66">
        <v>50.671275856238303</v>
      </c>
      <c r="G62" s="66">
        <v>4.4047636703397703</v>
      </c>
      <c r="K62" s="66">
        <v>25.574999999999999</v>
      </c>
      <c r="L62" s="66">
        <v>7.4249999999999998</v>
      </c>
      <c r="M62" s="66">
        <v>2</v>
      </c>
      <c r="N62" s="68">
        <v>49.094275058788</v>
      </c>
      <c r="O62" s="68">
        <v>45.498410369035298</v>
      </c>
      <c r="P62" s="68">
        <v>43.744336929092903</v>
      </c>
      <c r="Q62" s="66">
        <v>2</v>
      </c>
      <c r="R62" s="66"/>
      <c r="S62" s="66"/>
      <c r="T62" s="66"/>
    </row>
    <row r="63" spans="1:20" ht="16" x14ac:dyDescent="0.15">
      <c r="A63" s="66">
        <v>465</v>
      </c>
      <c r="B63" s="66">
        <v>77.5</v>
      </c>
      <c r="C63" s="66">
        <v>42</v>
      </c>
      <c r="D63" s="68">
        <v>49.283258496627603</v>
      </c>
      <c r="E63" s="66">
        <v>54.193548387096698</v>
      </c>
      <c r="F63" s="66">
        <v>51.738403441862197</v>
      </c>
      <c r="G63" s="66">
        <v>4.7453048063096404</v>
      </c>
      <c r="K63" s="66">
        <v>25.574999999999999</v>
      </c>
      <c r="L63" s="66">
        <v>7.4249999999999998</v>
      </c>
      <c r="M63" s="66">
        <v>2</v>
      </c>
      <c r="N63" s="68">
        <v>49.097323178753101</v>
      </c>
      <c r="O63" s="68">
        <v>45.559456306577097</v>
      </c>
      <c r="P63" s="68">
        <v>43.744336929092903</v>
      </c>
      <c r="Q63" s="66">
        <v>2</v>
      </c>
      <c r="R63" s="66"/>
      <c r="S63" s="66"/>
      <c r="T63" s="66"/>
    </row>
    <row r="64" spans="1:20" ht="16" x14ac:dyDescent="0.15">
      <c r="A64" s="66">
        <v>480</v>
      </c>
      <c r="B64" s="66">
        <v>80</v>
      </c>
      <c r="C64" s="66">
        <v>42</v>
      </c>
      <c r="D64" s="68">
        <v>48.626760563380202</v>
      </c>
      <c r="E64" s="66">
        <v>52.5</v>
      </c>
      <c r="F64" s="66">
        <v>50.563380281690101</v>
      </c>
      <c r="G64" s="66">
        <v>3.8300835654596002</v>
      </c>
      <c r="K64" s="66">
        <v>26.4</v>
      </c>
      <c r="L64" s="66">
        <v>6.6</v>
      </c>
      <c r="M64" s="66">
        <v>2</v>
      </c>
      <c r="N64" s="68">
        <v>49.089853930890101</v>
      </c>
      <c r="O64" s="68">
        <v>45.608143675732698</v>
      </c>
      <c r="P64" s="68">
        <v>43.744336929092903</v>
      </c>
      <c r="Q64" s="66">
        <v>2</v>
      </c>
      <c r="R64" s="66"/>
      <c r="S64" s="66"/>
      <c r="T64" s="66"/>
    </row>
    <row r="65" spans="1:20" ht="16" x14ac:dyDescent="0.15">
      <c r="A65" s="66">
        <v>489</v>
      </c>
      <c r="B65" s="66">
        <v>81.5</v>
      </c>
      <c r="C65" s="66">
        <v>42</v>
      </c>
      <c r="D65" s="68">
        <v>48.212742593874502</v>
      </c>
      <c r="E65" s="66">
        <v>51.533742331288302</v>
      </c>
      <c r="F65" s="66">
        <v>49.873242462581402</v>
      </c>
      <c r="G65" s="66">
        <v>3.32944037066108</v>
      </c>
      <c r="K65" s="66">
        <v>26.895</v>
      </c>
      <c r="L65" s="66">
        <v>6.1050000000000004</v>
      </c>
      <c r="M65" s="66">
        <v>2</v>
      </c>
      <c r="N65" s="68">
        <v>49.076149066249201</v>
      </c>
      <c r="O65" s="68">
        <v>45.648840533828597</v>
      </c>
      <c r="P65" s="68">
        <v>43.744336929092903</v>
      </c>
      <c r="Q65" s="66">
        <v>2</v>
      </c>
      <c r="R65" s="66"/>
      <c r="S65" s="66"/>
      <c r="T65" s="66"/>
    </row>
    <row r="66" spans="1:20" ht="16" x14ac:dyDescent="0.15">
      <c r="A66" s="66">
        <v>489</v>
      </c>
      <c r="B66" s="66">
        <v>81.5</v>
      </c>
      <c r="C66" s="66">
        <v>44</v>
      </c>
      <c r="D66" s="68">
        <v>49.960134635124497</v>
      </c>
      <c r="E66" s="66">
        <v>53.987730061349602</v>
      </c>
      <c r="F66" s="66">
        <v>51.973932348237099</v>
      </c>
      <c r="G66" s="66">
        <v>3.87463026584114</v>
      </c>
      <c r="K66" s="66">
        <v>26.895</v>
      </c>
      <c r="L66" s="66">
        <v>6.1050000000000004</v>
      </c>
      <c r="M66" s="66">
        <v>2</v>
      </c>
      <c r="N66" s="68">
        <v>49.089748844231899</v>
      </c>
      <c r="O66" s="68">
        <v>45.715168135387003</v>
      </c>
      <c r="P66" s="68">
        <v>43.744336929092903</v>
      </c>
      <c r="Q66" s="66">
        <v>2</v>
      </c>
      <c r="R66" s="66"/>
      <c r="S66" s="66"/>
      <c r="T66" s="66"/>
    </row>
    <row r="67" spans="1:20" ht="16" x14ac:dyDescent="0.15">
      <c r="A67" s="66">
        <v>500</v>
      </c>
      <c r="B67" s="66">
        <v>83.3333333333333</v>
      </c>
      <c r="C67" s="66">
        <v>44</v>
      </c>
      <c r="D67" s="68">
        <v>49.460869565217301</v>
      </c>
      <c r="E67" s="66">
        <v>52.8</v>
      </c>
      <c r="F67" s="66">
        <v>51.130434782608603</v>
      </c>
      <c r="G67" s="66">
        <v>3.2653061224489899</v>
      </c>
      <c r="K67" s="66">
        <v>27.5</v>
      </c>
      <c r="L67" s="66">
        <v>5.5</v>
      </c>
      <c r="M67" s="66">
        <v>2</v>
      </c>
      <c r="N67" s="68">
        <v>49.095371885459002</v>
      </c>
      <c r="O67" s="68">
        <v>45.771921187354202</v>
      </c>
      <c r="P67" s="68">
        <v>43.744336929092903</v>
      </c>
      <c r="Q67" s="66">
        <v>2</v>
      </c>
      <c r="R67" s="66"/>
      <c r="S67" s="66"/>
      <c r="T67" s="66"/>
    </row>
    <row r="68" spans="1:20" ht="16" x14ac:dyDescent="0.15">
      <c r="A68" s="66">
        <v>507</v>
      </c>
      <c r="B68" s="66">
        <v>84.5</v>
      </c>
      <c r="C68" s="66">
        <v>47</v>
      </c>
      <c r="D68" s="68">
        <v>51.8177573943372</v>
      </c>
      <c r="E68" s="66">
        <v>55.621301775147899</v>
      </c>
      <c r="F68" s="66">
        <v>53.719529584742503</v>
      </c>
      <c r="G68" s="66">
        <v>3.54018772149765</v>
      </c>
      <c r="K68" s="66">
        <v>27.885000000000002</v>
      </c>
      <c r="L68" s="66">
        <v>5.1150000000000002</v>
      </c>
      <c r="M68" s="66">
        <v>2</v>
      </c>
      <c r="N68" s="68">
        <v>49.136004504994503</v>
      </c>
      <c r="O68" s="68">
        <v>45.862157548652398</v>
      </c>
      <c r="P68" s="68">
        <v>43.744336929092903</v>
      </c>
      <c r="Q68" s="66">
        <v>2</v>
      </c>
      <c r="R68" s="66"/>
      <c r="S68" s="66"/>
      <c r="T68" s="66"/>
    </row>
    <row r="69" spans="1:20" ht="16" x14ac:dyDescent="0.15">
      <c r="A69" s="66">
        <v>520</v>
      </c>
      <c r="B69" s="66">
        <v>86.6666666666666</v>
      </c>
      <c r="C69" s="66">
        <v>47</v>
      </c>
      <c r="D69" s="68">
        <v>51.230031948881702</v>
      </c>
      <c r="E69" s="66">
        <v>54.230769230769198</v>
      </c>
      <c r="F69" s="66">
        <v>52.7304005898255</v>
      </c>
      <c r="G69" s="66">
        <v>2.8453579418344499</v>
      </c>
      <c r="K69" s="66">
        <v>28.6</v>
      </c>
      <c r="L69" s="66">
        <v>4.4000000000000004</v>
      </c>
      <c r="M69" s="66">
        <v>2</v>
      </c>
      <c r="N69" s="68">
        <v>49.166799026228098</v>
      </c>
      <c r="O69" s="68">
        <v>45.941096878067597</v>
      </c>
      <c r="P69" s="68">
        <v>43.744336929092903</v>
      </c>
      <c r="Q69" s="66">
        <v>2</v>
      </c>
      <c r="R69" s="66"/>
      <c r="S69" s="66"/>
      <c r="T69" s="66"/>
    </row>
    <row r="70" spans="1:20" ht="16" x14ac:dyDescent="0.15">
      <c r="A70" s="66">
        <v>525</v>
      </c>
      <c r="B70" s="66">
        <v>87.5</v>
      </c>
      <c r="C70" s="66">
        <v>49</v>
      </c>
      <c r="D70" s="68">
        <v>52.828828828828797</v>
      </c>
      <c r="E70" s="66">
        <v>56</v>
      </c>
      <c r="F70" s="66">
        <v>54.414414414414402</v>
      </c>
      <c r="G70" s="66">
        <v>2.9139072847682002</v>
      </c>
      <c r="K70" s="66">
        <v>28.875</v>
      </c>
      <c r="L70" s="66">
        <v>4.125</v>
      </c>
      <c r="M70" s="66">
        <v>2</v>
      </c>
      <c r="N70" s="68">
        <v>49.219871921917999</v>
      </c>
      <c r="O70" s="68">
        <v>46.0409190802525</v>
      </c>
      <c r="P70" s="68">
        <v>43.744336929092903</v>
      </c>
      <c r="Q70" s="66">
        <v>2</v>
      </c>
      <c r="R70" s="66"/>
      <c r="S70" s="66"/>
      <c r="T70" s="66"/>
    </row>
    <row r="71" spans="1:20" ht="16" x14ac:dyDescent="0.15">
      <c r="A71" s="66">
        <v>540</v>
      </c>
      <c r="B71" s="66">
        <v>90</v>
      </c>
      <c r="C71" s="66">
        <v>51</v>
      </c>
      <c r="D71" s="68">
        <v>54.003228410007999</v>
      </c>
      <c r="E71" s="66">
        <v>56.6666666666666</v>
      </c>
      <c r="F71" s="66">
        <v>55.334947538337303</v>
      </c>
      <c r="G71" s="66">
        <v>2.4066511085180702</v>
      </c>
      <c r="K71" s="66">
        <v>29.7</v>
      </c>
      <c r="L71" s="66">
        <v>3.3</v>
      </c>
      <c r="M71" s="66">
        <v>2</v>
      </c>
      <c r="N71" s="68">
        <v>49.288205586033499</v>
      </c>
      <c r="O71" s="68">
        <v>46.1546663563919</v>
      </c>
      <c r="P71" s="68">
        <v>43.744336929092903</v>
      </c>
      <c r="Q71" s="66">
        <v>2</v>
      </c>
      <c r="R71" s="66"/>
      <c r="S71" s="66"/>
      <c r="T71" s="66"/>
    </row>
    <row r="72" spans="1:20" ht="16" x14ac:dyDescent="0.15">
      <c r="A72" s="66">
        <v>555</v>
      </c>
      <c r="B72" s="66">
        <v>92.5</v>
      </c>
      <c r="C72" s="66">
        <v>51</v>
      </c>
      <c r="D72" s="68">
        <v>53.306729548340201</v>
      </c>
      <c r="E72" s="66">
        <v>55.135135135135101</v>
      </c>
      <c r="F72" s="66">
        <v>54.220932341737701</v>
      </c>
      <c r="G72" s="66">
        <v>1.6860698514652701</v>
      </c>
      <c r="K72" s="66">
        <v>30.524999999999999</v>
      </c>
      <c r="L72" s="66">
        <v>2.4750000000000001</v>
      </c>
      <c r="M72" s="66">
        <v>2</v>
      </c>
      <c r="N72" s="68">
        <v>49.344804515080099</v>
      </c>
      <c r="O72" s="68">
        <v>46.255399640785498</v>
      </c>
      <c r="P72" s="68">
        <v>43.744336929092903</v>
      </c>
      <c r="Q72" s="66">
        <v>2</v>
      </c>
      <c r="R72" s="66"/>
      <c r="S72" s="66"/>
      <c r="T72" s="66"/>
    </row>
    <row r="73" spans="1:20" ht="16" x14ac:dyDescent="0.15">
      <c r="A73" s="66">
        <v>570</v>
      </c>
      <c r="B73" s="66">
        <v>95</v>
      </c>
      <c r="C73" s="66">
        <v>51</v>
      </c>
      <c r="D73" s="68">
        <v>52.573315206836199</v>
      </c>
      <c r="E73" s="66">
        <v>53.684210526315702</v>
      </c>
      <c r="F73" s="66">
        <v>53.128762866575997</v>
      </c>
      <c r="G73" s="66">
        <v>1.04547448457375</v>
      </c>
      <c r="K73" s="66">
        <v>31.35</v>
      </c>
      <c r="L73" s="66">
        <v>1.65</v>
      </c>
      <c r="M73" s="66">
        <v>2</v>
      </c>
      <c r="N73" s="68">
        <v>49.389644941354497</v>
      </c>
      <c r="O73" s="68">
        <v>46.343148468091798</v>
      </c>
      <c r="P73" s="68">
        <v>43.744336929092903</v>
      </c>
      <c r="Q73" s="66">
        <v>2</v>
      </c>
      <c r="R73" s="66"/>
      <c r="S73" s="66"/>
      <c r="T73" s="66"/>
    </row>
    <row r="74" spans="1:20" ht="16" x14ac:dyDescent="0.15">
      <c r="A74" s="66">
        <v>577</v>
      </c>
      <c r="B74" s="66">
        <v>96.1666666666666</v>
      </c>
      <c r="C74" s="66">
        <v>53</v>
      </c>
      <c r="D74" s="68">
        <v>54.1685385060172</v>
      </c>
      <c r="E74" s="66">
        <v>55.112651646447098</v>
      </c>
      <c r="F74" s="66">
        <v>54.640595076232103</v>
      </c>
      <c r="G74" s="66">
        <v>0.863930141237233</v>
      </c>
      <c r="K74" s="66">
        <v>31.734999999999999</v>
      </c>
      <c r="L74" s="66">
        <v>1.2649999999999999</v>
      </c>
      <c r="M74" s="66">
        <v>2</v>
      </c>
      <c r="N74" s="68">
        <v>49.455109236760798</v>
      </c>
      <c r="O74" s="68">
        <v>46.450345591899001</v>
      </c>
      <c r="P74" s="68">
        <v>43.744336929092903</v>
      </c>
      <c r="Q74" s="66">
        <v>2</v>
      </c>
      <c r="R74" s="66"/>
      <c r="S74" s="66"/>
      <c r="T74" s="66"/>
    </row>
    <row r="75" spans="1:20" ht="16" x14ac:dyDescent="0.15">
      <c r="A75" s="66">
        <v>580</v>
      </c>
      <c r="B75" s="66">
        <v>96.6666666666666</v>
      </c>
      <c r="C75" s="66">
        <v>53</v>
      </c>
      <c r="D75" s="68">
        <v>54.020809051368801</v>
      </c>
      <c r="E75" s="66">
        <v>54.827586206896498</v>
      </c>
      <c r="F75" s="66">
        <v>54.4241976291326</v>
      </c>
      <c r="G75" s="66">
        <v>0.74119343111445302</v>
      </c>
      <c r="K75" s="66">
        <v>31.9</v>
      </c>
      <c r="L75" s="66">
        <v>1.1000000000000001</v>
      </c>
      <c r="M75" s="66">
        <v>2</v>
      </c>
      <c r="N75" s="68">
        <v>49.516807882904203</v>
      </c>
      <c r="O75" s="68">
        <v>46.552649152162097</v>
      </c>
      <c r="P75" s="68">
        <v>43.744336929092903</v>
      </c>
      <c r="Q75" s="66">
        <v>2</v>
      </c>
      <c r="R75" s="66"/>
      <c r="S75" s="66"/>
      <c r="T75" s="66"/>
    </row>
    <row r="76" spans="1:20" ht="16" x14ac:dyDescent="0.15">
      <c r="A76" s="66">
        <v>585</v>
      </c>
      <c r="B76" s="66">
        <v>97.5</v>
      </c>
      <c r="C76" s="66">
        <v>53</v>
      </c>
      <c r="D76" s="68">
        <v>53.771440380243803</v>
      </c>
      <c r="E76" s="66">
        <v>54.358974358974301</v>
      </c>
      <c r="F76" s="66">
        <v>54.065207369609098</v>
      </c>
      <c r="G76" s="66">
        <v>0.54335681607018604</v>
      </c>
      <c r="K76" s="66">
        <v>32.174999999999997</v>
      </c>
      <c r="L76" s="66">
        <v>0.82499999999999996</v>
      </c>
      <c r="M76" s="66">
        <v>2</v>
      </c>
      <c r="N76" s="68">
        <v>49.573536316202002</v>
      </c>
      <c r="O76" s="68">
        <v>46.648899701869802</v>
      </c>
      <c r="P76" s="68">
        <v>43.744336929092903</v>
      </c>
      <c r="Q76" s="66">
        <v>2</v>
      </c>
      <c r="R76" s="66"/>
      <c r="S76" s="66"/>
      <c r="T76" s="66"/>
    </row>
    <row r="77" spans="1:20" ht="16" x14ac:dyDescent="0.15">
      <c r="A77" s="66">
        <v>590</v>
      </c>
      <c r="B77" s="66">
        <v>98.3333333333333</v>
      </c>
      <c r="C77" s="66">
        <v>53</v>
      </c>
      <c r="D77" s="68">
        <v>53.518160809738198</v>
      </c>
      <c r="E77" s="66">
        <v>53.898305084745701</v>
      </c>
      <c r="F77" s="66">
        <v>53.708232947241903</v>
      </c>
      <c r="G77" s="66">
        <v>0.35389758156905698</v>
      </c>
      <c r="K77" s="66">
        <v>32.450000000000003</v>
      </c>
      <c r="L77" s="66">
        <v>0.55000000000000004</v>
      </c>
      <c r="M77" s="66">
        <v>2</v>
      </c>
      <c r="N77" s="68">
        <v>49.625439270064398</v>
      </c>
      <c r="O77" s="68">
        <v>46.739284716447003</v>
      </c>
      <c r="P77" s="68">
        <v>43.744336929092903</v>
      </c>
      <c r="Q77" s="66">
        <v>2</v>
      </c>
      <c r="R77" s="66"/>
      <c r="S77" s="66"/>
      <c r="T77" s="66"/>
    </row>
    <row r="78" spans="1:20" ht="16" x14ac:dyDescent="0.15">
      <c r="A78" s="66">
        <v>595</v>
      </c>
      <c r="B78" s="66">
        <v>99.1666666666666</v>
      </c>
      <c r="C78" s="66">
        <v>53</v>
      </c>
      <c r="D78" s="68">
        <v>53.261003549560201</v>
      </c>
      <c r="E78" s="66">
        <v>53.445378151260499</v>
      </c>
      <c r="F78" s="66">
        <v>53.3531908504103</v>
      </c>
      <c r="G78" s="66">
        <v>0.172786855632651</v>
      </c>
      <c r="K78" s="66">
        <v>32.725000000000001</v>
      </c>
      <c r="L78" s="66">
        <v>0.27500000000000002</v>
      </c>
      <c r="M78" s="66">
        <v>2</v>
      </c>
      <c r="N78" s="68">
        <v>49.6726543905773</v>
      </c>
      <c r="O78" s="68">
        <v>46.8239823636303</v>
      </c>
      <c r="P78" s="68">
        <v>43.744336929092903</v>
      </c>
      <c r="Q78" s="66">
        <v>2</v>
      </c>
      <c r="R78" s="66"/>
      <c r="S78" s="66"/>
      <c r="T78" s="66"/>
    </row>
    <row r="79" spans="1:20" ht="16" x14ac:dyDescent="0.15">
      <c r="A79" s="66">
        <v>600</v>
      </c>
      <c r="B79" s="66">
        <v>100</v>
      </c>
      <c r="C79" s="66">
        <v>53</v>
      </c>
      <c r="D79" s="66">
        <v>53</v>
      </c>
      <c r="E79" s="66">
        <v>53</v>
      </c>
      <c r="F79" s="66">
        <v>53</v>
      </c>
      <c r="G79" s="66">
        <v>0</v>
      </c>
      <c r="K79" s="66">
        <v>33</v>
      </c>
      <c r="L79" s="66">
        <v>0</v>
      </c>
      <c r="M79" s="66">
        <v>1</v>
      </c>
      <c r="N79" s="68">
        <v>49.715312667621198</v>
      </c>
      <c r="O79" s="68">
        <v>46.903162076917098</v>
      </c>
      <c r="P79" s="68">
        <v>43.744336929092903</v>
      </c>
      <c r="Q79" s="66">
        <v>2</v>
      </c>
      <c r="R79" s="66"/>
      <c r="S79" s="66"/>
      <c r="T79" s="66"/>
    </row>
    <row r="80" spans="1:20" ht="16" x14ac:dyDescent="0.15">
      <c r="A80" s="6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ФОРМУЛЫ</vt:lpstr>
      <vt:lpstr>Лист5</vt:lpstr>
      <vt:lpstr>ЧЕТВЕРТИ</vt:lpstr>
      <vt:lpstr>counts</vt:lpstr>
      <vt:lpstr>УСЛОВИЯ</vt:lpstr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</dc:creator>
  <cp:lastModifiedBy>Microsoft Office User</cp:lastModifiedBy>
  <cp:lastPrinted>2021-07-10T15:19:23Z</cp:lastPrinted>
  <dcterms:created xsi:type="dcterms:W3CDTF">2020-07-22T00:21:04Z</dcterms:created>
  <dcterms:modified xsi:type="dcterms:W3CDTF">2021-07-23T01:38:15Z</dcterms:modified>
</cp:coreProperties>
</file>