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МСУ\Лаба3\Отчет\"/>
    </mc:Choice>
  </mc:AlternateContent>
  <bookViews>
    <workbookView xWindow="0" yWindow="0" windowWidth="19200" windowHeight="1159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G16" i="1"/>
  <c r="G15" i="1"/>
  <c r="G14" i="1"/>
  <c r="G13" i="1"/>
  <c r="G12" i="1"/>
  <c r="G8" i="1"/>
  <c r="H7" i="1"/>
  <c r="H3" i="1"/>
  <c r="H4" i="1"/>
  <c r="H5" i="1"/>
  <c r="H6" i="1"/>
  <c r="H8" i="1"/>
  <c r="H9" i="1"/>
  <c r="H10" i="1"/>
  <c r="H11" i="1"/>
  <c r="G9" i="1"/>
  <c r="G10" i="1"/>
  <c r="G11" i="1"/>
  <c r="G7" i="1"/>
  <c r="G6" i="1"/>
  <c r="G5" i="1"/>
  <c r="G4" i="1"/>
  <c r="G3" i="1"/>
  <c r="C22" i="1"/>
  <c r="B22" i="1"/>
  <c r="C21" i="1"/>
  <c r="B21" i="1"/>
  <c r="C20" i="1"/>
  <c r="B20" i="1"/>
</calcChain>
</file>

<file path=xl/sharedStrings.xml><?xml version="1.0" encoding="utf-8"?>
<sst xmlns="http://schemas.openxmlformats.org/spreadsheetml/2006/main" count="40" uniqueCount="38">
  <si>
    <t>314*(1+s)*y1</t>
  </si>
  <si>
    <t>314*y1</t>
  </si>
  <si>
    <t>(-1)*314*(1+s)</t>
  </si>
  <si>
    <t>(-1)*314*x1</t>
  </si>
  <si>
    <t>g1</t>
  </si>
  <si>
    <t>g2</t>
  </si>
  <si>
    <t>g3</t>
  </si>
  <si>
    <t>g4</t>
  </si>
  <si>
    <t>g5</t>
  </si>
  <si>
    <t>h1</t>
  </si>
  <si>
    <t>h2</t>
  </si>
  <si>
    <t>h3</t>
  </si>
  <si>
    <t>h4</t>
  </si>
  <si>
    <t>h5</t>
  </si>
  <si>
    <t>s</t>
  </si>
  <si>
    <t>y1</t>
  </si>
  <si>
    <t>x1</t>
  </si>
  <si>
    <t>rx</t>
  </si>
  <si>
    <t>ry</t>
  </si>
  <si>
    <t>T</t>
  </si>
  <si>
    <t>0.3</t>
  </si>
  <si>
    <t>x2</t>
  </si>
  <si>
    <t>x3</t>
  </si>
  <si>
    <t>y2</t>
  </si>
  <si>
    <t>m</t>
  </si>
  <si>
    <t>b5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</si>
  <si>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</si>
  <si>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</si>
  <si>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</si>
  <si>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</si>
  <si>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</si>
  <si>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</si>
  <si>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</si>
  <si>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</si>
  <si>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</si>
  <si>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e5</t>
  </si>
  <si>
    <t>a12,1</t>
  </si>
  <si>
    <t>a12,4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</si>
</sst>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tabSelected="1" workbookViewId="0">
      <selection activeCell="H16" sqref="H16"/>
    </sheetView>
  </sheetViews>
  <sheetFormatPr defaultRowHeight="15" x14ac:dyDescent="0.25"/>
  <cols>
    <col min="6" max="6" width="13.5703125" bestFit="1" customWidth="1"/>
  </cols>
  <sheetData>
    <row r="2" spans="1:8" x14ac:dyDescent="0.25">
      <c r="A2" t="s">
        <v>19</v>
      </c>
      <c r="B2" t="s">
        <v>20</v>
      </c>
      <c r="C2">
        <v>1</v>
      </c>
      <c r="F2" t="s">
        <v>19</v>
      </c>
      <c r="G2" t="s">
        <v>20</v>
      </c>
      <c r="H2">
        <v>1</v>
      </c>
    </row>
    <row r="3" spans="1:8" x14ac:dyDescent="0.25">
      <c r="A3" t="s">
        <v>14</v>
      </c>
      <c r="B3">
        <v>1.13881148702315</v>
      </c>
      <c r="C3">
        <v>0.54993080101536296</v>
      </c>
      <c r="F3" t="s">
        <v>0</v>
      </c>
      <c r="G3">
        <f>314*(1+B3)*B7</f>
        <v>-318.25854589910779</v>
      </c>
      <c r="H3">
        <f>314*(1+C3)*C7</f>
        <v>-15.802703291620983</v>
      </c>
    </row>
    <row r="4" spans="1:8" x14ac:dyDescent="0.25">
      <c r="A4" t="s">
        <v>16</v>
      </c>
      <c r="B4">
        <v>0.12841741200866</v>
      </c>
      <c r="C4">
        <v>1.3135446702985601E-2</v>
      </c>
      <c r="F4" t="s">
        <v>1</v>
      </c>
      <c r="G4">
        <f>314*B7</f>
        <v>-148.80158809230434</v>
      </c>
      <c r="H4">
        <f>314*C7</f>
        <v>-10.19574763032556</v>
      </c>
    </row>
    <row r="5" spans="1:8" x14ac:dyDescent="0.25">
      <c r="A5" t="s">
        <v>21</v>
      </c>
      <c r="B5">
        <v>0.33960228892180999</v>
      </c>
      <c r="C5">
        <v>2.3872272898668001E-2</v>
      </c>
      <c r="F5" t="s">
        <v>2</v>
      </c>
      <c r="G5">
        <f>-314*(1+B3)</f>
        <v>-671.58680692526923</v>
      </c>
      <c r="H5">
        <f>-314*(1+C3)</f>
        <v>-486.67827151882398</v>
      </c>
    </row>
    <row r="6" spans="1:8" x14ac:dyDescent="0.25">
      <c r="A6" t="s">
        <v>22</v>
      </c>
      <c r="B6">
        <v>0.23564149561476599</v>
      </c>
      <c r="C6">
        <v>1.84762215929208E-2</v>
      </c>
      <c r="F6" t="s">
        <v>3</v>
      </c>
      <c r="G6">
        <f>-314*B4</f>
        <v>-40.323067370719237</v>
      </c>
      <c r="H6">
        <f>-314*C4</f>
        <v>-4.1245302647374782</v>
      </c>
    </row>
    <row r="7" spans="1:8" x14ac:dyDescent="0.25">
      <c r="A7" t="s">
        <v>15</v>
      </c>
      <c r="B7">
        <v>-0.47389040793727499</v>
      </c>
      <c r="C7">
        <v>-3.2470533854539997E-2</v>
      </c>
      <c r="F7" t="s">
        <v>4</v>
      </c>
      <c r="G7">
        <f>$B$9*B10*B$20/B$22</f>
        <v>350321.00040219259</v>
      </c>
      <c r="H7">
        <f>$B$9*C10*C$20/C$22</f>
        <v>336210.00269120175</v>
      </c>
    </row>
    <row r="8" spans="1:8" x14ac:dyDescent="0.25">
      <c r="A8" t="s">
        <v>23</v>
      </c>
      <c r="B8">
        <v>-0.45480034494961302</v>
      </c>
      <c r="C8">
        <v>-3.08583954142242E-2</v>
      </c>
      <c r="F8" t="s">
        <v>5</v>
      </c>
      <c r="G8">
        <f>$B$9*B11*B$20/B$22</f>
        <v>-171734.3779477741</v>
      </c>
      <c r="H8">
        <f t="shared" ref="G8:H11" si="0">$B$9*C11*C$20/C$22</f>
        <v>-164816.88395986788</v>
      </c>
    </row>
    <row r="9" spans="1:8" x14ac:dyDescent="0.25">
      <c r="A9" t="s">
        <v>25</v>
      </c>
      <c r="B9">
        <v>-44444.44</v>
      </c>
      <c r="C9">
        <v>-44444.44</v>
      </c>
      <c r="F9" t="s">
        <v>6</v>
      </c>
      <c r="G9">
        <f t="shared" si="0"/>
        <v>-171734.3779477741</v>
      </c>
      <c r="H9">
        <f t="shared" si="0"/>
        <v>-164816.88395986788</v>
      </c>
    </row>
    <row r="10" spans="1:8" x14ac:dyDescent="0.25">
      <c r="A10" t="s">
        <v>26</v>
      </c>
      <c r="B10">
        <v>8.18</v>
      </c>
      <c r="C10">
        <v>8.18</v>
      </c>
      <c r="F10" t="s">
        <v>7</v>
      </c>
      <c r="G10">
        <f t="shared" si="0"/>
        <v>271819.97427294822</v>
      </c>
      <c r="H10">
        <f t="shared" si="0"/>
        <v>260871.01309059394</v>
      </c>
    </row>
    <row r="11" spans="1:8" x14ac:dyDescent="0.25">
      <c r="A11" t="s">
        <v>27</v>
      </c>
      <c r="B11">
        <v>-4.01</v>
      </c>
      <c r="C11">
        <v>-4.01</v>
      </c>
      <c r="F11" t="s">
        <v>8</v>
      </c>
      <c r="G11">
        <f t="shared" si="0"/>
        <v>-250406.71018968461</v>
      </c>
      <c r="H11">
        <f t="shared" si="0"/>
        <v>-240320.27942976251</v>
      </c>
    </row>
    <row r="12" spans="1:8" x14ac:dyDescent="0.25">
      <c r="A12" t="s">
        <v>28</v>
      </c>
      <c r="B12">
        <v>-4.01</v>
      </c>
      <c r="C12">
        <v>-4.01</v>
      </c>
      <c r="F12" t="s">
        <v>9</v>
      </c>
      <c r="G12">
        <f>B23*(B15*B7+B16*B8) + B24*B17*B7</f>
        <v>-1.0695710469834194</v>
      </c>
      <c r="H12">
        <f>C23*(C15*C7+C16*C8) + C24*C17*C7</f>
        <v>-7.2747756345768078E-2</v>
      </c>
    </row>
    <row r="13" spans="1:8" x14ac:dyDescent="0.25">
      <c r="A13" t="s">
        <v>29</v>
      </c>
      <c r="B13">
        <v>6.3470000000000004</v>
      </c>
      <c r="C13">
        <v>6.3470000000000004</v>
      </c>
      <c r="F13" t="s">
        <v>10</v>
      </c>
      <c r="G13">
        <f>B24*B18*B7</f>
        <v>0.57577684564378917</v>
      </c>
      <c r="H13">
        <f>C24*C18*C7</f>
        <v>3.94516986332661E-2</v>
      </c>
    </row>
    <row r="14" spans="1:8" x14ac:dyDescent="0.25">
      <c r="A14" t="s">
        <v>30</v>
      </c>
      <c r="B14">
        <v>-5.8470000000000004</v>
      </c>
      <c r="C14">
        <v>-5.8470000000000004</v>
      </c>
      <c r="F14" t="s">
        <v>11</v>
      </c>
      <c r="G14">
        <f>B24*B19*B7</f>
        <v>0.57577684564378917</v>
      </c>
      <c r="H14">
        <f>C24*C19*C7</f>
        <v>3.94516986332661E-2</v>
      </c>
    </row>
    <row r="15" spans="1:8" x14ac:dyDescent="0.25">
      <c r="A15" t="s">
        <v>31</v>
      </c>
      <c r="B15">
        <v>1.0855999999999999</v>
      </c>
      <c r="C15">
        <v>1.0855999999999999</v>
      </c>
      <c r="F15" t="s">
        <v>12</v>
      </c>
      <c r="G15">
        <f>B23*B15*B4+B24*(B17*B4+B18*B5+B19*B6)</f>
        <v>-0.62722537183526894</v>
      </c>
      <c r="H15">
        <f>C23*C15*C4+C24*(C17*C4+C18*C5+C19*C6)</f>
        <v>-4.4119861506663423E-2</v>
      </c>
    </row>
    <row r="16" spans="1:8" x14ac:dyDescent="0.25">
      <c r="A16" t="s">
        <v>32</v>
      </c>
      <c r="B16">
        <v>-1</v>
      </c>
      <c r="C16">
        <v>-1</v>
      </c>
      <c r="F16" t="s">
        <v>13</v>
      </c>
      <c r="G16">
        <f>B23*B16*B4</f>
        <v>0.22729881925532819</v>
      </c>
      <c r="H16">
        <f>C23*C16*C4</f>
        <v>2.3249740664284514E-2</v>
      </c>
    </row>
    <row r="17" spans="1:3" x14ac:dyDescent="0.25">
      <c r="A17" t="s">
        <v>33</v>
      </c>
      <c r="B17">
        <v>2.0409999999999999</v>
      </c>
      <c r="C17">
        <v>2.0409999999999999</v>
      </c>
    </row>
    <row r="18" spans="1:3" x14ac:dyDescent="0.25">
      <c r="A18" t="s">
        <v>34</v>
      </c>
      <c r="B18">
        <v>-1</v>
      </c>
      <c r="C18">
        <v>-1</v>
      </c>
    </row>
    <row r="19" spans="1:3" x14ac:dyDescent="0.25">
      <c r="A19" t="s">
        <v>35</v>
      </c>
      <c r="B19">
        <v>-1</v>
      </c>
      <c r="C19">
        <v>-1</v>
      </c>
    </row>
    <row r="20" spans="1:3" x14ac:dyDescent="0.25">
      <c r="A20" t="s">
        <v>17</v>
      </c>
      <c r="B20">
        <f>B10*B4+B11*B5+B12*B6</f>
        <v>-1.2562731457608307</v>
      </c>
      <c r="C20">
        <f>C10*C4+C11*C5+C12*C6</f>
        <v>-6.2369508880848884E-2</v>
      </c>
    </row>
    <row r="21" spans="1:3" x14ac:dyDescent="0.25">
      <c r="A21" t="s">
        <v>18</v>
      </c>
      <c r="B21">
        <f>B13*B7+B14*B8</f>
        <v>-0.34856480225749698</v>
      </c>
      <c r="C21">
        <f>C13*C7+C14*C8</f>
        <v>-2.5661440387796469E-2</v>
      </c>
    </row>
    <row r="22" spans="1:3" x14ac:dyDescent="0.25">
      <c r="A22" t="s">
        <v>24</v>
      </c>
      <c r="B22">
        <f>SQRT(B20*B20+B21*B21)</f>
        <v>1.3037329627391574</v>
      </c>
      <c r="C22">
        <f>SQRT(C20*C20+C21*C21)</f>
        <v>6.7442309871583714E-2</v>
      </c>
    </row>
    <row r="23" spans="1:3" x14ac:dyDescent="0.25">
      <c r="A23" t="s">
        <v>36</v>
      </c>
      <c r="B23">
        <v>-1.77</v>
      </c>
      <c r="C23">
        <v>-1.77</v>
      </c>
    </row>
    <row r="24" spans="1:3" x14ac:dyDescent="0.25">
      <c r="A24" t="s">
        <v>37</v>
      </c>
      <c r="B24">
        <v>1.2150000000000001</v>
      </c>
      <c r="C24">
        <v>1.2150000000000001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</dc:creator>
  <cp:lastModifiedBy>Stud</cp:lastModifiedBy>
  <dcterms:created xsi:type="dcterms:W3CDTF">2024-11-21T11:48:06Z</dcterms:created>
  <dcterms:modified xsi:type="dcterms:W3CDTF">2024-11-21T12:53:14Z</dcterms:modified>
</cp:coreProperties>
</file>