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github_REPO\Engineering\Reverse_Estim_2B\"/>
    </mc:Choice>
  </mc:AlternateContent>
  <xr:revisionPtr revIDLastSave="0" documentId="13_ncr:1_{EEC4AF28-E7E7-464B-B42A-3AF0C00499DC}" xr6:coauthVersionLast="47" xr6:coauthVersionMax="47" xr10:uidLastSave="{00000000-0000-0000-0000-000000000000}"/>
  <bookViews>
    <workbookView xWindow="38280" yWindow="5250" windowWidth="29040" windowHeight="15840" tabRatio="731" activeTab="13" xr2:uid="{FD3A25D2-84E6-47B3-86E3-86B96C4510A2}"/>
  </bookViews>
  <sheets>
    <sheet name="E-Stim" sheetId="13" r:id="rId1"/>
    <sheet name="Parts Selection" sheetId="5" r:id="rId2"/>
    <sheet name="Power" sheetId="10" r:id="rId3"/>
    <sheet name="Devider" sheetId="11" r:id="rId4"/>
    <sheet name="Modes_2B" sheetId="12" r:id="rId5"/>
    <sheet name="MIO" sheetId="16" r:id="rId6"/>
    <sheet name="Data Signal" sheetId="15" r:id="rId7"/>
    <sheet name="Transistor" sheetId="7" r:id="rId8"/>
    <sheet name="Display" sheetId="8" r:id="rId9"/>
    <sheet name="Sheet8" sheetId="9" r:id="rId10"/>
    <sheet name="SDiode" sheetId="4" r:id="rId11"/>
    <sheet name="Sheet1" sheetId="1" r:id="rId12"/>
    <sheet name="Encoders" sheetId="2" r:id="rId13"/>
    <sheet name="Sygnal" sheetId="19" r:id="rId14"/>
    <sheet name="Battery" sheetId="17" r:id="rId15"/>
    <sheet name="ESP_32" sheetId="18" r:id="rId16"/>
    <sheet name="Salary" sheetId="3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8" l="1"/>
  <c r="Q9" i="8"/>
  <c r="F11" i="8"/>
  <c r="F10" i="8"/>
  <c r="F9" i="8"/>
  <c r="L6" i="5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<sst xmlns="http://schemas.openxmlformats.org/spreadsheetml/2006/main" count="354" uniqueCount="262">
  <si>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</si>
  <si>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</si>
  <si>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</si>
  <si>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</si>
  <si>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</si>
  <si>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</si>
  <si>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</si>
  <si>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</si>
  <si>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</si>
  <si>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</si>
  <si>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</si>
  <si>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</si>
  <si>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</si>
  <si>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</si>
  <si>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</si>
  <si>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</si>
  <si>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</si>
  <si>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</si>
  <si>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</si>
  <si>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</si>
  <si>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</si>
  <si>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</si>
  <si>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</si>
  <si>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</si>
  <si>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</si>
  <si>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</si>
  <si>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</si>
  <si>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</si>
  <si>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</si>
  <si>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</si>
  <si>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</si>
  <si>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</si>
  <si>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</si>
  <si>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</si>
  <si>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</si>
  <si>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</si>
  <si>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</si>
  <si>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</si>
  <si>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</si>
  <si>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</si>
  <si>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</si>
  <si>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</si>
  <si>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</si>
  <si>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</si>
  <si>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</si>
  <si>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</si>
  <si>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</si>
  <si>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</si>
  <si>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</si>
  <si>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</si>
  <si>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</si>
  <si>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</si>
  <si>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</si>
  <si>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</si>
  <si>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</si>
  <si>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</si>
  <si>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</si>
  <si>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</si>
  <si>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</si>
  <si>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</si>
  <si>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</si>
  <si>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</si>
  <si>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</si>
  <si>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</si>
  <si>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</si>
  <si>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</si>
  <si>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</si>
  <si>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</si>
  <si>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</si>
  <si>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</si>
  <si>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</si>
  <si>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</si>
  <si>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</si>
  <si>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</si>
  <si>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</si>
  <si>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</si>
  <si>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</si>
  <si>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</si>
  <si>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</si>
  <si>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</si>
  <si>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</si>
  <si>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</si>
  <si>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</si>
  <si>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</si>
  <si>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</si>
  <si>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</si>
  <si>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</si>
  <si>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</si>
  <si>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</si>
  <si>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</si>
  <si>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</si>
  <si>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</si>
  <si>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</si>
  <si>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</si>
  <si>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</si>
  <si>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</si>
  <si>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</si>
  <si>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</si>
  <si>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</si>
  <si>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</si>
  <si>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</si>
  <si>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</si>
  <si>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</si>
  <si>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</si>
  <si>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</si>
  <si>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</si>
  <si>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</si>
  <si>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</si>
  <si>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</si>
  <si>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</si>
  <si>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</si>
  <si>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</si>
  <si>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</si>
  <si>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</si>
  <si>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</si>
  <si>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</si>
  <si>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</si>
  <si>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</si>
  <si>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</si>
  <si>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</si>
  <si>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</si>
  <si>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</si>
  <si>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</si>
  <si>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</si>
  <si>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</si>
  <si>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</si>
  <si>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</si>
  <si>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</si>
  <si>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</si>
  <si>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</si>
  <si>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</si>
  <si>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</si>
  <si>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</si>
  <si>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</si>
  <si>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</si>
  <si>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</si>
  <si>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</si>
  <si>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</si>
  <si>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</si>
  <si>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</si>
  <si>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</si>
  <si>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</si>
  <si>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</si>
  <si>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</si>
  <si>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</si>
  <si>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</si>
  <si>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</si>
  <si>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</si>
  <si>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</si>
  <si>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</si>
  <si>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</si>
  <si>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</si>
  <si>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</si>
  <si>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</si>
  <si>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</si>
  <si>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</si>
  <si>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</si>
  <si>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</si>
  <si>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</si>
  <si>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</si>
  <si>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</si>
  <si>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</si>
  <si>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</si>
  <si>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</si>
  <si>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</si>
  <si>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</si>
  <si>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</si>
  <si>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</si>
  <si>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</si>
  <si>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</si>
  <si>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</si>
  <si>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</si>
  <si>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</si>
  <si>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</si>
  <si>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</si>
  <si>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</si>
  <si>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</si>
  <si>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</si>
  <si>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</si>
  <si>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</si>
  <si>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</si>
  <si>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</si>
  <si>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</si>
  <si>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</si>
  <si>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</si>
  <si>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</si>
  <si>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</si>
  <si>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</si>
  <si>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</si>
  <si>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</si>
  <si>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</si>
  <si>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</si>
  <si>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</si>
  <si>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</si>
  <si>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</si>
  <si>
    <t>STC3115</t>
  </si>
  <si>
    <t>Display</t>
  </si>
  <si>
    <t>DisplayTech 162B</t>
  </si>
  <si>
    <t>16*2</t>
  </si>
  <si>
    <t>Желательный PPI ~ 250-350</t>
  </si>
  <si>
    <t>PPI</t>
  </si>
  <si>
    <t>width</t>
  </si>
  <si>
    <t>length</t>
  </si>
  <si>
    <t>RM68140</t>
  </si>
  <si>
    <t>ILI9488</t>
  </si>
  <si>
    <t>800×480</t>
  </si>
  <si>
    <t>Inch</t>
  </si>
  <si>
    <t>480×320</t>
  </si>
  <si>
    <t>RGB565</t>
  </si>
  <si>
    <t>10-25fps</t>
  </si>
  <si>
    <t>4-10fps</t>
  </si>
  <si>
    <t>RGB + DMA + PSRAM</t>
  </si>
  <si>
    <t>40-60fps</t>
  </si>
  <si>
    <t>ILI9486</t>
  </si>
  <si>
    <t>RA8875</t>
  </si>
  <si>
    <t>Rectangle Bar RGB TTL TFT Display - 3.2"</t>
  </si>
  <si>
    <t>ST7701S </t>
  </si>
  <si>
    <t xml:space="preserve">ST7701S </t>
  </si>
  <si>
    <t>N16R8</t>
  </si>
  <si>
    <t>N4R8</t>
  </si>
  <si>
    <t>N4R2</t>
  </si>
  <si>
    <t>PSRAM4</t>
  </si>
  <si>
    <t>Flash</t>
  </si>
  <si>
    <t>Octal PSRAM</t>
  </si>
  <si>
    <t>max для SPI</t>
  </si>
  <si>
    <t>TTL</t>
  </si>
  <si>
    <t>RGB-666</t>
  </si>
  <si>
    <t>расспиновка</t>
  </si>
  <si>
    <t>40-Pin TFT Breakout</t>
  </si>
  <si>
    <t>чип</t>
  </si>
  <si>
    <t xml:space="preserve">WT32-SC01 Plus </t>
  </si>
  <si>
    <t>S3-Wrover-N16R2</t>
  </si>
  <si>
    <t>PINS</t>
  </si>
  <si>
    <t>14+12+14</t>
  </si>
  <si>
    <t>16+9+16</t>
  </si>
  <si>
    <t>ST7796UI</t>
  </si>
  <si>
    <t>Interface</t>
  </si>
  <si>
    <t>MCU8080 8Bit</t>
  </si>
  <si>
    <t>Color</t>
  </si>
  <si>
    <t>Driver IC Model</t>
  </si>
  <si>
    <t>4" 320*480</t>
  </si>
  <si>
    <t>ST7796S</t>
  </si>
  <si>
    <t>CH343C</t>
  </si>
  <si>
    <t>CW</t>
  </si>
  <si>
    <t>CCW</t>
  </si>
  <si>
    <t>PIN18</t>
  </si>
  <si>
    <t>PIN17</t>
  </si>
  <si>
    <t>HZ</t>
  </si>
  <si>
    <t>T3 pause, ms</t>
  </si>
  <si>
    <t>T1, us</t>
  </si>
  <si>
    <t>T2, ms</t>
  </si>
  <si>
    <t>Rise</t>
  </si>
  <si>
    <t>Level</t>
  </si>
  <si>
    <t>SIN</t>
  </si>
  <si>
    <t>Vrms</t>
  </si>
  <si>
    <t>Vpp</t>
  </si>
  <si>
    <t>Adjust</t>
  </si>
  <si>
    <t>11,11,15</t>
  </si>
  <si>
    <t>130,130,100</t>
  </si>
  <si>
    <t>8,8,9</t>
  </si>
  <si>
    <t>lo</t>
  </si>
  <si>
    <t>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</si>
</sst>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  <font>
      <sz val="11"/>
      <color rgb="FF000000"/>
      <name val="Lucida Sans Unicode"/>
      <family val="2"/>
    </font>
    <font>
      <sz val="12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3" borderId="29" xfId="0" applyFill="1" applyBorder="1"/>
    <xf numFmtId="0" fontId="0" fillId="13" borderId="3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59</xdr:row>
      <xdr:rowOff>180975</xdr:rowOff>
    </xdr:from>
    <xdr:to>
      <xdr:col>11</xdr:col>
      <xdr:colOff>37654</xdr:colOff>
      <xdr:row>102</xdr:row>
      <xdr:rowOff>94237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513E-58D7-46DC-B4B3-614EF9B5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11496675"/>
          <a:ext cx="3571429" cy="8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2076450</xdr:colOff>
      <xdr:row>61</xdr:row>
      <xdr:rowOff>28575</xdr:rowOff>
    </xdr:from>
    <xdr:to>
      <xdr:col>19</xdr:col>
      <xdr:colOff>171101</xdr:colOff>
      <xdr:row>102</xdr:row>
      <xdr:rowOff>27599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AE104-D4B3-4334-9B36-0E0E3943B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0850" y="11725275"/>
          <a:ext cx="2790476" cy="7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10</xdr:col>
      <xdr:colOff>217739</xdr:colOff>
      <xdr:row>28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9DA3F-D49D-47A4-8EBC-3341D6EDE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3824"/>
          <a:ext cx="6218489" cy="5324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96AC96A-9578-43E2-8422-B0F3D6F9FDA4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247650</xdr:colOff>
      <xdr:row>9</xdr:row>
      <xdr:rowOff>142875</xdr:rowOff>
    </xdr:from>
    <xdr:to>
      <xdr:col>32</xdr:col>
      <xdr:colOff>465402</xdr:colOff>
      <xdr:row>58</xdr:row>
      <xdr:rowOff>189327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42174-B08D-4D8A-8D78-ED36D6A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857375"/>
          <a:ext cx="10580952" cy="9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17</xdr:col>
      <xdr:colOff>236800</xdr:colOff>
      <xdr:row>81</xdr:row>
      <xdr:rowOff>55973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2674A4-79D8-4BBA-B150-CE20AA82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67425"/>
          <a:ext cx="10600000" cy="9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WT32-3-5-Inch-Display-p-5542.html" TargetMode="External"/><Relationship Id="rId2" Type="http://schemas.openxmlformats.org/officeDocument/2006/relationships/hyperlink" Target="https://www.adafruit.com/product/1932" TargetMode="External"/><Relationship Id="rId1" Type="http://schemas.openxmlformats.org/officeDocument/2006/relationships/hyperlink" Target="https://www.adafruit.com/product/579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hare.temu.com/PgoECbJSRk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B1" sqref="B1:J3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47" t="s">
        <v>90</v>
      </c>
      <c r="C1" s="47"/>
      <c r="D1" s="47"/>
      <c r="E1" s="47"/>
      <c r="F1" s="47"/>
      <c r="G1" s="47"/>
    </row>
    <row r="2" spans="2:10" x14ac:dyDescent="0.25">
      <c r="D2" s="47" t="s">
        <v>109</v>
      </c>
      <c r="E2" s="47"/>
      <c r="F2" s="47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47" t="s">
        <v>91</v>
      </c>
      <c r="C10" s="47"/>
      <c r="D10" s="47"/>
      <c r="E10" s="47"/>
      <c r="F10" s="47"/>
      <c r="G10" s="47"/>
    </row>
    <row r="11" spans="2:10" x14ac:dyDescent="0.25">
      <c r="E11" s="47" t="s">
        <v>89</v>
      </c>
      <c r="F11" s="47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52" t="s">
        <v>112</v>
      </c>
      <c r="D25" s="52"/>
      <c r="E25" s="52"/>
      <c r="F25" s="52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topLeftCell="A16"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59"/>
  <sheetViews>
    <sheetView topLeftCell="B77" workbookViewId="0">
      <selection activeCell="G110" sqref="G110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55" t="s">
        <v>72</v>
      </c>
      <c r="C1" s="55"/>
      <c r="D1" s="55"/>
      <c r="E1" s="26"/>
    </row>
    <row r="2" spans="2:19" x14ac:dyDescent="0.25">
      <c r="E2" t="s">
        <v>178</v>
      </c>
      <c r="F2" s="24" t="s">
        <v>176</v>
      </c>
      <c r="G2" s="25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  <row r="59" spans="8:16" x14ac:dyDescent="0.25">
      <c r="H59" t="s">
        <v>243</v>
      </c>
      <c r="P59" t="s">
        <v>244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9E8-9F70-48BB-BE32-C29345991FD5}">
  <dimension ref="A1:U34"/>
  <sheetViews>
    <sheetView tabSelected="1" topLeftCell="A19" workbookViewId="0">
      <selection activeCell="I25" sqref="I25"/>
    </sheetView>
  </sheetViews>
  <sheetFormatPr defaultRowHeight="15" x14ac:dyDescent="0.25"/>
  <cols>
    <col min="1" max="1" width="6.7109375" bestFit="1" customWidth="1"/>
    <col min="2" max="2" width="5.7109375" bestFit="1" customWidth="1"/>
    <col min="4" max="4" width="10.140625" bestFit="1" customWidth="1"/>
    <col min="7" max="7" width="12.5703125" bestFit="1" customWidth="1"/>
    <col min="10" max="10" width="9" customWidth="1"/>
    <col min="11" max="11" width="8.28515625" customWidth="1"/>
    <col min="12" max="12" width="12.28515625" bestFit="1" customWidth="1"/>
  </cols>
  <sheetData>
    <row r="1" spans="1:21" ht="15.75" thickBot="1" x14ac:dyDescent="0.3">
      <c r="A1" s="66" t="s">
        <v>141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21" ht="15.75" thickBot="1" x14ac:dyDescent="0.3">
      <c r="A2" s="82" t="s">
        <v>256</v>
      </c>
      <c r="B2" s="83" t="s">
        <v>252</v>
      </c>
      <c r="C2" s="74" t="s">
        <v>245</v>
      </c>
      <c r="D2" s="75"/>
      <c r="E2" s="75"/>
      <c r="F2" s="75"/>
      <c r="G2" s="76"/>
      <c r="H2" s="77" t="s">
        <v>246</v>
      </c>
      <c r="I2" s="78"/>
      <c r="J2" s="78"/>
      <c r="K2" s="78"/>
      <c r="L2" s="79"/>
      <c r="M2" s="80" t="s">
        <v>253</v>
      </c>
      <c r="N2" s="81"/>
    </row>
    <row r="3" spans="1:21" x14ac:dyDescent="0.25">
      <c r="A3" s="84" t="s">
        <v>162</v>
      </c>
      <c r="B3" s="85" t="s">
        <v>162</v>
      </c>
      <c r="C3" s="69" t="s">
        <v>247</v>
      </c>
      <c r="D3" s="70" t="s">
        <v>251</v>
      </c>
      <c r="E3" s="70" t="s">
        <v>249</v>
      </c>
      <c r="F3" s="70" t="s">
        <v>250</v>
      </c>
      <c r="G3" s="71" t="s">
        <v>248</v>
      </c>
      <c r="H3" s="69" t="s">
        <v>247</v>
      </c>
      <c r="I3" s="70" t="s">
        <v>251</v>
      </c>
      <c r="J3" s="70" t="s">
        <v>249</v>
      </c>
      <c r="K3" s="70" t="s">
        <v>250</v>
      </c>
      <c r="L3" s="71" t="s">
        <v>248</v>
      </c>
      <c r="M3" s="72" t="s">
        <v>254</v>
      </c>
      <c r="N3" s="73" t="s">
        <v>255</v>
      </c>
    </row>
    <row r="4" spans="1:21" x14ac:dyDescent="0.25">
      <c r="A4" s="86"/>
      <c r="B4" s="87">
        <v>1</v>
      </c>
      <c r="C4" s="58">
        <v>144</v>
      </c>
      <c r="D4" s="59">
        <v>26</v>
      </c>
      <c r="E4" s="59">
        <v>55</v>
      </c>
      <c r="F4" s="59">
        <v>6.8</v>
      </c>
      <c r="G4" s="60">
        <v>235</v>
      </c>
      <c r="H4" s="58">
        <v>1245</v>
      </c>
      <c r="I4" s="59">
        <v>254</v>
      </c>
      <c r="J4" s="59">
        <v>84</v>
      </c>
      <c r="K4" s="59">
        <v>720</v>
      </c>
      <c r="L4" s="60">
        <v>205</v>
      </c>
      <c r="M4" s="58"/>
      <c r="N4" s="60"/>
    </row>
    <row r="5" spans="1:21" x14ac:dyDescent="0.25">
      <c r="A5" s="86"/>
      <c r="B5" s="87">
        <v>5</v>
      </c>
      <c r="C5" s="58">
        <v>144</v>
      </c>
      <c r="D5" s="59">
        <v>26</v>
      </c>
      <c r="E5" s="59">
        <v>55</v>
      </c>
      <c r="F5" s="59">
        <v>6.8</v>
      </c>
      <c r="G5" s="60">
        <v>235</v>
      </c>
      <c r="H5" s="58">
        <v>1246</v>
      </c>
      <c r="I5" s="59">
        <v>254</v>
      </c>
      <c r="J5" s="59">
        <v>99</v>
      </c>
      <c r="K5" s="59">
        <v>703</v>
      </c>
      <c r="L5" s="60">
        <v>205</v>
      </c>
      <c r="M5" s="58">
        <v>350</v>
      </c>
      <c r="N5" s="60">
        <v>191</v>
      </c>
    </row>
    <row r="6" spans="1:21" x14ac:dyDescent="0.25">
      <c r="A6" s="86"/>
      <c r="B6" s="87">
        <v>10</v>
      </c>
      <c r="C6" s="58">
        <v>144</v>
      </c>
      <c r="D6" s="59">
        <v>26</v>
      </c>
      <c r="E6" s="59">
        <v>55</v>
      </c>
      <c r="F6" s="59">
        <v>6.8</v>
      </c>
      <c r="G6" s="60">
        <v>235</v>
      </c>
      <c r="H6" s="58">
        <v>1246</v>
      </c>
      <c r="I6" s="59">
        <v>255</v>
      </c>
      <c r="J6" s="59">
        <v>120</v>
      </c>
      <c r="K6" s="59">
        <v>683</v>
      </c>
      <c r="L6" s="60">
        <v>205</v>
      </c>
      <c r="M6" s="58">
        <v>421</v>
      </c>
      <c r="N6" s="60">
        <v>195</v>
      </c>
    </row>
    <row r="7" spans="1:21" x14ac:dyDescent="0.25">
      <c r="A7" s="86"/>
      <c r="B7" s="87">
        <v>20</v>
      </c>
      <c r="C7" s="58">
        <v>144</v>
      </c>
      <c r="D7" s="59">
        <v>26</v>
      </c>
      <c r="E7" s="59">
        <v>55</v>
      </c>
      <c r="F7" s="59">
        <v>6.8</v>
      </c>
      <c r="G7" s="60">
        <v>235</v>
      </c>
      <c r="H7" s="58">
        <v>1246</v>
      </c>
      <c r="I7" s="59">
        <v>255</v>
      </c>
      <c r="J7" s="59">
        <v>159</v>
      </c>
      <c r="K7" s="59">
        <v>644</v>
      </c>
      <c r="L7" s="60">
        <v>205</v>
      </c>
      <c r="M7" s="64">
        <v>500</v>
      </c>
      <c r="N7" s="65">
        <v>192</v>
      </c>
    </row>
    <row r="8" spans="1:21" x14ac:dyDescent="0.25">
      <c r="A8" s="86">
        <v>70</v>
      </c>
      <c r="B8" s="87"/>
      <c r="C8" s="58">
        <v>144</v>
      </c>
      <c r="D8" s="59">
        <v>24</v>
      </c>
      <c r="E8" s="59">
        <v>55</v>
      </c>
      <c r="F8" s="59">
        <v>6.8</v>
      </c>
      <c r="G8" s="60">
        <v>170</v>
      </c>
      <c r="H8" s="58">
        <v>1246</v>
      </c>
      <c r="I8" s="59">
        <v>203</v>
      </c>
      <c r="J8" s="59">
        <v>156</v>
      </c>
      <c r="K8" s="59">
        <v>643</v>
      </c>
      <c r="L8" s="60">
        <v>163</v>
      </c>
      <c r="M8" s="64">
        <v>500</v>
      </c>
      <c r="N8" s="65">
        <v>156</v>
      </c>
    </row>
    <row r="9" spans="1:21" x14ac:dyDescent="0.25">
      <c r="A9" s="86">
        <v>75</v>
      </c>
      <c r="B9" s="87"/>
      <c r="C9" s="58">
        <v>144</v>
      </c>
      <c r="D9" s="59" t="s">
        <v>257</v>
      </c>
      <c r="E9" s="59">
        <v>55</v>
      </c>
      <c r="F9" s="59">
        <v>6.8</v>
      </c>
      <c r="G9" s="60" t="s">
        <v>258</v>
      </c>
      <c r="H9" s="58">
        <v>1246</v>
      </c>
      <c r="I9" s="59">
        <v>127</v>
      </c>
      <c r="J9" s="59">
        <v>160</v>
      </c>
      <c r="K9" s="59">
        <v>643</v>
      </c>
      <c r="L9" s="60">
        <v>100</v>
      </c>
      <c r="M9" s="58">
        <v>500</v>
      </c>
      <c r="N9" s="60">
        <v>100</v>
      </c>
    </row>
    <row r="10" spans="1:21" x14ac:dyDescent="0.25">
      <c r="A10" s="86">
        <v>85</v>
      </c>
      <c r="B10" s="87"/>
      <c r="C10" s="58"/>
      <c r="D10" s="59" t="s">
        <v>259</v>
      </c>
      <c r="E10" s="59"/>
      <c r="F10" s="59"/>
      <c r="G10" s="60"/>
      <c r="H10" s="58">
        <v>1246</v>
      </c>
      <c r="I10" s="59">
        <v>77</v>
      </c>
      <c r="J10" s="59">
        <v>160</v>
      </c>
      <c r="K10" s="59">
        <v>643</v>
      </c>
      <c r="L10" s="60">
        <v>62</v>
      </c>
      <c r="M10" s="58">
        <v>500</v>
      </c>
      <c r="N10" s="60">
        <v>67</v>
      </c>
    </row>
    <row r="11" spans="1:21" x14ac:dyDescent="0.25">
      <c r="A11" s="86"/>
      <c r="B11" s="87"/>
      <c r="C11" s="58"/>
      <c r="D11" s="59"/>
      <c r="E11" s="59"/>
      <c r="F11" s="59"/>
      <c r="G11" s="60"/>
      <c r="H11" s="58"/>
      <c r="I11" s="59"/>
      <c r="J11" s="59"/>
      <c r="K11" s="59"/>
      <c r="L11" s="60"/>
      <c r="M11" s="58"/>
      <c r="N11" s="60"/>
    </row>
    <row r="12" spans="1:21" x14ac:dyDescent="0.25">
      <c r="A12" s="86"/>
      <c r="B12" s="87"/>
      <c r="C12" s="58"/>
      <c r="D12" s="59"/>
      <c r="E12" s="59"/>
      <c r="F12" s="59"/>
      <c r="G12" s="60"/>
      <c r="H12" s="58"/>
      <c r="I12" s="59"/>
      <c r="J12" s="59"/>
      <c r="K12" s="59"/>
      <c r="L12" s="60"/>
      <c r="M12" s="58"/>
      <c r="N12" s="60"/>
    </row>
    <row r="13" spans="1:21" x14ac:dyDescent="0.25">
      <c r="A13" s="86"/>
      <c r="B13" s="87"/>
      <c r="C13" s="58"/>
      <c r="D13" s="59"/>
      <c r="E13" s="59"/>
      <c r="F13" s="59"/>
      <c r="G13" s="60"/>
      <c r="H13" s="58"/>
      <c r="I13" s="59"/>
      <c r="J13" s="59"/>
      <c r="K13" s="59"/>
      <c r="L13" s="60"/>
      <c r="M13" s="58"/>
      <c r="N13" s="60"/>
      <c r="U13" t="s">
        <v>260</v>
      </c>
    </row>
    <row r="14" spans="1:21" x14ac:dyDescent="0.25">
      <c r="A14" s="86"/>
      <c r="B14" s="87"/>
      <c r="C14" s="58"/>
      <c r="D14" s="59"/>
      <c r="E14" s="59"/>
      <c r="F14" s="59"/>
      <c r="G14" s="60"/>
      <c r="H14" s="58"/>
      <c r="I14" s="59"/>
      <c r="J14" s="59"/>
      <c r="K14" s="59"/>
      <c r="L14" s="60"/>
      <c r="M14" s="58"/>
      <c r="N14" s="60"/>
    </row>
    <row r="15" spans="1:21" x14ac:dyDescent="0.25">
      <c r="A15" s="86"/>
      <c r="B15" s="87">
        <v>30</v>
      </c>
      <c r="C15" s="58">
        <v>144</v>
      </c>
      <c r="D15" s="59">
        <v>26</v>
      </c>
      <c r="E15" s="59">
        <v>55</v>
      </c>
      <c r="F15" s="59">
        <v>6.8</v>
      </c>
      <c r="G15" s="60">
        <v>235</v>
      </c>
      <c r="H15" s="58">
        <v>1246</v>
      </c>
      <c r="I15" s="59">
        <v>255</v>
      </c>
      <c r="J15" s="59">
        <v>200</v>
      </c>
      <c r="K15" s="59">
        <v>604</v>
      </c>
      <c r="L15" s="60">
        <v>205</v>
      </c>
      <c r="M15" s="64">
        <v>574</v>
      </c>
      <c r="N15" s="65">
        <v>282</v>
      </c>
    </row>
    <row r="16" spans="1:21" ht="15.75" thickBot="1" x14ac:dyDescent="0.3">
      <c r="A16" s="88"/>
      <c r="B16" s="89">
        <v>40</v>
      </c>
      <c r="C16" s="61">
        <v>144</v>
      </c>
      <c r="D16" s="62">
        <v>26</v>
      </c>
      <c r="E16" s="62">
        <v>55</v>
      </c>
      <c r="F16" s="62">
        <v>6.8</v>
      </c>
      <c r="G16" s="63">
        <v>235</v>
      </c>
      <c r="H16" s="61">
        <v>1246</v>
      </c>
      <c r="I16" s="62">
        <v>255</v>
      </c>
      <c r="J16" s="62">
        <v>238</v>
      </c>
      <c r="K16" s="62">
        <v>564</v>
      </c>
      <c r="L16" s="63">
        <v>205</v>
      </c>
      <c r="M16" s="61">
        <v>637</v>
      </c>
      <c r="N16" s="63">
        <v>408</v>
      </c>
    </row>
    <row r="18" spans="1:14" ht="15.75" thickBot="1" x14ac:dyDescent="0.3"/>
    <row r="19" spans="1:14" ht="15.75" thickBot="1" x14ac:dyDescent="0.3">
      <c r="A19" s="66" t="s">
        <v>261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</row>
    <row r="20" spans="1:14" ht="15.75" thickBot="1" x14ac:dyDescent="0.3">
      <c r="A20" s="82" t="s">
        <v>256</v>
      </c>
      <c r="B20" s="83" t="s">
        <v>252</v>
      </c>
      <c r="C20" s="74" t="s">
        <v>245</v>
      </c>
      <c r="D20" s="75"/>
      <c r="E20" s="75"/>
      <c r="F20" s="75"/>
      <c r="G20" s="76"/>
      <c r="H20" s="77" t="s">
        <v>246</v>
      </c>
      <c r="I20" s="78"/>
      <c r="J20" s="78"/>
      <c r="K20" s="78"/>
      <c r="L20" s="79"/>
      <c r="M20" s="80" t="s">
        <v>253</v>
      </c>
      <c r="N20" s="81"/>
    </row>
    <row r="21" spans="1:14" x14ac:dyDescent="0.25">
      <c r="A21" s="84" t="s">
        <v>162</v>
      </c>
      <c r="B21" s="85" t="s">
        <v>162</v>
      </c>
      <c r="C21" s="69" t="s">
        <v>247</v>
      </c>
      <c r="D21" s="70" t="s">
        <v>251</v>
      </c>
      <c r="E21" s="70" t="s">
        <v>249</v>
      </c>
      <c r="F21" s="70" t="s">
        <v>250</v>
      </c>
      <c r="G21" s="71" t="s">
        <v>248</v>
      </c>
      <c r="H21" s="69" t="s">
        <v>247</v>
      </c>
      <c r="I21" s="70" t="s">
        <v>251</v>
      </c>
      <c r="J21" s="70" t="s">
        <v>249</v>
      </c>
      <c r="K21" s="70" t="s">
        <v>250</v>
      </c>
      <c r="L21" s="71" t="s">
        <v>248</v>
      </c>
      <c r="M21" s="72" t="s">
        <v>254</v>
      </c>
      <c r="N21" s="73" t="s">
        <v>255</v>
      </c>
    </row>
    <row r="22" spans="1:14" x14ac:dyDescent="0.25">
      <c r="A22" s="86"/>
      <c r="B22" s="87">
        <v>1</v>
      </c>
      <c r="C22" s="58">
        <v>144</v>
      </c>
      <c r="D22" s="59">
        <v>26</v>
      </c>
      <c r="E22" s="59">
        <v>55</v>
      </c>
      <c r="F22" s="59">
        <v>6.8</v>
      </c>
      <c r="G22" s="60">
        <v>235</v>
      </c>
      <c r="H22" s="58">
        <v>1245</v>
      </c>
      <c r="I22" s="59">
        <v>38</v>
      </c>
      <c r="J22" s="59">
        <v>84</v>
      </c>
      <c r="K22" s="59">
        <v>720</v>
      </c>
      <c r="L22" s="60">
        <v>205</v>
      </c>
      <c r="M22" s="58"/>
      <c r="N22" s="60"/>
    </row>
    <row r="23" spans="1:14" x14ac:dyDescent="0.25">
      <c r="A23" s="86"/>
      <c r="B23" s="87">
        <v>5</v>
      </c>
      <c r="C23" s="58">
        <v>144</v>
      </c>
      <c r="D23" s="59">
        <v>26</v>
      </c>
      <c r="E23" s="59">
        <v>55</v>
      </c>
      <c r="F23" s="59">
        <v>6.8</v>
      </c>
      <c r="G23" s="60">
        <v>235</v>
      </c>
      <c r="H23" s="58">
        <v>1246</v>
      </c>
      <c r="I23" s="59">
        <v>22</v>
      </c>
      <c r="J23" s="59">
        <v>99</v>
      </c>
      <c r="K23" s="59">
        <v>703</v>
      </c>
      <c r="L23" s="60">
        <v>205</v>
      </c>
      <c r="M23" s="58">
        <v>350</v>
      </c>
      <c r="N23" s="60">
        <v>191</v>
      </c>
    </row>
    <row r="24" spans="1:14" x14ac:dyDescent="0.25">
      <c r="A24" s="86"/>
      <c r="B24" s="87">
        <v>10</v>
      </c>
      <c r="C24" s="58">
        <v>144</v>
      </c>
      <c r="D24" s="59">
        <v>26</v>
      </c>
      <c r="E24" s="59">
        <v>55</v>
      </c>
      <c r="F24" s="59">
        <v>6.8</v>
      </c>
      <c r="G24" s="60">
        <v>235</v>
      </c>
      <c r="H24" s="58">
        <v>1246</v>
      </c>
      <c r="I24" s="59">
        <v>48</v>
      </c>
      <c r="J24" s="59">
        <v>120</v>
      </c>
      <c r="K24" s="59">
        <v>683</v>
      </c>
      <c r="L24" s="60">
        <v>205</v>
      </c>
      <c r="M24" s="58">
        <v>421</v>
      </c>
      <c r="N24" s="60">
        <v>195</v>
      </c>
    </row>
    <row r="25" spans="1:14" x14ac:dyDescent="0.25">
      <c r="A25" s="86"/>
      <c r="B25" s="87"/>
      <c r="C25" s="58"/>
      <c r="D25" s="59"/>
      <c r="E25" s="59"/>
      <c r="F25" s="59"/>
      <c r="G25" s="60"/>
      <c r="H25" s="58"/>
      <c r="I25" s="59"/>
      <c r="J25" s="59"/>
      <c r="K25" s="59"/>
      <c r="L25" s="60"/>
      <c r="M25" s="64"/>
      <c r="N25" s="65"/>
    </row>
    <row r="26" spans="1:14" x14ac:dyDescent="0.25">
      <c r="A26" s="86"/>
      <c r="B26" s="87"/>
      <c r="C26" s="58"/>
      <c r="D26" s="59"/>
      <c r="E26" s="59"/>
      <c r="F26" s="59"/>
      <c r="G26" s="60"/>
      <c r="H26" s="58"/>
      <c r="I26" s="59"/>
      <c r="J26" s="59"/>
      <c r="K26" s="59"/>
      <c r="L26" s="60"/>
      <c r="M26" s="64"/>
      <c r="N26" s="65"/>
    </row>
    <row r="27" spans="1:14" x14ac:dyDescent="0.25">
      <c r="A27" s="86"/>
      <c r="B27" s="87"/>
      <c r="C27" s="58"/>
      <c r="D27" s="59"/>
      <c r="E27" s="59"/>
      <c r="F27" s="59"/>
      <c r="G27" s="60"/>
      <c r="H27" s="58"/>
      <c r="I27" s="59"/>
      <c r="J27" s="59"/>
      <c r="K27" s="59"/>
      <c r="L27" s="60"/>
      <c r="M27" s="58"/>
      <c r="N27" s="60"/>
    </row>
    <row r="28" spans="1:14" x14ac:dyDescent="0.25">
      <c r="A28" s="86"/>
      <c r="B28" s="87"/>
      <c r="C28" s="58"/>
      <c r="D28" s="59"/>
      <c r="E28" s="59"/>
      <c r="F28" s="59"/>
      <c r="G28" s="60"/>
      <c r="H28" s="58"/>
      <c r="I28" s="59"/>
      <c r="J28" s="59"/>
      <c r="K28" s="59"/>
      <c r="L28" s="60"/>
      <c r="M28" s="58"/>
      <c r="N28" s="60"/>
    </row>
    <row r="29" spans="1:14" x14ac:dyDescent="0.25">
      <c r="A29" s="86"/>
      <c r="B29" s="87"/>
      <c r="C29" s="58"/>
      <c r="D29" s="59"/>
      <c r="E29" s="59"/>
      <c r="F29" s="59"/>
      <c r="G29" s="60"/>
      <c r="H29" s="58"/>
      <c r="I29" s="59"/>
      <c r="J29" s="59"/>
      <c r="K29" s="59"/>
      <c r="L29" s="60"/>
      <c r="M29" s="58"/>
      <c r="N29" s="60"/>
    </row>
    <row r="30" spans="1:14" x14ac:dyDescent="0.25">
      <c r="A30" s="86"/>
      <c r="B30" s="87"/>
      <c r="C30" s="58"/>
      <c r="D30" s="59"/>
      <c r="E30" s="59"/>
      <c r="F30" s="59"/>
      <c r="G30" s="60"/>
      <c r="H30" s="58"/>
      <c r="I30" s="59"/>
      <c r="J30" s="59"/>
      <c r="K30" s="59"/>
      <c r="L30" s="60"/>
      <c r="M30" s="58"/>
      <c r="N30" s="60"/>
    </row>
    <row r="31" spans="1:14" x14ac:dyDescent="0.25">
      <c r="A31" s="86"/>
      <c r="B31" s="87"/>
      <c r="C31" s="58"/>
      <c r="D31" s="59"/>
      <c r="E31" s="59"/>
      <c r="F31" s="59"/>
      <c r="G31" s="60"/>
      <c r="H31" s="58"/>
      <c r="I31" s="59"/>
      <c r="J31" s="59"/>
      <c r="K31" s="59"/>
      <c r="L31" s="60"/>
      <c r="M31" s="58"/>
      <c r="N31" s="60"/>
    </row>
    <row r="32" spans="1:14" x14ac:dyDescent="0.25">
      <c r="A32" s="86"/>
      <c r="B32" s="87"/>
      <c r="C32" s="58"/>
      <c r="D32" s="59"/>
      <c r="E32" s="59"/>
      <c r="F32" s="59"/>
      <c r="G32" s="60"/>
      <c r="H32" s="58"/>
      <c r="I32" s="59"/>
      <c r="J32" s="59"/>
      <c r="K32" s="59"/>
      <c r="L32" s="60"/>
      <c r="M32" s="58"/>
      <c r="N32" s="60"/>
    </row>
    <row r="33" spans="1:14" x14ac:dyDescent="0.25">
      <c r="A33" s="86"/>
      <c r="B33" s="87"/>
      <c r="C33" s="58"/>
      <c r="D33" s="59"/>
      <c r="E33" s="59"/>
      <c r="F33" s="59"/>
      <c r="G33" s="60"/>
      <c r="H33" s="58"/>
      <c r="I33" s="59"/>
      <c r="J33" s="59"/>
      <c r="K33" s="59"/>
      <c r="L33" s="60"/>
      <c r="M33" s="64"/>
      <c r="N33" s="65"/>
    </row>
    <row r="34" spans="1:14" ht="15.75" thickBot="1" x14ac:dyDescent="0.3">
      <c r="A34" s="88"/>
      <c r="B34" s="89"/>
      <c r="C34" s="61"/>
      <c r="D34" s="62"/>
      <c r="E34" s="62"/>
      <c r="F34" s="62"/>
      <c r="G34" s="63"/>
      <c r="H34" s="61"/>
      <c r="I34" s="62"/>
      <c r="J34" s="62"/>
      <c r="K34" s="62"/>
      <c r="L34" s="63"/>
      <c r="M34" s="61"/>
      <c r="N34" s="63"/>
    </row>
  </sheetData>
  <mergeCells count="8">
    <mergeCell ref="A19:N19"/>
    <mergeCell ref="C20:G20"/>
    <mergeCell ref="H20:L20"/>
    <mergeCell ref="M20:N20"/>
    <mergeCell ref="C2:G2"/>
    <mergeCell ref="H2:L2"/>
    <mergeCell ref="M2:N2"/>
    <mergeCell ref="A1:N1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EC-224C-4FD4-8FCC-E6FCC26AB14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925-B508-4DA5-8DA9-AB07648B8FEF}">
  <dimension ref="N3"/>
  <sheetViews>
    <sheetView topLeftCell="B1" workbookViewId="0">
      <selection activeCell="N4" sqref="N4"/>
    </sheetView>
  </sheetViews>
  <sheetFormatPr defaultRowHeight="15" x14ac:dyDescent="0.25"/>
  <sheetData>
    <row r="3" spans="14:14" x14ac:dyDescent="0.25">
      <c r="N3" t="s">
        <v>242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E17"/>
  <sheetViews>
    <sheetView workbookViewId="0">
      <selection activeCell="H16" sqref="H16"/>
    </sheetView>
  </sheetViews>
  <sheetFormatPr defaultRowHeight="15" x14ac:dyDescent="0.25"/>
  <cols>
    <col min="2" max="2" width="44" bestFit="1" customWidth="1"/>
    <col min="3" max="3" width="17" bestFit="1" customWidth="1"/>
  </cols>
  <sheetData>
    <row r="1" spans="1:5" x14ac:dyDescent="0.25">
      <c r="D1" t="s">
        <v>77</v>
      </c>
    </row>
    <row r="2" spans="1:5" x14ac:dyDescent="0.25">
      <c r="B2" t="s">
        <v>74</v>
      </c>
      <c r="C2" t="s">
        <v>75</v>
      </c>
      <c r="D2" s="3">
        <v>0.3756944444444445</v>
      </c>
      <c r="E2" t="s">
        <v>76</v>
      </c>
    </row>
    <row r="8" spans="1:5" ht="15.75" thickBot="1" x14ac:dyDescent="0.3"/>
    <row r="9" spans="1:5" x14ac:dyDescent="0.25">
      <c r="B9" s="5" t="s">
        <v>86</v>
      </c>
      <c r="C9" s="6">
        <v>3000</v>
      </c>
    </row>
    <row r="10" spans="1:5" x14ac:dyDescent="0.25">
      <c r="A10" t="s">
        <v>78</v>
      </c>
      <c r="B10" s="7" t="s">
        <v>82</v>
      </c>
      <c r="C10" s="8">
        <v>750</v>
      </c>
    </row>
    <row r="11" spans="1:5" x14ac:dyDescent="0.25">
      <c r="A11" t="s">
        <v>79</v>
      </c>
      <c r="B11" s="7" t="s">
        <v>83</v>
      </c>
      <c r="C11" s="8">
        <v>1500</v>
      </c>
    </row>
    <row r="12" spans="1:5" ht="15.75" thickBot="1" x14ac:dyDescent="0.3">
      <c r="A12" t="s">
        <v>80</v>
      </c>
      <c r="B12" s="9" t="s">
        <v>81</v>
      </c>
      <c r="C12" s="10">
        <v>750</v>
      </c>
    </row>
    <row r="14" spans="1:5" ht="15.75" thickBot="1" x14ac:dyDescent="0.3"/>
    <row r="15" spans="1:5" x14ac:dyDescent="0.25">
      <c r="B15" s="56" t="s">
        <v>81</v>
      </c>
      <c r="C15" s="57"/>
    </row>
    <row r="16" spans="1:5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12"/>
  <sheetViews>
    <sheetView topLeftCell="B1" workbookViewId="0">
      <selection activeCell="B12" sqref="B12"/>
    </sheetView>
  </sheetViews>
  <sheetFormatPr defaultRowHeight="15" x14ac:dyDescent="0.25"/>
  <cols>
    <col min="2" max="2" width="32" bestFit="1" customWidth="1"/>
    <col min="4" max="4" width="16.2851562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43" t="s">
        <v>113</v>
      </c>
      <c r="E1" s="43"/>
      <c r="F1" s="43"/>
      <c r="G1" s="43"/>
      <c r="H1" s="43"/>
      <c r="I1" s="43"/>
      <c r="J1" s="43"/>
    </row>
    <row r="2" spans="1:17" ht="26.25" x14ac:dyDescent="0.4">
      <c r="D2" s="44" t="s">
        <v>122</v>
      </c>
      <c r="E2" s="44"/>
      <c r="F2" s="44"/>
      <c r="G2" s="44"/>
      <c r="H2" s="44"/>
      <c r="I2" s="45" t="s">
        <v>123</v>
      </c>
      <c r="J2" s="45"/>
      <c r="K2" s="45"/>
      <c r="L2" s="45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46" t="s">
        <v>117</v>
      </c>
      <c r="P3" s="46"/>
      <c r="Q3" s="46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8" spans="1:17" x14ac:dyDescent="0.25">
      <c r="C8">
        <v>1</v>
      </c>
      <c r="D8" t="s">
        <v>182</v>
      </c>
      <c r="F8">
        <v>7</v>
      </c>
      <c r="I8" t="s">
        <v>183</v>
      </c>
      <c r="L8">
        <v>4</v>
      </c>
    </row>
    <row r="12" spans="1:17" x14ac:dyDescent="0.25">
      <c r="B12" t="s">
        <v>196</v>
      </c>
      <c r="C12">
        <v>1</v>
      </c>
      <c r="D12" t="s">
        <v>197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47" t="s">
        <v>90</v>
      </c>
      <c r="B1" s="47"/>
      <c r="C1" s="47"/>
      <c r="D1" s="47"/>
      <c r="E1" s="47"/>
      <c r="F1" s="47"/>
    </row>
    <row r="2" spans="1:9" x14ac:dyDescent="0.25">
      <c r="C2" s="47" t="s">
        <v>109</v>
      </c>
      <c r="D2" s="47"/>
      <c r="E2" s="47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opLeftCell="A7" workbookViewId="0">
      <selection activeCell="K51" sqref="K51"/>
    </sheetView>
  </sheetViews>
  <sheetFormatPr defaultRowHeight="15" x14ac:dyDescent="0.25"/>
  <sheetData>
    <row r="1" spans="2:36" x14ac:dyDescent="0.25">
      <c r="B1" s="48" t="s">
        <v>184</v>
      </c>
      <c r="C1" s="48"/>
      <c r="D1" s="48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47"/>
      <c r="AH5" s="47"/>
      <c r="AI5" s="47"/>
      <c r="AJ5" s="47"/>
    </row>
    <row r="6" spans="2:36" x14ac:dyDescent="0.25">
      <c r="G6" s="48" t="s">
        <v>186</v>
      </c>
      <c r="H6" s="48"/>
      <c r="M6" s="48" t="s">
        <v>190</v>
      </c>
      <c r="N6" s="48"/>
      <c r="AG6" t="s">
        <v>187</v>
      </c>
    </row>
    <row r="7" spans="2:36" ht="15.75" thickBot="1" x14ac:dyDescent="0.3">
      <c r="B7" s="48" t="s">
        <v>186</v>
      </c>
      <c r="C7" s="48"/>
      <c r="D7" s="48"/>
      <c r="H7" s="27" t="s">
        <v>188</v>
      </c>
      <c r="I7" s="27" t="s">
        <v>187</v>
      </c>
      <c r="N7" s="27" t="s">
        <v>188</v>
      </c>
      <c r="O7" s="27" t="s">
        <v>187</v>
      </c>
    </row>
    <row r="8" spans="2:36" x14ac:dyDescent="0.25">
      <c r="B8" t="s">
        <v>162</v>
      </c>
      <c r="C8" t="s">
        <v>185</v>
      </c>
      <c r="F8" s="32" t="s">
        <v>189</v>
      </c>
      <c r="G8" s="33" t="s">
        <v>162</v>
      </c>
      <c r="H8" s="34" t="s">
        <v>185</v>
      </c>
      <c r="I8" s="35" t="s">
        <v>162</v>
      </c>
      <c r="J8" s="36" t="s">
        <v>185</v>
      </c>
      <c r="L8" s="32" t="s">
        <v>189</v>
      </c>
      <c r="M8" s="33" t="s">
        <v>162</v>
      </c>
      <c r="N8" s="34" t="s">
        <v>185</v>
      </c>
      <c r="O8" s="35" t="s">
        <v>162</v>
      </c>
      <c r="P8" s="36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28">
        <v>30</v>
      </c>
      <c r="H9" s="30">
        <v>1.8</v>
      </c>
      <c r="I9" s="7">
        <v>24</v>
      </c>
      <c r="J9" s="8">
        <v>2</v>
      </c>
      <c r="L9" s="7">
        <v>1</v>
      </c>
      <c r="M9" s="28">
        <v>30</v>
      </c>
      <c r="N9" s="30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28">
        <v>33</v>
      </c>
      <c r="H10" s="30">
        <v>2.6</v>
      </c>
      <c r="I10" s="7">
        <v>25</v>
      </c>
      <c r="J10" s="8">
        <v>2.7</v>
      </c>
      <c r="L10" s="7">
        <v>3</v>
      </c>
      <c r="M10" s="28">
        <v>33</v>
      </c>
      <c r="N10" s="30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28">
        <v>35</v>
      </c>
      <c r="H11" s="30">
        <v>3.1</v>
      </c>
      <c r="I11" s="7">
        <v>26</v>
      </c>
      <c r="J11" s="8">
        <v>3.3</v>
      </c>
      <c r="L11" s="7">
        <v>4</v>
      </c>
      <c r="M11" s="28">
        <v>35</v>
      </c>
      <c r="N11" s="30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29">
        <v>37</v>
      </c>
      <c r="H12" s="31">
        <v>3.6</v>
      </c>
      <c r="I12" s="7">
        <v>28</v>
      </c>
      <c r="J12" s="8">
        <v>4</v>
      </c>
      <c r="L12" s="9">
        <v>7</v>
      </c>
      <c r="M12" s="29">
        <v>37</v>
      </c>
      <c r="N12" s="31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37">
        <v>39</v>
      </c>
      <c r="N13" s="38">
        <v>1.85</v>
      </c>
      <c r="O13" s="9"/>
      <c r="P13" s="10"/>
    </row>
    <row r="14" spans="2:36" x14ac:dyDescent="0.25">
      <c r="M14" s="37">
        <v>44</v>
      </c>
      <c r="N14" s="38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49" t="s">
        <v>165</v>
      </c>
      <c r="C1" s="50"/>
      <c r="D1" s="50"/>
      <c r="E1" s="50"/>
      <c r="F1" s="51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47" t="s">
        <v>90</v>
      </c>
      <c r="C1" s="47"/>
      <c r="D1" s="47"/>
      <c r="E1" s="47"/>
      <c r="F1" s="47"/>
      <c r="G1" s="47"/>
    </row>
    <row r="2" spans="2:10" x14ac:dyDescent="0.25">
      <c r="D2" s="47" t="s">
        <v>109</v>
      </c>
      <c r="E2" s="47"/>
      <c r="F2" s="47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47" t="s">
        <v>91</v>
      </c>
      <c r="C10" s="47"/>
      <c r="D10" s="47"/>
      <c r="E10" s="47"/>
      <c r="F10" s="47"/>
      <c r="G10" s="47"/>
    </row>
    <row r="11" spans="2:10" x14ac:dyDescent="0.25">
      <c r="E11" s="47" t="s">
        <v>89</v>
      </c>
      <c r="F11" s="47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52" t="s">
        <v>112</v>
      </c>
      <c r="D25" s="52"/>
      <c r="E25" s="52"/>
      <c r="F25" s="52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:R38"/>
  <sheetViews>
    <sheetView workbookViewId="0">
      <selection activeCell="C38" sqref="C38"/>
    </sheetView>
  </sheetViews>
  <sheetFormatPr defaultRowHeight="15" x14ac:dyDescent="0.25"/>
  <cols>
    <col min="2" max="2" width="64.28515625" bestFit="1" customWidth="1"/>
    <col min="3" max="3" width="10.85546875" bestFit="1" customWidth="1"/>
    <col min="4" max="4" width="14.85546875" bestFit="1" customWidth="1"/>
    <col min="5" max="5" width="13.140625" bestFit="1" customWidth="1"/>
    <col min="8" max="8" width="19.140625" bestFit="1" customWidth="1"/>
    <col min="9" max="9" width="11.5703125" bestFit="1" customWidth="1"/>
    <col min="13" max="13" width="16.7109375" bestFit="1" customWidth="1"/>
    <col min="18" max="18" width="12.28515625" bestFit="1" customWidth="1"/>
  </cols>
  <sheetData>
    <row r="2" spans="2:18" x14ac:dyDescent="0.25">
      <c r="B2" t="s">
        <v>133</v>
      </c>
      <c r="C2" t="s">
        <v>198</v>
      </c>
    </row>
    <row r="4" spans="2:18" x14ac:dyDescent="0.25">
      <c r="B4" t="s">
        <v>199</v>
      </c>
    </row>
    <row r="5" spans="2:18" x14ac:dyDescent="0.25">
      <c r="N5" t="s">
        <v>222</v>
      </c>
      <c r="O5" t="s">
        <v>221</v>
      </c>
      <c r="P5" t="s">
        <v>232</v>
      </c>
    </row>
    <row r="6" spans="2:18" x14ac:dyDescent="0.25">
      <c r="M6" t="s">
        <v>220</v>
      </c>
      <c r="N6">
        <v>4</v>
      </c>
      <c r="O6">
        <v>2</v>
      </c>
    </row>
    <row r="7" spans="2:18" x14ac:dyDescent="0.25">
      <c r="C7" s="39"/>
      <c r="D7" s="39"/>
      <c r="E7" s="39"/>
      <c r="F7" s="39"/>
      <c r="I7" s="39"/>
      <c r="J7" s="39"/>
      <c r="K7" s="39"/>
      <c r="M7" t="s">
        <v>219</v>
      </c>
      <c r="N7">
        <v>4</v>
      </c>
      <c r="O7">
        <v>8</v>
      </c>
      <c r="R7" s="53" t="s">
        <v>223</v>
      </c>
    </row>
    <row r="8" spans="2:18" x14ac:dyDescent="0.25">
      <c r="C8" s="14" t="s">
        <v>201</v>
      </c>
      <c r="D8" s="14" t="s">
        <v>202</v>
      </c>
      <c r="E8" s="14" t="s">
        <v>206</v>
      </c>
      <c r="F8" s="14" t="s">
        <v>200</v>
      </c>
      <c r="G8" t="s">
        <v>208</v>
      </c>
      <c r="H8" s="14" t="s">
        <v>211</v>
      </c>
      <c r="I8" s="14"/>
      <c r="J8" s="14"/>
      <c r="K8" s="14"/>
      <c r="M8" t="s">
        <v>218</v>
      </c>
      <c r="N8">
        <v>16</v>
      </c>
      <c r="O8">
        <v>8</v>
      </c>
      <c r="P8" t="s">
        <v>233</v>
      </c>
      <c r="Q8">
        <f>14+12+14</f>
        <v>40</v>
      </c>
      <c r="R8" s="53"/>
    </row>
    <row r="9" spans="2:18" x14ac:dyDescent="0.25">
      <c r="C9">
        <v>320</v>
      </c>
      <c r="D9">
        <v>480</v>
      </c>
      <c r="E9">
        <v>3.5</v>
      </c>
      <c r="F9" s="40">
        <f>SQRT(C9*C9+D9*D9)/E9</f>
        <v>164.82520116406809</v>
      </c>
      <c r="G9" t="s">
        <v>209</v>
      </c>
      <c r="H9" t="s">
        <v>212</v>
      </c>
      <c r="I9" t="s">
        <v>224</v>
      </c>
      <c r="M9" t="s">
        <v>231</v>
      </c>
      <c r="N9">
        <v>16</v>
      </c>
      <c r="O9">
        <v>2</v>
      </c>
      <c r="P9" t="s">
        <v>234</v>
      </c>
      <c r="Q9">
        <f>16+9+16</f>
        <v>41</v>
      </c>
    </row>
    <row r="10" spans="2:18" x14ac:dyDescent="0.25">
      <c r="C10">
        <v>420</v>
      </c>
      <c r="D10">
        <v>800</v>
      </c>
      <c r="E10">
        <v>4.5</v>
      </c>
      <c r="F10" s="40">
        <f>SQRT(C10*C10+D10*D10)/E10</f>
        <v>200.78856885469364</v>
      </c>
    </row>
    <row r="11" spans="2:18" x14ac:dyDescent="0.25">
      <c r="C11">
        <v>480</v>
      </c>
      <c r="D11">
        <v>800</v>
      </c>
      <c r="E11">
        <v>4.5</v>
      </c>
      <c r="F11" s="40">
        <f>SQRT(C11*C11+D11*D11)/E11</f>
        <v>207.32273403894402</v>
      </c>
      <c r="G11" t="s">
        <v>210</v>
      </c>
    </row>
    <row r="12" spans="2:18" x14ac:dyDescent="0.25">
      <c r="F12" s="40"/>
    </row>
    <row r="13" spans="2:18" x14ac:dyDescent="0.25">
      <c r="C13" t="s">
        <v>213</v>
      </c>
      <c r="F13" s="40"/>
    </row>
    <row r="14" spans="2:18" x14ac:dyDescent="0.25">
      <c r="C14" t="s">
        <v>204</v>
      </c>
      <c r="D14" t="s">
        <v>207</v>
      </c>
      <c r="F14" s="40"/>
    </row>
    <row r="15" spans="2:18" x14ac:dyDescent="0.25">
      <c r="C15" t="s">
        <v>203</v>
      </c>
      <c r="D15" t="s">
        <v>205</v>
      </c>
    </row>
    <row r="17" spans="2:9" x14ac:dyDescent="0.25">
      <c r="C17" t="s">
        <v>214</v>
      </c>
    </row>
    <row r="18" spans="2:9" x14ac:dyDescent="0.25">
      <c r="H18" t="s">
        <v>227</v>
      </c>
      <c r="I18" s="41" t="s">
        <v>226</v>
      </c>
    </row>
    <row r="19" spans="2:9" x14ac:dyDescent="0.25">
      <c r="I19" s="41" t="s">
        <v>225</v>
      </c>
    </row>
    <row r="20" spans="2:9" x14ac:dyDescent="0.25">
      <c r="H20" s="54" t="s">
        <v>228</v>
      </c>
      <c r="I20" s="54"/>
    </row>
    <row r="21" spans="2:9" x14ac:dyDescent="0.25">
      <c r="H21" t="s">
        <v>229</v>
      </c>
      <c r="I21" s="41" t="s">
        <v>216</v>
      </c>
    </row>
    <row r="26" spans="2:9" x14ac:dyDescent="0.25">
      <c r="B26" s="2" t="s">
        <v>215</v>
      </c>
      <c r="C26" t="s">
        <v>217</v>
      </c>
    </row>
    <row r="34" spans="2:6" x14ac:dyDescent="0.25">
      <c r="D34" t="s">
        <v>239</v>
      </c>
      <c r="E34" t="s">
        <v>236</v>
      </c>
      <c r="F34" t="s">
        <v>238</v>
      </c>
    </row>
    <row r="35" spans="2:6" x14ac:dyDescent="0.25">
      <c r="B35" s="2" t="s">
        <v>230</v>
      </c>
      <c r="D35" t="s">
        <v>235</v>
      </c>
      <c r="E35" t="s">
        <v>237</v>
      </c>
      <c r="F35" t="s">
        <v>208</v>
      </c>
    </row>
    <row r="38" spans="2:6" ht="15.75" x14ac:dyDescent="0.25">
      <c r="B38" s="2" t="s">
        <v>240</v>
      </c>
      <c r="C38" s="42" t="s">
        <v>241</v>
      </c>
    </row>
  </sheetData>
  <mergeCells count="2">
    <mergeCell ref="R7:R8"/>
    <mergeCell ref="H20:I20"/>
  </mergeCells>
  <hyperlinks>
    <hyperlink ref="B26" r:id="rId1" xr:uid="{E3743D53-E50E-434C-B723-DA66C52F4034}"/>
    <hyperlink ref="H20:I20" r:id="rId2" display="40-Pin TFT Breakout" xr:uid="{7AAE1F92-9A16-4BBA-B6D6-038A6B3E7628}"/>
    <hyperlink ref="B35" r:id="rId3" xr:uid="{D6981F58-2A8D-480E-A9CC-F2DC793A9FF9}"/>
    <hyperlink ref="B38" r:id="rId4" xr:uid="{FFB46A0D-44A8-431B-A86E-26AD4BAD038F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E-Stim</vt:lpstr>
      <vt:lpstr>Parts Selection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Sygnal</vt:lpstr>
      <vt:lpstr>Battery</vt:lpstr>
      <vt:lpstr>ESP_32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2025-10-03T12:19:58Z</dcterms:modified>
</cp:coreProperties>
</file>