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zas18\Downloads\"/>
    </mc:Choice>
  </mc:AlternateContent>
  <xr:revisionPtr revIDLastSave="0" documentId="13_ncr:1_{8DD346FF-01CD-4DDA-B310-41D016C79742}" xr6:coauthVersionLast="40" xr6:coauthVersionMax="40" xr10:uidLastSave="{00000000-0000-0000-0000-000000000000}"/>
  <bookViews>
    <workbookView xWindow="0" yWindow="0" windowWidth="21570" windowHeight="7995" xr2:uid="{00000000-000D-0000-FFFF-FFFF00000000}"/>
  </bookViews>
  <sheets>
    <sheet name="Open Action Items" sheetId="4" r:id="rId1"/>
    <sheet name="Closed Action Items" sheetId="3" r:id="rId2"/>
    <sheet name="Instructions and Lis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8" i="3" l="1"/>
  <c r="E27" i="3"/>
  <c r="E26" i="3"/>
  <c r="B33" i="3"/>
  <c r="A33" i="3" s="1"/>
  <c r="B34" i="3"/>
  <c r="A34" i="3" s="1"/>
  <c r="B35" i="3"/>
  <c r="A35" i="3" s="1"/>
  <c r="E22" i="3" l="1"/>
  <c r="E21" i="3"/>
  <c r="E20" i="3"/>
  <c r="E19" i="3" l="1"/>
  <c r="E18" i="3"/>
  <c r="E17" i="3"/>
  <c r="E16" i="3" l="1"/>
  <c r="E15" i="3" l="1"/>
  <c r="E14" i="3" l="1"/>
  <c r="E13" i="3"/>
  <c r="E12" i="3"/>
  <c r="E11" i="3" l="1"/>
  <c r="E10" i="3"/>
  <c r="E9" i="3"/>
  <c r="E8" i="3" l="1"/>
  <c r="E7" i="3"/>
  <c r="E6" i="3"/>
  <c r="C15" i="4" l="1"/>
  <c r="B15" i="4" s="1"/>
  <c r="C16" i="4"/>
  <c r="B16" i="4" s="1"/>
  <c r="C17" i="4"/>
  <c r="B17" i="4" s="1"/>
  <c r="B36" i="3" l="1"/>
  <c r="A36"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<sst xmlns="http://schemas.openxmlformats.org/spreadsheetml/2006/main" count="130" uniqueCount="61">
  <si>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</si>
  <si>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</si>
  <si>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</si>
  <si>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</si>
  <si>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</si>
  <si>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</si>
  <si>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</si>
  <si>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</si>
  <si>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</si>
  <si>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</si>
  <si>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</si>
  <si>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</si>
  <si>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</si>
  <si>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</si>
  <si>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</si>
  <si>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</si>
  <si>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</si>
  <si>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</si>
  <si>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</si>
  <si>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</si>
  <si>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</si>
  <si>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</si>
  <si>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</si>
  <si>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</si>
  <si>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</si>
  <si>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</si>
  <si>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Ordering Parts</t>
  </si>
  <si>
    <t>Samual Hussey</t>
  </si>
  <si>
    <t>Labor Cost Schedule</t>
  </si>
  <si>
    <t>Updating simulations of analog components with most recent information from research</t>
  </si>
  <si>
    <t>CLOSED:</t>
  </si>
  <si>
    <t xml:space="preserve">CLOSED: Completed for analog components we are biulding </t>
  </si>
  <si>
    <t>CLOSED: Compiling list</t>
  </si>
  <si>
    <t>CLOSED: Completed - Fill out and submit paperwork for ordering parts.</t>
  </si>
  <si>
    <t xml:space="preserve">Completed - Bandpass filters and RF amplifer. </t>
  </si>
  <si>
    <t>This is a class deliverable, more details on weekly schedule</t>
  </si>
  <si>
    <t>Completed -This is a class deliverable, more details on weekly schedule</t>
  </si>
  <si>
    <t>Senior design poster</t>
  </si>
  <si>
    <t>Individual Report</t>
  </si>
  <si>
    <t>Test plan portion</t>
  </si>
  <si>
    <t>Senior design notebook</t>
  </si>
  <si>
    <t>Completed - More details on weekly project schedule</t>
  </si>
  <si>
    <t>Completed - Required for the course</t>
  </si>
  <si>
    <t>Completed</t>
  </si>
  <si>
    <t>Combine audio transformer and low pass filter</t>
  </si>
  <si>
    <t>Completed - simple soldering</t>
  </si>
  <si>
    <t>RF splitter and combiner</t>
  </si>
  <si>
    <t>It is a doubled wrapped torroid</t>
  </si>
  <si>
    <t>Bandpass filters</t>
  </si>
  <si>
    <t xml:space="preserve">Mixer Circuit </t>
  </si>
  <si>
    <t>This is the implementation of the clock generator to the mixers</t>
  </si>
  <si>
    <t>Testing and benchmarking circuits</t>
  </si>
  <si>
    <t xml:space="preserve">This task is verifying our project is meeting our goals in a more formalized task. </t>
  </si>
  <si>
    <t>Implement RF Receive Code</t>
  </si>
  <si>
    <t>This will be the completion of and testing of the Receving end of the radio</t>
  </si>
  <si>
    <t>Speaker Circuit (Audio sheild -&gt; Speaker)</t>
  </si>
  <si>
    <t>LCD for Teensy</t>
  </si>
  <si>
    <t>Making a nice display for the current frequency</t>
  </si>
  <si>
    <t>Making it be able to actually output audio</t>
  </si>
  <si>
    <t>Encoder</t>
  </si>
  <si>
    <t>This is the selection mechanism for the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</si>
</sst>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
      <sz val="11"/>
      <color theme="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1" fillId="0" borderId="0" xfId="0" applyFont="1"/>
    <xf numFmtId="0" fontId="1" fillId="0" borderId="1" xfId="0" applyFont="1"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wrapText="1"/>
    </xf>
    <xf numFmtId="1" fontId="0" fillId="2" borderId="2" xfId="0" applyNumberFormat="1" applyFill="1" applyBorder="1" applyAlignment="1">
      <alignment horizontal="center" vertical="center"/>
    </xf>
    <xf numFmtId="0" fontId="0" fillId="0" borderId="2" xfId="0" applyFont="1" applyBorder="1" applyAlignment="1">
      <alignment horizontal="left" vertical="top" wrapText="1"/>
    </xf>
    <xf numFmtId="14" fontId="0" fillId="0" borderId="2"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wrapText="1"/>
    </xf>
    <xf numFmtId="0" fontId="1"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cellXfs>
  <cellStyles count="1">
    <cellStyle name="Normal" xfId="0" builtinId="0"/>
  </cellStyles>
  <dxfs count="32">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7"/>
  <sheetViews>
    <sheetView showGridLines="0" tabSelected="1" workbookViewId="0">
      <selection activeCell="D21" sqref="D21"/>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28.28515625" style="21" customWidth="1"/>
  </cols>
  <sheetData>
    <row r="1" spans="2:6" ht="26.25" x14ac:dyDescent="0.4">
      <c r="B1" s="3" t="s">
        <v>19</v>
      </c>
    </row>
    <row r="2" spans="2:6" x14ac:dyDescent="0.25">
      <c r="B2" s="4">
        <v>43500</v>
      </c>
      <c r="C2" t="s">
        <v>10</v>
      </c>
    </row>
    <row r="3" spans="2:6" s="1" customFormat="1" x14ac:dyDescent="0.25">
      <c r="B3" s="2" t="s">
        <v>0</v>
      </c>
      <c r="C3" s="2" t="s">
        <v>1</v>
      </c>
      <c r="D3" s="2" t="s">
        <v>4</v>
      </c>
      <c r="E3" s="6" t="s">
        <v>2</v>
      </c>
      <c r="F3" s="22" t="s">
        <v>3</v>
      </c>
    </row>
    <row r="4" spans="2:6" s="1" customFormat="1" ht="30" x14ac:dyDescent="0.25">
      <c r="B4" s="18">
        <v>43493</v>
      </c>
      <c r="C4" s="29" t="s">
        <v>44</v>
      </c>
      <c r="D4" s="9" t="s">
        <v>11</v>
      </c>
      <c r="E4" s="19">
        <v>43500</v>
      </c>
      <c r="F4" s="20" t="s">
        <v>45</v>
      </c>
    </row>
    <row r="5" spans="2:6" s="1" customFormat="1" ht="30" x14ac:dyDescent="0.25">
      <c r="B5" s="18">
        <v>43493</v>
      </c>
      <c r="C5" s="29" t="s">
        <v>46</v>
      </c>
      <c r="D5" s="9" t="s">
        <v>11</v>
      </c>
      <c r="E5" s="19">
        <v>43502</v>
      </c>
      <c r="F5" s="20" t="s">
        <v>47</v>
      </c>
    </row>
    <row r="6" spans="2:6" s="1" customFormat="1" x14ac:dyDescent="0.25">
      <c r="B6" s="18">
        <v>43493</v>
      </c>
      <c r="C6" s="29" t="s">
        <v>48</v>
      </c>
      <c r="D6" s="9" t="s">
        <v>27</v>
      </c>
      <c r="E6" s="19">
        <v>43509</v>
      </c>
      <c r="F6" s="20"/>
    </row>
    <row r="7" spans="2:6" s="1" customFormat="1" ht="45" x14ac:dyDescent="0.25">
      <c r="B7" s="18">
        <v>43500</v>
      </c>
      <c r="C7" s="29" t="s">
        <v>49</v>
      </c>
      <c r="D7" s="9" t="s">
        <v>12</v>
      </c>
      <c r="E7" s="19">
        <v>43516</v>
      </c>
      <c r="F7" s="20" t="s">
        <v>50</v>
      </c>
    </row>
    <row r="8" spans="2:6" s="1" customFormat="1" ht="45" x14ac:dyDescent="0.25">
      <c r="B8" s="18">
        <v>43493</v>
      </c>
      <c r="C8" s="29" t="s">
        <v>51</v>
      </c>
      <c r="D8" s="9" t="s">
        <v>12</v>
      </c>
      <c r="E8" s="19">
        <v>43544</v>
      </c>
      <c r="F8" s="20" t="s">
        <v>52</v>
      </c>
    </row>
    <row r="9" spans="2:6" s="1" customFormat="1" ht="45" x14ac:dyDescent="0.25">
      <c r="B9" s="18">
        <v>43493</v>
      </c>
      <c r="C9" s="32" t="s">
        <v>53</v>
      </c>
      <c r="D9" s="9" t="s">
        <v>11</v>
      </c>
      <c r="E9" s="19">
        <v>43516</v>
      </c>
      <c r="F9" s="20" t="s">
        <v>54</v>
      </c>
    </row>
    <row r="10" spans="2:6" s="1" customFormat="1" ht="30" x14ac:dyDescent="0.25">
      <c r="B10" s="18">
        <v>43500</v>
      </c>
      <c r="C10" s="32" t="s">
        <v>55</v>
      </c>
      <c r="D10" s="9" t="s">
        <v>27</v>
      </c>
      <c r="E10" s="19">
        <v>43516</v>
      </c>
      <c r="F10" s="20" t="s">
        <v>58</v>
      </c>
    </row>
    <row r="11" spans="2:6" s="1" customFormat="1" ht="30" x14ac:dyDescent="0.25">
      <c r="B11" s="18">
        <v>43500</v>
      </c>
      <c r="C11" s="33" t="s">
        <v>56</v>
      </c>
      <c r="D11" s="9" t="s">
        <v>11</v>
      </c>
      <c r="E11" s="19">
        <v>43516</v>
      </c>
      <c r="F11" s="20" t="s">
        <v>57</v>
      </c>
    </row>
    <row r="12" spans="2:6" s="1" customFormat="1" ht="30" x14ac:dyDescent="0.25">
      <c r="B12" s="18">
        <v>43500</v>
      </c>
      <c r="C12" s="33" t="s">
        <v>59</v>
      </c>
      <c r="D12" s="9" t="s">
        <v>12</v>
      </c>
      <c r="E12" s="19">
        <v>43516</v>
      </c>
      <c r="F12" s="20" t="s">
        <v>60</v>
      </c>
    </row>
    <row r="13" spans="2:6" s="1" customFormat="1" x14ac:dyDescent="0.25">
      <c r="B13" s="16"/>
      <c r="C13" s="17"/>
      <c r="D13" s="17"/>
      <c r="E13" s="17"/>
      <c r="F13" s="17"/>
    </row>
    <row r="14" spans="2:6" s="1" customFormat="1" x14ac:dyDescent="0.25">
      <c r="B14" t="s">
        <v>8</v>
      </c>
      <c r="C14" t="s">
        <v>9</v>
      </c>
      <c r="D14"/>
      <c r="E14"/>
      <c r="F14" s="21"/>
    </row>
    <row r="15" spans="2:6" s="1" customFormat="1" x14ac:dyDescent="0.25">
      <c r="B15" s="13">
        <f>COUNTIF(D$4:D$13,C15)</f>
        <v>4</v>
      </c>
      <c r="C15" t="str">
        <f>'Instructions and Lists'!$A$2</f>
        <v>James Bell</v>
      </c>
      <c r="D15"/>
      <c r="E15"/>
      <c r="F15" s="21"/>
    </row>
    <row r="16" spans="2:6" s="1" customFormat="1" x14ac:dyDescent="0.25">
      <c r="B16" s="13">
        <f>COUNTIF(D$4:D$13,C16)</f>
        <v>2</v>
      </c>
      <c r="C16" t="str">
        <f>'Instructions and Lists'!$A$3</f>
        <v>Samual Hussey</v>
      </c>
      <c r="D16"/>
      <c r="E16"/>
      <c r="F16" s="21"/>
    </row>
    <row r="17" spans="2:3" x14ac:dyDescent="0.25">
      <c r="B17" s="13">
        <f>COUNTIF(D$4:D$13,C17)</f>
        <v>3</v>
      </c>
      <c r="C17" t="str">
        <f>'Instructions and Lists'!$A$4</f>
        <v>Zachary Schneiderman</v>
      </c>
    </row>
  </sheetData>
  <conditionalFormatting sqref="C9">
    <cfRule type="cellIs" dxfId="31" priority="28" operator="between">
      <formula>43466</formula>
      <formula>43831</formula>
    </cfRule>
    <cfRule type="cellIs" dxfId="30" priority="29" operator="between">
      <formula>43343</formula>
      <formula>43466</formula>
    </cfRule>
    <cfRule type="endsWith" dxfId="29" priority="30" operator="endsWith" text="Not Started">
      <formula>RIGHT(C9,LEN("Not Started"))="Not Started"</formula>
    </cfRule>
    <cfRule type="endsWith" dxfId="28" priority="31" stopIfTrue="1" operator="endsWith" text="In progress">
      <formula>RIGHT(C9,LEN("In progress"))="In progress"</formula>
    </cfRule>
    <cfRule type="endsWith" dxfId="27" priority="32" operator="endsWith" text="Finished">
      <formula>RIGHT(C9,LEN("Finished"))="Finished"</formula>
    </cfRule>
  </conditionalFormatting>
  <conditionalFormatting sqref="C9">
    <cfRule type="containsText" dxfId="26" priority="26" operator="containsText" text="Overdue">
      <formula>NOT(ISERROR(SEARCH("Overdue",C9)))</formula>
    </cfRule>
    <cfRule type="containsText" dxfId="25" priority="27" operator="containsText" text="Critical">
      <formula>NOT(ISERROR(SEARCH("Critical",C9)))</formula>
    </cfRule>
  </conditionalFormatting>
  <conditionalFormatting sqref="C9">
    <cfRule type="expression" dxfId="24" priority="25">
      <formula>$G9="In progress"</formula>
    </cfRule>
  </conditionalFormatting>
  <conditionalFormatting sqref="C10">
    <cfRule type="cellIs" dxfId="23" priority="20" operator="between">
      <formula>43466</formula>
      <formula>43831</formula>
    </cfRule>
    <cfRule type="cellIs" dxfId="22" priority="21" operator="between">
      <formula>43343</formula>
      <formula>43466</formula>
    </cfRule>
    <cfRule type="endsWith" dxfId="21" priority="22" operator="endsWith" text="Not Started">
      <formula>RIGHT(C10,LEN("Not Started"))="Not Started"</formula>
    </cfRule>
    <cfRule type="endsWith" dxfId="20" priority="23" stopIfTrue="1" operator="endsWith" text="In progress">
      <formula>RIGHT(C10,LEN("In progress"))="In progress"</formula>
    </cfRule>
    <cfRule type="endsWith" dxfId="19" priority="24" operator="endsWith" text="Finished">
      <formula>RIGHT(C10,LEN("Finished"))="Finished"</formula>
    </cfRule>
  </conditionalFormatting>
  <conditionalFormatting sqref="C10">
    <cfRule type="containsText" dxfId="18" priority="18" operator="containsText" text="Overdue">
      <formula>NOT(ISERROR(SEARCH("Overdue",C10)))</formula>
    </cfRule>
    <cfRule type="containsText" dxfId="17" priority="19" operator="containsText" text="Critical">
      <formula>NOT(ISERROR(SEARCH("Critical",C10)))</formula>
    </cfRule>
  </conditionalFormatting>
  <conditionalFormatting sqref="C10">
    <cfRule type="expression" dxfId="16" priority="17">
      <formula>$G10="In progress"</formula>
    </cfRule>
  </conditionalFormatting>
  <conditionalFormatting sqref="C11">
    <cfRule type="cellIs" dxfId="15" priority="12" operator="between">
      <formula>43466</formula>
      <formula>43831</formula>
    </cfRule>
    <cfRule type="cellIs" dxfId="14" priority="13" operator="between">
      <formula>43343</formula>
      <formula>43466</formula>
    </cfRule>
    <cfRule type="endsWith" dxfId="13" priority="14" operator="endsWith" text="Not Started">
      <formula>RIGHT(C11,LEN("Not Started"))="Not Started"</formula>
    </cfRule>
    <cfRule type="endsWith" dxfId="12" priority="15" stopIfTrue="1" operator="endsWith" text="In progress">
      <formula>RIGHT(C11,LEN("In progress"))="In progress"</formula>
    </cfRule>
    <cfRule type="endsWith" dxfId="11" priority="16" operator="endsWith" text="Finished">
      <formula>RIGHT(C11,LEN("Finished"))="Finished"</formula>
    </cfRule>
  </conditionalFormatting>
  <conditionalFormatting sqref="C11">
    <cfRule type="containsText" dxfId="10" priority="10" operator="containsText" text="Overdue">
      <formula>NOT(ISERROR(SEARCH("Overdue",C11)))</formula>
    </cfRule>
    <cfRule type="containsText" dxfId="9" priority="11" operator="containsText" text="Critical">
      <formula>NOT(ISERROR(SEARCH("Critical",C11)))</formula>
    </cfRule>
  </conditionalFormatting>
  <conditionalFormatting sqref="C11">
    <cfRule type="expression" dxfId="8" priority="9">
      <formula>$G11="In progress"</formula>
    </cfRule>
  </conditionalFormatting>
  <conditionalFormatting sqref="C12">
    <cfRule type="cellIs" dxfId="7" priority="4" operator="between">
      <formula>43466</formula>
      <formula>43831</formula>
    </cfRule>
    <cfRule type="cellIs" dxfId="6" priority="5" operator="between">
      <formula>43343</formula>
      <formula>43466</formula>
    </cfRule>
    <cfRule type="endsWith" dxfId="5" priority="6" operator="endsWith" text="Not Started">
      <formula>RIGHT(C12,LEN("Not Started"))="Not Started"</formula>
    </cfRule>
    <cfRule type="endsWith" dxfId="4" priority="7" stopIfTrue="1" operator="endsWith" text="In progress">
      <formula>RIGHT(C12,LEN("In progress"))="In progress"</formula>
    </cfRule>
    <cfRule type="endsWith" dxfId="3" priority="8" operator="endsWith" text="Finished">
      <formula>RIGHT(C12,LEN("Finished"))="Finished"</formula>
    </cfRule>
  </conditionalFormatting>
  <conditionalFormatting sqref="C12">
    <cfRule type="containsText" dxfId="2" priority="2" operator="containsText" text="Overdue">
      <formula>NOT(ISERROR(SEARCH("Overdue",C12)))</formula>
    </cfRule>
    <cfRule type="containsText" dxfId="1" priority="3" operator="containsText" text="Critical">
      <formula>NOT(ISERROR(SEARCH("Critical",C12)))</formula>
    </cfRule>
  </conditionalFormatting>
  <conditionalFormatting sqref="C12">
    <cfRule type="expression" dxfId="0" priority="1">
      <formula>$G12="In progress"</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D4:D12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9" workbookViewId="0">
      <selection activeCell="F37" sqref="F37"/>
    </sheetView>
  </sheetViews>
  <sheetFormatPr defaultRowHeight="15" x14ac:dyDescent="0.25"/>
  <cols>
    <col min="1" max="1" width="10.7109375" bestFit="1" customWidth="1"/>
    <col min="2" max="2" width="36.7109375" customWidth="1"/>
    <col min="3" max="3" width="19.42578125" customWidth="1"/>
    <col min="4" max="4" width="11.28515625" customWidth="1"/>
    <col min="5" max="5" width="5.85546875" style="5" customWidth="1"/>
    <col min="6" max="6" width="27.28515625" style="30" customWidth="1"/>
  </cols>
  <sheetData>
    <row r="1" spans="1:6" ht="26.25" x14ac:dyDescent="0.4">
      <c r="A1" s="3" t="s">
        <v>19</v>
      </c>
    </row>
    <row r="2" spans="1:6" x14ac:dyDescent="0.25">
      <c r="A2" s="4">
        <v>43418</v>
      </c>
      <c r="B2" t="s">
        <v>6</v>
      </c>
    </row>
    <row r="3" spans="1:6" s="1" customFormat="1" x14ac:dyDescent="0.25">
      <c r="A3" s="2" t="s">
        <v>0</v>
      </c>
      <c r="B3" s="2" t="s">
        <v>1</v>
      </c>
      <c r="C3" s="2" t="s">
        <v>4</v>
      </c>
      <c r="D3" s="6" t="s">
        <v>2</v>
      </c>
      <c r="E3" s="6" t="s">
        <v>5</v>
      </c>
      <c r="F3" s="31" t="s">
        <v>3</v>
      </c>
    </row>
    <row r="4" spans="1:6" ht="45" x14ac:dyDescent="0.25">
      <c r="A4" s="11">
        <v>43343</v>
      </c>
      <c r="B4" s="8" t="s">
        <v>14</v>
      </c>
      <c r="C4" s="9" t="s">
        <v>11</v>
      </c>
      <c r="D4" s="11">
        <v>43344</v>
      </c>
      <c r="E4" s="10" t="str">
        <f t="shared" ref="E4:E5" si="0">IF(ISERROR(DATEDIF($A$2,D4,"d")),"-",DATEDIF($A$2,D4,"d"))</f>
        <v>-</v>
      </c>
      <c r="F4" s="8" t="s">
        <v>15</v>
      </c>
    </row>
    <row r="5" spans="1:6" ht="27" customHeight="1" x14ac:dyDescent="0.25">
      <c r="A5" s="7">
        <v>43343</v>
      </c>
      <c r="B5" s="15" t="s">
        <v>16</v>
      </c>
      <c r="C5" s="9" t="s">
        <v>12</v>
      </c>
      <c r="D5" s="7">
        <v>43353</v>
      </c>
      <c r="E5" s="10" t="str">
        <f t="shared" si="0"/>
        <v>-</v>
      </c>
      <c r="F5" s="15" t="s">
        <v>17</v>
      </c>
    </row>
    <row r="6" spans="1:6" ht="30" x14ac:dyDescent="0.25">
      <c r="A6" s="11">
        <v>43343</v>
      </c>
      <c r="B6" s="8" t="s">
        <v>13</v>
      </c>
      <c r="C6" s="9" t="s">
        <v>11</v>
      </c>
      <c r="D6" s="11">
        <v>43355</v>
      </c>
      <c r="E6" s="14" t="str">
        <f t="shared" ref="E6:E7" si="1">IF(ISERROR(DATEDIF($B$2,D6,"d")),"-",DATEDIF($B$2,D6,"d"))</f>
        <v>-</v>
      </c>
      <c r="F6" s="15" t="s">
        <v>20</v>
      </c>
    </row>
    <row r="7" spans="1:6" ht="30" x14ac:dyDescent="0.25">
      <c r="A7" s="11">
        <v>43343</v>
      </c>
      <c r="B7" s="8" t="s">
        <v>13</v>
      </c>
      <c r="C7" s="9" t="s">
        <v>27</v>
      </c>
      <c r="D7" s="11">
        <v>43355</v>
      </c>
      <c r="E7" s="14" t="str">
        <f t="shared" si="1"/>
        <v>-</v>
      </c>
      <c r="F7" s="15" t="s">
        <v>20</v>
      </c>
    </row>
    <row r="8" spans="1:6" ht="30" x14ac:dyDescent="0.25">
      <c r="A8" s="11">
        <v>43343</v>
      </c>
      <c r="B8" s="8" t="s">
        <v>13</v>
      </c>
      <c r="C8" s="9" t="s">
        <v>12</v>
      </c>
      <c r="D8" s="11">
        <v>43355</v>
      </c>
      <c r="E8" s="14" t="str">
        <f>IF(ISERROR(DATEDIF($B$2,D8,"d")),"-",DATEDIF($B$2,D8,"d"))</f>
        <v>-</v>
      </c>
      <c r="F8" s="15" t="s">
        <v>20</v>
      </c>
    </row>
    <row r="9" spans="1:6" ht="30" x14ac:dyDescent="0.25">
      <c r="A9" s="11">
        <v>43343</v>
      </c>
      <c r="B9" s="8" t="s">
        <v>18</v>
      </c>
      <c r="C9" s="9" t="s">
        <v>11</v>
      </c>
      <c r="D9" s="11">
        <v>43357</v>
      </c>
      <c r="E9" s="14" t="str">
        <f>IF(ISERROR(DATEDIF($B$2,D9,"d")),"-",DATEDIF($B$2,D9,"d"))</f>
        <v>-</v>
      </c>
      <c r="F9" s="15" t="s">
        <v>25</v>
      </c>
    </row>
    <row r="10" spans="1:6" ht="30" x14ac:dyDescent="0.25">
      <c r="A10" s="11">
        <v>43343</v>
      </c>
      <c r="B10" s="8" t="s">
        <v>18</v>
      </c>
      <c r="C10" s="9" t="s">
        <v>27</v>
      </c>
      <c r="D10" s="11">
        <v>43357</v>
      </c>
      <c r="E10" s="14" t="str">
        <f>IF(ISERROR(DATEDIF($B$2,D10,"d")),"-",DATEDIF($B$2,D10,"d"))</f>
        <v>-</v>
      </c>
      <c r="F10" s="15" t="s">
        <v>25</v>
      </c>
    </row>
    <row r="11" spans="1:6" ht="30" x14ac:dyDescent="0.25">
      <c r="A11" s="11">
        <v>43343</v>
      </c>
      <c r="B11" s="8" t="s">
        <v>18</v>
      </c>
      <c r="C11" s="9" t="s">
        <v>12</v>
      </c>
      <c r="D11" s="11">
        <v>43357</v>
      </c>
      <c r="E11" s="14" t="str">
        <f>IF(ISERROR(DATEDIF($B$2,D11,"d")),"-",DATEDIF($B$2,D11,"d"))</f>
        <v>-</v>
      </c>
      <c r="F11" s="15" t="s">
        <v>25</v>
      </c>
    </row>
    <row r="12" spans="1:6" ht="30" x14ac:dyDescent="0.25">
      <c r="A12" s="18">
        <v>43355</v>
      </c>
      <c r="B12" s="24" t="s">
        <v>21</v>
      </c>
      <c r="C12" s="9" t="s">
        <v>11</v>
      </c>
      <c r="D12" s="27">
        <v>43391</v>
      </c>
      <c r="E12" s="25" t="str">
        <f>IF(ISERROR(DATEDIF($B$2,D12,"d")),"-",DATEDIF($B$2,D12,"d"))</f>
        <v>-</v>
      </c>
      <c r="F12" s="26" t="s">
        <v>30</v>
      </c>
    </row>
    <row r="13" spans="1:6" ht="45" x14ac:dyDescent="0.25">
      <c r="A13" s="18">
        <v>43355</v>
      </c>
      <c r="B13" s="15" t="s">
        <v>22</v>
      </c>
      <c r="C13" s="28" t="s">
        <v>24</v>
      </c>
      <c r="D13" s="19">
        <v>43395</v>
      </c>
      <c r="E13" s="14" t="str">
        <f t="shared" ref="E13:E14" si="2">IF(ISERROR(DATEDIF($B$2,D13,"d")),"-",DATEDIF($B$2,D13,"d"))</f>
        <v>-</v>
      </c>
      <c r="F13" s="20" t="s">
        <v>31</v>
      </c>
    </row>
    <row r="14" spans="1:6" ht="30" x14ac:dyDescent="0.25">
      <c r="A14" s="18">
        <v>43355</v>
      </c>
      <c r="B14" s="23" t="s">
        <v>23</v>
      </c>
      <c r="C14" s="9" t="s">
        <v>12</v>
      </c>
      <c r="D14" s="19">
        <v>43395</v>
      </c>
      <c r="E14" s="14" t="str">
        <f t="shared" si="2"/>
        <v>-</v>
      </c>
      <c r="F14" s="20" t="s">
        <v>32</v>
      </c>
    </row>
    <row r="15" spans="1:6" ht="45" x14ac:dyDescent="0.25">
      <c r="A15" s="11">
        <v>43376</v>
      </c>
      <c r="B15" s="8" t="s">
        <v>26</v>
      </c>
      <c r="C15" s="9" t="s">
        <v>11</v>
      </c>
      <c r="D15" s="11">
        <v>43401</v>
      </c>
      <c r="E15" s="14" t="str">
        <f>IF(ISERROR(DATEDIF($B$2,D15,"d")),"-",DATEDIF($B$2,D15,"d"))</f>
        <v>-</v>
      </c>
      <c r="F15" s="23" t="s">
        <v>33</v>
      </c>
    </row>
    <row r="16" spans="1:6" ht="45" x14ac:dyDescent="0.25">
      <c r="A16" s="18">
        <v>43397</v>
      </c>
      <c r="B16" s="29" t="s">
        <v>29</v>
      </c>
      <c r="C16" s="9" t="s">
        <v>27</v>
      </c>
      <c r="D16" s="19">
        <v>43405</v>
      </c>
      <c r="E16" s="14" t="str">
        <f t="shared" ref="E16:E22" si="3">IF(ISERROR(DATEDIF($B$2,D16,"d")),"-",DATEDIF($B$2,D16,"d"))</f>
        <v>-</v>
      </c>
      <c r="F16" s="20" t="s">
        <v>34</v>
      </c>
    </row>
    <row r="17" spans="1:6" ht="45" x14ac:dyDescent="0.25">
      <c r="A17" s="18">
        <v>43397</v>
      </c>
      <c r="B17" s="29" t="s">
        <v>28</v>
      </c>
      <c r="C17" s="9" t="s">
        <v>27</v>
      </c>
      <c r="D17" s="19">
        <v>43422</v>
      </c>
      <c r="E17" s="14" t="str">
        <f t="shared" si="3"/>
        <v>-</v>
      </c>
      <c r="F17" s="20" t="s">
        <v>35</v>
      </c>
    </row>
    <row r="18" spans="1:6" ht="45" x14ac:dyDescent="0.25">
      <c r="A18" s="18">
        <v>43397</v>
      </c>
      <c r="B18" s="29" t="s">
        <v>28</v>
      </c>
      <c r="C18" s="9" t="s">
        <v>11</v>
      </c>
      <c r="D18" s="19">
        <v>43422</v>
      </c>
      <c r="E18" s="14" t="str">
        <f t="shared" si="3"/>
        <v>-</v>
      </c>
      <c r="F18" s="20" t="s">
        <v>35</v>
      </c>
    </row>
    <row r="19" spans="1:6" ht="45" x14ac:dyDescent="0.25">
      <c r="A19" s="18">
        <v>43397</v>
      </c>
      <c r="B19" s="29" t="s">
        <v>28</v>
      </c>
      <c r="C19" s="9" t="s">
        <v>12</v>
      </c>
      <c r="D19" s="19">
        <v>43422</v>
      </c>
      <c r="E19" s="14" t="str">
        <f t="shared" si="3"/>
        <v>-</v>
      </c>
      <c r="F19" s="20" t="s">
        <v>35</v>
      </c>
    </row>
    <row r="20" spans="1:6" ht="45" x14ac:dyDescent="0.25">
      <c r="A20" s="18">
        <v>43397</v>
      </c>
      <c r="B20" s="29" t="s">
        <v>28</v>
      </c>
      <c r="C20" s="9" t="s">
        <v>27</v>
      </c>
      <c r="D20" s="19">
        <v>43422</v>
      </c>
      <c r="E20" s="14" t="str">
        <f t="shared" si="3"/>
        <v>-</v>
      </c>
      <c r="F20" s="20" t="s">
        <v>36</v>
      </c>
    </row>
    <row r="21" spans="1:6" ht="45" x14ac:dyDescent="0.25">
      <c r="A21" s="18">
        <v>43397</v>
      </c>
      <c r="B21" s="29" t="s">
        <v>28</v>
      </c>
      <c r="C21" s="9" t="s">
        <v>11</v>
      </c>
      <c r="D21" s="19">
        <v>43422</v>
      </c>
      <c r="E21" s="14" t="str">
        <f t="shared" si="3"/>
        <v>-</v>
      </c>
      <c r="F21" s="20" t="s">
        <v>36</v>
      </c>
    </row>
    <row r="22" spans="1:6" ht="45" x14ac:dyDescent="0.25">
      <c r="A22" s="18">
        <v>43397</v>
      </c>
      <c r="B22" s="29" t="s">
        <v>28</v>
      </c>
      <c r="C22" s="9" t="s">
        <v>12</v>
      </c>
      <c r="D22" s="19">
        <v>43422</v>
      </c>
      <c r="E22" s="14" t="str">
        <f t="shared" si="3"/>
        <v>-</v>
      </c>
      <c r="F22" s="20" t="s">
        <v>36</v>
      </c>
    </row>
    <row r="23" spans="1:6" ht="30" x14ac:dyDescent="0.25">
      <c r="A23" s="18">
        <v>43423</v>
      </c>
      <c r="B23" s="29" t="s">
        <v>39</v>
      </c>
      <c r="C23" s="9" t="s">
        <v>27</v>
      </c>
      <c r="D23" s="19">
        <v>43434</v>
      </c>
      <c r="E23" s="14"/>
      <c r="F23" s="20" t="s">
        <v>41</v>
      </c>
    </row>
    <row r="24" spans="1:6" ht="30" x14ac:dyDescent="0.25">
      <c r="A24" s="18">
        <v>43423</v>
      </c>
      <c r="B24" s="29" t="s">
        <v>39</v>
      </c>
      <c r="C24" s="9" t="s">
        <v>11</v>
      </c>
      <c r="D24" s="19">
        <v>43434</v>
      </c>
      <c r="E24" s="14"/>
      <c r="F24" s="20" t="s">
        <v>41</v>
      </c>
    </row>
    <row r="25" spans="1:6" ht="30" x14ac:dyDescent="0.25">
      <c r="A25" s="18">
        <v>43423</v>
      </c>
      <c r="B25" s="29" t="s">
        <v>39</v>
      </c>
      <c r="C25" s="9" t="s">
        <v>12</v>
      </c>
      <c r="D25" s="19">
        <v>43434</v>
      </c>
      <c r="E25" s="14"/>
      <c r="F25" s="20" t="s">
        <v>41</v>
      </c>
    </row>
    <row r="26" spans="1:6" x14ac:dyDescent="0.25">
      <c r="A26" s="18">
        <v>43409</v>
      </c>
      <c r="B26" s="29" t="s">
        <v>37</v>
      </c>
      <c r="C26" s="9" t="s">
        <v>12</v>
      </c>
      <c r="D26" s="19">
        <v>43434</v>
      </c>
      <c r="E26" s="14" t="str">
        <f t="shared" ref="E26:E29" si="4">IF(ISERROR(DATEDIF($B$2,D26,"d")),"-",DATEDIF($B$2,D26,"d"))</f>
        <v>-</v>
      </c>
      <c r="F26" s="20" t="s">
        <v>43</v>
      </c>
    </row>
    <row r="27" spans="1:6" x14ac:dyDescent="0.25">
      <c r="A27" s="18">
        <v>43411</v>
      </c>
      <c r="B27" s="29" t="s">
        <v>40</v>
      </c>
      <c r="C27" s="9" t="s">
        <v>11</v>
      </c>
      <c r="D27" s="19">
        <v>43441</v>
      </c>
      <c r="E27" s="14" t="str">
        <f t="shared" si="4"/>
        <v>-</v>
      </c>
      <c r="F27" s="20" t="s">
        <v>43</v>
      </c>
    </row>
    <row r="28" spans="1:6" ht="30" x14ac:dyDescent="0.25">
      <c r="A28" s="18">
        <v>43423</v>
      </c>
      <c r="B28" s="29" t="s">
        <v>38</v>
      </c>
      <c r="C28" s="9" t="s">
        <v>27</v>
      </c>
      <c r="D28" s="19">
        <v>43437</v>
      </c>
      <c r="E28" s="14" t="str">
        <f t="shared" si="4"/>
        <v>-</v>
      </c>
      <c r="F28" s="20" t="s">
        <v>42</v>
      </c>
    </row>
    <row r="29" spans="1:6" ht="30" x14ac:dyDescent="0.25">
      <c r="A29" s="18">
        <v>43423</v>
      </c>
      <c r="B29" s="29" t="s">
        <v>38</v>
      </c>
      <c r="C29" s="9" t="s">
        <v>11</v>
      </c>
      <c r="D29" s="19">
        <v>43437</v>
      </c>
      <c r="E29" s="14"/>
      <c r="F29" s="20" t="s">
        <v>42</v>
      </c>
    </row>
    <row r="30" spans="1:6" ht="30" x14ac:dyDescent="0.25">
      <c r="A30" s="18">
        <v>43423</v>
      </c>
      <c r="B30" s="29" t="s">
        <v>38</v>
      </c>
      <c r="C30" s="9" t="s">
        <v>12</v>
      </c>
      <c r="D30" s="19">
        <v>43437</v>
      </c>
      <c r="E30" s="14"/>
      <c r="F30" s="20" t="s">
        <v>42</v>
      </c>
    </row>
    <row r="32" spans="1:6" x14ac:dyDescent="0.25">
      <c r="A32" t="s">
        <v>8</v>
      </c>
      <c r="B32" t="s">
        <v>9</v>
      </c>
    </row>
    <row r="33" spans="1:2" x14ac:dyDescent="0.25">
      <c r="A33" s="12">
        <f>COUNTIF(C$4:C$11,B33)</f>
        <v>3</v>
      </c>
      <c r="B33" t="str">
        <f>'Instructions and Lists'!$A$2</f>
        <v>James Bell</v>
      </c>
    </row>
    <row r="34" spans="1:2" x14ac:dyDescent="0.25">
      <c r="A34" s="12">
        <f>COUNTIF(C$4:C$11,B34)</f>
        <v>2</v>
      </c>
      <c r="B34" t="str">
        <f>'Instructions and Lists'!$A$3</f>
        <v>Samual Hussey</v>
      </c>
    </row>
    <row r="35" spans="1:2" x14ac:dyDescent="0.25">
      <c r="A35" s="12">
        <f>COUNTIF(C$4:C$11,B35)</f>
        <v>3</v>
      </c>
      <c r="B35" t="str">
        <f>'Instructions and Lists'!$A$4</f>
        <v>Zachary Schneiderman</v>
      </c>
    </row>
    <row r="36" spans="1:2" x14ac:dyDescent="0.25">
      <c r="A36" s="12">
        <f>COUNTIF(C$4:C$5,B36)</f>
        <v>0</v>
      </c>
      <c r="B36">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C4:C12 C14:C30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27</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2019-02-04T17:54:32Z</dcterms:modified>
</cp:coreProperties>
</file>