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llazhang/Downloads/assignment2-parta/"/>
    </mc:Choice>
  </mc:AlternateContent>
  <xr:revisionPtr revIDLastSave="0" documentId="13_ncr:1_{5B61031D-8ECE-CE45-9DDA-D4D58EA8071F}" xr6:coauthVersionLast="47" xr6:coauthVersionMax="47" xr10:uidLastSave="{00000000-0000-0000-0000-000000000000}"/>
  <bookViews>
    <workbookView xWindow="11900" yWindow="540" windowWidth="15420" windowHeight="16380" xr2:uid="{A7F2AD87-5E77-B64C-92AC-21233322E383}"/>
  </bookViews>
  <sheets>
    <sheet name="Wage47" sheetId="2" r:id="rId1"/>
    <sheet name="Sheet1" sheetId="1" r:id="rId2"/>
    <sheet name="realgdp" sheetId="4" r:id="rId3"/>
    <sheet name="realgdp (2)" sheetId="6" r:id="rId4"/>
    <sheet name="Sheet2" sheetId="3" r:id="rId5"/>
  </sheets>
  <definedNames>
    <definedName name="_xlchart.v1.0" hidden="1">'realgdp (2)'!$B$56:$EW$56</definedName>
    <definedName name="_xlchart.v1.1" hidden="1">'realgdp (2)'!$B$55:$EW$55</definedName>
    <definedName name="ExternalData_1" localSheetId="2" hidden="1">'realgdp'!$A$1:$F$49</definedName>
    <definedName name="ExternalData_1" localSheetId="3" hidden="1">'realgdp (2)'!$A$1:$EW$49</definedName>
    <definedName name="ExternalData_1" localSheetId="0" hidden="1">Wage47!$A$1:$D$24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6" l="1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DI56" i="6"/>
  <c r="DJ56" i="6"/>
  <c r="DK56" i="6"/>
  <c r="DL56" i="6"/>
  <c r="DM56" i="6"/>
  <c r="DN56" i="6"/>
  <c r="DO56" i="6"/>
  <c r="DP56" i="6"/>
  <c r="DQ56" i="6"/>
  <c r="DR56" i="6"/>
  <c r="DS56" i="6"/>
  <c r="DT56" i="6"/>
  <c r="DU56" i="6"/>
  <c r="DV56" i="6"/>
  <c r="DW56" i="6"/>
  <c r="DX56" i="6"/>
  <c r="DY56" i="6"/>
  <c r="DZ56" i="6"/>
  <c r="EA56" i="6"/>
  <c r="EB56" i="6"/>
  <c r="EC56" i="6"/>
  <c r="ED56" i="6"/>
  <c r="EE56" i="6"/>
  <c r="EF56" i="6"/>
  <c r="EG56" i="6"/>
  <c r="EH56" i="6"/>
  <c r="EI56" i="6"/>
  <c r="EJ56" i="6"/>
  <c r="EK56" i="6"/>
  <c r="EL56" i="6"/>
  <c r="EM56" i="6"/>
  <c r="EN56" i="6"/>
  <c r="EO56" i="6"/>
  <c r="EP56" i="6"/>
  <c r="EQ56" i="6"/>
  <c r="ER56" i="6"/>
  <c r="ES56" i="6"/>
  <c r="ET56" i="6"/>
  <c r="EU56" i="6"/>
  <c r="EV56" i="6"/>
  <c r="EW56" i="6"/>
  <c r="B56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DK55" i="6"/>
  <c r="DL55" i="6"/>
  <c r="DM55" i="6"/>
  <c r="DN55" i="6"/>
  <c r="DO55" i="6"/>
  <c r="DP55" i="6"/>
  <c r="DQ55" i="6"/>
  <c r="DR55" i="6"/>
  <c r="DS55" i="6"/>
  <c r="DT55" i="6"/>
  <c r="DU55" i="6"/>
  <c r="DV55" i="6"/>
  <c r="DW55" i="6"/>
  <c r="DX55" i="6"/>
  <c r="DY55" i="6"/>
  <c r="DZ55" i="6"/>
  <c r="EA55" i="6"/>
  <c r="EB55" i="6"/>
  <c r="EC55" i="6"/>
  <c r="ED55" i="6"/>
  <c r="EE55" i="6"/>
  <c r="EF55" i="6"/>
  <c r="EG55" i="6"/>
  <c r="EH55" i="6"/>
  <c r="EI55" i="6"/>
  <c r="EJ55" i="6"/>
  <c r="EK55" i="6"/>
  <c r="EL55" i="6"/>
  <c r="EM55" i="6"/>
  <c r="EN55" i="6"/>
  <c r="EO55" i="6"/>
  <c r="EP55" i="6"/>
  <c r="EQ55" i="6"/>
  <c r="ER55" i="6"/>
  <c r="ES55" i="6"/>
  <c r="ET55" i="6"/>
  <c r="EU55" i="6"/>
  <c r="EV55" i="6"/>
  <c r="EW55" i="6"/>
  <c r="B55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DI53" i="6"/>
  <c r="DJ53" i="6"/>
  <c r="DK53" i="6"/>
  <c r="DL53" i="6"/>
  <c r="DM53" i="6"/>
  <c r="DN53" i="6"/>
  <c r="DO53" i="6"/>
  <c r="DP53" i="6"/>
  <c r="DQ53" i="6"/>
  <c r="DR53" i="6"/>
  <c r="DS53" i="6"/>
  <c r="DT53" i="6"/>
  <c r="DU53" i="6"/>
  <c r="DV53" i="6"/>
  <c r="DW53" i="6"/>
  <c r="DX53" i="6"/>
  <c r="DY53" i="6"/>
  <c r="DZ53" i="6"/>
  <c r="EA53" i="6"/>
  <c r="EB53" i="6"/>
  <c r="EC53" i="6"/>
  <c r="ED53" i="6"/>
  <c r="EE53" i="6"/>
  <c r="EF53" i="6"/>
  <c r="EG53" i="6"/>
  <c r="EH53" i="6"/>
  <c r="EI53" i="6"/>
  <c r="EJ53" i="6"/>
  <c r="EK53" i="6"/>
  <c r="EL53" i="6"/>
  <c r="EM53" i="6"/>
  <c r="EN53" i="6"/>
  <c r="EO53" i="6"/>
  <c r="EP53" i="6"/>
  <c r="EQ53" i="6"/>
  <c r="ER53" i="6"/>
  <c r="ES53" i="6"/>
  <c r="ET53" i="6"/>
  <c r="EU53" i="6"/>
  <c r="EV53" i="6"/>
  <c r="EW53" i="6"/>
  <c r="B53" i="6"/>
  <c r="EH52" i="6"/>
  <c r="EI52" i="6"/>
  <c r="EJ52" i="6"/>
  <c r="EK52" i="6"/>
  <c r="EL52" i="6"/>
  <c r="EM52" i="6"/>
  <c r="EN52" i="6"/>
  <c r="EO52" i="6"/>
  <c r="EP52" i="6"/>
  <c r="EQ52" i="6"/>
  <c r="ER52" i="6"/>
  <c r="ES52" i="6"/>
  <c r="ET52" i="6"/>
  <c r="EU52" i="6"/>
  <c r="EV52" i="6"/>
  <c r="EW52" i="6"/>
  <c r="DH52" i="6"/>
  <c r="DI52" i="6"/>
  <c r="DJ52" i="6"/>
  <c r="DK52" i="6"/>
  <c r="DL52" i="6"/>
  <c r="DM52" i="6"/>
  <c r="DN52" i="6"/>
  <c r="DO52" i="6"/>
  <c r="DP52" i="6"/>
  <c r="DQ52" i="6"/>
  <c r="DR52" i="6"/>
  <c r="DS52" i="6"/>
  <c r="DT52" i="6"/>
  <c r="DU52" i="6"/>
  <c r="DV52" i="6"/>
  <c r="DW52" i="6"/>
  <c r="DX52" i="6"/>
  <c r="DY52" i="6"/>
  <c r="DZ52" i="6"/>
  <c r="EA52" i="6"/>
  <c r="EB52" i="6"/>
  <c r="EC52" i="6"/>
  <c r="ED52" i="6"/>
  <c r="EE52" i="6"/>
  <c r="EF52" i="6"/>
  <c r="EG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AP52" i="6"/>
  <c r="AQ52" i="6"/>
  <c r="AR52" i="6"/>
  <c r="AS52" i="6"/>
  <c r="AT52" i="6"/>
  <c r="AU52" i="6"/>
  <c r="AH52" i="6"/>
  <c r="AI52" i="6"/>
  <c r="AJ52" i="6"/>
  <c r="AK52" i="6"/>
  <c r="AL52" i="6"/>
  <c r="AM52" i="6"/>
  <c r="AN52" i="6"/>
  <c r="AO52" i="6"/>
  <c r="V52" i="6"/>
  <c r="W52" i="6"/>
  <c r="X52" i="6"/>
  <c r="Y52" i="6"/>
  <c r="Z52" i="6"/>
  <c r="AA52" i="6"/>
  <c r="AB52" i="6"/>
  <c r="AC52" i="6"/>
  <c r="AD52" i="6"/>
  <c r="AE52" i="6"/>
  <c r="AF52" i="6"/>
  <c r="AG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C52" i="6"/>
  <c r="B52" i="6"/>
  <c r="T4" i="4"/>
  <c r="T5" i="4"/>
  <c r="S5" i="4"/>
  <c r="S4" i="4"/>
  <c r="T3" i="4"/>
  <c r="S3" i="4"/>
  <c r="T2" i="4"/>
  <c r="S2" i="4"/>
  <c r="B2" i="4"/>
  <c r="K2" i="4" s="1"/>
  <c r="B3" i="4"/>
  <c r="K3" i="4" s="1"/>
  <c r="B4" i="4"/>
  <c r="K4" i="4" s="1"/>
  <c r="B5" i="4"/>
  <c r="K5" i="4" s="1"/>
  <c r="B6" i="4"/>
  <c r="K6" i="4" s="1"/>
  <c r="B7" i="4"/>
  <c r="K7" i="4" s="1"/>
  <c r="B8" i="4"/>
  <c r="K8" i="4" s="1"/>
  <c r="B9" i="4"/>
  <c r="K9" i="4" s="1"/>
  <c r="B10" i="4"/>
  <c r="K10" i="4" s="1"/>
  <c r="B11" i="4"/>
  <c r="K11" i="4" s="1"/>
  <c r="B12" i="4"/>
  <c r="K12" i="4" s="1"/>
  <c r="B13" i="4"/>
  <c r="K13" i="4" s="1"/>
  <c r="B14" i="4"/>
  <c r="K14" i="4" s="1"/>
  <c r="B15" i="4"/>
  <c r="K15" i="4" s="1"/>
  <c r="B16" i="4"/>
  <c r="K16" i="4" s="1"/>
  <c r="B17" i="4"/>
  <c r="K17" i="4" s="1"/>
  <c r="B18" i="4"/>
  <c r="K18" i="4" s="1"/>
  <c r="B19" i="4"/>
  <c r="K19" i="4" s="1"/>
  <c r="B20" i="4"/>
  <c r="K20" i="4" s="1"/>
  <c r="B21" i="4"/>
  <c r="K21" i="4" s="1"/>
  <c r="B22" i="4"/>
  <c r="K22" i="4" s="1"/>
  <c r="B23" i="4"/>
  <c r="K23" i="4" s="1"/>
  <c r="B24" i="4"/>
  <c r="K24" i="4" s="1"/>
  <c r="B25" i="4"/>
  <c r="K25" i="4" s="1"/>
  <c r="B26" i="4"/>
  <c r="K26" i="4" s="1"/>
  <c r="B27" i="4"/>
  <c r="K27" i="4" s="1"/>
  <c r="B28" i="4"/>
  <c r="K28" i="4" s="1"/>
  <c r="B29" i="4"/>
  <c r="K29" i="4" s="1"/>
  <c r="B30" i="4"/>
  <c r="K30" i="4" s="1"/>
  <c r="B31" i="4"/>
  <c r="K31" i="4" s="1"/>
  <c r="B32" i="4"/>
  <c r="K32" i="4" s="1"/>
  <c r="B33" i="4"/>
  <c r="K33" i="4" s="1"/>
  <c r="B34" i="4"/>
  <c r="K34" i="4" s="1"/>
  <c r="B35" i="4"/>
  <c r="K35" i="4" s="1"/>
  <c r="B36" i="4"/>
  <c r="K36" i="4" s="1"/>
  <c r="B37" i="4"/>
  <c r="K37" i="4" s="1"/>
  <c r="B38" i="4"/>
  <c r="K38" i="4" s="1"/>
  <c r="B39" i="4"/>
  <c r="K39" i="4" s="1"/>
  <c r="B40" i="4"/>
  <c r="K40" i="4" s="1"/>
  <c r="B41" i="4"/>
  <c r="K41" i="4" s="1"/>
  <c r="B42" i="4"/>
  <c r="K42" i="4" s="1"/>
  <c r="B43" i="4"/>
  <c r="K43" i="4" s="1"/>
  <c r="B44" i="4"/>
  <c r="K44" i="4" s="1"/>
  <c r="B45" i="4"/>
  <c r="K45" i="4" s="1"/>
  <c r="B46" i="4"/>
  <c r="K46" i="4" s="1"/>
  <c r="B47" i="4"/>
  <c r="K47" i="4" s="1"/>
  <c r="B48" i="4"/>
  <c r="K48" i="4" s="1"/>
  <c r="B49" i="4"/>
  <c r="K49" i="4" s="1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G2" i="4"/>
  <c r="O2" i="4" s="1"/>
  <c r="G3" i="4"/>
  <c r="O3" i="4" s="1"/>
  <c r="G4" i="4"/>
  <c r="O4" i="4" s="1"/>
  <c r="G5" i="4"/>
  <c r="G6" i="4"/>
  <c r="O6" i="4" s="1"/>
  <c r="G7" i="4"/>
  <c r="O7" i="4" s="1"/>
  <c r="G8" i="4"/>
  <c r="O8" i="4" s="1"/>
  <c r="G9" i="4"/>
  <c r="O9" i="4" s="1"/>
  <c r="G10" i="4"/>
  <c r="O10" i="4" s="1"/>
  <c r="G11" i="4"/>
  <c r="O11" i="4" s="1"/>
  <c r="G12" i="4"/>
  <c r="G13" i="4"/>
  <c r="O13" i="4" s="1"/>
  <c r="G14" i="4"/>
  <c r="O14" i="4" s="1"/>
  <c r="G15" i="4"/>
  <c r="O15" i="4" s="1"/>
  <c r="G16" i="4"/>
  <c r="O16" i="4" s="1"/>
  <c r="G17" i="4"/>
  <c r="O17" i="4" s="1"/>
  <c r="G18" i="4"/>
  <c r="O18" i="4" s="1"/>
  <c r="G19" i="4"/>
  <c r="O19" i="4" s="1"/>
  <c r="G20" i="4"/>
  <c r="O20" i="4" s="1"/>
  <c r="G21" i="4"/>
  <c r="O21" i="4" s="1"/>
  <c r="G22" i="4"/>
  <c r="O22" i="4" s="1"/>
  <c r="G23" i="4"/>
  <c r="O23" i="4" s="1"/>
  <c r="G24" i="4"/>
  <c r="O24" i="4" s="1"/>
  <c r="G25" i="4"/>
  <c r="O25" i="4" s="1"/>
  <c r="G26" i="4"/>
  <c r="O26" i="4" s="1"/>
  <c r="G27" i="4"/>
  <c r="O27" i="4" s="1"/>
  <c r="G28" i="4"/>
  <c r="O28" i="4" s="1"/>
  <c r="G29" i="4"/>
  <c r="O29" i="4" s="1"/>
  <c r="G30" i="4"/>
  <c r="O30" i="4" s="1"/>
  <c r="G31" i="4"/>
  <c r="O31" i="4" s="1"/>
  <c r="G32" i="4"/>
  <c r="O32" i="4" s="1"/>
  <c r="G33" i="4"/>
  <c r="O33" i="4" s="1"/>
  <c r="G34" i="4"/>
  <c r="O34" i="4" s="1"/>
  <c r="G35" i="4"/>
  <c r="O35" i="4" s="1"/>
  <c r="G36" i="4"/>
  <c r="O36" i="4" s="1"/>
  <c r="G37" i="4"/>
  <c r="O37" i="4" s="1"/>
  <c r="G38" i="4"/>
  <c r="O38" i="4" s="1"/>
  <c r="G39" i="4"/>
  <c r="O39" i="4" s="1"/>
  <c r="G40" i="4"/>
  <c r="O40" i="4" s="1"/>
  <c r="G41" i="4"/>
  <c r="O41" i="4" s="1"/>
  <c r="G42" i="4"/>
  <c r="O42" i="4" s="1"/>
  <c r="G43" i="4"/>
  <c r="O43" i="4" s="1"/>
  <c r="G44" i="4"/>
  <c r="O44" i="4" s="1"/>
  <c r="G45" i="4"/>
  <c r="O45" i="4" s="1"/>
  <c r="G46" i="4"/>
  <c r="O46" i="4" s="1"/>
  <c r="G47" i="4"/>
  <c r="O47" i="4" s="1"/>
  <c r="G48" i="4"/>
  <c r="O48" i="4" s="1"/>
  <c r="G49" i="4"/>
  <c r="O49" i="4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I5" i="2"/>
  <c r="I6" i="2"/>
  <c r="I13" i="2"/>
  <c r="I14" i="2"/>
  <c r="I15" i="2"/>
  <c r="I16" i="2"/>
  <c r="I17" i="2"/>
  <c r="I21" i="2"/>
  <c r="I22" i="2"/>
  <c r="I23" i="2"/>
  <c r="I24" i="2"/>
  <c r="H3" i="2"/>
  <c r="H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G2" i="2"/>
  <c r="I2" i="2" s="1"/>
  <c r="G3" i="2"/>
  <c r="I3" i="2" s="1"/>
  <c r="G4" i="2"/>
  <c r="I4" i="2" s="1"/>
  <c r="G5" i="2"/>
  <c r="G6" i="2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G15" i="2"/>
  <c r="G16" i="2"/>
  <c r="G17" i="2"/>
  <c r="G18" i="2"/>
  <c r="I18" i="2" s="1"/>
  <c r="G19" i="2"/>
  <c r="I19" i="2" s="1"/>
  <c r="G20" i="2"/>
  <c r="I20" i="2" s="1"/>
  <c r="G21" i="2"/>
  <c r="G22" i="2"/>
  <c r="G23" i="2"/>
  <c r="G2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O5" i="4" l="1"/>
  <c r="O12" i="4"/>
  <c r="R45" i="4"/>
  <c r="M46" i="4"/>
  <c r="Q46" i="4" s="1"/>
  <c r="N46" i="4"/>
  <c r="R46" i="4" s="1"/>
  <c r="N38" i="4"/>
  <c r="R38" i="4" s="1"/>
  <c r="N14" i="4"/>
  <c r="R14" i="4" s="1"/>
  <c r="N13" i="4"/>
  <c r="R13" i="4" s="1"/>
  <c r="N37" i="4"/>
  <c r="R37" i="4" s="1"/>
  <c r="M45" i="4"/>
  <c r="Q45" i="4" s="1"/>
  <c r="N45" i="4"/>
  <c r="N20" i="4"/>
  <c r="R20" i="4" s="1"/>
  <c r="N36" i="4"/>
  <c r="R36" i="4" s="1"/>
  <c r="M29" i="4"/>
  <c r="Q29" i="4" s="1"/>
  <c r="N28" i="4"/>
  <c r="R28" i="4" s="1"/>
  <c r="M14" i="4"/>
  <c r="Q14" i="4" s="1"/>
  <c r="N22" i="4"/>
  <c r="R22" i="4" s="1"/>
  <c r="N12" i="4"/>
  <c r="R12" i="4" s="1"/>
  <c r="M13" i="4"/>
  <c r="Q13" i="4" s="1"/>
  <c r="N21" i="4"/>
  <c r="R21" i="4" s="1"/>
  <c r="N39" i="4"/>
  <c r="R39" i="4" s="1"/>
  <c r="N24" i="4"/>
  <c r="R24" i="4" s="1"/>
  <c r="M47" i="4"/>
  <c r="Q47" i="4" s="1"/>
  <c r="N48" i="4"/>
  <c r="R48" i="4" s="1"/>
  <c r="N23" i="4"/>
  <c r="R23" i="4" s="1"/>
  <c r="N47" i="4"/>
  <c r="R47" i="4" s="1"/>
  <c r="N8" i="4"/>
  <c r="R8" i="4" s="1"/>
  <c r="N7" i="4"/>
  <c r="R7" i="4" s="1"/>
  <c r="N31" i="4"/>
  <c r="R31" i="4" s="1"/>
  <c r="N6" i="4"/>
  <c r="R6" i="4" s="1"/>
  <c r="M22" i="4"/>
  <c r="Q22" i="4" s="1"/>
  <c r="N44" i="4"/>
  <c r="R44" i="4" s="1"/>
  <c r="N30" i="4"/>
  <c r="R30" i="4" s="1"/>
  <c r="N16" i="4"/>
  <c r="R16" i="4" s="1"/>
  <c r="N5" i="4"/>
  <c r="R5" i="4" s="1"/>
  <c r="N32" i="4"/>
  <c r="R32" i="4" s="1"/>
  <c r="M21" i="4"/>
  <c r="Q21" i="4" s="1"/>
  <c r="N40" i="4"/>
  <c r="R40" i="4" s="1"/>
  <c r="N29" i="4"/>
  <c r="R29" i="4" s="1"/>
  <c r="N15" i="4"/>
  <c r="R15" i="4" s="1"/>
  <c r="N4" i="4"/>
  <c r="R4" i="4" s="1"/>
  <c r="M30" i="4"/>
  <c r="Q30" i="4" s="1"/>
  <c r="N49" i="4"/>
  <c r="R49" i="4" s="1"/>
  <c r="N41" i="4"/>
  <c r="R41" i="4" s="1"/>
  <c r="N33" i="4"/>
  <c r="R33" i="4" s="1"/>
  <c r="N25" i="4"/>
  <c r="R25" i="4" s="1"/>
  <c r="N17" i="4"/>
  <c r="R17" i="4" s="1"/>
  <c r="N9" i="4"/>
  <c r="R9" i="4" s="1"/>
  <c r="M39" i="4"/>
  <c r="Q39" i="4" s="1"/>
  <c r="M38" i="4"/>
  <c r="Q38" i="4" s="1"/>
  <c r="M6" i="4"/>
  <c r="Q6" i="4" s="1"/>
  <c r="N43" i="4"/>
  <c r="R43" i="4" s="1"/>
  <c r="N35" i="4"/>
  <c r="R35" i="4" s="1"/>
  <c r="N27" i="4"/>
  <c r="R27" i="4" s="1"/>
  <c r="N19" i="4"/>
  <c r="R19" i="4" s="1"/>
  <c r="N11" i="4"/>
  <c r="R11" i="4" s="1"/>
  <c r="N3" i="4"/>
  <c r="R3" i="4" s="1"/>
  <c r="M37" i="4"/>
  <c r="Q37" i="4" s="1"/>
  <c r="M5" i="4"/>
  <c r="Q5" i="4" s="1"/>
  <c r="N42" i="4"/>
  <c r="R42" i="4" s="1"/>
  <c r="N34" i="4"/>
  <c r="R34" i="4" s="1"/>
  <c r="N26" i="4"/>
  <c r="R26" i="4" s="1"/>
  <c r="N18" i="4"/>
  <c r="R18" i="4" s="1"/>
  <c r="N10" i="4"/>
  <c r="R10" i="4" s="1"/>
  <c r="N2" i="4"/>
  <c r="R2" i="4" s="1"/>
  <c r="M49" i="4"/>
  <c r="Q49" i="4" s="1"/>
  <c r="M41" i="4"/>
  <c r="Q41" i="4" s="1"/>
  <c r="M33" i="4"/>
  <c r="Q33" i="4" s="1"/>
  <c r="M25" i="4"/>
  <c r="Q25" i="4" s="1"/>
  <c r="M17" i="4"/>
  <c r="Q17" i="4" s="1"/>
  <c r="M9" i="4"/>
  <c r="Q9" i="4" s="1"/>
  <c r="M48" i="4"/>
  <c r="Q48" i="4" s="1"/>
  <c r="M40" i="4"/>
  <c r="Q40" i="4" s="1"/>
  <c r="M32" i="4"/>
  <c r="Q32" i="4" s="1"/>
  <c r="M24" i="4"/>
  <c r="Q24" i="4" s="1"/>
  <c r="M16" i="4"/>
  <c r="Q16" i="4" s="1"/>
  <c r="M8" i="4"/>
  <c r="Q8" i="4" s="1"/>
  <c r="L48" i="4"/>
  <c r="P48" i="4" s="1"/>
  <c r="M31" i="4"/>
  <c r="Q31" i="4" s="1"/>
  <c r="M23" i="4"/>
  <c r="Q23" i="4" s="1"/>
  <c r="M15" i="4"/>
  <c r="Q15" i="4" s="1"/>
  <c r="M7" i="4"/>
  <c r="Q7" i="4" s="1"/>
  <c r="L40" i="4"/>
  <c r="P40" i="4" s="1"/>
  <c r="L32" i="4"/>
  <c r="P32" i="4" s="1"/>
  <c r="L24" i="4"/>
  <c r="P24" i="4" s="1"/>
  <c r="M44" i="4"/>
  <c r="Q44" i="4" s="1"/>
  <c r="M36" i="4"/>
  <c r="Q36" i="4" s="1"/>
  <c r="M28" i="4"/>
  <c r="Q28" i="4" s="1"/>
  <c r="M20" i="4"/>
  <c r="Q20" i="4" s="1"/>
  <c r="M12" i="4"/>
  <c r="Q12" i="4" s="1"/>
  <c r="M4" i="4"/>
  <c r="Q4" i="4" s="1"/>
  <c r="L16" i="4"/>
  <c r="P16" i="4" s="1"/>
  <c r="M43" i="4"/>
  <c r="Q43" i="4" s="1"/>
  <c r="M35" i="4"/>
  <c r="Q35" i="4" s="1"/>
  <c r="M27" i="4"/>
  <c r="Q27" i="4" s="1"/>
  <c r="M19" i="4"/>
  <c r="Q19" i="4" s="1"/>
  <c r="M11" i="4"/>
  <c r="Q11" i="4" s="1"/>
  <c r="M3" i="4"/>
  <c r="Q3" i="4" s="1"/>
  <c r="L8" i="4"/>
  <c r="P8" i="4" s="1"/>
  <c r="M42" i="4"/>
  <c r="Q42" i="4" s="1"/>
  <c r="M34" i="4"/>
  <c r="Q34" i="4" s="1"/>
  <c r="M26" i="4"/>
  <c r="Q26" i="4" s="1"/>
  <c r="M18" i="4"/>
  <c r="Q18" i="4" s="1"/>
  <c r="M10" i="4"/>
  <c r="Q10" i="4" s="1"/>
  <c r="M2" i="4"/>
  <c r="Q2" i="4" s="1"/>
  <c r="L31" i="4"/>
  <c r="P31" i="4" s="1"/>
  <c r="L6" i="4"/>
  <c r="P6" i="4" s="1"/>
  <c r="L37" i="4"/>
  <c r="P37" i="4" s="1"/>
  <c r="L49" i="4"/>
  <c r="P49" i="4" s="1"/>
  <c r="L41" i="4"/>
  <c r="P41" i="4" s="1"/>
  <c r="L33" i="4"/>
  <c r="P33" i="4" s="1"/>
  <c r="L25" i="4"/>
  <c r="P25" i="4" s="1"/>
  <c r="L17" i="4"/>
  <c r="P17" i="4" s="1"/>
  <c r="L9" i="4"/>
  <c r="P9" i="4" s="1"/>
  <c r="L7" i="4"/>
  <c r="P7" i="4" s="1"/>
  <c r="L38" i="4"/>
  <c r="P38" i="4" s="1"/>
  <c r="L47" i="4"/>
  <c r="P47" i="4" s="1"/>
  <c r="L5" i="4"/>
  <c r="P5" i="4" s="1"/>
  <c r="L39" i="4"/>
  <c r="P39" i="4" s="1"/>
  <c r="L22" i="4"/>
  <c r="P22" i="4" s="1"/>
  <c r="L29" i="4"/>
  <c r="P29" i="4" s="1"/>
  <c r="L44" i="4"/>
  <c r="P44" i="4" s="1"/>
  <c r="L36" i="4"/>
  <c r="P36" i="4" s="1"/>
  <c r="L28" i="4"/>
  <c r="P28" i="4" s="1"/>
  <c r="L20" i="4"/>
  <c r="P20" i="4" s="1"/>
  <c r="L12" i="4"/>
  <c r="P12" i="4" s="1"/>
  <c r="L4" i="4"/>
  <c r="P4" i="4" s="1"/>
  <c r="L23" i="4"/>
  <c r="P23" i="4" s="1"/>
  <c r="L30" i="4"/>
  <c r="P30" i="4" s="1"/>
  <c r="L21" i="4"/>
  <c r="P21" i="4" s="1"/>
  <c r="L43" i="4"/>
  <c r="P43" i="4" s="1"/>
  <c r="L35" i="4"/>
  <c r="P35" i="4" s="1"/>
  <c r="L27" i="4"/>
  <c r="P27" i="4" s="1"/>
  <c r="L19" i="4"/>
  <c r="P19" i="4" s="1"/>
  <c r="L11" i="4"/>
  <c r="P11" i="4" s="1"/>
  <c r="L3" i="4"/>
  <c r="P3" i="4" s="1"/>
  <c r="L15" i="4"/>
  <c r="P15" i="4" s="1"/>
  <c r="L46" i="4"/>
  <c r="P46" i="4" s="1"/>
  <c r="L14" i="4"/>
  <c r="P14" i="4" s="1"/>
  <c r="L45" i="4"/>
  <c r="P45" i="4" s="1"/>
  <c r="L13" i="4"/>
  <c r="P13" i="4" s="1"/>
  <c r="L42" i="4"/>
  <c r="P42" i="4" s="1"/>
  <c r="L34" i="4"/>
  <c r="P34" i="4" s="1"/>
  <c r="L26" i="4"/>
  <c r="P26" i="4" s="1"/>
  <c r="L18" i="4"/>
  <c r="P18" i="4" s="1"/>
  <c r="L10" i="4"/>
  <c r="P10" i="4" s="1"/>
  <c r="L2" i="4"/>
  <c r="P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2FA518-B57B-A948-A0E6-8166ADACB2DB}" keepAlive="1" name="Query - realgdp" description="Connection to the 'realgdp' query in the workbook." type="5" refreshedVersion="8" background="1" saveData="1">
    <dbPr connection="Provider=Microsoft.Mashup.OleDb.1;Data Source=$Workbook$;Location=realgdp;Extended Properties=&quot;&quot;" command="SELECT * FROM [realgdp]"/>
  </connection>
  <connection id="2" xr16:uid="{B61CCBF6-08E3-5C4A-B87B-0280F0CE6DBA}" keepAlive="1" name="Query - realgdp (2)" description="Connection to the 'realgdp (2)' query in the workbook." type="5" refreshedVersion="8" background="1" saveData="1">
    <dbPr connection="Provider=Microsoft.Mashup.OleDb.1;Data Source=$Workbook$;Location=&quot;realgdp (2)&quot;;Extended Properties=&quot;&quot;" command="SELECT * FROM [realgdp (2)]"/>
  </connection>
  <connection id="3" xr16:uid="{A850CA35-A47E-D941-ACC1-4E9ADD5CC03B}" keepAlive="1" name="Query - Wage47" description="Connection to the 'Wage47' query in the workbook." type="5" refreshedVersion="8" background="1" saveData="1">
    <dbPr connection="Provider=Microsoft.Mashup.OleDb.1;Data Source=$Workbook$;Location=Wage47;Extended Properties=&quot;&quot;" command="SELECT * FROM [Wage47]"/>
  </connection>
</connections>
</file>

<file path=xl/sharedStrings.xml><?xml version="1.0" encoding="utf-8"?>
<sst xmlns="http://schemas.openxmlformats.org/spreadsheetml/2006/main" count="495" uniqueCount="203">
  <si>
    <t>Year</t>
  </si>
  <si>
    <t>Males</t>
  </si>
  <si>
    <t>Females</t>
  </si>
  <si>
    <t>CPI</t>
  </si>
  <si>
    <t>Real Wage for Males</t>
  </si>
  <si>
    <t>Real Wage for Females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</si>
  <si>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</si>
  <si>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</si>
  <si>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</si>
  <si>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</si>
  <si>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</si>
  <si>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</si>
  <si>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</si>
  <si>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</si>
  <si>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</si>
  <si>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</si>
  <si>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</si>
  <si>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</si>
  <si>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</si>
  <si>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</si>
  <si>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</si>
  <si>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</si>
  <si>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</si>
  <si>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</si>
  <si>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</si>
  <si>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</si>
  <si>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</si>
  <si>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</si>
  <si>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</si>
  <si>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</si>
  <si>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</si>
  <si>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Linear Trend for Males</t>
  </si>
  <si>
    <t>Linear Trend for Females</t>
  </si>
  <si>
    <t>Detrend for Males</t>
  </si>
  <si>
    <t>Detrend for Females</t>
  </si>
  <si>
    <t>AUS</t>
  </si>
  <si>
    <t>BFA</t>
  </si>
  <si>
    <t>DMA</t>
  </si>
  <si>
    <t>LSO</t>
  </si>
  <si>
    <t>Log Scale of AUS</t>
  </si>
  <si>
    <t>Log Scale of BFA</t>
  </si>
  <si>
    <t>Log Scale of DMA</t>
  </si>
  <si>
    <t>Log scale of LSO</t>
  </si>
  <si>
    <t>Year^2</t>
  </si>
  <si>
    <t>X Variable 2</t>
  </si>
  <si>
    <t>Qua Trend for AUS</t>
  </si>
  <si>
    <t>Qua Trend for BFA</t>
  </si>
  <si>
    <t>Qua Trend for DMA</t>
  </si>
  <si>
    <t>Qua Trend for LSO</t>
  </si>
  <si>
    <t>Detrend for AUS</t>
  </si>
  <si>
    <t>Detrend for BFA</t>
  </si>
  <si>
    <t>Detrend for DMA</t>
  </si>
  <si>
    <t>Detrend for LSO</t>
  </si>
  <si>
    <t>Column1</t>
  </si>
  <si>
    <t>Column2</t>
  </si>
  <si>
    <t>ABW</t>
  </si>
  <si>
    <t>AGO</t>
  </si>
  <si>
    <t>AIA</t>
  </si>
  <si>
    <t>ALB</t>
  </si>
  <si>
    <t>ARG</t>
  </si>
  <si>
    <t>ATG</t>
  </si>
  <si>
    <t>AUT</t>
  </si>
  <si>
    <t>BDI</t>
  </si>
  <si>
    <t>BEL</t>
  </si>
  <si>
    <t>BEN</t>
  </si>
  <si>
    <t>BGD</t>
  </si>
  <si>
    <t>BGR</t>
  </si>
  <si>
    <t>BHR</t>
  </si>
  <si>
    <t>BHS</t>
  </si>
  <si>
    <t>BLZ</t>
  </si>
  <si>
    <t>BMU</t>
  </si>
  <si>
    <t>BOL</t>
  </si>
  <si>
    <t>BRA</t>
  </si>
  <si>
    <t>BRB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</si>
  <si>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</si>
  <si>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</si>
  <si>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</si>
  <si>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</si>
  <si>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</si>
  <si>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</si>
  <si>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</si>
  <si>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</si>
  <si>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</si>
  <si>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</si>
  <si>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</si>
  <si>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</si>
  <si>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</si>
  <si>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</si>
  <si>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</si>
  <si>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CYM</t>
  </si>
  <si>
    <t>CYP</t>
  </si>
  <si>
    <t>DEU</t>
  </si>
  <si>
    <t>DJI</t>
  </si>
  <si>
    <t>DNK</t>
  </si>
  <si>
    <t>DOM</t>
  </si>
  <si>
    <t>DZA</t>
  </si>
  <si>
    <t>ECU</t>
  </si>
  <si>
    <t>EGY</t>
  </si>
  <si>
    <t>ESP</t>
  </si>
  <si>
    <t>ETH</t>
  </si>
  <si>
    <t>FIN</t>
  </si>
  <si>
    <t>FJI</t>
  </si>
  <si>
    <t>FRA</t>
  </si>
  <si>
    <t>GAB</t>
  </si>
  <si>
    <t>GBR</t>
  </si>
  <si>
    <t>GHA</t>
  </si>
  <si>
    <t>GIN</t>
  </si>
  <si>
    <t>GMB</t>
  </si>
  <si>
    <t>GNB</t>
  </si>
  <si>
    <t>GNQ</t>
  </si>
  <si>
    <t>GRC</t>
  </si>
  <si>
    <t>GRD</t>
  </si>
  <si>
    <t>GTM</t>
  </si>
  <si>
    <t>HKG</t>
  </si>
  <si>
    <t>HND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</si>
  <si>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</si>
  <si>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</si>
  <si>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</si>
  <si>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</si>
  <si>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</si>
  <si>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</si>
  <si>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</si>
  <si>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</si>
  <si>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</si>
  <si>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</si>
  <si>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</si>
  <si>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</si>
  <si>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</si>
  <si>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KEN</t>
  </si>
  <si>
    <t>KHM</t>
  </si>
  <si>
    <t>KNA</t>
  </si>
  <si>
    <t>KOR</t>
  </si>
  <si>
    <t>KWT</t>
  </si>
  <si>
    <t>LAO</t>
  </si>
  <si>
    <t>LBN</t>
  </si>
  <si>
    <t>LBR</t>
  </si>
  <si>
    <t>LCA</t>
  </si>
  <si>
    <t>LKA</t>
  </si>
  <si>
    <t>LUX</t>
  </si>
  <si>
    <t>MAR</t>
  </si>
  <si>
    <t>MDG</t>
  </si>
  <si>
    <t>MDV</t>
  </si>
  <si>
    <t>MEX</t>
  </si>
  <si>
    <t>MLI</t>
  </si>
  <si>
    <t>MLT</t>
  </si>
  <si>
    <t>MMR</t>
  </si>
  <si>
    <t>MNG</t>
  </si>
  <si>
    <t>MOZ</t>
  </si>
  <si>
    <t>MRT</t>
  </si>
  <si>
    <t>MSR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</si>
  <si>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</si>
  <si>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</si>
  <si>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</si>
  <si>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</si>
  <si>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</si>
  <si>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</si>
  <si>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</si>
  <si>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</si>
  <si>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</si>
  <si>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</si>
  <si>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</si>
  <si>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</si>
  <si>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</si>
  <si>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</si>
  <si>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</si>
  <si>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</si>
  <si>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POL</t>
  </si>
  <si>
    <t>PRT</t>
  </si>
  <si>
    <t>PRY</t>
  </si>
  <si>
    <t>PSE</t>
  </si>
  <si>
    <t>ROU</t>
  </si>
  <si>
    <t>RWA</t>
  </si>
  <si>
    <t>SAU</t>
  </si>
  <si>
    <t>SDN</t>
  </si>
  <si>
    <t>SEN</t>
  </si>
  <si>
    <t>SGP</t>
  </si>
  <si>
    <t>SLE</t>
  </si>
  <si>
    <t>SLV</t>
  </si>
  <si>
    <t>STP</t>
  </si>
  <si>
    <t>SUR</t>
  </si>
  <si>
    <t>SWE</t>
  </si>
  <si>
    <t>SWZ</t>
  </si>
  <si>
    <t>SYC</t>
  </si>
  <si>
    <t>SYR</t>
  </si>
  <si>
    <t>TCA</t>
  </si>
  <si>
    <t>TCD</t>
  </si>
  <si>
    <t>TGO</t>
  </si>
  <si>
    <t>THA</t>
  </si>
  <si>
    <t>TTO</t>
  </si>
  <si>
    <t>TUN</t>
  </si>
  <si>
    <t>TUR</t>
  </si>
  <si>
    <t>TWN</t>
  </si>
  <si>
    <t>TZA</t>
  </si>
  <si>
    <t>UGA</t>
  </si>
  <si>
    <t>URY</t>
  </si>
  <si>
    <t>USA</t>
  </si>
  <si>
    <t>VCT</t>
  </si>
  <si>
    <t>VEN</t>
  </si>
  <si>
    <t>VGB</t>
  </si>
  <si>
    <t>VNM</t>
  </si>
  <si>
    <t>ZAF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</si>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</sst>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2" fillId="2" borderId="3" xfId="0" applyFont="1" applyFill="1" applyBorder="1"/>
    <xf numFmtId="0" fontId="2" fillId="2" borderId="4" xfId="0" applyFont="1" applyFill="1" applyBorder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Evolution</a:t>
            </a:r>
            <a:r>
              <a:rPr lang="en-US" baseline="0"/>
              <a:t> of the Hourly Nominal Wage for Males and Females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Wage47!$B$1</c:f>
              <c:strCache>
                <c:ptCount val="1"/>
                <c:pt idx="0">
                  <c:v>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Wage47!$A$2:$A$24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Wage47!$B$2:$B$24</c:f>
              <c:numCache>
                <c:formatCode>General</c:formatCode>
                <c:ptCount val="23"/>
                <c:pt idx="0">
                  <c:v>12.61</c:v>
                </c:pt>
                <c:pt idx="1">
                  <c:v>12.07</c:v>
                </c:pt>
                <c:pt idx="2">
                  <c:v>12.95</c:v>
                </c:pt>
                <c:pt idx="3">
                  <c:v>13.43</c:v>
                </c:pt>
                <c:pt idx="4">
                  <c:v>14.37</c:v>
                </c:pt>
                <c:pt idx="5">
                  <c:v>13.96</c:v>
                </c:pt>
                <c:pt idx="6">
                  <c:v>14.3</c:v>
                </c:pt>
                <c:pt idx="7">
                  <c:v>14.98</c:v>
                </c:pt>
                <c:pt idx="8">
                  <c:v>15.22</c:v>
                </c:pt>
                <c:pt idx="9">
                  <c:v>15.38</c:v>
                </c:pt>
                <c:pt idx="10">
                  <c:v>15.86</c:v>
                </c:pt>
                <c:pt idx="11">
                  <c:v>17.5</c:v>
                </c:pt>
                <c:pt idx="12">
                  <c:v>18.12</c:v>
                </c:pt>
                <c:pt idx="13">
                  <c:v>17.850000000000001</c:v>
                </c:pt>
                <c:pt idx="14">
                  <c:v>17.690000000000001</c:v>
                </c:pt>
                <c:pt idx="15">
                  <c:v>18.739999999999998</c:v>
                </c:pt>
                <c:pt idx="16">
                  <c:v>19.27</c:v>
                </c:pt>
                <c:pt idx="17">
                  <c:v>19.850000000000001</c:v>
                </c:pt>
                <c:pt idx="18">
                  <c:v>19.309999999999999</c:v>
                </c:pt>
                <c:pt idx="19">
                  <c:v>19.78</c:v>
                </c:pt>
                <c:pt idx="20">
                  <c:v>19.739999999999998</c:v>
                </c:pt>
                <c:pt idx="21">
                  <c:v>19.43</c:v>
                </c:pt>
                <c:pt idx="22">
                  <c:v>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0-E94F-BDFC-A3F1AFECDD51}"/>
            </c:ext>
          </c:extLst>
        </c:ser>
        <c:ser>
          <c:idx val="0"/>
          <c:order val="1"/>
          <c:tx>
            <c:v>Females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Wage47!$A$2:$A$24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Wage47!$C$2:$C$24</c:f>
              <c:numCache>
                <c:formatCode>General</c:formatCode>
                <c:ptCount val="23"/>
                <c:pt idx="0">
                  <c:v>8.94</c:v>
                </c:pt>
                <c:pt idx="1">
                  <c:v>9.15</c:v>
                </c:pt>
                <c:pt idx="2">
                  <c:v>9.74</c:v>
                </c:pt>
                <c:pt idx="3">
                  <c:v>9.8699999999999992</c:v>
                </c:pt>
                <c:pt idx="4">
                  <c:v>9.92</c:v>
                </c:pt>
                <c:pt idx="5">
                  <c:v>9.93</c:v>
                </c:pt>
                <c:pt idx="6">
                  <c:v>10.61</c:v>
                </c:pt>
                <c:pt idx="7">
                  <c:v>11.26</c:v>
                </c:pt>
                <c:pt idx="8">
                  <c:v>11.36</c:v>
                </c:pt>
                <c:pt idx="9">
                  <c:v>11.66</c:v>
                </c:pt>
                <c:pt idx="10">
                  <c:v>12.15</c:v>
                </c:pt>
                <c:pt idx="11">
                  <c:v>12.57</c:v>
                </c:pt>
                <c:pt idx="12">
                  <c:v>13.41</c:v>
                </c:pt>
                <c:pt idx="13">
                  <c:v>14.18</c:v>
                </c:pt>
                <c:pt idx="14">
                  <c:v>13.94</c:v>
                </c:pt>
                <c:pt idx="15">
                  <c:v>14.62</c:v>
                </c:pt>
                <c:pt idx="16">
                  <c:v>15.39</c:v>
                </c:pt>
                <c:pt idx="17">
                  <c:v>15.2</c:v>
                </c:pt>
                <c:pt idx="18">
                  <c:v>15.12</c:v>
                </c:pt>
                <c:pt idx="19">
                  <c:v>17.18</c:v>
                </c:pt>
                <c:pt idx="20">
                  <c:v>17.37</c:v>
                </c:pt>
                <c:pt idx="21">
                  <c:v>17.010000000000002</c:v>
                </c:pt>
                <c:pt idx="22">
                  <c:v>17.91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0-E94F-BDFC-A3F1AFEC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283744"/>
        <c:axId val="1529251024"/>
      </c:lineChart>
      <c:catAx>
        <c:axId val="152928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51024"/>
        <c:crosses val="autoZero"/>
        <c:auto val="1"/>
        <c:lblAlgn val="ctr"/>
        <c:lblOffset val="100"/>
        <c:tickLblSkip val="2"/>
        <c:noMultiLvlLbl val="0"/>
      </c:catAx>
      <c:valAx>
        <c:axId val="1529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Hourly</a:t>
                </a:r>
                <a:r>
                  <a:rPr lang="en-US" baseline="0"/>
                  <a:t> </a:t>
                </a:r>
                <a:r>
                  <a:rPr lang="en-US"/>
                  <a:t>Nominal Wage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The</a:t>
            </a:r>
            <a:r>
              <a:rPr lang="en-US" baseline="0"/>
              <a:t> Evolution of Hourly Real Wage in Dollars of 2002 for Males and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Wage47!$A$2:$A$24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Wage47!$E$2:$E$24</c:f>
              <c:numCache>
                <c:formatCode>General</c:formatCode>
                <c:ptCount val="23"/>
                <c:pt idx="0">
                  <c:v>13.995560488346282</c:v>
                </c:pt>
                <c:pt idx="1">
                  <c:v>13.322295805739516</c:v>
                </c:pt>
                <c:pt idx="2">
                  <c:v>14.060803474484256</c:v>
                </c:pt>
                <c:pt idx="3">
                  <c:v>14.121976866456363</c:v>
                </c:pt>
                <c:pt idx="4">
                  <c:v>14.845041322314049</c:v>
                </c:pt>
                <c:pt idx="5">
                  <c:v>13.96</c:v>
                </c:pt>
                <c:pt idx="6">
                  <c:v>13.829787234042554</c:v>
                </c:pt>
                <c:pt idx="7">
                  <c:v>14.280266920877024</c:v>
                </c:pt>
                <c:pt idx="8">
                  <c:v>14.171322160148975</c:v>
                </c:pt>
                <c:pt idx="9">
                  <c:v>14.084249084249084</c:v>
                </c:pt>
                <c:pt idx="10">
                  <c:v>14.249775381850853</c:v>
                </c:pt>
                <c:pt idx="11">
                  <c:v>15.459363957597171</c:v>
                </c:pt>
                <c:pt idx="12">
                  <c:v>15.964757709251103</c:v>
                </c:pt>
                <c:pt idx="13">
                  <c:v>15.401207937877482</c:v>
                </c:pt>
                <c:pt idx="14">
                  <c:v>14.741666666666669</c:v>
                </c:pt>
                <c:pt idx="15">
                  <c:v>15.360655737704917</c:v>
                </c:pt>
                <c:pt idx="16">
                  <c:v>15.666666666666666</c:v>
                </c:pt>
                <c:pt idx="17">
                  <c:v>15.905448717948719</c:v>
                </c:pt>
                <c:pt idx="18">
                  <c:v>15.398724082934608</c:v>
                </c:pt>
                <c:pt idx="19">
                  <c:v>15.429017160686431</c:v>
                </c:pt>
                <c:pt idx="20">
                  <c:v>15.045731707317074</c:v>
                </c:pt>
                <c:pt idx="21">
                  <c:v>14.499999999999998</c:v>
                </c:pt>
                <c:pt idx="22">
                  <c:v>14.893617021276594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5-BA4B-BC27-F472E67C4A96}"/>
            </c:ext>
          </c:extLst>
        </c:ser>
        <c:ser>
          <c:idx val="1"/>
          <c:order val="1"/>
          <c:tx>
            <c:v>Females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Wage47!$A$2:$A$24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Wage47!$F$2:$F$24</c:f>
              <c:numCache>
                <c:formatCode>General</c:formatCode>
                <c:ptCount val="23"/>
                <c:pt idx="0">
                  <c:v>9.9223085460599343</c:v>
                </c:pt>
                <c:pt idx="1">
                  <c:v>10.099337748344372</c:v>
                </c:pt>
                <c:pt idx="2">
                  <c:v>10.575461454940283</c:v>
                </c:pt>
                <c:pt idx="3">
                  <c:v>10.378548895899053</c:v>
                </c:pt>
                <c:pt idx="4">
                  <c:v>10.24793388429752</c:v>
                </c:pt>
                <c:pt idx="5">
                  <c:v>9.93</c:v>
                </c:pt>
                <c:pt idx="6">
                  <c:v>10.261121856866536</c:v>
                </c:pt>
                <c:pt idx="7">
                  <c:v>10.734032411820779</c:v>
                </c:pt>
                <c:pt idx="8">
                  <c:v>10.57728119180633</c:v>
                </c:pt>
                <c:pt idx="9">
                  <c:v>10.677655677655677</c:v>
                </c:pt>
                <c:pt idx="10">
                  <c:v>10.916442048517521</c:v>
                </c:pt>
                <c:pt idx="11">
                  <c:v>11.104240282685511</c:v>
                </c:pt>
                <c:pt idx="12">
                  <c:v>11.814977973568283</c:v>
                </c:pt>
                <c:pt idx="13">
                  <c:v>12.234685073339085</c:v>
                </c:pt>
                <c:pt idx="14">
                  <c:v>11.616666666666667</c:v>
                </c:pt>
                <c:pt idx="15">
                  <c:v>11.983606557377049</c:v>
                </c:pt>
                <c:pt idx="16">
                  <c:v>12.512195121951221</c:v>
                </c:pt>
                <c:pt idx="17">
                  <c:v>12.179487179487179</c:v>
                </c:pt>
                <c:pt idx="18">
                  <c:v>12.057416267942584</c:v>
                </c:pt>
                <c:pt idx="19">
                  <c:v>13.4009360374415</c:v>
                </c:pt>
                <c:pt idx="20">
                  <c:v>13.239329268292686</c:v>
                </c:pt>
                <c:pt idx="21">
                  <c:v>12.694029850746269</c:v>
                </c:pt>
                <c:pt idx="22">
                  <c:v>13.140132061628758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5-BA4B-BC27-F472E67C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112543"/>
        <c:axId val="1136114255"/>
      </c:lineChart>
      <c:catAx>
        <c:axId val="11361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14255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361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Hourly Real Wage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1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Trend of the Evolution of the Hourly Real Wage for Males and Females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Males-Trend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Wage47!$A$2:$A$24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Wage47!$G$2:$G$24</c:f>
              <c:numCache>
                <c:formatCode>General</c:formatCode>
                <c:ptCount val="23"/>
                <c:pt idx="0">
                  <c:v>13.898489636379253</c:v>
                </c:pt>
                <c:pt idx="1">
                  <c:v>13.973678073010547</c:v>
                </c:pt>
                <c:pt idx="2">
                  <c:v>14.048866509641812</c:v>
                </c:pt>
                <c:pt idx="3">
                  <c:v>14.124054946273105</c:v>
                </c:pt>
                <c:pt idx="4">
                  <c:v>14.19924338290437</c:v>
                </c:pt>
                <c:pt idx="5">
                  <c:v>14.274431819535636</c:v>
                </c:pt>
                <c:pt idx="6">
                  <c:v>14.349620256166929</c:v>
                </c:pt>
                <c:pt idx="7">
                  <c:v>14.424808692798194</c:v>
                </c:pt>
                <c:pt idx="8">
                  <c:v>14.499997129429488</c:v>
                </c:pt>
                <c:pt idx="9">
                  <c:v>14.575185566060753</c:v>
                </c:pt>
                <c:pt idx="10">
                  <c:v>14.650374002692047</c:v>
                </c:pt>
                <c:pt idx="11">
                  <c:v>14.725562439323312</c:v>
                </c:pt>
                <c:pt idx="12">
                  <c:v>14.800750875954577</c:v>
                </c:pt>
                <c:pt idx="13">
                  <c:v>14.875939312585871</c:v>
                </c:pt>
                <c:pt idx="14">
                  <c:v>14.951127749217136</c:v>
                </c:pt>
                <c:pt idx="15">
                  <c:v>15.02631618584843</c:v>
                </c:pt>
                <c:pt idx="16">
                  <c:v>15.101504622479695</c:v>
                </c:pt>
                <c:pt idx="17">
                  <c:v>15.176693059110988</c:v>
                </c:pt>
                <c:pt idx="18">
                  <c:v>15.251881495742253</c:v>
                </c:pt>
                <c:pt idx="19">
                  <c:v>15.327069932373519</c:v>
                </c:pt>
                <c:pt idx="20">
                  <c:v>15.402258369004812</c:v>
                </c:pt>
                <c:pt idx="21">
                  <c:v>15.477446805636077</c:v>
                </c:pt>
                <c:pt idx="22">
                  <c:v>15.552635242267371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8-E945-8066-AB8EF7021B06}"/>
            </c:ext>
          </c:extLst>
        </c:ser>
        <c:ser>
          <c:idx val="1"/>
          <c:order val="1"/>
          <c:tx>
            <c:v>Females-Trend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Wage47!$A$2:$A$24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Wage47!$H$2:$H$24</c:f>
              <c:numCache>
                <c:formatCode>General</c:formatCode>
                <c:ptCount val="23"/>
                <c:pt idx="0">
                  <c:v>8.3710869565217081</c:v>
                </c:pt>
                <c:pt idx="1">
                  <c:v>8.7898814229248501</c:v>
                </c:pt>
                <c:pt idx="2">
                  <c:v>9.2086758893279921</c:v>
                </c:pt>
                <c:pt idx="3">
                  <c:v>9.6274703557312478</c:v>
                </c:pt>
                <c:pt idx="4">
                  <c:v>10.04626482213439</c:v>
                </c:pt>
                <c:pt idx="5">
                  <c:v>10.465059288537532</c:v>
                </c:pt>
                <c:pt idx="6">
                  <c:v>10.883853754940674</c:v>
                </c:pt>
                <c:pt idx="7">
                  <c:v>11.302648221343816</c:v>
                </c:pt>
                <c:pt idx="8">
                  <c:v>11.721442687746958</c:v>
                </c:pt>
                <c:pt idx="9">
                  <c:v>12.140237154150213</c:v>
                </c:pt>
                <c:pt idx="10">
                  <c:v>12.559031620553355</c:v>
                </c:pt>
                <c:pt idx="11">
                  <c:v>12.977826086956497</c:v>
                </c:pt>
                <c:pt idx="12">
                  <c:v>13.396620553359639</c:v>
                </c:pt>
                <c:pt idx="13">
                  <c:v>13.815415019762781</c:v>
                </c:pt>
                <c:pt idx="14">
                  <c:v>14.234209486165923</c:v>
                </c:pt>
                <c:pt idx="15">
                  <c:v>14.653003952569179</c:v>
                </c:pt>
                <c:pt idx="16">
                  <c:v>15.071798418972321</c:v>
                </c:pt>
                <c:pt idx="17">
                  <c:v>15.490592885375463</c:v>
                </c:pt>
                <c:pt idx="18">
                  <c:v>15.909387351778605</c:v>
                </c:pt>
                <c:pt idx="19">
                  <c:v>16.328181818181747</c:v>
                </c:pt>
                <c:pt idx="20">
                  <c:v>16.746976284585003</c:v>
                </c:pt>
                <c:pt idx="21">
                  <c:v>17.165770750988145</c:v>
                </c:pt>
                <c:pt idx="22">
                  <c:v>17.584565217391287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8-E945-8066-AB8EF7021B06}"/>
            </c:ext>
          </c:extLst>
        </c:ser>
        <c:ser>
          <c:idx val="2"/>
          <c:order val="2"/>
          <c:tx>
            <c:v>Males-Real Wage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Wage47!$A$2:$A$24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Wage47!$E$2:$E$24</c:f>
              <c:numCache>
                <c:formatCode>General</c:formatCode>
                <c:ptCount val="23"/>
                <c:pt idx="0">
                  <c:v>13.995560488346282</c:v>
                </c:pt>
                <c:pt idx="1">
                  <c:v>13.322295805739516</c:v>
                </c:pt>
                <c:pt idx="2">
                  <c:v>14.060803474484256</c:v>
                </c:pt>
                <c:pt idx="3">
                  <c:v>14.121976866456363</c:v>
                </c:pt>
                <c:pt idx="4">
                  <c:v>14.845041322314049</c:v>
                </c:pt>
                <c:pt idx="5">
                  <c:v>13.96</c:v>
                </c:pt>
                <c:pt idx="6">
                  <c:v>13.829787234042554</c:v>
                </c:pt>
                <c:pt idx="7">
                  <c:v>14.280266920877024</c:v>
                </c:pt>
                <c:pt idx="8">
                  <c:v>14.171322160148975</c:v>
                </c:pt>
                <c:pt idx="9">
                  <c:v>14.084249084249084</c:v>
                </c:pt>
                <c:pt idx="10">
                  <c:v>14.249775381850853</c:v>
                </c:pt>
                <c:pt idx="11">
                  <c:v>15.459363957597171</c:v>
                </c:pt>
                <c:pt idx="12">
                  <c:v>15.964757709251103</c:v>
                </c:pt>
                <c:pt idx="13">
                  <c:v>15.401207937877482</c:v>
                </c:pt>
                <c:pt idx="14">
                  <c:v>14.741666666666669</c:v>
                </c:pt>
                <c:pt idx="15">
                  <c:v>15.360655737704917</c:v>
                </c:pt>
                <c:pt idx="16">
                  <c:v>15.666666666666666</c:v>
                </c:pt>
                <c:pt idx="17">
                  <c:v>15.905448717948719</c:v>
                </c:pt>
                <c:pt idx="18">
                  <c:v>15.398724082934608</c:v>
                </c:pt>
                <c:pt idx="19">
                  <c:v>15.429017160686431</c:v>
                </c:pt>
                <c:pt idx="20">
                  <c:v>15.045731707317074</c:v>
                </c:pt>
                <c:pt idx="21">
                  <c:v>14.499999999999998</c:v>
                </c:pt>
                <c:pt idx="22">
                  <c:v>14.893617021276594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8-E945-8066-AB8EF7021B06}"/>
            </c:ext>
          </c:extLst>
        </c:ser>
        <c:ser>
          <c:idx val="3"/>
          <c:order val="3"/>
          <c:tx>
            <c:v>Females-Real Wage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Wage47!$A$2:$A$24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Wage47!$F$2:$F$24</c:f>
              <c:numCache>
                <c:formatCode>General</c:formatCode>
                <c:ptCount val="23"/>
                <c:pt idx="0">
                  <c:v>9.9223085460599343</c:v>
                </c:pt>
                <c:pt idx="1">
                  <c:v>10.099337748344372</c:v>
                </c:pt>
                <c:pt idx="2">
                  <c:v>10.575461454940283</c:v>
                </c:pt>
                <c:pt idx="3">
                  <c:v>10.378548895899053</c:v>
                </c:pt>
                <c:pt idx="4">
                  <c:v>10.24793388429752</c:v>
                </c:pt>
                <c:pt idx="5">
                  <c:v>9.93</c:v>
                </c:pt>
                <c:pt idx="6">
                  <c:v>10.261121856866536</c:v>
                </c:pt>
                <c:pt idx="7">
                  <c:v>10.734032411820779</c:v>
                </c:pt>
                <c:pt idx="8">
                  <c:v>10.57728119180633</c:v>
                </c:pt>
                <c:pt idx="9">
                  <c:v>10.677655677655677</c:v>
                </c:pt>
                <c:pt idx="10">
                  <c:v>10.916442048517521</c:v>
                </c:pt>
                <c:pt idx="11">
                  <c:v>11.104240282685511</c:v>
                </c:pt>
                <c:pt idx="12">
                  <c:v>11.814977973568283</c:v>
                </c:pt>
                <c:pt idx="13">
                  <c:v>12.234685073339085</c:v>
                </c:pt>
                <c:pt idx="14">
                  <c:v>11.616666666666667</c:v>
                </c:pt>
                <c:pt idx="15">
                  <c:v>11.983606557377049</c:v>
                </c:pt>
                <c:pt idx="16">
                  <c:v>12.512195121951221</c:v>
                </c:pt>
                <c:pt idx="17">
                  <c:v>12.179487179487179</c:v>
                </c:pt>
                <c:pt idx="18">
                  <c:v>12.057416267942584</c:v>
                </c:pt>
                <c:pt idx="19">
                  <c:v>13.4009360374415</c:v>
                </c:pt>
                <c:pt idx="20">
                  <c:v>13.239329268292686</c:v>
                </c:pt>
                <c:pt idx="21">
                  <c:v>12.694029850746269</c:v>
                </c:pt>
                <c:pt idx="22">
                  <c:v>13.140132061628758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A8-E945-8066-AB8EF7021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274479"/>
        <c:axId val="1136249247"/>
      </c:lineChart>
      <c:catAx>
        <c:axId val="113627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49247"/>
        <c:crosses val="autoZero"/>
        <c:auto val="1"/>
        <c:lblAlgn val="ctr"/>
        <c:lblOffset val="100"/>
        <c:tickLblSkip val="2"/>
        <c:noMultiLvlLbl val="0"/>
      </c:catAx>
      <c:valAx>
        <c:axId val="1136249247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Houly</a:t>
                </a:r>
                <a:r>
                  <a:rPr lang="en-US" baseline="0"/>
                  <a:t> Real Wage($)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7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Comovement between Cyclical Components of</a:t>
            </a:r>
            <a:r>
              <a:rPr lang="en-US" baseline="0"/>
              <a:t> Hourly Real Wages for Males and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Wage47!$A$2:$A$24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xVal>
          <c:yVal>
            <c:numRef>
              <c:f>Wage47!$I$2:$I$24</c:f>
              <c:numCache>
                <c:formatCode>General</c:formatCode>
                <c:ptCount val="23"/>
                <c:pt idx="0">
                  <c:v>-1.2884896363792535</c:v>
                </c:pt>
                <c:pt idx="1">
                  <c:v>-1.9036780730105463</c:v>
                </c:pt>
                <c:pt idx="2">
                  <c:v>-1.0988665096418124</c:v>
                </c:pt>
                <c:pt idx="3">
                  <c:v>-0.6940549462731056</c:v>
                </c:pt>
                <c:pt idx="4">
                  <c:v>0.17075661709562873</c:v>
                </c:pt>
                <c:pt idx="5">
                  <c:v>-0.31443181953563482</c:v>
                </c:pt>
                <c:pt idx="6">
                  <c:v>-4.9620256166928556E-2</c:v>
                </c:pt>
                <c:pt idx="7">
                  <c:v>0.55519130720180598</c:v>
                </c:pt>
                <c:pt idx="8">
                  <c:v>0.7200028705705126</c:v>
                </c:pt>
                <c:pt idx="9">
                  <c:v>0.80481443393924756</c:v>
                </c:pt>
                <c:pt idx="10">
                  <c:v>1.2096259973079526</c:v>
                </c:pt>
                <c:pt idx="11">
                  <c:v>2.774437560676688</c:v>
                </c:pt>
                <c:pt idx="12">
                  <c:v>3.3192491240454238</c:v>
                </c:pt>
                <c:pt idx="13">
                  <c:v>2.9740606874141307</c:v>
                </c:pt>
                <c:pt idx="14">
                  <c:v>2.7388722507828653</c:v>
                </c:pt>
                <c:pt idx="15">
                  <c:v>3.7136838141515689</c:v>
                </c:pt>
                <c:pt idx="16">
                  <c:v>4.1684953775203049</c:v>
                </c:pt>
                <c:pt idx="17">
                  <c:v>4.6733069408890131</c:v>
                </c:pt>
                <c:pt idx="18">
                  <c:v>4.0581185042577452</c:v>
                </c:pt>
                <c:pt idx="19">
                  <c:v>4.4529300676264825</c:v>
                </c:pt>
                <c:pt idx="20">
                  <c:v>4.3377416309951862</c:v>
                </c:pt>
                <c:pt idx="21">
                  <c:v>3.9525531943639223</c:v>
                </c:pt>
                <c:pt idx="22">
                  <c:v>4.7473647577326297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8-DC49-AD2E-682DD8593E94}"/>
            </c:ext>
          </c:extLst>
        </c:ser>
        <c:ser>
          <c:idx val="1"/>
          <c:order val="1"/>
          <c:tx>
            <c:v>Females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Wage47!$A$2:$A$24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xVal>
          <c:yVal>
            <c:numRef>
              <c:f>Wage47!$J$2:$J$24</c:f>
              <c:numCache>
                <c:formatCode>General</c:formatCode>
                <c:ptCount val="23"/>
                <c:pt idx="0">
                  <c:v>0.56891304347829141</c:v>
                </c:pt>
                <c:pt idx="1">
                  <c:v>0.36011857707515027</c:v>
                </c:pt>
                <c:pt idx="2">
                  <c:v>0.53132411067200813</c:v>
                </c:pt>
                <c:pt idx="3">
                  <c:v>0.24252964426875145</c:v>
                </c:pt>
                <c:pt idx="4">
                  <c:v>-0.12626482213438983</c:v>
                </c:pt>
                <c:pt idx="5">
                  <c:v>-0.53505928853753204</c:v>
                </c:pt>
                <c:pt idx="6">
                  <c:v>-0.27385375494067432</c:v>
                </c:pt>
                <c:pt idx="7">
                  <c:v>-4.2648221343815962E-2</c:v>
                </c:pt>
                <c:pt idx="8">
                  <c:v>-0.36144268774695831</c:v>
                </c:pt>
                <c:pt idx="9">
                  <c:v>-0.48023715415021329</c:v>
                </c:pt>
                <c:pt idx="10">
                  <c:v>-0.40903162055335507</c:v>
                </c:pt>
                <c:pt idx="11">
                  <c:v>-0.40782608695649714</c:v>
                </c:pt>
                <c:pt idx="12">
                  <c:v>1.3379446640360726E-2</c:v>
                </c:pt>
                <c:pt idx="13">
                  <c:v>0.3645849802372183</c:v>
                </c:pt>
                <c:pt idx="14">
                  <c:v>-0.29420948616592391</c:v>
                </c:pt>
                <c:pt idx="15">
                  <c:v>-3.3003952569179873E-2</c:v>
                </c:pt>
                <c:pt idx="16">
                  <c:v>0.31820158102767948</c:v>
                </c:pt>
                <c:pt idx="17">
                  <c:v>-0.29059288537546379</c:v>
                </c:pt>
                <c:pt idx="18">
                  <c:v>-0.78938735177860586</c:v>
                </c:pt>
                <c:pt idx="19">
                  <c:v>0.85181818181825264</c:v>
                </c:pt>
                <c:pt idx="20">
                  <c:v>0.62302371541499824</c:v>
                </c:pt>
                <c:pt idx="21">
                  <c:v>-0.15577075098814319</c:v>
                </c:pt>
                <c:pt idx="22">
                  <c:v>0.32543478260871339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18-DC49-AD2E-682DD8593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89135"/>
        <c:axId val="794732543"/>
      </c:scatterChart>
      <c:valAx>
        <c:axId val="79478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32543"/>
        <c:crosses val="autoZero"/>
        <c:crossBetween val="midCat"/>
      </c:valAx>
      <c:valAx>
        <c:axId val="7947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Cyclical Component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8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GDP in 1970 vs. Avergae Annual Growth Rate (1970 - 2017)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Burkina Faso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'realgdp'!$H$2</c:f>
              <c:numCache>
                <c:formatCode>General</c:formatCode>
                <c:ptCount val="1"/>
                <c:pt idx="0">
                  <c:v>2.8729716307384434</c:v>
                </c:pt>
              </c:numCache>
            </c:numRef>
          </c:xVal>
          <c:yVal>
            <c:numRef>
              <c:f>'realgdp'!$T$3</c:f>
              <c:numCache>
                <c:formatCode>General</c:formatCode>
                <c:ptCount val="1"/>
                <c:pt idx="0">
                  <c:v>2.4054627307164012E-3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A5-A54B-828E-4ED57705882A}"/>
            </c:ext>
          </c:extLst>
        </c:ser>
        <c:ser>
          <c:idx val="1"/>
          <c:order val="1"/>
          <c:tx>
            <c:v>Australia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'realgdp'!$G$2</c:f>
              <c:numCache>
                <c:formatCode>General</c:formatCode>
                <c:ptCount val="1"/>
                <c:pt idx="0">
                  <c:v>4.2900424063217262</c:v>
                </c:pt>
              </c:numCache>
            </c:numRef>
          </c:xVal>
          <c:yVal>
            <c:numRef>
              <c:f>'realgdp'!$T$2</c:f>
              <c:numCache>
                <c:formatCode>General</c:formatCode>
                <c:ptCount val="1"/>
                <c:pt idx="0">
                  <c:v>1.8643010743977229E-3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A5-A54B-828E-4ED57705882A}"/>
            </c:ext>
          </c:extLst>
        </c:ser>
        <c:ser>
          <c:idx val="2"/>
          <c:order val="2"/>
          <c:tx>
            <c:v>Dominica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'realgdp'!$I$2</c:f>
              <c:numCache>
                <c:formatCode>General</c:formatCode>
                <c:ptCount val="1"/>
                <c:pt idx="0">
                  <c:v>3.5314814717081644</c:v>
                </c:pt>
              </c:numCache>
            </c:numRef>
          </c:xVal>
          <c:yVal>
            <c:numRef>
              <c:f>'realgdp'!$T$4</c:f>
              <c:numCache>
                <c:formatCode>General</c:formatCode>
                <c:ptCount val="1"/>
                <c:pt idx="0">
                  <c:v>2.4383164598562601E-3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A5-A54B-828E-4ED57705882A}"/>
            </c:ext>
          </c:extLst>
        </c:ser>
        <c:ser>
          <c:idx val="3"/>
          <c:order val="3"/>
          <c:tx>
            <c:v>Lesotho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'realgdp'!$J$2</c:f>
              <c:numCache>
                <c:formatCode>General</c:formatCode>
                <c:ptCount val="1"/>
                <c:pt idx="0">
                  <c:v>3.0543640489591897</c:v>
                </c:pt>
              </c:numCache>
            </c:numRef>
          </c:xVal>
          <c:yVal>
            <c:numRef>
              <c:f>'realgdp'!$T$5</c:f>
              <c:numCache>
                <c:formatCode>General</c:formatCode>
                <c:ptCount val="1"/>
                <c:pt idx="0">
                  <c:v>2.7614210965949404E-3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A5-A54B-828E-4ED577058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818079"/>
        <c:axId val="1351286607"/>
      </c:scatterChart>
      <c:valAx>
        <c:axId val="1366818079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of Real Per Captia GDP in 1970($)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86607"/>
        <c:crosses val="autoZero"/>
        <c:crossBetween val="midCat"/>
      </c:valAx>
      <c:valAx>
        <c:axId val="1351286607"/>
        <c:scaling>
          <c:orientation val="minMax"/>
          <c:min val="1.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Annual Growh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1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evolution of the Real Per Captia GDP of Australia, Burkina Faso, Dominica, and</a:t>
            </a:r>
            <a:r>
              <a:rPr lang="en-US" baseline="0"/>
              <a:t> Lesotho Using Log Scale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Australia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'realgdp'!$A$2:$A$49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'realgdp'!$G$2:$G$49</c:f>
              <c:numCache>
                <c:formatCode>General</c:formatCode>
                <c:ptCount val="48"/>
                <c:pt idx="0">
                  <c:v>4.2900424063217262</c:v>
                </c:pt>
                <c:pt idx="1">
                  <c:v>4.2945499906227029</c:v>
                </c:pt>
                <c:pt idx="2">
                  <c:v>4.3080262807446426</c:v>
                </c:pt>
                <c:pt idx="3">
                  <c:v>4.3244125183378319</c:v>
                </c:pt>
                <c:pt idx="4">
                  <c:v>4.3008857859558534</c:v>
                </c:pt>
                <c:pt idx="5">
                  <c:v>4.2971722290798899</c:v>
                </c:pt>
                <c:pt idx="6">
                  <c:v>4.3099019422020231</c:v>
                </c:pt>
                <c:pt idx="7">
                  <c:v>4.3080967884719357</c:v>
                </c:pt>
                <c:pt idx="8">
                  <c:v>4.3253333692023732</c:v>
                </c:pt>
                <c:pt idx="9">
                  <c:v>4.3352137043882983</c:v>
                </c:pt>
                <c:pt idx="10">
                  <c:v>4.3445969923276939</c:v>
                </c:pt>
                <c:pt idx="11">
                  <c:v>4.3602083603193149</c:v>
                </c:pt>
                <c:pt idx="12">
                  <c:v>4.343050177619304</c:v>
                </c:pt>
                <c:pt idx="13">
                  <c:v>4.3614006701898385</c:v>
                </c:pt>
                <c:pt idx="14">
                  <c:v>4.371088005676298</c:v>
                </c:pt>
                <c:pt idx="15">
                  <c:v>4.3777576171123833</c:v>
                </c:pt>
                <c:pt idx="16">
                  <c:v>4.3777668980580415</c:v>
                </c:pt>
                <c:pt idx="17">
                  <c:v>4.402248482426999</c:v>
                </c:pt>
                <c:pt idx="18">
                  <c:v>4.4255898079385307</c:v>
                </c:pt>
                <c:pt idx="19">
                  <c:v>4.4384993127379957</c:v>
                </c:pt>
                <c:pt idx="20">
                  <c:v>4.4276465866336583</c:v>
                </c:pt>
                <c:pt idx="21">
                  <c:v>4.4215580274139459</c:v>
                </c:pt>
                <c:pt idx="22">
                  <c:v>4.4331942324084528</c:v>
                </c:pt>
                <c:pt idx="23">
                  <c:v>4.4456466966762154</c:v>
                </c:pt>
                <c:pt idx="24">
                  <c:v>4.4624713724920122</c:v>
                </c:pt>
                <c:pt idx="25">
                  <c:v>4.4787628215739455</c:v>
                </c:pt>
                <c:pt idx="26">
                  <c:v>4.496568784812176</c:v>
                </c:pt>
                <c:pt idx="27">
                  <c:v>4.5141119114371051</c:v>
                </c:pt>
                <c:pt idx="28">
                  <c:v>4.5289507486582323</c:v>
                </c:pt>
                <c:pt idx="29">
                  <c:v>4.5466941466083988</c:v>
                </c:pt>
                <c:pt idx="30">
                  <c:v>4.548467670088356</c:v>
                </c:pt>
                <c:pt idx="31">
                  <c:v>4.559302140403994</c:v>
                </c:pt>
                <c:pt idx="32">
                  <c:v>4.5668449603109442</c:v>
                </c:pt>
                <c:pt idx="33">
                  <c:v>4.5825098200071812</c:v>
                </c:pt>
                <c:pt idx="34">
                  <c:v>4.5930021317594019</c:v>
                </c:pt>
                <c:pt idx="35">
                  <c:v>4.6012521040713574</c:v>
                </c:pt>
                <c:pt idx="36">
                  <c:v>4.609636022673242</c:v>
                </c:pt>
                <c:pt idx="37">
                  <c:v>4.6163470445501762</c:v>
                </c:pt>
                <c:pt idx="38">
                  <c:v>4.6159016771798846</c:v>
                </c:pt>
                <c:pt idx="39">
                  <c:v>4.6144386457626183</c:v>
                </c:pt>
                <c:pt idx="40">
                  <c:v>4.6340362020962234</c:v>
                </c:pt>
                <c:pt idx="41">
                  <c:v>4.6446128631664916</c:v>
                </c:pt>
                <c:pt idx="42">
                  <c:v>4.6491188262545817</c:v>
                </c:pt>
                <c:pt idx="43">
                  <c:v>4.6596980477313963</c:v>
                </c:pt>
                <c:pt idx="44">
                  <c:v>4.6630390878836527</c:v>
                </c:pt>
                <c:pt idx="45">
                  <c:v>4.6595247785722176</c:v>
                </c:pt>
                <c:pt idx="46">
                  <c:v>4.673930497038941</c:v>
                </c:pt>
                <c:pt idx="47">
                  <c:v>4.6825235872750879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0-9449-8003-005BED6AA173}"/>
            </c:ext>
          </c:extLst>
        </c:ser>
        <c:ser>
          <c:idx val="1"/>
          <c:order val="1"/>
          <c:tx>
            <c:v>Burkina Faso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'realgdp'!$A$2:$A$49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'realgdp'!$H$2:$H$49</c:f>
              <c:numCache>
                <c:formatCode>General</c:formatCode>
                <c:ptCount val="48"/>
                <c:pt idx="0">
                  <c:v>2.8729716307384434</c:v>
                </c:pt>
                <c:pt idx="1">
                  <c:v>2.8615583053588871</c:v>
                </c:pt>
                <c:pt idx="2">
                  <c:v>2.9250437982763597</c:v>
                </c:pt>
                <c:pt idx="3">
                  <c:v>2.8965262174895554</c:v>
                </c:pt>
                <c:pt idx="4">
                  <c:v>2.9137661833001567</c:v>
                </c:pt>
                <c:pt idx="5">
                  <c:v>2.9071156388713693</c:v>
                </c:pt>
                <c:pt idx="6">
                  <c:v>2.901948465073084</c:v>
                </c:pt>
                <c:pt idx="7">
                  <c:v>2.9267127768709504</c:v>
                </c:pt>
                <c:pt idx="8">
                  <c:v>2.9612786790850429</c:v>
                </c:pt>
                <c:pt idx="9">
                  <c:v>2.9814561665221264</c:v>
                </c:pt>
                <c:pt idx="10">
                  <c:v>2.9672577256084183</c:v>
                </c:pt>
                <c:pt idx="11">
                  <c:v>2.9818457780296801</c:v>
                </c:pt>
                <c:pt idx="12">
                  <c:v>2.9679783135043056</c:v>
                </c:pt>
                <c:pt idx="13">
                  <c:v>2.9290253277034823</c:v>
                </c:pt>
                <c:pt idx="14">
                  <c:v>2.9235911081808297</c:v>
                </c:pt>
                <c:pt idx="15">
                  <c:v>2.9573342708831958</c:v>
                </c:pt>
                <c:pt idx="16">
                  <c:v>2.9773806058118346</c:v>
                </c:pt>
                <c:pt idx="17">
                  <c:v>2.9629940428763488</c:v>
                </c:pt>
                <c:pt idx="18">
                  <c:v>2.9780526301235701</c:v>
                </c:pt>
                <c:pt idx="19">
                  <c:v>2.9702864241828539</c:v>
                </c:pt>
                <c:pt idx="20">
                  <c:v>2.9591606876059813</c:v>
                </c:pt>
                <c:pt idx="21">
                  <c:v>2.9803306744243199</c:v>
                </c:pt>
                <c:pt idx="22">
                  <c:v>2.9678146484827281</c:v>
                </c:pt>
                <c:pt idx="23">
                  <c:v>2.9698956079747902</c:v>
                </c:pt>
                <c:pt idx="24">
                  <c:v>2.9342105094678015</c:v>
                </c:pt>
                <c:pt idx="25">
                  <c:v>2.9441963382348688</c:v>
                </c:pt>
                <c:pt idx="26">
                  <c:v>2.9759554035570535</c:v>
                </c:pt>
                <c:pt idx="27">
                  <c:v>2.9887684734844173</c:v>
                </c:pt>
                <c:pt idx="28">
                  <c:v>3.0169706961539395</c:v>
                </c:pt>
                <c:pt idx="29">
                  <c:v>3.0330415690767838</c:v>
                </c:pt>
                <c:pt idx="30">
                  <c:v>3.0260999796408981</c:v>
                </c:pt>
                <c:pt idx="31">
                  <c:v>3.0406695754028448</c:v>
                </c:pt>
                <c:pt idx="32">
                  <c:v>3.0491753666531025</c:v>
                </c:pt>
                <c:pt idx="33">
                  <c:v>3.0696052047413342</c:v>
                </c:pt>
                <c:pt idx="34">
                  <c:v>3.076920660668768</c:v>
                </c:pt>
                <c:pt idx="35">
                  <c:v>3.0943628035567885</c:v>
                </c:pt>
                <c:pt idx="36">
                  <c:v>3.0974898431955009</c:v>
                </c:pt>
                <c:pt idx="37">
                  <c:v>3.0916880564102227</c:v>
                </c:pt>
                <c:pt idx="38">
                  <c:v>3.0964928900543609</c:v>
                </c:pt>
                <c:pt idx="39">
                  <c:v>3.0963676750052924</c:v>
                </c:pt>
                <c:pt idx="40">
                  <c:v>3.121750196116055</c:v>
                </c:pt>
                <c:pt idx="41">
                  <c:v>3.1424520400663405</c:v>
                </c:pt>
                <c:pt idx="42">
                  <c:v>3.1606455743257587</c:v>
                </c:pt>
                <c:pt idx="43">
                  <c:v>3.1629047790968463</c:v>
                </c:pt>
                <c:pt idx="44">
                  <c:v>3.1775105280547011</c:v>
                </c:pt>
                <c:pt idx="45">
                  <c:v>3.1842455534252898</c:v>
                </c:pt>
                <c:pt idx="46">
                  <c:v>3.1993629287629379</c:v>
                </c:pt>
                <c:pt idx="47">
                  <c:v>3.2164166382554051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0-9449-8003-005BED6AA173}"/>
            </c:ext>
          </c:extLst>
        </c:ser>
        <c:ser>
          <c:idx val="2"/>
          <c:order val="2"/>
          <c:tx>
            <c:v>Dominica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'realgdp'!$A$2:$A$49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'realgdp'!$I$2:$I$49</c:f>
              <c:numCache>
                <c:formatCode>General</c:formatCode>
                <c:ptCount val="48"/>
                <c:pt idx="0">
                  <c:v>3.5314814717081644</c:v>
                </c:pt>
                <c:pt idx="1">
                  <c:v>3.5476836539411312</c:v>
                </c:pt>
                <c:pt idx="2">
                  <c:v>3.589575433373088</c:v>
                </c:pt>
                <c:pt idx="3">
                  <c:v>3.6380017749430702</c:v>
                </c:pt>
                <c:pt idx="4">
                  <c:v>3.6396348810650179</c:v>
                </c:pt>
                <c:pt idx="5">
                  <c:v>3.6515396751352145</c:v>
                </c:pt>
                <c:pt idx="6">
                  <c:v>3.6543912286492723</c:v>
                </c:pt>
                <c:pt idx="7">
                  <c:v>3.6421191237640835</c:v>
                </c:pt>
                <c:pt idx="8">
                  <c:v>3.6902722964534793</c:v>
                </c:pt>
                <c:pt idx="9">
                  <c:v>3.6203630368878614</c:v>
                </c:pt>
                <c:pt idx="10">
                  <c:v>3.6366192681148268</c:v>
                </c:pt>
                <c:pt idx="11">
                  <c:v>3.7009830637745225</c:v>
                </c:pt>
                <c:pt idx="12">
                  <c:v>3.7280679465629314</c:v>
                </c:pt>
                <c:pt idx="13">
                  <c:v>3.7499286916846053</c:v>
                </c:pt>
                <c:pt idx="14">
                  <c:v>3.7634122688228842</c:v>
                </c:pt>
                <c:pt idx="15">
                  <c:v>3.7728722953269287</c:v>
                </c:pt>
                <c:pt idx="16">
                  <c:v>3.8172671441886146</c:v>
                </c:pt>
                <c:pt idx="17">
                  <c:v>3.8369908724021715</c:v>
                </c:pt>
                <c:pt idx="18">
                  <c:v>3.8606715364333977</c:v>
                </c:pt>
                <c:pt idx="19">
                  <c:v>3.8529920615280759</c:v>
                </c:pt>
                <c:pt idx="20">
                  <c:v>3.8875272817880195</c:v>
                </c:pt>
                <c:pt idx="21">
                  <c:v>3.8606577691740256</c:v>
                </c:pt>
                <c:pt idx="22">
                  <c:v>3.9089378430172381</c:v>
                </c:pt>
                <c:pt idx="23">
                  <c:v>3.9231424295198063</c:v>
                </c:pt>
                <c:pt idx="24">
                  <c:v>3.9138826984907515</c:v>
                </c:pt>
                <c:pt idx="25">
                  <c:v>3.9209504120809244</c:v>
                </c:pt>
                <c:pt idx="26">
                  <c:v>3.9172444342911095</c:v>
                </c:pt>
                <c:pt idx="27">
                  <c:v>3.901992550882821</c:v>
                </c:pt>
                <c:pt idx="28">
                  <c:v>3.9455109292414305</c:v>
                </c:pt>
                <c:pt idx="29">
                  <c:v>3.9504690336052657</c:v>
                </c:pt>
                <c:pt idx="30">
                  <c:v>3.9362366908638888</c:v>
                </c:pt>
                <c:pt idx="31">
                  <c:v>3.9171792723305376</c:v>
                </c:pt>
                <c:pt idx="32">
                  <c:v>3.9193642138651898</c:v>
                </c:pt>
                <c:pt idx="33">
                  <c:v>3.8997565021771097</c:v>
                </c:pt>
                <c:pt idx="34">
                  <c:v>3.9131025101451118</c:v>
                </c:pt>
                <c:pt idx="35">
                  <c:v>3.9100403290608314</c:v>
                </c:pt>
                <c:pt idx="36">
                  <c:v>3.9415695665630341</c:v>
                </c:pt>
                <c:pt idx="37">
                  <c:v>3.9658467818636884</c:v>
                </c:pt>
                <c:pt idx="38">
                  <c:v>3.9960026540238602</c:v>
                </c:pt>
                <c:pt idx="39">
                  <c:v>3.9943329929089741</c:v>
                </c:pt>
                <c:pt idx="40">
                  <c:v>4.0002049386337442</c:v>
                </c:pt>
                <c:pt idx="41">
                  <c:v>4.0037835477301265</c:v>
                </c:pt>
                <c:pt idx="42">
                  <c:v>3.9966565587430019</c:v>
                </c:pt>
                <c:pt idx="43">
                  <c:v>3.9926692553634839</c:v>
                </c:pt>
                <c:pt idx="44">
                  <c:v>4.0090134064171323</c:v>
                </c:pt>
                <c:pt idx="45">
                  <c:v>3.9983134038491697</c:v>
                </c:pt>
                <c:pt idx="46">
                  <c:v>4.0066961787320077</c:v>
                </c:pt>
                <c:pt idx="47">
                  <c:v>3.9597419024392848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0-9449-8003-005BED6AA173}"/>
            </c:ext>
          </c:extLst>
        </c:ser>
        <c:ser>
          <c:idx val="3"/>
          <c:order val="3"/>
          <c:tx>
            <c:v>Lesotho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'realgdp'!$A$2:$A$49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'realgdp'!$J$2:$J$49</c:f>
              <c:numCache>
                <c:formatCode>General</c:formatCode>
                <c:ptCount val="48"/>
                <c:pt idx="0">
                  <c:v>3.0543640489591897</c:v>
                </c:pt>
                <c:pt idx="1">
                  <c:v>2.9975480132291294</c:v>
                </c:pt>
                <c:pt idx="2">
                  <c:v>3.070252188864063</c:v>
                </c:pt>
                <c:pt idx="3">
                  <c:v>3.1535709814337802</c:v>
                </c:pt>
                <c:pt idx="4">
                  <c:v>3.1408001979089368</c:v>
                </c:pt>
                <c:pt idx="5">
                  <c:v>3.1245270475181757</c:v>
                </c:pt>
                <c:pt idx="6">
                  <c:v>3.1163885492647014</c:v>
                </c:pt>
                <c:pt idx="7">
                  <c:v>3.1866456105960035</c:v>
                </c:pt>
                <c:pt idx="8">
                  <c:v>3.2678613566687109</c:v>
                </c:pt>
                <c:pt idx="9">
                  <c:v>3.1769040762837943</c:v>
                </c:pt>
                <c:pt idx="10">
                  <c:v>3.1456220982321086</c:v>
                </c:pt>
                <c:pt idx="11">
                  <c:v>3.1423112360038981</c:v>
                </c:pt>
                <c:pt idx="12">
                  <c:v>3.1273607622042991</c:v>
                </c:pt>
                <c:pt idx="13">
                  <c:v>3.0911708401472011</c:v>
                </c:pt>
                <c:pt idx="14">
                  <c:v>3.0896154852319961</c:v>
                </c:pt>
                <c:pt idx="15">
                  <c:v>3.100801179244967</c:v>
                </c:pt>
                <c:pt idx="16">
                  <c:v>3.0822538420152998</c:v>
                </c:pt>
                <c:pt idx="17">
                  <c:v>3.1038344966398008</c:v>
                </c:pt>
                <c:pt idx="18">
                  <c:v>3.1429523073434322</c:v>
                </c:pt>
                <c:pt idx="19">
                  <c:v>3.1618170401676924</c:v>
                </c:pt>
                <c:pt idx="20">
                  <c:v>3.1633939704383862</c:v>
                </c:pt>
                <c:pt idx="21">
                  <c:v>3.1531865879140222</c:v>
                </c:pt>
                <c:pt idx="22">
                  <c:v>3.1761752145400806</c:v>
                </c:pt>
                <c:pt idx="23">
                  <c:v>3.2036175391300512</c:v>
                </c:pt>
                <c:pt idx="24">
                  <c:v>3.2141600907051777</c:v>
                </c:pt>
                <c:pt idx="25">
                  <c:v>3.2186247706030158</c:v>
                </c:pt>
                <c:pt idx="26">
                  <c:v>3.2533622398330686</c:v>
                </c:pt>
                <c:pt idx="27">
                  <c:v>3.2801023887334622</c:v>
                </c:pt>
                <c:pt idx="28">
                  <c:v>3.2478947427469107</c:v>
                </c:pt>
                <c:pt idx="29">
                  <c:v>3.2649523390527926</c:v>
                </c:pt>
                <c:pt idx="30">
                  <c:v>3.2828644527089885</c:v>
                </c:pt>
                <c:pt idx="31">
                  <c:v>3.3130674669301619</c:v>
                </c:pt>
                <c:pt idx="32">
                  <c:v>3.3116288509952372</c:v>
                </c:pt>
                <c:pt idx="33">
                  <c:v>3.3113299523037933</c:v>
                </c:pt>
                <c:pt idx="34">
                  <c:v>3.3250638935648862</c:v>
                </c:pt>
                <c:pt idx="35">
                  <c:v>3.3391054580369111</c:v>
                </c:pt>
                <c:pt idx="36">
                  <c:v>3.3478411084144559</c:v>
                </c:pt>
                <c:pt idx="37">
                  <c:v>3.3575308414680434</c:v>
                </c:pt>
                <c:pt idx="38">
                  <c:v>3.3756928707089235</c:v>
                </c:pt>
                <c:pt idx="39">
                  <c:v>3.3462492791552534</c:v>
                </c:pt>
                <c:pt idx="40">
                  <c:v>3.3634276946547339</c:v>
                </c:pt>
                <c:pt idx="41">
                  <c:v>3.3992825072708674</c:v>
                </c:pt>
                <c:pt idx="42">
                  <c:v>3.4024092753909509</c:v>
                </c:pt>
                <c:pt idx="43">
                  <c:v>3.4177091201112662</c:v>
                </c:pt>
                <c:pt idx="44">
                  <c:v>3.4475843612413377</c:v>
                </c:pt>
                <c:pt idx="45">
                  <c:v>3.4774005610024625</c:v>
                </c:pt>
                <c:pt idx="46">
                  <c:v>3.4746488856450082</c:v>
                </c:pt>
                <c:pt idx="47">
                  <c:v>3.4770329391959596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50-9449-8003-005BED6AA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45119"/>
        <c:axId val="955368703"/>
      </c:lineChart>
      <c:catAx>
        <c:axId val="44224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68703"/>
        <c:crosses val="autoZero"/>
        <c:auto val="1"/>
        <c:lblAlgn val="ctr"/>
        <c:lblOffset val="100"/>
        <c:tickLblSkip val="5"/>
        <c:noMultiLvlLbl val="0"/>
      </c:catAx>
      <c:valAx>
        <c:axId val="955368703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Log(Real Per Captia GDP)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4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Cyclical Component of  Real Per Captia GDP for Australia, Burkina Faso, Dominica, and Lesotho</a:t>
            </a:r>
            <a:r>
              <a:rPr lang="en-US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Australia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'realgdp'!$A$2:$A$49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'realgdp'!$O$2:$O$49</c:f>
              <c:numCache>
                <c:formatCode>General</c:formatCode>
                <c:ptCount val="48"/>
                <c:pt idx="0">
                  <c:v>2.0595606381215603E-2</c:v>
                </c:pt>
                <c:pt idx="1">
                  <c:v>1.7315277554080133E-2</c:v>
                </c:pt>
                <c:pt idx="2">
                  <c:v>2.2939627005755803E-2</c:v>
                </c:pt>
                <c:pt idx="3">
                  <c:v>3.1409896386472624E-2</c:v>
                </c:pt>
                <c:pt idx="4">
                  <c:v>-9.6831750172832187E-5</c:v>
                </c:pt>
                <c:pt idx="5">
                  <c:v>-1.1854411922954888E-2</c:v>
                </c:pt>
                <c:pt idx="6">
                  <c:v>-7.2327496398632007E-3</c:v>
                </c:pt>
                <c:pt idx="7">
                  <c:v>-1.7209981751143744E-2</c:v>
                </c:pt>
                <c:pt idx="8">
                  <c:v>-8.209506944107936E-3</c:v>
                </c:pt>
                <c:pt idx="9">
                  <c:v>-6.6293052237362815E-3</c:v>
                </c:pt>
                <c:pt idx="10">
                  <c:v>-5.610178292116963E-3</c:v>
                </c:pt>
                <c:pt idx="11">
                  <c:v>1.5730011495618257E-3</c:v>
                </c:pt>
                <c:pt idx="12">
                  <c:v>-2.4077397642585652E-2</c:v>
                </c:pt>
                <c:pt idx="13">
                  <c:v>-1.4283148706367932E-2</c:v>
                </c:pt>
                <c:pt idx="14">
                  <c:v>-1.3216084396419525E-2</c:v>
                </c:pt>
                <c:pt idx="15">
                  <c:v>-1.5230771679011212E-2</c:v>
                </c:pt>
                <c:pt idx="16">
                  <c:v>-2.3969816994238613E-2</c:v>
                </c:pt>
                <c:pt idx="17">
                  <c:v>-8.3005864283327568E-3</c:v>
                </c:pt>
                <c:pt idx="18">
                  <c:v>6.1643577379530967E-3</c:v>
                </c:pt>
                <c:pt idx="19">
                  <c:v>1.0133453649963542E-2</c:v>
                </c:pt>
                <c:pt idx="20">
                  <c:v>-9.7237088839658981E-3</c:v>
                </c:pt>
                <c:pt idx="21">
                  <c:v>-2.4880732075493128E-2</c:v>
                </c:pt>
                <c:pt idx="22">
                  <c:v>-2.2377018594966991E-2</c:v>
                </c:pt>
                <c:pt idx="23">
                  <c:v>-1.9121073383379539E-2</c:v>
                </c:pt>
                <c:pt idx="24">
                  <c:v>-1.1556944165923788E-2</c:v>
                </c:pt>
                <c:pt idx="25">
                  <c:v>-4.590069224554405E-3</c:v>
                </c:pt>
                <c:pt idx="26">
                  <c:v>3.8272923309605744E-3</c:v>
                </c:pt>
                <c:pt idx="27">
                  <c:v>1.1917789730965467E-2</c:v>
                </c:pt>
                <c:pt idx="28">
                  <c:v>1.7239970185016773E-2</c:v>
                </c:pt>
                <c:pt idx="29">
                  <c:v>2.5402683825884509E-2</c:v>
                </c:pt>
                <c:pt idx="30">
                  <c:v>1.7531495454391255E-2</c:v>
                </c:pt>
                <c:pt idx="31">
                  <c:v>1.8657226376341818E-2</c:v>
                </c:pt>
                <c:pt idx="32">
                  <c:v>1.6427279347481338E-2</c:v>
                </c:pt>
                <c:pt idx="33">
                  <c:v>2.2255344565670576E-2</c:v>
                </c:pt>
                <c:pt idx="34">
                  <c:v>2.2846834297663321E-2</c:v>
                </c:pt>
                <c:pt idx="35">
                  <c:v>2.1131957047239247E-2</c:v>
                </c:pt>
                <c:pt idx="36">
                  <c:v>1.9486998544535616E-2</c:v>
                </c:pt>
                <c:pt idx="37">
                  <c:v>1.6105115774729839E-2</c:v>
                </c:pt>
                <c:pt idx="38">
                  <c:v>5.5028162154613369E-3</c:v>
                </c:pt>
                <c:pt idx="39">
                  <c:v>-6.1811749329336863E-3</c:v>
                </c:pt>
                <c:pt idx="40">
                  <c:v>3.1313941273340973E-3</c:v>
                </c:pt>
                <c:pt idx="41">
                  <c:v>3.3590403821133208E-3</c:v>
                </c:pt>
                <c:pt idx="42">
                  <c:v>-2.5480388874941085E-3</c:v>
                </c:pt>
                <c:pt idx="43">
                  <c:v>-2.4458873105288603E-3</c:v>
                </c:pt>
                <c:pt idx="44">
                  <c:v>-9.6459446003587246E-3</c:v>
                </c:pt>
                <c:pt idx="45">
                  <c:v>-2.3765378896031919E-2</c:v>
                </c:pt>
                <c:pt idx="46">
                  <c:v>-2.0028812955755093E-2</c:v>
                </c:pt>
                <c:pt idx="47">
                  <c:v>-2.2168902788206601E-2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3-D74F-AA36-22186EA0E5E6}"/>
            </c:ext>
          </c:extLst>
        </c:ser>
        <c:ser>
          <c:idx val="1"/>
          <c:order val="1"/>
          <c:tx>
            <c:v>Burkina Faso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'realgdp'!$A$2:$A$49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'realgdp'!$P$2:$P$49</c:f>
              <c:numCache>
                <c:formatCode>General</c:formatCode>
                <c:ptCount val="48"/>
                <c:pt idx="0">
                  <c:v>-3.9635078898304421E-2</c:v>
                </c:pt>
                <c:pt idx="1">
                  <c:v>-5.1424495089161582E-2</c:v>
                </c:pt>
                <c:pt idx="2">
                  <c:v>1.1429976599910407E-2</c:v>
                </c:pt>
                <c:pt idx="3">
                  <c:v>-1.797355583222382E-2</c:v>
                </c:pt>
                <c:pt idx="4">
                  <c:v>-1.874472084109069E-3</c:v>
                </c:pt>
                <c:pt idx="5">
                  <c:v>-9.9208289921985937E-3</c:v>
                </c:pt>
                <c:pt idx="6">
                  <c:v>-1.6738745686942558E-2</c:v>
                </c:pt>
                <c:pt idx="7">
                  <c:v>6.1198927975358863E-3</c:v>
                </c:pt>
                <c:pt idx="8">
                  <c:v>3.8525191281140625E-2</c:v>
                </c:pt>
                <c:pt idx="9">
                  <c:v>5.6287144570750236E-2</c:v>
                </c:pt>
                <c:pt idx="10">
                  <c:v>3.9418239092638974E-2</c:v>
                </c:pt>
                <c:pt idx="11">
                  <c:v>5.108089653239789E-2</c:v>
                </c:pt>
                <c:pt idx="12">
                  <c:v>3.4033106608591268E-2</c:v>
                </c:pt>
                <c:pt idx="13">
                  <c:v>-8.3551350077639697E-3</c:v>
                </c:pt>
                <c:pt idx="14">
                  <c:v>-1.7479540762820989E-2</c:v>
                </c:pt>
                <c:pt idx="15">
                  <c:v>1.2318505289984127E-2</c:v>
                </c:pt>
                <c:pt idx="16">
                  <c:v>2.816479315218956E-2</c:v>
                </c:pt>
                <c:pt idx="17">
                  <c:v>9.3232527331137405E-3</c:v>
                </c:pt>
                <c:pt idx="18">
                  <c:v>1.9671932079758925E-2</c:v>
                </c:pt>
                <c:pt idx="19">
                  <c:v>6.9408878215373448E-3</c:v>
                </c:pt>
                <c:pt idx="20">
                  <c:v>-9.4046174899404811E-3</c:v>
                </c:pt>
                <c:pt idx="21">
                  <c:v>6.290670176920532E-3</c:v>
                </c:pt>
                <c:pt idx="22">
                  <c:v>-1.1954985333305412E-2</c:v>
                </c:pt>
                <c:pt idx="23">
                  <c:v>-1.5858585826749927E-2</c:v>
                </c:pt>
                <c:pt idx="24">
                  <c:v>-5.7783174736401932E-2</c:v>
                </c:pt>
                <c:pt idx="25">
                  <c:v>-5.4291766788870266E-2</c:v>
                </c:pt>
                <c:pt idx="26">
                  <c:v>-2.9282052703321071E-2</c:v>
                </c:pt>
                <c:pt idx="27">
                  <c:v>-2.3473264429635599E-2</c:v>
                </c:pt>
                <c:pt idx="28">
                  <c:v>-2.5302538307210298E-3</c:v>
                </c:pt>
                <c:pt idx="29">
                  <c:v>6.0264766044726414E-3</c:v>
                </c:pt>
                <c:pt idx="30">
                  <c:v>-8.6841857359929442E-3</c:v>
                </c:pt>
                <c:pt idx="31">
                  <c:v>-2.1385932957826981E-3</c:v>
                </c:pt>
                <c:pt idx="32">
                  <c:v>-1.9117357841338389E-3</c:v>
                </c:pt>
                <c:pt idx="33">
                  <c:v>9.984238148389224E-3</c:v>
                </c:pt>
                <c:pt idx="34">
                  <c:v>8.5108995030713785E-3</c:v>
                </c:pt>
                <c:pt idx="35">
                  <c:v>1.6909317401467838E-2</c:v>
                </c:pt>
                <c:pt idx="36">
                  <c:v>1.0737701633342756E-2</c:v>
                </c:pt>
                <c:pt idx="37">
                  <c:v>-4.6176709755316736E-3</c:v>
                </c:pt>
                <c:pt idx="38">
                  <c:v>-9.6213535722031729E-3</c:v>
                </c:pt>
                <c:pt idx="39">
                  <c:v>-1.9810015278953763E-2</c:v>
                </c:pt>
                <c:pt idx="40">
                  <c:v>-4.7458712429730987E-3</c:v>
                </c:pt>
                <c:pt idx="41">
                  <c:v>5.3826652156012678E-3</c:v>
                </c:pt>
                <c:pt idx="42">
                  <c:v>1.2747961566265342E-2</c:v>
                </c:pt>
                <c:pt idx="43">
                  <c:v>3.9239980113854322E-3</c:v>
                </c:pt>
                <c:pt idx="44">
                  <c:v>7.1916482265139692E-3</c:v>
                </c:pt>
                <c:pt idx="45">
                  <c:v>2.3336444373902587E-3</c:v>
                </c:pt>
                <c:pt idx="46">
                  <c:v>5.6030601983398931E-3</c:v>
                </c:pt>
                <c:pt idx="47">
                  <c:v>1.0553879696781454E-2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3-D74F-AA36-22186EA0E5E6}"/>
            </c:ext>
          </c:extLst>
        </c:ser>
        <c:ser>
          <c:idx val="2"/>
          <c:order val="2"/>
          <c:tx>
            <c:v>Dominica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'realgdp'!$A$2:$A$49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'realgdp'!$Q$2:$Q$49</c:f>
              <c:numCache>
                <c:formatCode>General</c:formatCode>
                <c:ptCount val="48"/>
                <c:pt idx="0">
                  <c:v>-4.7288315965916539E-3</c:v>
                </c:pt>
                <c:pt idx="1">
                  <c:v>-8.3389048893462991E-3</c:v>
                </c:pt>
                <c:pt idx="2">
                  <c:v>1.4184110285359264E-2</c:v>
                </c:pt>
                <c:pt idx="3">
                  <c:v>4.3685178866560204E-2</c:v>
                </c:pt>
                <c:pt idx="4">
                  <c:v>2.683650326796938E-2</c:v>
                </c:pt>
                <c:pt idx="5">
                  <c:v>2.0703006886211295E-2</c:v>
                </c:pt>
                <c:pt idx="6">
                  <c:v>5.9597612167845426E-3</c:v>
                </c:pt>
                <c:pt idx="7">
                  <c:v>-2.3463651583418788E-2</c:v>
                </c:pt>
                <c:pt idx="8">
                  <c:v>7.9817044594325814E-3</c:v>
                </c:pt>
                <c:pt idx="9">
                  <c:v>-7.8191880484259624E-2</c:v>
                </c:pt>
                <c:pt idx="10">
                  <c:v>-7.7756483367125817E-2</c:v>
                </c:pt>
                <c:pt idx="11">
                  <c:v>-2.8770030548677994E-2</c:v>
                </c:pt>
                <c:pt idx="12">
                  <c:v>-1.661899933304678E-2</c:v>
                </c:pt>
                <c:pt idx="13">
                  <c:v>-9.2486145156804866E-3</c:v>
                </c:pt>
                <c:pt idx="14">
                  <c:v>-9.8119064132391465E-3</c:v>
                </c:pt>
                <c:pt idx="15">
                  <c:v>-1.3955257676675714E-2</c:v>
                </c:pt>
                <c:pt idx="16">
                  <c:v>1.727970468611284E-2</c:v>
                </c:pt>
                <c:pt idx="17">
                  <c:v>2.4287037668901501E-2</c:v>
                </c:pt>
                <c:pt idx="18">
                  <c:v>3.5694797738056838E-2</c:v>
                </c:pt>
                <c:pt idx="19">
                  <c:v>1.6185910139134396E-2</c:v>
                </c:pt>
                <c:pt idx="20">
                  <c:v>3.9335208973833691E-2</c:v>
                </c:pt>
                <c:pt idx="21">
                  <c:v>1.5232662031792188E-3</c:v>
                </c:pt>
                <c:pt idx="22">
                  <c:v>3.9304401158087643E-2</c:v>
                </c:pt>
                <c:pt idx="23">
                  <c:v>4.3453540040594429E-2</c:v>
                </c:pt>
                <c:pt idx="24">
                  <c:v>2.4581852660175763E-2</c:v>
                </c:pt>
                <c:pt idx="25">
                  <c:v>2.2481101167454831E-2</c:v>
                </c:pt>
                <c:pt idx="26">
                  <c:v>1.0050149563102462E-2</c:v>
                </c:pt>
                <c:pt idx="27">
                  <c:v>-1.3483216391139585E-2</c:v>
                </c:pt>
                <c:pt idx="28">
                  <c:v>2.2197170689872703E-2</c:v>
                </c:pt>
                <c:pt idx="29">
                  <c:v>1.9760775044580736E-2</c:v>
                </c:pt>
                <c:pt idx="30">
                  <c:v>-1.4225764376805117E-3</c:v>
                </c:pt>
                <c:pt idx="31">
                  <c:v>-2.6987512443332307E-2</c:v>
                </c:pt>
                <c:pt idx="32">
                  <c:v>-3.0866597112396921E-2</c:v>
                </c:pt>
                <c:pt idx="33">
                  <c:v>-5.6094843735837507E-2</c:v>
                </c:pt>
                <c:pt idx="34">
                  <c:v>-4.7925879434725704E-2</c:v>
                </c:pt>
                <c:pt idx="35">
                  <c:v>-5.5721612917426278E-2</c:v>
                </c:pt>
                <c:pt idx="36">
                  <c:v>-2.8482436545401058E-2</c:v>
                </c:pt>
                <c:pt idx="37">
                  <c:v>-8.0517911063404668E-3</c:v>
                </c:pt>
                <c:pt idx="38">
                  <c:v>1.8701002460707716E-2</c:v>
                </c:pt>
                <c:pt idx="39">
                  <c:v>1.4071754021168115E-2</c:v>
                </c:pt>
                <c:pt idx="40">
                  <c:v>1.7427603689754712E-2</c:v>
                </c:pt>
                <c:pt idx="41">
                  <c:v>1.8933607998423696E-2</c:v>
                </c:pt>
                <c:pt idx="42">
                  <c:v>1.0177505492055872E-2</c:v>
                </c:pt>
                <c:pt idx="43">
                  <c:v>5.0045798614237746E-3</c:v>
                </c:pt>
                <c:pt idx="44">
                  <c:v>2.0606599932655456E-2</c:v>
                </c:pt>
                <c:pt idx="45">
                  <c:v>9.6079576507461795E-3</c:v>
                </c:pt>
                <c:pt idx="46">
                  <c:v>1.813558408810767E-2</c:v>
                </c:pt>
                <c:pt idx="47">
                  <c:v>-2.8230349381621611E-2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3-D74F-AA36-22186EA0E5E6}"/>
            </c:ext>
          </c:extLst>
        </c:ser>
        <c:ser>
          <c:idx val="3"/>
          <c:order val="3"/>
          <c:tx>
            <c:v>Lesotho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'realgdp'!$A$2:$A$49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'realgdp'!$R$2:$R$49</c:f>
              <c:numCache>
                <c:formatCode>General</c:formatCode>
                <c:ptCount val="48"/>
                <c:pt idx="0">
                  <c:v>-4.3758403257708967E-2</c:v>
                </c:pt>
                <c:pt idx="1">
                  <c:v>-0.10174000766264735</c:v>
                </c:pt>
                <c:pt idx="2">
                  <c:v>-3.0513455604929796E-2</c:v>
                </c:pt>
                <c:pt idx="3">
                  <c:v>5.1015658485460857E-2</c:v>
                </c:pt>
                <c:pt idx="4">
                  <c:v>3.6143141578953042E-2</c:v>
                </c:pt>
                <c:pt idx="5">
                  <c:v>1.7456202904303275E-2</c:v>
                </c:pt>
                <c:pt idx="6">
                  <c:v>6.5918614649436158E-3</c:v>
                </c:pt>
                <c:pt idx="7">
                  <c:v>7.3811024707908679E-2</c:v>
                </c:pt>
                <c:pt idx="8">
                  <c:v>0.1516768177902823</c:v>
                </c:pt>
                <c:pt idx="9">
                  <c:v>5.7057529512580363E-2</c:v>
                </c:pt>
                <c:pt idx="10">
                  <c:v>2.1801488666112423E-2</c:v>
                </c:pt>
                <c:pt idx="11">
                  <c:v>1.4204508740781829E-2</c:v>
                </c:pt>
                <c:pt idx="12">
                  <c:v>-5.3441376582750166E-3</c:v>
                </c:pt>
                <c:pt idx="13">
                  <c:v>-4.6444287216827806E-2</c:v>
                </c:pt>
                <c:pt idx="14">
                  <c:v>-5.3221924535825416E-2</c:v>
                </c:pt>
                <c:pt idx="15">
                  <c:v>-4.7570567828643995E-2</c:v>
                </c:pt>
                <c:pt idx="16">
                  <c:v>-7.196429726655218E-2</c:v>
                </c:pt>
                <c:pt idx="17">
                  <c:v>-5.6542089752630087E-2</c:v>
                </c:pt>
                <c:pt idx="18">
                  <c:v>-2.3894781061460701E-2</c:v>
                </c:pt>
                <c:pt idx="19">
                  <c:v>-1.1812605152000444E-2</c:v>
                </c:pt>
                <c:pt idx="20">
                  <c:v>-1.7330286698217012E-2</c:v>
                </c:pt>
                <c:pt idx="21">
                  <c:v>-3.4944335941943017E-2</c:v>
                </c:pt>
                <c:pt idx="22">
                  <c:v>-1.9674430937243415E-2</c:v>
                </c:pt>
                <c:pt idx="23">
                  <c:v>-2.6288287096942753E-4</c:v>
                </c:pt>
                <c:pt idx="24">
                  <c:v>1.9368372781225496E-3</c:v>
                </c:pt>
                <c:pt idx="25">
                  <c:v>-2.2533691519570631E-3</c:v>
                </c:pt>
                <c:pt idx="26">
                  <c:v>2.3517158847726538E-2</c:v>
                </c:pt>
                <c:pt idx="27">
                  <c:v>4.0978311615640362E-2</c:v>
                </c:pt>
                <c:pt idx="28">
                  <c:v>-8.2038540572870744E-4</c:v>
                </c:pt>
                <c:pt idx="29">
                  <c:v>6.3341049631113755E-3</c:v>
                </c:pt>
                <c:pt idx="30">
                  <c:v>1.4031057780268696E-2</c:v>
                </c:pt>
                <c:pt idx="31">
                  <c:v>3.3706856260065532E-2</c:v>
                </c:pt>
                <c:pt idx="32">
                  <c:v>2.1428969681653864E-2</c:v>
                </c:pt>
                <c:pt idx="33">
                  <c:v>9.978745444271464E-3</c:v>
                </c:pt>
                <c:pt idx="34">
                  <c:v>1.2249306257542614E-2</c:v>
                </c:pt>
                <c:pt idx="35">
                  <c:v>1.4515435379180541E-2</c:v>
                </c:pt>
                <c:pt idx="36">
                  <c:v>1.1163595504227963E-2</c:v>
                </c:pt>
                <c:pt idx="37">
                  <c:v>8.4537834033211467E-3</c:v>
                </c:pt>
                <c:pt idx="38">
                  <c:v>1.3904212587141807E-2</c:v>
                </c:pt>
                <c:pt idx="39">
                  <c:v>-2.8563033925470993E-2</c:v>
                </c:pt>
                <c:pt idx="40">
                  <c:v>-2.4720328287384685E-2</c:v>
                </c:pt>
                <c:pt idx="41">
                  <c:v>-2.5132804348695359E-3</c:v>
                </c:pt>
                <c:pt idx="42">
                  <c:v>-1.3346331980287562E-2</c:v>
                </c:pt>
                <c:pt idx="43">
                  <c:v>-1.2318361828039137E-2</c:v>
                </c:pt>
                <c:pt idx="44">
                  <c:v>2.9729498319688297E-3</c:v>
                </c:pt>
                <c:pt idx="45">
                  <c:v>1.7893165220692175E-2</c:v>
                </c:pt>
                <c:pt idx="46">
                  <c:v>-6.6549411274152703E-5</c:v>
                </c:pt>
                <c:pt idx="47">
                  <c:v>-1.3202590037172612E-2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63-D74F-AA36-22186EA0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79776"/>
        <c:axId val="70581504"/>
      </c:lineChart>
      <c:catAx>
        <c:axId val="7057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1504"/>
        <c:crosses val="autoZero"/>
        <c:auto val="1"/>
        <c:lblAlgn val="ctr"/>
        <c:lblOffset val="100"/>
        <c:tickLblSkip val="5"/>
        <c:noMultiLvlLbl val="0"/>
      </c:catAx>
      <c:valAx>
        <c:axId val="705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Cyclical Component of Log(Real</a:t>
                </a:r>
                <a:r>
                  <a:rPr lang="en-US" baseline="0"/>
                  <a:t> Per Captia GDP)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Distribution of Real Per Captia GDP across 152 Countries Expressed Logs in 1974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Real Per Captia GDP across 152 Countries Expressed Logs in 1974 </a:t>
          </a:r>
        </a:p>
      </cx:txPr>
    </cx:title>
    <cx:plotArea>
      <cx:plotAreaRegion>
        <cx:series layoutId="clusteredColumn" uniqueId="{3E20E436-7DE1-B94E-9321-23643C7B6EF1}">
          <cx:dataPt idx="2"/>
          <cx:dataPt idx="3"/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"/>
        <cx:title>
          <cx:tx>
            <cx:txData>
              <cx:v>Log of Real Per Captia GDP($)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Log of Real Per Captia GDP($)</a:t>
              </a:r>
            </a:p>
          </cx:txPr>
        </cx:title>
        <cx:tickLabels/>
        <cx:numFmt formatCode="0.00_);(0.00)" sourceLinked="0"/>
      </cx:axis>
      <cx:axis id="1">
        <cx:valScaling/>
        <cx:title>
          <cx:tx>
            <cx:txData>
              <cx:v>Number of Countries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Number of Countries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Distribution of Real Per Captia GDP across 152 Countries Expressed Logs in 2008</a:t>
            </a:r>
            <a:endParaRPr lang="en-CA">
              <a:effectLst/>
            </a:endParaRPr>
          </a:p>
        </cx:rich>
      </cx:tx>
    </cx:title>
    <cx:plotArea>
      <cx:plotAreaRegion>
        <cx:series layoutId="clusteredColumn" uniqueId="{28D7E111-F796-F147-AAA1-64D9505E5CA9}">
          <cx:spPr>
            <a:solidFill>
              <a:schemeClr val="accent2">
                <a:lumMod val="75000"/>
              </a:schemeClr>
            </a:solidFill>
          </cx:spPr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Log of Real Per Captia GDP($)</a:t>
                </a:r>
                <a:endParaRPr lang="en-CA">
                  <a:effectLst/>
                </a:endParaRPr>
              </a:p>
            </cx:rich>
          </cx:tx>
        </cx:title>
        <cx:tickLabels/>
        <cx:numFmt formatCode="0.00_);(0.00)" sourceLinked="0"/>
      </cx:axis>
      <cx:axis id="1">
        <cx:valScaling/>
        <cx:title>
          <cx:tx>
            <cx:txData>
              <cx:v>Number of Countries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Number of Countries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133350</xdr:colOff>
      <xdr:row>20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D1CE3-C767-7648-B4E7-7D17B4140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6</xdr:col>
      <xdr:colOff>622300</xdr:colOff>
      <xdr:row>41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50A554-1685-B846-B228-8B90EF0FB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495300</xdr:colOff>
      <xdr:row>67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A82BC2-05E3-B347-9232-ADBE52A48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6</xdr:col>
      <xdr:colOff>706784</xdr:colOff>
      <xdr:row>85</xdr:row>
      <xdr:rowOff>200991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0C2F6A-292F-CE4C-B5DD-C59F31BD9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641350</xdr:colOff>
      <xdr:row>4</xdr:row>
      <xdr:rowOff>44450</xdr:rowOff>
    </xdr:from>
    <xdr:to>
      <xdr:col>29</xdr:col>
      <xdr:colOff>469900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AD3D1-3E06-4417-1EB1-823045C6B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137</xdr:col>
      <xdr:colOff>12699</xdr:colOff>
      <xdr:row>59</xdr:row>
      <xdr:rowOff>12699</xdr:rowOff>
    </xdr:from>
    <xdr:to>
      <xdr:col>148</xdr:col>
      <xdr:colOff>561474</xdr:colOff>
      <xdr:row>80</xdr:row>
      <xdr:rowOff>173790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5787FD8-5BA6-61C8-4A86-A99170235E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71699" y="12001499"/>
              <a:ext cx="8079875" cy="44282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136</xdr:col>
      <xdr:colOff>561474</xdr:colOff>
      <xdr:row>83</xdr:row>
      <xdr:rowOff>185820</xdr:rowOff>
    </xdr:from>
    <xdr:to>
      <xdr:col>150</xdr:col>
      <xdr:colOff>26737</xdr:colOff>
      <xdr:row>109</xdr:row>
      <xdr:rowOff>53474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E4CB37C4-03FD-03BF-0A0B-E0585FE572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998174" y="17051420"/>
              <a:ext cx="8939463" cy="51508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360410</xdr:colOff>
      <xdr:row>18</xdr:row>
      <xdr:rowOff>6928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F1FC9-3033-5F4D-85C8-48277F839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8</xdr:col>
      <xdr:colOff>323850</xdr:colOff>
      <xdr:row>43</xdr:row>
      <xdr:rowOff>50801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56E4E-AB31-E64B-B04F-801184225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3A6AE3A-9495-0447-BB7D-36EDDA69FC90}" autoFormatId="16" applyNumberFormats="0" applyBorderFormats="0" applyFontFormats="0" applyPatternFormats="0" applyAlignmentFormats="0" applyWidthHeightFormats="0">
  <queryTableRefresh nextId="12" unboundColumnsRight="6">
    <queryTableFields count="10">
      <queryTableField id="1" name="Year" tableColumnId="1"/>
      <queryTableField id="2" name="Males" tableColumnId="2"/>
      <queryTableField id="3" name="Females" tableColumnId="3"/>
      <queryTableField id="4" name="CPI" tableColumnId="4"/>
      <queryTableField id="6" dataBound="0" tableColumnId="5"/>
      <queryTableField id="7" dataBound="0" tableColumnId="6"/>
      <queryTableField id="8" dataBound="0" tableColumnId="7"/>
      <queryTableField id="9" dataBound="0" tableColumnId="8"/>
      <queryTableField id="10" dataBound="0" tableColumnId="9"/>
      <queryTableField id="11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DBABAB-931F-4541-B548-38BF94D8C641}" autoFormatId="16" applyNumberFormats="0" applyBorderFormats="0" applyFontFormats="0" applyPatternFormats="0" applyAlignmentFormats="0" applyWidthHeightFormats="0">
  <queryTableRefresh nextId="178" unboundColumnsRight="14">
    <queryTableFields count="20">
      <queryTableField id="1" name="Year" tableColumnId="1"/>
      <queryTableField id="167" dataBound="0" tableColumnId="169"/>
      <queryTableField id="8" name="AUS" tableColumnId="8"/>
      <queryTableField id="13" name="BFA" tableColumnId="13"/>
      <queryTableField id="42" name="DMA" tableColumnId="42"/>
      <queryTableField id="88" name="LSO" tableColumnId="88"/>
      <queryTableField id="154" dataBound="0" tableColumnId="154"/>
      <queryTableField id="155" dataBound="0" tableColumnId="155"/>
      <queryTableField id="156" dataBound="0" tableColumnId="156"/>
      <queryTableField id="157" dataBound="0" tableColumnId="157"/>
      <queryTableField id="168" dataBound="0" tableColumnId="170"/>
      <queryTableField id="169" dataBound="0" tableColumnId="171"/>
      <queryTableField id="170" dataBound="0" tableColumnId="172"/>
      <queryTableField id="171" dataBound="0" tableColumnId="173"/>
      <queryTableField id="172" dataBound="0" tableColumnId="174"/>
      <queryTableField id="173" dataBound="0" tableColumnId="175"/>
      <queryTableField id="174" dataBound="0" tableColumnId="176"/>
      <queryTableField id="175" dataBound="0" tableColumnId="177"/>
      <queryTableField id="176" dataBound="0" tableColumnId="2"/>
      <queryTableField id="177" dataBound="0" tableColumnId="3"/>
    </queryTableFields>
    <queryTableDeletedFields count="148">
      <deletedField name="ABW"/>
      <deletedField name="AGO"/>
      <deletedField name="AIA"/>
      <deletedField name="ALB"/>
      <deletedField name="ARG"/>
      <deletedField name="ATG"/>
      <deletedField name="AUT"/>
      <deletedField name="BDI"/>
      <deletedField name="BEL"/>
      <deletedField name="BEN"/>
      <deletedField name="BGD"/>
      <deletedField name="BGR"/>
      <deletedField name="BHR"/>
      <deletedField name="BHS"/>
      <deletedField name="BLZ"/>
      <deletedField name="BMU"/>
      <deletedField name="BOL"/>
      <deletedField name="BRA"/>
      <deletedField name="BRB"/>
      <deletedField name="BTN"/>
      <deletedField name="BWA"/>
      <deletedField name="CAF"/>
      <deletedField name="CAN"/>
      <deletedField name="CHE"/>
      <deletedField name="CHL"/>
      <deletedField name="CHN"/>
      <deletedField name="CIV"/>
      <deletedField name="CMR"/>
      <deletedField name="COD"/>
      <deletedField name="COG"/>
      <deletedField name="COL"/>
      <deletedField name="COM"/>
      <deletedField name="CPV"/>
      <deletedField name="CRI"/>
      <deletedField name="CYM"/>
      <deletedField name="CYP"/>
      <deletedField name="DEU"/>
      <deletedField name="DJI"/>
      <deletedField name="DNK"/>
      <deletedField name="DOM"/>
      <deletedField name="DZA"/>
      <deletedField name="ECU"/>
      <deletedField name="EGY"/>
      <deletedField name="ESP"/>
      <deletedField name="ETH"/>
      <deletedField name="FIN"/>
      <deletedField name="FJI"/>
      <deletedField name="FRA"/>
      <deletedField name="GAB"/>
      <deletedField name="GBR"/>
      <deletedField name="GHA"/>
      <deletedField name="GIN"/>
      <deletedField name="GMB"/>
      <deletedField name="GNB"/>
      <deletedField name="GNQ"/>
      <deletedField name="GRC"/>
      <deletedField name="GRD"/>
      <deletedField name="GTM"/>
      <deletedField name="HKG"/>
      <deletedField name="HND"/>
      <deletedField name="HTI"/>
      <deletedField name="HUN"/>
      <deletedField name="IDN"/>
      <deletedField name="IND"/>
      <deletedField name="IRL"/>
      <deletedField name="IRN"/>
      <deletedField name="IRQ"/>
      <deletedField name="ISL"/>
      <deletedField name="ISR"/>
      <deletedField name="ITA"/>
      <deletedField name="JAM"/>
      <deletedField name="JOR"/>
      <deletedField name="JPN"/>
      <deletedField name="KEN"/>
      <deletedField name="KHM"/>
      <deletedField name="KNA"/>
      <deletedField name="KOR"/>
      <deletedField name="KWT"/>
      <deletedField name="LAO"/>
      <deletedField name="LBN"/>
      <deletedField name="LBR"/>
      <deletedField name="LCA"/>
      <deletedField name="LKA"/>
      <deletedField name="LUX"/>
      <deletedField name="MAR"/>
      <deletedField name="MDG"/>
      <deletedField name="MDV"/>
      <deletedField name="MEX"/>
      <deletedField name="MLI"/>
      <deletedField name="MLT"/>
      <deletedField name="MMR"/>
      <deletedField name="MNG"/>
      <deletedField name="MOZ"/>
      <deletedField name="MRT"/>
      <deletedField name="MSR"/>
      <deletedField name="MUS"/>
      <deletedField name="MWI"/>
      <deletedField name="MYS"/>
      <deletedField name="NAM"/>
      <deletedField name="NER"/>
      <deletedField name="NGA"/>
      <deletedField name="NIC"/>
      <deletedField name="NLD"/>
      <deletedField name="NOR"/>
      <deletedField name="NPL"/>
      <deletedField name="NZL"/>
      <deletedField name="OMN"/>
      <deletedField name="PAK"/>
      <deletedField name="PAN"/>
      <deletedField name="PER"/>
      <deletedField name="PHL"/>
      <deletedField name="POL"/>
      <deletedField name="PRT"/>
      <deletedField name="PRY"/>
      <deletedField name="PSE"/>
      <deletedField name="ROU"/>
      <deletedField name="RWA"/>
      <deletedField name="SAU"/>
      <deletedField name="SDN"/>
      <deletedField name="SEN"/>
      <deletedField name="SGP"/>
      <deletedField name="SLE"/>
      <deletedField name="SLV"/>
      <deletedField name="STP"/>
      <deletedField name="SUR"/>
      <deletedField name="SWE"/>
      <deletedField name="SWZ"/>
      <deletedField name="SYC"/>
      <deletedField name="SYR"/>
      <deletedField name="TCA"/>
      <deletedField name="TCD"/>
      <deletedField name="TGO"/>
      <deletedField name="THA"/>
      <deletedField name="TTO"/>
      <deletedField name="TUN"/>
      <deletedField name="TUR"/>
      <deletedField name="TWN"/>
      <deletedField name="TZA"/>
      <deletedField name="UGA"/>
      <deletedField name="URY"/>
      <deletedField name="USA"/>
      <deletedField name="VCT"/>
      <deletedField name="VEN"/>
      <deletedField name="VGB"/>
      <deletedField name="VNM"/>
      <deletedField name="ZAF"/>
      <deletedField name="ZMB"/>
      <deletedField name="ZW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C336273-76FF-4341-84AE-AE02E52B2142}" autoFormatId="16" applyNumberFormats="0" applyBorderFormats="0" applyFontFormats="0" applyPatternFormats="0" applyAlignmentFormats="0" applyWidthHeightFormats="0">
  <queryTableRefresh nextId="154">
    <queryTableFields count="153">
      <queryTableField id="1" name="Year" tableColumnId="1"/>
      <queryTableField id="2" name="ABW" tableColumnId="2"/>
      <queryTableField id="3" name="AGO" tableColumnId="3"/>
      <queryTableField id="4" name="AIA" tableColumnId="4"/>
      <queryTableField id="5" name="ALB" tableColumnId="5"/>
      <queryTableField id="6" name="ARG" tableColumnId="6"/>
      <queryTableField id="7" name="ATG" tableColumnId="7"/>
      <queryTableField id="8" name="AUS" tableColumnId="8"/>
      <queryTableField id="9" name="AUT" tableColumnId="9"/>
      <queryTableField id="10" name="BDI" tableColumnId="10"/>
      <queryTableField id="11" name="BEL" tableColumnId="11"/>
      <queryTableField id="12" name="BEN" tableColumnId="12"/>
      <queryTableField id="13" name="BFA" tableColumnId="13"/>
      <queryTableField id="14" name="BGD" tableColumnId="14"/>
      <queryTableField id="15" name="BGR" tableColumnId="15"/>
      <queryTableField id="16" name="BHR" tableColumnId="16"/>
      <queryTableField id="17" name="BHS" tableColumnId="17"/>
      <queryTableField id="18" name="BLZ" tableColumnId="18"/>
      <queryTableField id="19" name="BMU" tableColumnId="19"/>
      <queryTableField id="20" name="BOL" tableColumnId="20"/>
      <queryTableField id="21" name="BRA" tableColumnId="21"/>
      <queryTableField id="22" name="BRB" tableColumnId="22"/>
      <queryTableField id="23" name="BTN" tableColumnId="23"/>
      <queryTableField id="24" name="BWA" tableColumnId="24"/>
      <queryTableField id="25" name="CAF" tableColumnId="25"/>
      <queryTableField id="26" name="CAN" tableColumnId="26"/>
      <queryTableField id="27" name="CHE" tableColumnId="27"/>
      <queryTableField id="28" name="CHL" tableColumnId="28"/>
      <queryTableField id="29" name="CHN" tableColumnId="29"/>
      <queryTableField id="30" name="CIV" tableColumnId="30"/>
      <queryTableField id="31" name="CMR" tableColumnId="31"/>
      <queryTableField id="32" name="COD" tableColumnId="32"/>
      <queryTableField id="33" name="COG" tableColumnId="33"/>
      <queryTableField id="34" name="COL" tableColumnId="34"/>
      <queryTableField id="35" name="COM" tableColumnId="35"/>
      <queryTableField id="36" name="CPV" tableColumnId="36"/>
      <queryTableField id="37" name="CRI" tableColumnId="37"/>
      <queryTableField id="38" name="CYM" tableColumnId="38"/>
      <queryTableField id="39" name="CYP" tableColumnId="39"/>
      <queryTableField id="40" name="DEU" tableColumnId="40"/>
      <queryTableField id="41" name="DJI" tableColumnId="41"/>
      <queryTableField id="42" name="DMA" tableColumnId="42"/>
      <queryTableField id="43" name="DNK" tableColumnId="43"/>
      <queryTableField id="44" name="DOM" tableColumnId="44"/>
      <queryTableField id="45" name="DZA" tableColumnId="45"/>
      <queryTableField id="46" name="ECU" tableColumnId="46"/>
      <queryTableField id="47" name="EGY" tableColumnId="47"/>
      <queryTableField id="48" name="ESP" tableColumnId="48"/>
      <queryTableField id="49" name="ETH" tableColumnId="49"/>
      <queryTableField id="50" name="FIN" tableColumnId="50"/>
      <queryTableField id="51" name="FJI" tableColumnId="51"/>
      <queryTableField id="52" name="FRA" tableColumnId="52"/>
      <queryTableField id="53" name="GAB" tableColumnId="53"/>
      <queryTableField id="54" name="GBR" tableColumnId="54"/>
      <queryTableField id="55" name="GHA" tableColumnId="55"/>
      <queryTableField id="56" name="GIN" tableColumnId="56"/>
      <queryTableField id="57" name="GMB" tableColumnId="57"/>
      <queryTableField id="58" name="GNB" tableColumnId="58"/>
      <queryTableField id="59" name="GNQ" tableColumnId="59"/>
      <queryTableField id="60" name="GRC" tableColumnId="60"/>
      <queryTableField id="61" name="GRD" tableColumnId="61"/>
      <queryTableField id="62" name="GTM" tableColumnId="62"/>
      <queryTableField id="63" name="HKG" tableColumnId="63"/>
      <queryTableField id="64" name="HND" tableColumnId="64"/>
      <queryTableField id="65" name="HTI" tableColumnId="65"/>
      <queryTableField id="66" name="HUN" tableColumnId="66"/>
      <queryTableField id="67" name="IDN" tableColumnId="67"/>
      <queryTableField id="68" name="IND" tableColumnId="68"/>
      <queryTableField id="69" name="IRL" tableColumnId="69"/>
      <queryTableField id="70" name="IRN" tableColumnId="70"/>
      <queryTableField id="71" name="IRQ" tableColumnId="71"/>
      <queryTableField id="72" name="ISL" tableColumnId="72"/>
      <queryTableField id="73" name="ISR" tableColumnId="73"/>
      <queryTableField id="74" name="ITA" tableColumnId="74"/>
      <queryTableField id="75" name="JAM" tableColumnId="75"/>
      <queryTableField id="76" name="JOR" tableColumnId="76"/>
      <queryTableField id="77" name="JPN" tableColumnId="77"/>
      <queryTableField id="78" name="KEN" tableColumnId="78"/>
      <queryTableField id="79" name="KHM" tableColumnId="79"/>
      <queryTableField id="80" name="KNA" tableColumnId="80"/>
      <queryTableField id="81" name="KOR" tableColumnId="81"/>
      <queryTableField id="82" name="KWT" tableColumnId="82"/>
      <queryTableField id="83" name="LAO" tableColumnId="83"/>
      <queryTableField id="84" name="LBN" tableColumnId="84"/>
      <queryTableField id="85" name="LBR" tableColumnId="85"/>
      <queryTableField id="86" name="LCA" tableColumnId="86"/>
      <queryTableField id="87" name="LKA" tableColumnId="87"/>
      <queryTableField id="88" name="LSO" tableColumnId="88"/>
      <queryTableField id="89" name="LUX" tableColumnId="89"/>
      <queryTableField id="90" name="MAR" tableColumnId="90"/>
      <queryTableField id="91" name="MDG" tableColumnId="91"/>
      <queryTableField id="92" name="MDV" tableColumnId="92"/>
      <queryTableField id="93" name="MEX" tableColumnId="93"/>
      <queryTableField id="94" name="MLI" tableColumnId="94"/>
      <queryTableField id="95" name="MLT" tableColumnId="95"/>
      <queryTableField id="96" name="MMR" tableColumnId="96"/>
      <queryTableField id="97" name="MNG" tableColumnId="97"/>
      <queryTableField id="98" name="MOZ" tableColumnId="98"/>
      <queryTableField id="99" name="MRT" tableColumnId="99"/>
      <queryTableField id="100" name="MSR" tableColumnId="100"/>
      <queryTableField id="101" name="MUS" tableColumnId="101"/>
      <queryTableField id="102" name="MWI" tableColumnId="102"/>
      <queryTableField id="103" name="MYS" tableColumnId="103"/>
      <queryTableField id="104" name="NAM" tableColumnId="104"/>
      <queryTableField id="105" name="NER" tableColumnId="105"/>
      <queryTableField id="106" name="NGA" tableColumnId="106"/>
      <queryTableField id="107" name="NIC" tableColumnId="107"/>
      <queryTableField id="108" name="NLD" tableColumnId="108"/>
      <queryTableField id="109" name="NOR" tableColumnId="109"/>
      <queryTableField id="110" name="NPL" tableColumnId="110"/>
      <queryTableField id="111" name="NZL" tableColumnId="111"/>
      <queryTableField id="112" name="OMN" tableColumnId="112"/>
      <queryTableField id="113" name="PAK" tableColumnId="113"/>
      <queryTableField id="114" name="PAN" tableColumnId="114"/>
      <queryTableField id="115" name="PER" tableColumnId="115"/>
      <queryTableField id="116" name="PHL" tableColumnId="116"/>
      <queryTableField id="117" name="POL" tableColumnId="117"/>
      <queryTableField id="118" name="PRT" tableColumnId="118"/>
      <queryTableField id="119" name="PRY" tableColumnId="119"/>
      <queryTableField id="120" name="PSE" tableColumnId="120"/>
      <queryTableField id="121" name="ROU" tableColumnId="121"/>
      <queryTableField id="122" name="RWA" tableColumnId="122"/>
      <queryTableField id="123" name="SAU" tableColumnId="123"/>
      <queryTableField id="124" name="SDN" tableColumnId="124"/>
      <queryTableField id="125" name="SEN" tableColumnId="125"/>
      <queryTableField id="126" name="SGP" tableColumnId="126"/>
      <queryTableField id="127" name="SLE" tableColumnId="127"/>
      <queryTableField id="128" name="SLV" tableColumnId="128"/>
      <queryTableField id="129" name="STP" tableColumnId="129"/>
      <queryTableField id="130" name="SUR" tableColumnId="130"/>
      <queryTableField id="131" name="SWE" tableColumnId="131"/>
      <queryTableField id="132" name="SWZ" tableColumnId="132"/>
      <queryTableField id="133" name="SYC" tableColumnId="133"/>
      <queryTableField id="134" name="SYR" tableColumnId="134"/>
      <queryTableField id="135" name="TCA" tableColumnId="135"/>
      <queryTableField id="136" name="TCD" tableColumnId="136"/>
      <queryTableField id="137" name="TGO" tableColumnId="137"/>
      <queryTableField id="138" name="THA" tableColumnId="138"/>
      <queryTableField id="139" name="TTO" tableColumnId="139"/>
      <queryTableField id="140" name="TUN" tableColumnId="140"/>
      <queryTableField id="141" name="TUR" tableColumnId="141"/>
      <queryTableField id="142" name="TWN" tableColumnId="142"/>
      <queryTableField id="143" name="TZA" tableColumnId="143"/>
      <queryTableField id="144" name="UGA" tableColumnId="144"/>
      <queryTableField id="145" name="URY" tableColumnId="145"/>
      <queryTableField id="146" name="USA" tableColumnId="146"/>
      <queryTableField id="147" name="VCT" tableColumnId="147"/>
      <queryTableField id="148" name="VEN" tableColumnId="148"/>
      <queryTableField id="149" name="VGB" tableColumnId="149"/>
      <queryTableField id="150" name="VNM" tableColumnId="150"/>
      <queryTableField id="151" name="ZAF" tableColumnId="151"/>
      <queryTableField id="152" name="ZMB" tableColumnId="152"/>
      <queryTableField id="153" name="ZWE" tableColumnId="15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6E4806-F4F1-4245-A8C1-442EE46214F1}" name="Wage47" displayName="Wage47" ref="A1:J24" tableType="queryTable" totalsRowShown="0">
  <autoFilter ref="A1:J24" xr:uid="{956E4806-F4F1-4245-A8C1-442EE46214F1}"/>
  <tableColumns count="10">
    <tableColumn id="1" xr3:uid="{18BCE469-BC9B-AD4E-BAD4-C7DBA4815758}" uniqueName="1" name="Year" queryTableFieldId="1"/>
    <tableColumn id="2" xr3:uid="{2EF36377-C859-6F48-BD86-DD71C8BCEFA4}" uniqueName="2" name="Males" queryTableFieldId="2"/>
    <tableColumn id="3" xr3:uid="{C3D4697A-6F1F-684E-BFCF-086130E38489}" uniqueName="3" name="Females" queryTableFieldId="3"/>
    <tableColumn id="4" xr3:uid="{9C89A568-4F4C-C848-881D-E3DC99936914}" uniqueName="4" name="CPI" queryTableFieldId="4"/>
    <tableColumn id="5" xr3:uid="{A58AFF0A-D381-B440-A9FD-275E242A6D77}" uniqueName="5" name="Real Wage for Males" queryTableFieldId="6" dataDxfId="20">
      <calculatedColumnFormula>Wage47[[#This Row],[Males]]/(Wage47[[#This Row],[CPI]]/100)</calculatedColumnFormula>
    </tableColumn>
    <tableColumn id="6" xr3:uid="{9D2D6F60-D4DB-4441-B796-646946797C20}" uniqueName="6" name="Real Wage for Females" queryTableFieldId="7" dataDxfId="19">
      <calculatedColumnFormula>Wage47[[#This Row],[Females]]/(Wage47[[#This Row],[CPI]]/100)</calculatedColumnFormula>
    </tableColumn>
    <tableColumn id="7" xr3:uid="{A347518F-00F7-2E42-B133-2C68D58CE769}" uniqueName="7" name="Linear Trend for Males" queryTableFieldId="8" dataDxfId="18">
      <calculatedColumnFormula>$B$44+$B$45*Wage47[[#This Row],[Year]]</calculatedColumnFormula>
    </tableColumn>
    <tableColumn id="8" xr3:uid="{C2BDE049-B4A4-F047-9A6E-61F6A0B8810B}" uniqueName="8" name="Linear Trend for Females" queryTableFieldId="9" dataDxfId="17">
      <calculatedColumnFormula>$B$68+$B$69*Wage47[[#This Row],[Year]]</calculatedColumnFormula>
    </tableColumn>
    <tableColumn id="9" xr3:uid="{A2D975A5-5010-024F-A53E-A5C0BB1B61DC}" uniqueName="9" name="Detrend for Males" queryTableFieldId="10" dataDxfId="16">
      <calculatedColumnFormula>Wage47[[#This Row],[Males]]-Wage47[[#This Row],[Linear Trend for Males]]</calculatedColumnFormula>
    </tableColumn>
    <tableColumn id="10" xr3:uid="{FEC40878-624D-A042-94A7-B839E0FCAEE7}" uniqueName="10" name="Detrend for Females" queryTableFieldId="11" dataDxfId="15">
      <calculatedColumnFormula>Wage47[[#This Row],[Females]]-Wage47[[#This Row],[Linear Trend for Females]]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6F224B-B906-AA4A-826B-5C4EED64A423}" name="realgdp" displayName="realgdp" ref="A1:T49" tableType="queryTable" totalsRowShown="0">
  <autoFilter ref="A1:T49" xr:uid="{016F224B-B906-AA4A-826B-5C4EED64A423}"/>
  <tableColumns count="20">
    <tableColumn id="1" xr3:uid="{ADD0AB67-12D2-7F45-A427-F67094369A54}" uniqueName="1" name="Year" queryTableFieldId="1"/>
    <tableColumn id="169" xr3:uid="{0D067339-A2BB-924A-93AE-5A28D795CE86}" uniqueName="169" name="Year^2" queryTableFieldId="167" dataDxfId="14">
      <calculatedColumnFormula>realgdp[[#This Row],[Year]]*realgdp[[#This Row],[Year]]</calculatedColumnFormula>
    </tableColumn>
    <tableColumn id="8" xr3:uid="{60B9BA0E-80D9-4746-9C9D-A86998D7761F}" uniqueName="8" name="AUS" queryTableFieldId="8"/>
    <tableColumn id="13" xr3:uid="{2BAFC6F0-E594-A341-9935-6D98EE3F7391}" uniqueName="13" name="BFA" queryTableFieldId="13"/>
    <tableColumn id="42" xr3:uid="{7819F29E-AB0D-F848-B891-374C83754937}" uniqueName="42" name="DMA" queryTableFieldId="42"/>
    <tableColumn id="88" xr3:uid="{6DA49CD4-58B8-BE4A-A6B7-01CA474569AE}" uniqueName="88" name="LSO" queryTableFieldId="88"/>
    <tableColumn id="154" xr3:uid="{AC65A17A-CED6-C149-A521-03024482F186}" uniqueName="154" name="Log Scale of AUS" queryTableFieldId="154" dataDxfId="13">
      <calculatedColumnFormula>LOG(realgdp[[#This Row],[AUS]])</calculatedColumnFormula>
    </tableColumn>
    <tableColumn id="155" xr3:uid="{B4BE93E7-19DA-F14F-81A6-80AA02A3FA94}" uniqueName="155" name="Log Scale of BFA" queryTableFieldId="155" dataDxfId="12">
      <calculatedColumnFormula>LOG(realgdp[[#This Row],[BFA]])</calculatedColumnFormula>
    </tableColumn>
    <tableColumn id="156" xr3:uid="{B8DC8AF6-34A8-2E44-8D1A-AD9B2EFCC029}" uniqueName="156" name="Log Scale of DMA" queryTableFieldId="156" dataDxfId="11">
      <calculatedColumnFormula>LOG(realgdp[[#This Row],[DMA]])</calculatedColumnFormula>
    </tableColumn>
    <tableColumn id="157" xr3:uid="{3C736DF2-FED3-5D48-93ED-E2FFB5EBED1D}" uniqueName="157" name="Log scale of LSO" queryTableFieldId="157" dataDxfId="10">
      <calculatedColumnFormula>LOG(realgdp[[#This Row],[LSO]])</calculatedColumnFormula>
    </tableColumn>
    <tableColumn id="170" xr3:uid="{198630A0-F690-294F-86D3-306AE2D7337B}" uniqueName="170" name="Qua Trend for AUS" queryTableFieldId="168" dataDxfId="9">
      <calculatedColumnFormula>$B$68+$B$69*realgdp[[#This Row],[Year]]+$B$70*realgdp[[#This Row],[Year^2]]</calculatedColumnFormula>
    </tableColumn>
    <tableColumn id="171" xr3:uid="{6D488497-F811-BF45-B632-CA49F1541E8F}" uniqueName="171" name="Qua Trend for BFA" queryTableFieldId="169" dataDxfId="8">
      <calculatedColumnFormula>$B$91+$B$92*realgdp[[#This Row],[Year]]+$B$93*realgdp[[#This Row],[Year^2]]</calculatedColumnFormula>
    </tableColumn>
    <tableColumn id="172" xr3:uid="{087D0EE7-8052-D24F-9CF4-0DAF55FC86EB}" uniqueName="172" name="Qua Trend for DMA" queryTableFieldId="170" dataDxfId="7">
      <calculatedColumnFormula>$B$113+realgdp[[#This Row],[Year]]*$B$114+$B$115*realgdp[[#This Row],[Year^2]]</calculatedColumnFormula>
    </tableColumn>
    <tableColumn id="173" xr3:uid="{4C342095-379F-8141-8F5B-BB3032E1D031}" uniqueName="173" name="Qua Trend for LSO" queryTableFieldId="171" dataDxfId="6">
      <calculatedColumnFormula>$B$135+$B$136*realgdp[[#This Row],[Year]]+$B$137*realgdp[[#This Row],[Year^2]]</calculatedColumnFormula>
    </tableColumn>
    <tableColumn id="174" xr3:uid="{2630C722-FA22-9644-B078-A6DCB95B8DFD}" uniqueName="174" name="Detrend for AUS" queryTableFieldId="172" dataDxfId="5">
      <calculatedColumnFormula>realgdp[[#This Row],[Log Scale of AUS]]-realgdp[[#This Row],[Qua Trend for AUS]]</calculatedColumnFormula>
    </tableColumn>
    <tableColumn id="175" xr3:uid="{98E2376E-9744-5049-86C7-5D98183E9102}" uniqueName="175" name="Detrend for BFA" queryTableFieldId="173" dataDxfId="4">
      <calculatedColumnFormula>realgdp[[#This Row],[Log Scale of BFA]]-realgdp[[#This Row],[Qua Trend for BFA]]</calculatedColumnFormula>
    </tableColumn>
    <tableColumn id="176" xr3:uid="{27A9F820-AB48-E240-948B-1C9C94745B92}" uniqueName="176" name="Detrend for DMA" queryTableFieldId="174" dataDxfId="3">
      <calculatedColumnFormula>realgdp[[#This Row],[Log Scale of DMA]]-realgdp[[#This Row],[Qua Trend for DMA]]</calculatedColumnFormula>
    </tableColumn>
    <tableColumn id="177" xr3:uid="{C5BBF457-43D1-3D48-8CF1-5CD579F8E21E}" uniqueName="177" name="Detrend for LSO" queryTableFieldId="175" dataDxfId="2">
      <calculatedColumnFormula>realgdp[[#This Row],[Log scale of LSO]]-realgdp[[#This Row],[Qua Trend for LSO]]</calculatedColumnFormula>
    </tableColumn>
    <tableColumn id="2" xr3:uid="{BDDF2156-8984-B64A-A931-EBAC616DB124}" uniqueName="2" name="Column1" queryTableFieldId="176" dataDxfId="1"/>
    <tableColumn id="3" xr3:uid="{11D41515-3534-1240-B283-30B170E23068}" uniqueName="3" name="Column2" queryTableFieldId="177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4B231E-E9A2-2F42-815A-3256302EA3FE}" name="realgdp__2" displayName="realgdp__2" ref="A1:EW49" tableType="queryTable" totalsRowShown="0">
  <autoFilter ref="A1:EW49" xr:uid="{434B231E-E9A2-2F42-815A-3256302EA3FE}"/>
  <tableColumns count="153">
    <tableColumn id="1" xr3:uid="{8577F456-811D-9640-9C68-EED1D2B5344D}" uniqueName="1" name="Year" queryTableFieldId="1"/>
    <tableColumn id="2" xr3:uid="{B0201F6B-4FA4-164B-8EE9-84320DEF4DF9}" uniqueName="2" name="ABW" queryTableFieldId="2"/>
    <tableColumn id="3" xr3:uid="{85C6B27A-C250-B54D-A032-259C6261A900}" uniqueName="3" name="AGO" queryTableFieldId="3"/>
    <tableColumn id="4" xr3:uid="{9A688260-252D-D449-9D0A-5904C0798D73}" uniqueName="4" name="AIA" queryTableFieldId="4"/>
    <tableColumn id="5" xr3:uid="{C453595C-AF0C-5E4A-9577-0699852F4BDC}" uniqueName="5" name="ALB" queryTableFieldId="5"/>
    <tableColumn id="6" xr3:uid="{C220EACF-B695-8A43-8B29-6C91E411CBCF}" uniqueName="6" name="ARG" queryTableFieldId="6"/>
    <tableColumn id="7" xr3:uid="{39E80AEB-507F-7D4E-A6CB-54D91C8FBF02}" uniqueName="7" name="ATG" queryTableFieldId="7"/>
    <tableColumn id="8" xr3:uid="{14D3D0B6-6E24-C242-B346-9EDA950C91BA}" uniqueName="8" name="AUS" queryTableFieldId="8"/>
    <tableColumn id="9" xr3:uid="{124DC23D-6E80-EE43-82C4-C3A8379A85B8}" uniqueName="9" name="AUT" queryTableFieldId="9"/>
    <tableColumn id="10" xr3:uid="{2BC81CDD-7C14-1547-9BE6-943A17515AE3}" uniqueName="10" name="BDI" queryTableFieldId="10"/>
    <tableColumn id="11" xr3:uid="{62C47403-35C0-A44E-BAD6-93461D6E59FE}" uniqueName="11" name="BEL" queryTableFieldId="11"/>
    <tableColumn id="12" xr3:uid="{99E5C282-977E-D541-B0DB-D4F2D7163679}" uniqueName="12" name="BEN" queryTableFieldId="12"/>
    <tableColumn id="13" xr3:uid="{415A5D52-6DF6-0C49-8445-B455CC9237F5}" uniqueName="13" name="BFA" queryTableFieldId="13"/>
    <tableColumn id="14" xr3:uid="{DE39A925-FD73-1549-9D35-C2B7D7F89E4A}" uniqueName="14" name="BGD" queryTableFieldId="14"/>
    <tableColumn id="15" xr3:uid="{CB8DAB2F-DFB9-7F45-B66C-8820F8B194D1}" uniqueName="15" name="BGR" queryTableFieldId="15"/>
    <tableColumn id="16" xr3:uid="{A01A8939-3D1B-3843-8A1A-E8D5871D2320}" uniqueName="16" name="BHR" queryTableFieldId="16"/>
    <tableColumn id="17" xr3:uid="{2B9E132C-3FB3-C141-BD45-A7998304CB63}" uniqueName="17" name="BHS" queryTableFieldId="17"/>
    <tableColumn id="18" xr3:uid="{E2D8959C-7DC4-BE40-B5BB-7E0ED8403605}" uniqueName="18" name="BLZ" queryTableFieldId="18"/>
    <tableColumn id="19" xr3:uid="{B26F9E5B-77AB-AB43-9D11-E203FF5AA413}" uniqueName="19" name="BMU" queryTableFieldId="19"/>
    <tableColumn id="20" xr3:uid="{C9111692-4571-2448-A915-C7920BEB7BE4}" uniqueName="20" name="BOL" queryTableFieldId="20"/>
    <tableColumn id="21" xr3:uid="{88480EE2-7963-254E-9F08-677FED425CB5}" uniqueName="21" name="BRA" queryTableFieldId="21"/>
    <tableColumn id="22" xr3:uid="{BC3254CD-66A6-F847-9D61-ED700F1BA611}" uniqueName="22" name="BRB" queryTableFieldId="22"/>
    <tableColumn id="23" xr3:uid="{3B42FB8C-40B5-9044-9C6C-B3D2B116290F}" uniqueName="23" name="BTN" queryTableFieldId="23"/>
    <tableColumn id="24" xr3:uid="{5EBE92E7-BB55-DF4C-B3A1-5B4587E8D6B1}" uniqueName="24" name="BWA" queryTableFieldId="24"/>
    <tableColumn id="25" xr3:uid="{0C857BB8-1151-5146-98A5-392DB5CF7887}" uniqueName="25" name="CAF" queryTableFieldId="25"/>
    <tableColumn id="26" xr3:uid="{A0256070-2423-B149-BF67-D74E5E447555}" uniqueName="26" name="CAN" queryTableFieldId="26"/>
    <tableColumn id="27" xr3:uid="{8F7CC870-D144-0744-8433-3F9CFBC48D6C}" uniqueName="27" name="CHE" queryTableFieldId="27"/>
    <tableColumn id="28" xr3:uid="{5EC1C2B4-417E-2649-A04E-5F678CB7E389}" uniqueName="28" name="CHL" queryTableFieldId="28"/>
    <tableColumn id="29" xr3:uid="{371CF636-AF47-3742-BD33-DBEB06A80A90}" uniqueName="29" name="CHN" queryTableFieldId="29"/>
    <tableColumn id="30" xr3:uid="{E6C13242-001D-584E-A267-29CD18FF6942}" uniqueName="30" name="CIV" queryTableFieldId="30"/>
    <tableColumn id="31" xr3:uid="{A0BE286B-DA49-2049-A660-C2C78A3C0A05}" uniqueName="31" name="CMR" queryTableFieldId="31"/>
    <tableColumn id="32" xr3:uid="{1CE458B6-4001-054F-97D8-E192642F1181}" uniqueName="32" name="COD" queryTableFieldId="32"/>
    <tableColumn id="33" xr3:uid="{83B922EA-7BD7-2747-9DE2-A8D519DD85F1}" uniqueName="33" name="COG" queryTableFieldId="33"/>
    <tableColumn id="34" xr3:uid="{99EAE900-FF87-2746-BD36-E921622BA7F9}" uniqueName="34" name="COL" queryTableFieldId="34"/>
    <tableColumn id="35" xr3:uid="{6491F2C2-665D-834E-9B51-81539DCD81C8}" uniqueName="35" name="COM" queryTableFieldId="35"/>
    <tableColumn id="36" xr3:uid="{102CFF76-B41D-D84C-A578-2973E006F536}" uniqueName="36" name="CPV" queryTableFieldId="36"/>
    <tableColumn id="37" xr3:uid="{6837E505-AC6A-174F-9E71-8B25E2438757}" uniqueName="37" name="CRI" queryTableFieldId="37"/>
    <tableColumn id="38" xr3:uid="{87840628-7090-404B-8DF4-DA73EC7ACC10}" uniqueName="38" name="CYM" queryTableFieldId="38"/>
    <tableColumn id="39" xr3:uid="{1B88DD88-3685-5A40-9658-FFDBA796CBF8}" uniqueName="39" name="CYP" queryTableFieldId="39"/>
    <tableColumn id="40" xr3:uid="{1F633618-7AA0-944A-989E-22C4B0B6FF0C}" uniqueName="40" name="DEU" queryTableFieldId="40"/>
    <tableColumn id="41" xr3:uid="{FE3ECE4E-50AC-854C-8BE9-15C993E8B714}" uniqueName="41" name="DJI" queryTableFieldId="41"/>
    <tableColumn id="42" xr3:uid="{F7A701B8-5415-6D45-BB40-E505972FB8D7}" uniqueName="42" name="DMA" queryTableFieldId="42"/>
    <tableColumn id="43" xr3:uid="{242088BC-E44D-654B-9D94-85B2D715A024}" uniqueName="43" name="DNK" queryTableFieldId="43"/>
    <tableColumn id="44" xr3:uid="{C7728D28-13E6-8148-B437-E03622893DDB}" uniqueName="44" name="DOM" queryTableFieldId="44"/>
    <tableColumn id="45" xr3:uid="{639CBF97-E0F1-1542-B303-6900EA3EE5E2}" uniqueName="45" name="DZA" queryTableFieldId="45"/>
    <tableColumn id="46" xr3:uid="{4D0B6200-1705-404B-8FDF-A316CDC81EFF}" uniqueName="46" name="ECU" queryTableFieldId="46"/>
    <tableColumn id="47" xr3:uid="{670CC899-B53F-074A-A2A3-8335C0EDE9F5}" uniqueName="47" name="EGY" queryTableFieldId="47"/>
    <tableColumn id="48" xr3:uid="{981E8520-40B6-2941-9445-C5D712E9B9E1}" uniqueName="48" name="ESP" queryTableFieldId="48"/>
    <tableColumn id="49" xr3:uid="{11B79B27-9909-464D-AB76-649609783812}" uniqueName="49" name="ETH" queryTableFieldId="49"/>
    <tableColumn id="50" xr3:uid="{828B77AC-BD1E-AC4C-BF06-C1DF911F0F21}" uniqueName="50" name="FIN" queryTableFieldId="50"/>
    <tableColumn id="51" xr3:uid="{3A9EF983-B43B-144F-B7FB-C3125880F8AA}" uniqueName="51" name="FJI" queryTableFieldId="51"/>
    <tableColumn id="52" xr3:uid="{9C981B44-6C3F-7C49-9216-A9E2F1DE01DE}" uniqueName="52" name="FRA" queryTableFieldId="52"/>
    <tableColumn id="53" xr3:uid="{63E9A72A-E1EE-E74D-BB4D-10244590FA75}" uniqueName="53" name="GAB" queryTableFieldId="53"/>
    <tableColumn id="54" xr3:uid="{3F1822B6-0C42-5141-9285-5D6B17839FF1}" uniqueName="54" name="GBR" queryTableFieldId="54"/>
    <tableColumn id="55" xr3:uid="{72394266-AE84-A540-B09F-6040DEE8B395}" uniqueName="55" name="GHA" queryTableFieldId="55"/>
    <tableColumn id="56" xr3:uid="{B19A6F82-2A55-B642-B35C-E2075D0EA125}" uniqueName="56" name="GIN" queryTableFieldId="56"/>
    <tableColumn id="57" xr3:uid="{891B2F3E-2C56-6645-ACB9-E9D31F1C8AB6}" uniqueName="57" name="GMB" queryTableFieldId="57"/>
    <tableColumn id="58" xr3:uid="{6421FAE2-59ED-D64F-9208-BDC0AC703AF7}" uniqueName="58" name="GNB" queryTableFieldId="58"/>
    <tableColumn id="59" xr3:uid="{637EC599-B434-284D-A13B-F7410FE0A13F}" uniqueName="59" name="GNQ" queryTableFieldId="59"/>
    <tableColumn id="60" xr3:uid="{FE88F54B-129B-EA4F-97F3-7E92D52F0059}" uniqueName="60" name="GRC" queryTableFieldId="60"/>
    <tableColumn id="61" xr3:uid="{351CB024-027F-A745-9E36-01437F2493E9}" uniqueName="61" name="GRD" queryTableFieldId="61"/>
    <tableColumn id="62" xr3:uid="{36F7502B-E82C-0147-825B-97C28D648754}" uniqueName="62" name="GTM" queryTableFieldId="62"/>
    <tableColumn id="63" xr3:uid="{E7CFC512-EA4A-6843-A56E-26E58E43B953}" uniqueName="63" name="HKG" queryTableFieldId="63"/>
    <tableColumn id="64" xr3:uid="{BD7E9E65-EDDE-5440-BCBF-FBE7BE5EC7AC}" uniqueName="64" name="HND" queryTableFieldId="64"/>
    <tableColumn id="65" xr3:uid="{7F5EC362-C647-7646-9EED-61D5D8AE9BF9}" uniqueName="65" name="HTI" queryTableFieldId="65"/>
    <tableColumn id="66" xr3:uid="{7476275C-5F04-4A41-BF81-7B2995F0907C}" uniqueName="66" name="HUN" queryTableFieldId="66"/>
    <tableColumn id="67" xr3:uid="{F39F9D3C-49AB-0C43-95A9-47CCCE8B0F55}" uniqueName="67" name="IDN" queryTableFieldId="67"/>
    <tableColumn id="68" xr3:uid="{EA0910C1-E9AE-D94C-A264-03C5AE668F37}" uniqueName="68" name="IND" queryTableFieldId="68"/>
    <tableColumn id="69" xr3:uid="{6C2693B9-65F4-A340-A726-B9ACBF5F1258}" uniqueName="69" name="IRL" queryTableFieldId="69"/>
    <tableColumn id="70" xr3:uid="{056B2DB4-E36A-E347-BB12-61A04A0A3443}" uniqueName="70" name="IRN" queryTableFieldId="70"/>
    <tableColumn id="71" xr3:uid="{147929A7-F500-1A47-A8CD-7199D4DA4F42}" uniqueName="71" name="IRQ" queryTableFieldId="71"/>
    <tableColumn id="72" xr3:uid="{955C5EDB-2C8F-634A-86BB-3A1EFE39B620}" uniqueName="72" name="ISL" queryTableFieldId="72"/>
    <tableColumn id="73" xr3:uid="{6CBDAA39-313A-9741-BBD5-35C1B7CD88DD}" uniqueName="73" name="ISR" queryTableFieldId="73"/>
    <tableColumn id="74" xr3:uid="{462B348E-446E-814E-94E3-8BD58F9EE66B}" uniqueName="74" name="ITA" queryTableFieldId="74"/>
    <tableColumn id="75" xr3:uid="{065193BF-30BC-1249-8575-871DF75C4BE9}" uniqueName="75" name="JAM" queryTableFieldId="75"/>
    <tableColumn id="76" xr3:uid="{F7B18103-6069-3E4A-8D1E-1765FE4C2DF3}" uniqueName="76" name="JOR" queryTableFieldId="76"/>
    <tableColumn id="77" xr3:uid="{A9544AFC-3491-0343-AB27-A6C7530B9A92}" uniqueName="77" name="JPN" queryTableFieldId="77"/>
    <tableColumn id="78" xr3:uid="{312B103F-4980-A641-ADE6-055CAD371EBD}" uniqueName="78" name="KEN" queryTableFieldId="78"/>
    <tableColumn id="79" xr3:uid="{63AC25D3-C561-A14B-A53A-7278F6AF3748}" uniqueName="79" name="KHM" queryTableFieldId="79"/>
    <tableColumn id="80" xr3:uid="{B0FDA975-CA91-D041-8979-50A3ADC02069}" uniqueName="80" name="KNA" queryTableFieldId="80"/>
    <tableColumn id="81" xr3:uid="{36DD6303-401F-DD46-93DD-B9F7C2A7DD22}" uniqueName="81" name="KOR" queryTableFieldId="81"/>
    <tableColumn id="82" xr3:uid="{DEAA6FEF-53DF-C74E-AFAF-78FBED14BCE9}" uniqueName="82" name="KWT" queryTableFieldId="82"/>
    <tableColumn id="83" xr3:uid="{1B0A0DD5-4257-814D-B15E-38EC4CEC1404}" uniqueName="83" name="LAO" queryTableFieldId="83"/>
    <tableColumn id="84" xr3:uid="{CCFD83B5-5C73-BE40-80FD-2512D5A61485}" uniqueName="84" name="LBN" queryTableFieldId="84"/>
    <tableColumn id="85" xr3:uid="{D929AAC3-E3F2-3E42-A8BD-DA06896571A9}" uniqueName="85" name="LBR" queryTableFieldId="85"/>
    <tableColumn id="86" xr3:uid="{9E2D30FF-507F-6141-BECA-F19D8D5A7595}" uniqueName="86" name="LCA" queryTableFieldId="86"/>
    <tableColumn id="87" xr3:uid="{6EE503D2-D67E-9942-850D-866058D7F848}" uniqueName="87" name="LKA" queryTableFieldId="87"/>
    <tableColumn id="88" xr3:uid="{EFDE1E92-02B7-7B4A-9462-AB73B62758B5}" uniqueName="88" name="LSO" queryTableFieldId="88"/>
    <tableColumn id="89" xr3:uid="{81FC753C-3CC9-804A-800A-C991508112B6}" uniqueName="89" name="LUX" queryTableFieldId="89"/>
    <tableColumn id="90" xr3:uid="{C949EC19-5355-5446-92BE-576524430939}" uniqueName="90" name="MAR" queryTableFieldId="90"/>
    <tableColumn id="91" xr3:uid="{13D7687A-64C7-3C4D-9370-C2BE420FE56C}" uniqueName="91" name="MDG" queryTableFieldId="91"/>
    <tableColumn id="92" xr3:uid="{979DC744-FD5A-8A40-AA26-16D5730A784C}" uniqueName="92" name="MDV" queryTableFieldId="92"/>
    <tableColumn id="93" xr3:uid="{84C4348D-6D73-9D48-8227-D680CC915953}" uniqueName="93" name="MEX" queryTableFieldId="93"/>
    <tableColumn id="94" xr3:uid="{CB046543-4CC5-7E47-89B3-A4AFDD8BA5D9}" uniqueName="94" name="MLI" queryTableFieldId="94"/>
    <tableColumn id="95" xr3:uid="{89056DEF-41BC-8C42-AFEB-B6DBC29A3F79}" uniqueName="95" name="MLT" queryTableFieldId="95"/>
    <tableColumn id="96" xr3:uid="{CA5C22DE-A02F-7D41-8E89-D048DD44AA0E}" uniqueName="96" name="MMR" queryTableFieldId="96"/>
    <tableColumn id="97" xr3:uid="{511B96F1-FF19-8143-9087-A7FA6CF717C9}" uniqueName="97" name="MNG" queryTableFieldId="97"/>
    <tableColumn id="98" xr3:uid="{243C8660-2179-4244-BC19-23DC983424BA}" uniqueName="98" name="MOZ" queryTableFieldId="98"/>
    <tableColumn id="99" xr3:uid="{9ADEAE48-F7ED-0F4D-835C-954DD0115FDE}" uniqueName="99" name="MRT" queryTableFieldId="99"/>
    <tableColumn id="100" xr3:uid="{DEDFDD5D-05D8-DA49-980B-E9583F74788E}" uniqueName="100" name="MSR" queryTableFieldId="100"/>
    <tableColumn id="101" xr3:uid="{CAF424DE-4504-F94D-9103-EEC2E15116E3}" uniqueName="101" name="MUS" queryTableFieldId="101"/>
    <tableColumn id="102" xr3:uid="{06D55E68-C36A-7740-8F22-BD46CFE49CF7}" uniqueName="102" name="MWI" queryTableFieldId="102"/>
    <tableColumn id="103" xr3:uid="{3A124417-5E10-2C4D-89DA-CD219DCF2B05}" uniqueName="103" name="MYS" queryTableFieldId="103"/>
    <tableColumn id="104" xr3:uid="{9DC1E655-3565-3B4A-893B-BA4F12C8EBB5}" uniqueName="104" name="NAM" queryTableFieldId="104"/>
    <tableColumn id="105" xr3:uid="{4B78E35A-50B1-5E48-AE18-6396C96FF8CE}" uniqueName="105" name="NER" queryTableFieldId="105"/>
    <tableColumn id="106" xr3:uid="{9AB24AEB-13B5-224D-BAE4-9A0C70444618}" uniqueName="106" name="NGA" queryTableFieldId="106"/>
    <tableColumn id="107" xr3:uid="{FFF3FFE2-E2DC-2E43-8404-9D8317AA49FD}" uniqueName="107" name="NIC" queryTableFieldId="107"/>
    <tableColumn id="108" xr3:uid="{35B529E5-0F56-674A-B4AC-43E3C3C9A2E8}" uniqueName="108" name="NLD" queryTableFieldId="108"/>
    <tableColumn id="109" xr3:uid="{089A1370-8C5F-9D49-83C7-964AFBC8F813}" uniqueName="109" name="NOR" queryTableFieldId="109"/>
    <tableColumn id="110" xr3:uid="{15FB70CE-2929-DD44-8167-22A0ACBDF3F4}" uniqueName="110" name="NPL" queryTableFieldId="110"/>
    <tableColumn id="111" xr3:uid="{F05F9E79-AC75-934C-A47B-2866F81EEB2F}" uniqueName="111" name="NZL" queryTableFieldId="111"/>
    <tableColumn id="112" xr3:uid="{49C91CD3-68FC-7D47-B7C4-CA0304746B1E}" uniqueName="112" name="OMN" queryTableFieldId="112"/>
    <tableColumn id="113" xr3:uid="{2A3B4119-058F-7D4B-9339-731158DB6758}" uniqueName="113" name="PAK" queryTableFieldId="113"/>
    <tableColumn id="114" xr3:uid="{69E23248-C01E-DE42-A344-A21B55E33BD7}" uniqueName="114" name="PAN" queryTableFieldId="114"/>
    <tableColumn id="115" xr3:uid="{613EE4A7-63C9-B248-A33B-E9AE63B2CCEC}" uniqueName="115" name="PER" queryTableFieldId="115"/>
    <tableColumn id="116" xr3:uid="{801C5091-0534-6541-AD9F-38B11A3E790C}" uniqueName="116" name="PHL" queryTableFieldId="116"/>
    <tableColumn id="117" xr3:uid="{6D949907-A0DC-A744-80BD-839083B166AD}" uniqueName="117" name="POL" queryTableFieldId="117"/>
    <tableColumn id="118" xr3:uid="{A119D3C3-F2D0-694F-BDCD-5C781B548D94}" uniqueName="118" name="PRT" queryTableFieldId="118"/>
    <tableColumn id="119" xr3:uid="{1301B543-1771-5247-808C-8DEE9046F771}" uniqueName="119" name="PRY" queryTableFieldId="119"/>
    <tableColumn id="120" xr3:uid="{71FCE068-37F7-1844-9CF7-697E6365967C}" uniqueName="120" name="PSE" queryTableFieldId="120"/>
    <tableColumn id="121" xr3:uid="{DDE2DAFF-8FFE-E94E-91E6-027FBCEB44A7}" uniqueName="121" name="ROU" queryTableFieldId="121"/>
    <tableColumn id="122" xr3:uid="{CDD13903-31C3-F143-B368-4279911A4D77}" uniqueName="122" name="RWA" queryTableFieldId="122"/>
    <tableColumn id="123" xr3:uid="{1D4C8329-190E-4A44-86EA-EFAEAF0184B5}" uniqueName="123" name="SAU" queryTableFieldId="123"/>
    <tableColumn id="124" xr3:uid="{A01D3CED-F9F3-B54E-89BC-C30537E3591D}" uniqueName="124" name="SDN" queryTableFieldId="124"/>
    <tableColumn id="125" xr3:uid="{9B4CF195-987B-4940-AB46-9C4656A7FBDC}" uniqueName="125" name="SEN" queryTableFieldId="125"/>
    <tableColumn id="126" xr3:uid="{4698F227-85D6-964C-B31C-5013790C948D}" uniqueName="126" name="SGP" queryTableFieldId="126"/>
    <tableColumn id="127" xr3:uid="{D1C50CE3-D0C3-9A40-9560-37B434D66ED7}" uniqueName="127" name="SLE" queryTableFieldId="127"/>
    <tableColumn id="128" xr3:uid="{CD724597-707D-F541-8CA5-B4E4E64D5226}" uniqueName="128" name="SLV" queryTableFieldId="128"/>
    <tableColumn id="129" xr3:uid="{5FB2203F-94CD-B448-94CB-0B99217B79C9}" uniqueName="129" name="STP" queryTableFieldId="129"/>
    <tableColumn id="130" xr3:uid="{99B7DAD3-7E31-ED47-828A-F5295C2D2372}" uniqueName="130" name="SUR" queryTableFieldId="130"/>
    <tableColumn id="131" xr3:uid="{0561402A-CA47-D041-AC89-5D563EA0BB00}" uniqueName="131" name="SWE" queryTableFieldId="131"/>
    <tableColumn id="132" xr3:uid="{763F7CA4-4688-AA44-AF2D-CAB2DACC671A}" uniqueName="132" name="SWZ" queryTableFieldId="132"/>
    <tableColumn id="133" xr3:uid="{78E17BB5-E2D5-2042-BCE2-ED5AF7EAD8C0}" uniqueName="133" name="SYC" queryTableFieldId="133"/>
    <tableColumn id="134" xr3:uid="{A6E47F44-7306-8A45-BB07-445EF5DF6D24}" uniqueName="134" name="SYR" queryTableFieldId="134"/>
    <tableColumn id="135" xr3:uid="{27FAE46D-374D-7E41-A8CF-8BD5742E11ED}" uniqueName="135" name="TCA" queryTableFieldId="135"/>
    <tableColumn id="136" xr3:uid="{79EC8498-0C11-4C4E-BA85-2BF38AB1C40B}" uniqueName="136" name="TCD" queryTableFieldId="136"/>
    <tableColumn id="137" xr3:uid="{6570CAB4-5D66-9844-AB43-5C02CC04FAF7}" uniqueName="137" name="TGO" queryTableFieldId="137"/>
    <tableColumn id="138" xr3:uid="{07AD9C7B-53D9-E94D-BA66-9597F043972C}" uniqueName="138" name="THA" queryTableFieldId="138"/>
    <tableColumn id="139" xr3:uid="{324F90D2-C76E-5941-9729-B8A45A5F840D}" uniqueName="139" name="TTO" queryTableFieldId="139"/>
    <tableColumn id="140" xr3:uid="{DFB43797-22E0-C54D-A61E-391F023204B2}" uniqueName="140" name="TUN" queryTableFieldId="140"/>
    <tableColumn id="141" xr3:uid="{8EE8BA7B-AD38-CA49-B2F5-AD2481EAB504}" uniqueName="141" name="TUR" queryTableFieldId="141"/>
    <tableColumn id="142" xr3:uid="{96677690-F0F5-374F-9451-16CA217D6791}" uniqueName="142" name="TWN" queryTableFieldId="142"/>
    <tableColumn id="143" xr3:uid="{F4DE7AEF-F8A3-5E4B-B84D-2A7D9CD5E961}" uniqueName="143" name="TZA" queryTableFieldId="143"/>
    <tableColumn id="144" xr3:uid="{BF1D8A4A-17AA-834C-A8FC-A91D0EB8057D}" uniqueName="144" name="UGA" queryTableFieldId="144"/>
    <tableColumn id="145" xr3:uid="{B2DD5024-E4CF-DA4A-B90F-B37BAA04D1D7}" uniqueName="145" name="URY" queryTableFieldId="145"/>
    <tableColumn id="146" xr3:uid="{BA8DCF66-65BE-D447-BD85-48FC3FFC989D}" uniqueName="146" name="USA" queryTableFieldId="146"/>
    <tableColumn id="147" xr3:uid="{A57669D6-F8E6-2143-A63C-7551E119EC09}" uniqueName="147" name="VCT" queryTableFieldId="147"/>
    <tableColumn id="148" xr3:uid="{DA20855E-8305-644F-B897-7EBD9975CA7D}" uniqueName="148" name="VEN" queryTableFieldId="148"/>
    <tableColumn id="149" xr3:uid="{4598B05E-36F9-3E4A-90A3-E7E90BF2D798}" uniqueName="149" name="VGB" queryTableFieldId="149"/>
    <tableColumn id="150" xr3:uid="{18B8F69A-20F1-3C4C-8579-05431E00F4C7}" uniqueName="150" name="VNM" queryTableFieldId="150"/>
    <tableColumn id="151" xr3:uid="{277C8B88-DBFC-0C4C-9AF6-B9F1754996C5}" uniqueName="151" name="ZAF" queryTableFieldId="151"/>
    <tableColumn id="152" xr3:uid="{AFD194AA-1897-E445-A862-A8625344E56E}" uniqueName="152" name="ZMB" queryTableFieldId="152"/>
    <tableColumn id="153" xr3:uid="{CB2E8E27-8988-9247-89E0-4B46A535D32B}" uniqueName="153" name="ZWE" queryTableFieldId="15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9B1DB-83F8-D349-86E5-5BA250E519A2}">
  <dimension ref="A1:J69"/>
  <sheetViews>
    <sheetView tabSelected="1" zoomScale="115" workbookViewId="0">
      <selection activeCell="E9" sqref="E9"/>
    </sheetView>
  </sheetViews>
  <sheetFormatPr baseColWidth="10" defaultRowHeight="16" x14ac:dyDescent="0.2"/>
  <cols>
    <col min="1" max="1" width="7.33203125" bestFit="1" customWidth="1"/>
    <col min="2" max="2" width="8.6640625" bestFit="1" customWidth="1"/>
    <col min="4" max="4" width="6.6640625" bestFit="1" customWidth="1"/>
    <col min="5" max="5" width="22.83203125" customWidth="1"/>
    <col min="6" max="7" width="20.6640625" customWidth="1"/>
    <col min="8" max="8" width="22.83203125" customWidth="1"/>
    <col min="9" max="9" width="19.5" customWidth="1"/>
    <col min="10" max="10" width="23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>
        <v>1997</v>
      </c>
      <c r="B2">
        <v>12.61</v>
      </c>
      <c r="C2">
        <v>8.94</v>
      </c>
      <c r="D2">
        <v>90.1</v>
      </c>
      <c r="E2">
        <f>Wage47[[#This Row],[Males]]/(Wage47[[#This Row],[CPI]]/100)</f>
        <v>13.995560488346282</v>
      </c>
      <c r="F2">
        <f>Wage47[[#This Row],[Females]]/(Wage47[[#This Row],[CPI]]/100)</f>
        <v>9.9223085460599343</v>
      </c>
      <c r="G2">
        <f>$B$44+$B$45*Wage47[[#This Row],[Year]]</f>
        <v>13.898489636379253</v>
      </c>
      <c r="H2">
        <f>$B$68+$B$69*Wage47[[#This Row],[Year]]</f>
        <v>8.3710869565217081</v>
      </c>
      <c r="I2">
        <f>Wage47[[#This Row],[Males]]-Wage47[[#This Row],[Linear Trend for Males]]</f>
        <v>-1.2884896363792535</v>
      </c>
      <c r="J2">
        <f>Wage47[[#This Row],[Females]]-Wage47[[#This Row],[Linear Trend for Females]]</f>
        <v>0.56891304347829141</v>
      </c>
    </row>
    <row r="3" spans="1:10" x14ac:dyDescent="0.2">
      <c r="A3">
        <v>1998</v>
      </c>
      <c r="B3">
        <v>12.07</v>
      </c>
      <c r="C3">
        <v>9.15</v>
      </c>
      <c r="D3">
        <v>90.6</v>
      </c>
      <c r="E3">
        <f>Wage47[[#This Row],[Males]]/(Wage47[[#This Row],[CPI]]/100)</f>
        <v>13.322295805739516</v>
      </c>
      <c r="F3">
        <f>Wage47[[#This Row],[Females]]/(Wage47[[#This Row],[CPI]]/100)</f>
        <v>10.099337748344372</v>
      </c>
      <c r="G3">
        <f>$B$44+$B$45*Wage47[[#This Row],[Year]]</f>
        <v>13.973678073010547</v>
      </c>
      <c r="H3">
        <f>$B$68+$B$69*Wage47[[#This Row],[Year]]</f>
        <v>8.7898814229248501</v>
      </c>
      <c r="I3">
        <f>Wage47[[#This Row],[Males]]-Wage47[[#This Row],[Linear Trend for Males]]</f>
        <v>-1.9036780730105463</v>
      </c>
      <c r="J3">
        <f>Wage47[[#This Row],[Females]]-Wage47[[#This Row],[Linear Trend for Females]]</f>
        <v>0.36011857707515027</v>
      </c>
    </row>
    <row r="4" spans="1:10" x14ac:dyDescent="0.2">
      <c r="A4">
        <v>1999</v>
      </c>
      <c r="B4">
        <v>12.95</v>
      </c>
      <c r="C4">
        <v>9.74</v>
      </c>
      <c r="D4">
        <v>92.1</v>
      </c>
      <c r="E4">
        <f>Wage47[[#This Row],[Males]]/(Wage47[[#This Row],[CPI]]/100)</f>
        <v>14.060803474484256</v>
      </c>
      <c r="F4">
        <f>Wage47[[#This Row],[Females]]/(Wage47[[#This Row],[CPI]]/100)</f>
        <v>10.575461454940283</v>
      </c>
      <c r="G4">
        <f>$B$44+$B$45*Wage47[[#This Row],[Year]]</f>
        <v>14.048866509641812</v>
      </c>
      <c r="H4">
        <f>$B$68+$B$69*Wage47[[#This Row],[Year]]</f>
        <v>9.2086758893279921</v>
      </c>
      <c r="I4">
        <f>Wage47[[#This Row],[Males]]-Wage47[[#This Row],[Linear Trend for Males]]</f>
        <v>-1.0988665096418124</v>
      </c>
      <c r="J4">
        <f>Wage47[[#This Row],[Females]]-Wage47[[#This Row],[Linear Trend for Females]]</f>
        <v>0.53132411067200813</v>
      </c>
    </row>
    <row r="5" spans="1:10" x14ac:dyDescent="0.2">
      <c r="A5">
        <v>2000</v>
      </c>
      <c r="B5">
        <v>13.43</v>
      </c>
      <c r="C5">
        <v>9.8699999999999992</v>
      </c>
      <c r="D5">
        <v>95.1</v>
      </c>
      <c r="E5">
        <f>Wage47[[#This Row],[Males]]/(Wage47[[#This Row],[CPI]]/100)</f>
        <v>14.121976866456363</v>
      </c>
      <c r="F5">
        <f>Wage47[[#This Row],[Females]]/(Wage47[[#This Row],[CPI]]/100)</f>
        <v>10.378548895899053</v>
      </c>
      <c r="G5">
        <f>$B$44+$B$45*Wage47[[#This Row],[Year]]</f>
        <v>14.124054946273105</v>
      </c>
      <c r="H5">
        <f>$B$68+$B$69*Wage47[[#This Row],[Year]]</f>
        <v>9.6274703557312478</v>
      </c>
      <c r="I5">
        <f>Wage47[[#This Row],[Males]]-Wage47[[#This Row],[Linear Trend for Males]]</f>
        <v>-0.6940549462731056</v>
      </c>
      <c r="J5">
        <f>Wage47[[#This Row],[Females]]-Wage47[[#This Row],[Linear Trend for Females]]</f>
        <v>0.24252964426875145</v>
      </c>
    </row>
    <row r="6" spans="1:10" x14ac:dyDescent="0.2">
      <c r="A6">
        <v>2001</v>
      </c>
      <c r="B6">
        <v>14.37</v>
      </c>
      <c r="C6">
        <v>9.92</v>
      </c>
      <c r="D6">
        <v>96.8</v>
      </c>
      <c r="E6">
        <f>Wage47[[#This Row],[Males]]/(Wage47[[#This Row],[CPI]]/100)</f>
        <v>14.845041322314049</v>
      </c>
      <c r="F6">
        <f>Wage47[[#This Row],[Females]]/(Wage47[[#This Row],[CPI]]/100)</f>
        <v>10.24793388429752</v>
      </c>
      <c r="G6">
        <f>$B$44+$B$45*Wage47[[#This Row],[Year]]</f>
        <v>14.19924338290437</v>
      </c>
      <c r="H6">
        <f>$B$68+$B$69*Wage47[[#This Row],[Year]]</f>
        <v>10.04626482213439</v>
      </c>
      <c r="I6">
        <f>Wage47[[#This Row],[Males]]-Wage47[[#This Row],[Linear Trend for Males]]</f>
        <v>0.17075661709562873</v>
      </c>
      <c r="J6">
        <f>Wage47[[#This Row],[Females]]-Wage47[[#This Row],[Linear Trend for Females]]</f>
        <v>-0.12626482213438983</v>
      </c>
    </row>
    <row r="7" spans="1:10" x14ac:dyDescent="0.2">
      <c r="A7">
        <v>2002</v>
      </c>
      <c r="B7">
        <v>13.96</v>
      </c>
      <c r="C7">
        <v>9.93</v>
      </c>
      <c r="D7">
        <v>100</v>
      </c>
      <c r="E7">
        <f>Wage47[[#This Row],[Males]]/(Wage47[[#This Row],[CPI]]/100)</f>
        <v>13.96</v>
      </c>
      <c r="F7">
        <f>Wage47[[#This Row],[Females]]/(Wage47[[#This Row],[CPI]]/100)</f>
        <v>9.93</v>
      </c>
      <c r="G7">
        <f>$B$44+$B$45*Wage47[[#This Row],[Year]]</f>
        <v>14.274431819535636</v>
      </c>
      <c r="H7">
        <f>$B$68+$B$69*Wage47[[#This Row],[Year]]</f>
        <v>10.465059288537532</v>
      </c>
      <c r="I7">
        <f>Wage47[[#This Row],[Males]]-Wage47[[#This Row],[Linear Trend for Males]]</f>
        <v>-0.31443181953563482</v>
      </c>
      <c r="J7">
        <f>Wage47[[#This Row],[Females]]-Wage47[[#This Row],[Linear Trend for Females]]</f>
        <v>-0.53505928853753204</v>
      </c>
    </row>
    <row r="8" spans="1:10" x14ac:dyDescent="0.2">
      <c r="A8">
        <v>2003</v>
      </c>
      <c r="B8">
        <v>14.3</v>
      </c>
      <c r="C8">
        <v>10.61</v>
      </c>
      <c r="D8">
        <v>103.4</v>
      </c>
      <c r="E8">
        <f>Wage47[[#This Row],[Males]]/(Wage47[[#This Row],[CPI]]/100)</f>
        <v>13.829787234042554</v>
      </c>
      <c r="F8">
        <f>Wage47[[#This Row],[Females]]/(Wage47[[#This Row],[CPI]]/100)</f>
        <v>10.261121856866536</v>
      </c>
      <c r="G8">
        <f>$B$44+$B$45*Wage47[[#This Row],[Year]]</f>
        <v>14.349620256166929</v>
      </c>
      <c r="H8">
        <f>$B$68+$B$69*Wage47[[#This Row],[Year]]</f>
        <v>10.883853754940674</v>
      </c>
      <c r="I8">
        <f>Wage47[[#This Row],[Males]]-Wage47[[#This Row],[Linear Trend for Males]]</f>
        <v>-4.9620256166928556E-2</v>
      </c>
      <c r="J8">
        <f>Wage47[[#This Row],[Females]]-Wage47[[#This Row],[Linear Trend for Females]]</f>
        <v>-0.27385375494067432</v>
      </c>
    </row>
    <row r="9" spans="1:10" x14ac:dyDescent="0.2">
      <c r="A9">
        <v>2004</v>
      </c>
      <c r="B9">
        <v>14.98</v>
      </c>
      <c r="C9">
        <v>11.26</v>
      </c>
      <c r="D9">
        <v>104.9</v>
      </c>
      <c r="E9">
        <f>Wage47[[#This Row],[Males]]/(Wage47[[#This Row],[CPI]]/100)</f>
        <v>14.280266920877024</v>
      </c>
      <c r="F9">
        <f>Wage47[[#This Row],[Females]]/(Wage47[[#This Row],[CPI]]/100)</f>
        <v>10.734032411820779</v>
      </c>
      <c r="G9">
        <f>$B$44+$B$45*Wage47[[#This Row],[Year]]</f>
        <v>14.424808692798194</v>
      </c>
      <c r="H9">
        <f>$B$68+$B$69*Wage47[[#This Row],[Year]]</f>
        <v>11.302648221343816</v>
      </c>
      <c r="I9">
        <f>Wage47[[#This Row],[Males]]-Wage47[[#This Row],[Linear Trend for Males]]</f>
        <v>0.55519130720180598</v>
      </c>
      <c r="J9">
        <f>Wage47[[#This Row],[Females]]-Wage47[[#This Row],[Linear Trend for Females]]</f>
        <v>-4.2648221343815962E-2</v>
      </c>
    </row>
    <row r="10" spans="1:10" x14ac:dyDescent="0.2">
      <c r="A10">
        <v>2005</v>
      </c>
      <c r="B10">
        <v>15.22</v>
      </c>
      <c r="C10">
        <v>11.36</v>
      </c>
      <c r="D10">
        <v>107.4</v>
      </c>
      <c r="E10">
        <f>Wage47[[#This Row],[Males]]/(Wage47[[#This Row],[CPI]]/100)</f>
        <v>14.171322160148975</v>
      </c>
      <c r="F10">
        <f>Wage47[[#This Row],[Females]]/(Wage47[[#This Row],[CPI]]/100)</f>
        <v>10.57728119180633</v>
      </c>
      <c r="G10">
        <f>$B$44+$B$45*Wage47[[#This Row],[Year]]</f>
        <v>14.499997129429488</v>
      </c>
      <c r="H10">
        <f>$B$68+$B$69*Wage47[[#This Row],[Year]]</f>
        <v>11.721442687746958</v>
      </c>
      <c r="I10">
        <f>Wage47[[#This Row],[Males]]-Wage47[[#This Row],[Linear Trend for Males]]</f>
        <v>0.7200028705705126</v>
      </c>
      <c r="J10">
        <f>Wage47[[#This Row],[Females]]-Wage47[[#This Row],[Linear Trend for Females]]</f>
        <v>-0.36144268774695831</v>
      </c>
    </row>
    <row r="11" spans="1:10" x14ac:dyDescent="0.2">
      <c r="A11">
        <v>2006</v>
      </c>
      <c r="B11">
        <v>15.38</v>
      </c>
      <c r="C11">
        <v>11.66</v>
      </c>
      <c r="D11">
        <v>109.2</v>
      </c>
      <c r="E11">
        <f>Wage47[[#This Row],[Males]]/(Wage47[[#This Row],[CPI]]/100)</f>
        <v>14.084249084249084</v>
      </c>
      <c r="F11">
        <f>Wage47[[#This Row],[Females]]/(Wage47[[#This Row],[CPI]]/100)</f>
        <v>10.677655677655677</v>
      </c>
      <c r="G11">
        <f>$B$44+$B$45*Wage47[[#This Row],[Year]]</f>
        <v>14.575185566060753</v>
      </c>
      <c r="H11">
        <f>$B$68+$B$69*Wage47[[#This Row],[Year]]</f>
        <v>12.140237154150213</v>
      </c>
      <c r="I11">
        <f>Wage47[[#This Row],[Males]]-Wage47[[#This Row],[Linear Trend for Males]]</f>
        <v>0.80481443393924756</v>
      </c>
      <c r="J11">
        <f>Wage47[[#This Row],[Females]]-Wage47[[#This Row],[Linear Trend for Females]]</f>
        <v>-0.48023715415021329</v>
      </c>
    </row>
    <row r="12" spans="1:10" x14ac:dyDescent="0.2">
      <c r="A12">
        <v>2007</v>
      </c>
      <c r="B12">
        <v>15.86</v>
      </c>
      <c r="C12">
        <v>12.15</v>
      </c>
      <c r="D12">
        <v>111.3</v>
      </c>
      <c r="E12">
        <f>Wage47[[#This Row],[Males]]/(Wage47[[#This Row],[CPI]]/100)</f>
        <v>14.249775381850853</v>
      </c>
      <c r="F12">
        <f>Wage47[[#This Row],[Females]]/(Wage47[[#This Row],[CPI]]/100)</f>
        <v>10.916442048517521</v>
      </c>
      <c r="G12">
        <f>$B$44+$B$45*Wage47[[#This Row],[Year]]</f>
        <v>14.650374002692047</v>
      </c>
      <c r="H12">
        <f>$B$68+$B$69*Wage47[[#This Row],[Year]]</f>
        <v>12.559031620553355</v>
      </c>
      <c r="I12">
        <f>Wage47[[#This Row],[Males]]-Wage47[[#This Row],[Linear Trend for Males]]</f>
        <v>1.2096259973079526</v>
      </c>
      <c r="J12">
        <f>Wage47[[#This Row],[Females]]-Wage47[[#This Row],[Linear Trend for Females]]</f>
        <v>-0.40903162055335507</v>
      </c>
    </row>
    <row r="13" spans="1:10" x14ac:dyDescent="0.2">
      <c r="A13">
        <v>2008</v>
      </c>
      <c r="B13">
        <v>17.5</v>
      </c>
      <c r="C13">
        <v>12.57</v>
      </c>
      <c r="D13">
        <v>113.2</v>
      </c>
      <c r="E13">
        <f>Wage47[[#This Row],[Males]]/(Wage47[[#This Row],[CPI]]/100)</f>
        <v>15.459363957597171</v>
      </c>
      <c r="F13">
        <f>Wage47[[#This Row],[Females]]/(Wage47[[#This Row],[CPI]]/100)</f>
        <v>11.104240282685511</v>
      </c>
      <c r="G13">
        <f>$B$44+$B$45*Wage47[[#This Row],[Year]]</f>
        <v>14.725562439323312</v>
      </c>
      <c r="H13">
        <f>$B$68+$B$69*Wage47[[#This Row],[Year]]</f>
        <v>12.977826086956497</v>
      </c>
      <c r="I13">
        <f>Wage47[[#This Row],[Males]]-Wage47[[#This Row],[Linear Trend for Males]]</f>
        <v>2.774437560676688</v>
      </c>
      <c r="J13">
        <f>Wage47[[#This Row],[Females]]-Wage47[[#This Row],[Linear Trend for Females]]</f>
        <v>-0.40782608695649714</v>
      </c>
    </row>
    <row r="14" spans="1:10" x14ac:dyDescent="0.2">
      <c r="A14">
        <v>2009</v>
      </c>
      <c r="B14">
        <v>18.12</v>
      </c>
      <c r="C14">
        <v>13.41</v>
      </c>
      <c r="D14">
        <v>113.5</v>
      </c>
      <c r="E14">
        <f>Wage47[[#This Row],[Males]]/(Wage47[[#This Row],[CPI]]/100)</f>
        <v>15.964757709251103</v>
      </c>
      <c r="F14">
        <f>Wage47[[#This Row],[Females]]/(Wage47[[#This Row],[CPI]]/100)</f>
        <v>11.814977973568283</v>
      </c>
      <c r="G14">
        <f>$B$44+$B$45*Wage47[[#This Row],[Year]]</f>
        <v>14.800750875954577</v>
      </c>
      <c r="H14">
        <f>$B$68+$B$69*Wage47[[#This Row],[Year]]</f>
        <v>13.396620553359639</v>
      </c>
      <c r="I14">
        <f>Wage47[[#This Row],[Males]]-Wage47[[#This Row],[Linear Trend for Males]]</f>
        <v>3.3192491240454238</v>
      </c>
      <c r="J14">
        <f>Wage47[[#This Row],[Females]]-Wage47[[#This Row],[Linear Trend for Females]]</f>
        <v>1.3379446640360726E-2</v>
      </c>
    </row>
    <row r="15" spans="1:10" x14ac:dyDescent="0.2">
      <c r="A15">
        <v>2010</v>
      </c>
      <c r="B15">
        <v>17.850000000000001</v>
      </c>
      <c r="C15">
        <v>14.18</v>
      </c>
      <c r="D15">
        <v>115.9</v>
      </c>
      <c r="E15">
        <f>Wage47[[#This Row],[Males]]/(Wage47[[#This Row],[CPI]]/100)</f>
        <v>15.401207937877482</v>
      </c>
      <c r="F15">
        <f>Wage47[[#This Row],[Females]]/(Wage47[[#This Row],[CPI]]/100)</f>
        <v>12.234685073339085</v>
      </c>
      <c r="G15">
        <f>$B$44+$B$45*Wage47[[#This Row],[Year]]</f>
        <v>14.875939312585871</v>
      </c>
      <c r="H15">
        <f>$B$68+$B$69*Wage47[[#This Row],[Year]]</f>
        <v>13.815415019762781</v>
      </c>
      <c r="I15">
        <f>Wage47[[#This Row],[Males]]-Wage47[[#This Row],[Linear Trend for Males]]</f>
        <v>2.9740606874141307</v>
      </c>
      <c r="J15">
        <f>Wage47[[#This Row],[Females]]-Wage47[[#This Row],[Linear Trend for Females]]</f>
        <v>0.3645849802372183</v>
      </c>
    </row>
    <row r="16" spans="1:10" x14ac:dyDescent="0.2">
      <c r="A16">
        <v>2011</v>
      </c>
      <c r="B16">
        <v>17.690000000000001</v>
      </c>
      <c r="C16">
        <v>13.94</v>
      </c>
      <c r="D16">
        <v>120</v>
      </c>
      <c r="E16">
        <f>Wage47[[#This Row],[Males]]/(Wage47[[#This Row],[CPI]]/100)</f>
        <v>14.741666666666669</v>
      </c>
      <c r="F16">
        <f>Wage47[[#This Row],[Females]]/(Wage47[[#This Row],[CPI]]/100)</f>
        <v>11.616666666666667</v>
      </c>
      <c r="G16">
        <f>$B$44+$B$45*Wage47[[#This Row],[Year]]</f>
        <v>14.951127749217136</v>
      </c>
      <c r="H16">
        <f>$B$68+$B$69*Wage47[[#This Row],[Year]]</f>
        <v>14.234209486165923</v>
      </c>
      <c r="I16">
        <f>Wage47[[#This Row],[Males]]-Wage47[[#This Row],[Linear Trend for Males]]</f>
        <v>2.7388722507828653</v>
      </c>
      <c r="J16">
        <f>Wage47[[#This Row],[Females]]-Wage47[[#This Row],[Linear Trend for Females]]</f>
        <v>-0.29420948616592391</v>
      </c>
    </row>
    <row r="17" spans="1:10" x14ac:dyDescent="0.2">
      <c r="A17">
        <v>2012</v>
      </c>
      <c r="B17">
        <v>18.739999999999998</v>
      </c>
      <c r="C17">
        <v>14.62</v>
      </c>
      <c r="D17">
        <v>122</v>
      </c>
      <c r="E17">
        <f>Wage47[[#This Row],[Males]]/(Wage47[[#This Row],[CPI]]/100)</f>
        <v>15.360655737704917</v>
      </c>
      <c r="F17">
        <f>Wage47[[#This Row],[Females]]/(Wage47[[#This Row],[CPI]]/100)</f>
        <v>11.983606557377049</v>
      </c>
      <c r="G17">
        <f>$B$44+$B$45*Wage47[[#This Row],[Year]]</f>
        <v>15.02631618584843</v>
      </c>
      <c r="H17">
        <f>$B$68+$B$69*Wage47[[#This Row],[Year]]</f>
        <v>14.653003952569179</v>
      </c>
      <c r="I17">
        <f>Wage47[[#This Row],[Males]]-Wage47[[#This Row],[Linear Trend for Males]]</f>
        <v>3.7136838141515689</v>
      </c>
      <c r="J17">
        <f>Wage47[[#This Row],[Females]]-Wage47[[#This Row],[Linear Trend for Females]]</f>
        <v>-3.3003952569179873E-2</v>
      </c>
    </row>
    <row r="18" spans="1:10" x14ac:dyDescent="0.2">
      <c r="A18">
        <v>2013</v>
      </c>
      <c r="B18">
        <v>19.27</v>
      </c>
      <c r="C18">
        <v>15.39</v>
      </c>
      <c r="D18">
        <v>123</v>
      </c>
      <c r="E18">
        <f>Wage47[[#This Row],[Males]]/(Wage47[[#This Row],[CPI]]/100)</f>
        <v>15.666666666666666</v>
      </c>
      <c r="F18">
        <f>Wage47[[#This Row],[Females]]/(Wage47[[#This Row],[CPI]]/100)</f>
        <v>12.512195121951221</v>
      </c>
      <c r="G18">
        <f>$B$44+$B$45*Wage47[[#This Row],[Year]]</f>
        <v>15.101504622479695</v>
      </c>
      <c r="H18">
        <f>$B$68+$B$69*Wage47[[#This Row],[Year]]</f>
        <v>15.071798418972321</v>
      </c>
      <c r="I18">
        <f>Wage47[[#This Row],[Males]]-Wage47[[#This Row],[Linear Trend for Males]]</f>
        <v>4.1684953775203049</v>
      </c>
      <c r="J18">
        <f>Wage47[[#This Row],[Females]]-Wage47[[#This Row],[Linear Trend for Females]]</f>
        <v>0.31820158102767948</v>
      </c>
    </row>
    <row r="19" spans="1:10" x14ac:dyDescent="0.2">
      <c r="A19">
        <v>2014</v>
      </c>
      <c r="B19">
        <v>19.850000000000001</v>
      </c>
      <c r="C19">
        <v>15.2</v>
      </c>
      <c r="D19">
        <v>124.8</v>
      </c>
      <c r="E19">
        <f>Wage47[[#This Row],[Males]]/(Wage47[[#This Row],[CPI]]/100)</f>
        <v>15.905448717948719</v>
      </c>
      <c r="F19">
        <f>Wage47[[#This Row],[Females]]/(Wage47[[#This Row],[CPI]]/100)</f>
        <v>12.179487179487179</v>
      </c>
      <c r="G19">
        <f>$B$44+$B$45*Wage47[[#This Row],[Year]]</f>
        <v>15.176693059110988</v>
      </c>
      <c r="H19">
        <f>$B$68+$B$69*Wage47[[#This Row],[Year]]</f>
        <v>15.490592885375463</v>
      </c>
      <c r="I19">
        <f>Wage47[[#This Row],[Males]]-Wage47[[#This Row],[Linear Trend for Males]]</f>
        <v>4.6733069408890131</v>
      </c>
      <c r="J19">
        <f>Wage47[[#This Row],[Females]]-Wage47[[#This Row],[Linear Trend for Females]]</f>
        <v>-0.29059288537546379</v>
      </c>
    </row>
    <row r="20" spans="1:10" x14ac:dyDescent="0.2">
      <c r="A20">
        <v>2015</v>
      </c>
      <c r="B20">
        <v>19.309999999999999</v>
      </c>
      <c r="C20">
        <v>15.12</v>
      </c>
      <c r="D20">
        <v>125.4</v>
      </c>
      <c r="E20">
        <f>Wage47[[#This Row],[Males]]/(Wage47[[#This Row],[CPI]]/100)</f>
        <v>15.398724082934608</v>
      </c>
      <c r="F20">
        <f>Wage47[[#This Row],[Females]]/(Wage47[[#This Row],[CPI]]/100)</f>
        <v>12.057416267942584</v>
      </c>
      <c r="G20">
        <f>$B$44+$B$45*Wage47[[#This Row],[Year]]</f>
        <v>15.251881495742253</v>
      </c>
      <c r="H20">
        <f>$B$68+$B$69*Wage47[[#This Row],[Year]]</f>
        <v>15.909387351778605</v>
      </c>
      <c r="I20">
        <f>Wage47[[#This Row],[Males]]-Wage47[[#This Row],[Linear Trend for Males]]</f>
        <v>4.0581185042577452</v>
      </c>
      <c r="J20">
        <f>Wage47[[#This Row],[Females]]-Wage47[[#This Row],[Linear Trend for Females]]</f>
        <v>-0.78938735177860586</v>
      </c>
    </row>
    <row r="21" spans="1:10" x14ac:dyDescent="0.2">
      <c r="A21">
        <v>2016</v>
      </c>
      <c r="B21">
        <v>19.78</v>
      </c>
      <c r="C21">
        <v>17.18</v>
      </c>
      <c r="D21">
        <v>128.19999999999999</v>
      </c>
      <c r="E21">
        <f>Wage47[[#This Row],[Males]]/(Wage47[[#This Row],[CPI]]/100)</f>
        <v>15.429017160686431</v>
      </c>
      <c r="F21">
        <f>Wage47[[#This Row],[Females]]/(Wage47[[#This Row],[CPI]]/100)</f>
        <v>13.4009360374415</v>
      </c>
      <c r="G21">
        <f>$B$44+$B$45*Wage47[[#This Row],[Year]]</f>
        <v>15.327069932373519</v>
      </c>
      <c r="H21">
        <f>$B$68+$B$69*Wage47[[#This Row],[Year]]</f>
        <v>16.328181818181747</v>
      </c>
      <c r="I21">
        <f>Wage47[[#This Row],[Males]]-Wage47[[#This Row],[Linear Trend for Males]]</f>
        <v>4.4529300676264825</v>
      </c>
      <c r="J21">
        <f>Wage47[[#This Row],[Females]]-Wage47[[#This Row],[Linear Trend for Females]]</f>
        <v>0.85181818181825264</v>
      </c>
    </row>
    <row r="22" spans="1:10" x14ac:dyDescent="0.2">
      <c r="A22">
        <v>2017</v>
      </c>
      <c r="B22">
        <v>19.739999999999998</v>
      </c>
      <c r="C22">
        <v>17.37</v>
      </c>
      <c r="D22">
        <v>131.19999999999999</v>
      </c>
      <c r="E22">
        <f>Wage47[[#This Row],[Males]]/(Wage47[[#This Row],[CPI]]/100)</f>
        <v>15.045731707317074</v>
      </c>
      <c r="F22">
        <f>Wage47[[#This Row],[Females]]/(Wage47[[#This Row],[CPI]]/100)</f>
        <v>13.239329268292686</v>
      </c>
      <c r="G22">
        <f>$B$44+$B$45*Wage47[[#This Row],[Year]]</f>
        <v>15.402258369004812</v>
      </c>
      <c r="H22">
        <f>$B$68+$B$69*Wage47[[#This Row],[Year]]</f>
        <v>16.746976284585003</v>
      </c>
      <c r="I22">
        <f>Wage47[[#This Row],[Males]]-Wage47[[#This Row],[Linear Trend for Males]]</f>
        <v>4.3377416309951862</v>
      </c>
      <c r="J22">
        <f>Wage47[[#This Row],[Females]]-Wage47[[#This Row],[Linear Trend for Females]]</f>
        <v>0.62302371541499824</v>
      </c>
    </row>
    <row r="23" spans="1:10" x14ac:dyDescent="0.2">
      <c r="A23">
        <v>2018</v>
      </c>
      <c r="B23">
        <v>19.43</v>
      </c>
      <c r="C23">
        <v>17.010000000000002</v>
      </c>
      <c r="D23">
        <v>134</v>
      </c>
      <c r="E23">
        <f>Wage47[[#This Row],[Males]]/(Wage47[[#This Row],[CPI]]/100)</f>
        <v>14.499999999999998</v>
      </c>
      <c r="F23">
        <f>Wage47[[#This Row],[Females]]/(Wage47[[#This Row],[CPI]]/100)</f>
        <v>12.694029850746269</v>
      </c>
      <c r="G23">
        <f>$B$44+$B$45*Wage47[[#This Row],[Year]]</f>
        <v>15.477446805636077</v>
      </c>
      <c r="H23">
        <f>$B$68+$B$69*Wage47[[#This Row],[Year]]</f>
        <v>17.165770750988145</v>
      </c>
      <c r="I23">
        <f>Wage47[[#This Row],[Males]]-Wage47[[#This Row],[Linear Trend for Males]]</f>
        <v>3.9525531943639223</v>
      </c>
      <c r="J23">
        <f>Wage47[[#This Row],[Females]]-Wage47[[#This Row],[Linear Trend for Females]]</f>
        <v>-0.15577075098814319</v>
      </c>
    </row>
    <row r="24" spans="1:10" x14ac:dyDescent="0.2">
      <c r="A24">
        <v>2019</v>
      </c>
      <c r="B24">
        <v>20.3</v>
      </c>
      <c r="C24">
        <v>17.91</v>
      </c>
      <c r="D24">
        <v>136.30000000000001</v>
      </c>
      <c r="E24">
        <f>Wage47[[#This Row],[Males]]/(Wage47[[#This Row],[CPI]]/100)</f>
        <v>14.893617021276594</v>
      </c>
      <c r="F24">
        <f>Wage47[[#This Row],[Females]]/(Wage47[[#This Row],[CPI]]/100)</f>
        <v>13.140132061628758</v>
      </c>
      <c r="G24">
        <f>$B$44+$B$45*Wage47[[#This Row],[Year]]</f>
        <v>15.552635242267371</v>
      </c>
      <c r="H24">
        <f>$B$68+$B$69*Wage47[[#This Row],[Year]]</f>
        <v>17.584565217391287</v>
      </c>
      <c r="I24">
        <f>Wage47[[#This Row],[Males]]-Wage47[[#This Row],[Linear Trend for Males]]</f>
        <v>4.7473647577326297</v>
      </c>
      <c r="J24">
        <f>Wage47[[#This Row],[Females]]-Wage47[[#This Row],[Linear Trend for Females]]</f>
        <v>0.32543478260871339</v>
      </c>
    </row>
    <row r="28" spans="1:10" x14ac:dyDescent="0.2">
      <c r="A28" t="s">
        <v>6</v>
      </c>
    </row>
    <row r="29" spans="1:10" ht="17" thickBot="1" x14ac:dyDescent="0.25"/>
    <row r="30" spans="1:10" x14ac:dyDescent="0.2">
      <c r="A30" s="3" t="s">
        <v>7</v>
      </c>
      <c r="B30" s="3"/>
    </row>
    <row r="31" spans="1:10" x14ac:dyDescent="0.2">
      <c r="A31" t="s">
        <v>8</v>
      </c>
      <c r="B31">
        <v>0.68491466079378183</v>
      </c>
    </row>
    <row r="32" spans="1:10" x14ac:dyDescent="0.2">
      <c r="A32" t="s">
        <v>9</v>
      </c>
      <c r="B32">
        <v>0.46910809257026115</v>
      </c>
    </row>
    <row r="33" spans="1:9" x14ac:dyDescent="0.2">
      <c r="A33" t="s">
        <v>10</v>
      </c>
      <c r="B33">
        <v>0.44382752554979743</v>
      </c>
    </row>
    <row r="34" spans="1:9" x14ac:dyDescent="0.2">
      <c r="A34" t="s">
        <v>11</v>
      </c>
      <c r="B34">
        <v>0.55526238452854904</v>
      </c>
    </row>
    <row r="35" spans="1:9" ht="17" thickBot="1" x14ac:dyDescent="0.25">
      <c r="A35" s="1" t="s">
        <v>12</v>
      </c>
      <c r="B35" s="1">
        <v>23</v>
      </c>
    </row>
    <row r="37" spans="1:9" ht="17" thickBot="1" x14ac:dyDescent="0.25">
      <c r="A37" t="s">
        <v>13</v>
      </c>
    </row>
    <row r="38" spans="1:9" x14ac:dyDescent="0.2">
      <c r="A38" s="2"/>
      <c r="B38" s="2" t="s">
        <v>18</v>
      </c>
      <c r="C38" s="2" t="s">
        <v>19</v>
      </c>
      <c r="D38" s="2" t="s">
        <v>20</v>
      </c>
      <c r="E38" s="2" t="s">
        <v>21</v>
      </c>
      <c r="F38" s="2" t="s">
        <v>22</v>
      </c>
    </row>
    <row r="39" spans="1:9" x14ac:dyDescent="0.2">
      <c r="A39" t="s">
        <v>14</v>
      </c>
      <c r="B39">
        <v>1</v>
      </c>
      <c r="C39">
        <v>5.7211406150922697</v>
      </c>
      <c r="D39">
        <v>5.7211406150922697</v>
      </c>
      <c r="E39">
        <v>18.556074798106156</v>
      </c>
      <c r="F39">
        <v>3.1132553954992285E-4</v>
      </c>
    </row>
    <row r="40" spans="1:9" x14ac:dyDescent="0.2">
      <c r="A40" t="s">
        <v>15</v>
      </c>
      <c r="B40">
        <v>21</v>
      </c>
      <c r="C40">
        <v>6.474642629118935</v>
      </c>
      <c r="D40">
        <v>0.30831631567233025</v>
      </c>
    </row>
    <row r="41" spans="1:9" ht="17" thickBot="1" x14ac:dyDescent="0.25">
      <c r="A41" s="1" t="s">
        <v>16</v>
      </c>
      <c r="B41" s="1">
        <v>22</v>
      </c>
      <c r="C41" s="1">
        <v>12.195783244211205</v>
      </c>
      <c r="D41" s="1"/>
      <c r="E41" s="1"/>
      <c r="F41" s="1"/>
    </row>
    <row r="42" spans="1:9" ht="17" thickBot="1" x14ac:dyDescent="0.25"/>
    <row r="43" spans="1:9" x14ac:dyDescent="0.2">
      <c r="A43" s="2"/>
      <c r="B43" s="2" t="s">
        <v>23</v>
      </c>
      <c r="C43" s="2" t="s">
        <v>11</v>
      </c>
      <c r="D43" s="2" t="s">
        <v>24</v>
      </c>
      <c r="E43" s="2" t="s">
        <v>25</v>
      </c>
      <c r="F43" s="2" t="s">
        <v>26</v>
      </c>
      <c r="G43" s="2" t="s">
        <v>27</v>
      </c>
      <c r="H43" s="2" t="s">
        <v>28</v>
      </c>
      <c r="I43" s="2" t="s">
        <v>29</v>
      </c>
    </row>
    <row r="44" spans="1:9" x14ac:dyDescent="0.2">
      <c r="A44" t="s">
        <v>17</v>
      </c>
      <c r="B44">
        <v>-136.25281831628149</v>
      </c>
      <c r="C44">
        <v>35.048874443494725</v>
      </c>
      <c r="D44">
        <v>-3.8875090992136214</v>
      </c>
      <c r="E44">
        <v>8.4988138260435621E-4</v>
      </c>
      <c r="F44">
        <v>-209.14094285109528</v>
      </c>
      <c r="G44">
        <v>-63.3646937814677</v>
      </c>
      <c r="H44">
        <v>-209.14094285109528</v>
      </c>
      <c r="I44">
        <v>-63.3646937814677</v>
      </c>
    </row>
    <row r="45" spans="1:9" ht="17" thickBot="1" x14ac:dyDescent="0.25">
      <c r="A45" s="1" t="s">
        <v>30</v>
      </c>
      <c r="B45" s="1">
        <v>7.5188436631277292E-2</v>
      </c>
      <c r="C45" s="1">
        <v>1.7454523510556322E-2</v>
      </c>
      <c r="D45" s="1">
        <v>4.3076762643107429</v>
      </c>
      <c r="E45" s="1">
        <v>3.1132553954992361E-4</v>
      </c>
      <c r="F45" s="1">
        <v>3.8889767885599578E-2</v>
      </c>
      <c r="G45" s="1">
        <v>0.11148710537695501</v>
      </c>
      <c r="H45" s="1">
        <v>3.8889767885599578E-2</v>
      </c>
      <c r="I45" s="1">
        <v>0.11148710537695501</v>
      </c>
    </row>
    <row r="52" spans="1:6" x14ac:dyDescent="0.2">
      <c r="A52" t="s">
        <v>6</v>
      </c>
    </row>
    <row r="53" spans="1:6" ht="17" thickBot="1" x14ac:dyDescent="0.25"/>
    <row r="54" spans="1:6" x14ac:dyDescent="0.2">
      <c r="A54" s="3" t="s">
        <v>7</v>
      </c>
      <c r="B54" s="3"/>
    </row>
    <row r="55" spans="1:6" x14ac:dyDescent="0.2">
      <c r="A55" t="s">
        <v>8</v>
      </c>
      <c r="B55">
        <v>0.98853250402753579</v>
      </c>
    </row>
    <row r="56" spans="1:6" x14ac:dyDescent="0.2">
      <c r="A56" t="s">
        <v>9</v>
      </c>
      <c r="B56">
        <v>0.97719651151895015</v>
      </c>
    </row>
    <row r="57" spans="1:6" x14ac:dyDescent="0.2">
      <c r="A57" t="s">
        <v>10</v>
      </c>
      <c r="B57">
        <v>0.97611063111509055</v>
      </c>
    </row>
    <row r="58" spans="1:6" x14ac:dyDescent="0.2">
      <c r="A58" t="s">
        <v>11</v>
      </c>
      <c r="B58">
        <v>0.44411069798502595</v>
      </c>
    </row>
    <row r="59" spans="1:6" ht="17" thickBot="1" x14ac:dyDescent="0.25">
      <c r="A59" s="1" t="s">
        <v>12</v>
      </c>
      <c r="B59" s="1">
        <v>23</v>
      </c>
    </row>
    <row r="61" spans="1:6" ht="17" thickBot="1" x14ac:dyDescent="0.25">
      <c r="A61" t="s">
        <v>13</v>
      </c>
    </row>
    <row r="62" spans="1:6" x14ac:dyDescent="0.2">
      <c r="A62" s="2"/>
      <c r="B62" s="2" t="s">
        <v>18</v>
      </c>
      <c r="C62" s="2" t="s">
        <v>19</v>
      </c>
      <c r="D62" s="2" t="s">
        <v>20</v>
      </c>
      <c r="E62" s="2" t="s">
        <v>21</v>
      </c>
      <c r="F62" s="2" t="s">
        <v>22</v>
      </c>
    </row>
    <row r="63" spans="1:6" x14ac:dyDescent="0.2">
      <c r="A63" t="s">
        <v>14</v>
      </c>
      <c r="B63">
        <v>1</v>
      </c>
      <c r="C63">
        <v>177.49347075098817</v>
      </c>
      <c r="D63">
        <v>177.49347075098817</v>
      </c>
      <c r="E63">
        <v>899.91172881076409</v>
      </c>
      <c r="F63">
        <v>9.9826342899621498E-19</v>
      </c>
    </row>
    <row r="64" spans="1:6" x14ac:dyDescent="0.2">
      <c r="A64" t="s">
        <v>15</v>
      </c>
      <c r="B64">
        <v>21</v>
      </c>
      <c r="C64">
        <v>4.1419205533596859</v>
      </c>
      <c r="D64">
        <v>0.19723431206474695</v>
      </c>
    </row>
    <row r="65" spans="1:9" ht="17" thickBot="1" x14ac:dyDescent="0.25">
      <c r="A65" s="1" t="s">
        <v>16</v>
      </c>
      <c r="B65" s="1">
        <v>22</v>
      </c>
      <c r="C65" s="1">
        <v>181.63539130434785</v>
      </c>
      <c r="D65" s="1"/>
      <c r="E65" s="1"/>
      <c r="F65" s="1"/>
    </row>
    <row r="66" spans="1:9" ht="17" thickBot="1" x14ac:dyDescent="0.25"/>
    <row r="67" spans="1:9" x14ac:dyDescent="0.2">
      <c r="A67" s="2"/>
      <c r="B67" s="2" t="s">
        <v>23</v>
      </c>
      <c r="C67" s="2" t="s">
        <v>11</v>
      </c>
      <c r="D67" s="2" t="s">
        <v>24</v>
      </c>
      <c r="E67" s="2" t="s">
        <v>25</v>
      </c>
      <c r="F67" s="2" t="s">
        <v>26</v>
      </c>
      <c r="G67" s="2" t="s">
        <v>27</v>
      </c>
      <c r="H67" s="2" t="s">
        <v>28</v>
      </c>
      <c r="I67" s="2" t="s">
        <v>29</v>
      </c>
    </row>
    <row r="68" spans="1:9" x14ac:dyDescent="0.2">
      <c r="A68" t="s">
        <v>17</v>
      </c>
      <c r="B68">
        <v>-827.96146245059299</v>
      </c>
      <c r="C68">
        <v>28.032837315112008</v>
      </c>
      <c r="D68">
        <v>-29.535414240935705</v>
      </c>
      <c r="E68">
        <v>1.3740326490347805E-18</v>
      </c>
      <c r="F68">
        <v>-886.25893903809867</v>
      </c>
      <c r="G68">
        <v>-769.66398586308731</v>
      </c>
      <c r="H68">
        <v>-886.25893903809867</v>
      </c>
      <c r="I68">
        <v>-769.66398586308731</v>
      </c>
    </row>
    <row r="69" spans="1:9" ht="17" thickBot="1" x14ac:dyDescent="0.25">
      <c r="A69" s="1" t="s">
        <v>30</v>
      </c>
      <c r="B69" s="1">
        <v>0.41879446640316209</v>
      </c>
      <c r="C69" s="1">
        <v>1.3960500180200223E-2</v>
      </c>
      <c r="D69" s="1">
        <v>29.998528777437805</v>
      </c>
      <c r="E69" s="1">
        <v>9.9826342899621498E-19</v>
      </c>
      <c r="F69" s="1">
        <v>0.38976201694909446</v>
      </c>
      <c r="G69" s="1">
        <v>0.44782691585722972</v>
      </c>
      <c r="H69" s="1">
        <v>0.38976201694909446</v>
      </c>
      <c r="I69" s="1">
        <v>0.44782691585722972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FFFD-FBC5-774B-9CA7-6C41304B1BBB}">
  <dimension ref="A1"/>
  <sheetViews>
    <sheetView topLeftCell="A66" workbookViewId="0">
      <selection activeCell="A71" sqref="A7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8DB5-182D-E24C-80C6-6ABD5093D639}">
  <dimension ref="A1:T137"/>
  <sheetViews>
    <sheetView topLeftCell="G1" workbookViewId="0">
      <selection activeCell="X20" sqref="X20"/>
    </sheetView>
  </sheetViews>
  <sheetFormatPr baseColWidth="10" defaultRowHeight="16" x14ac:dyDescent="0.2"/>
  <cols>
    <col min="1" max="1" width="7.33203125" bestFit="1" customWidth="1"/>
    <col min="2" max="2" width="9.1640625" bestFit="1" customWidth="1"/>
    <col min="3" max="3" width="8.1640625" bestFit="1" customWidth="1"/>
    <col min="4" max="5" width="9.1640625" bestFit="1" customWidth="1"/>
    <col min="6" max="7" width="16.83203125" customWidth="1"/>
    <col min="8" max="9" width="16.6640625" customWidth="1"/>
    <col min="10" max="10" width="18.6640625" customWidth="1"/>
    <col min="11" max="11" width="20.83203125" customWidth="1"/>
    <col min="12" max="12" width="18.33203125" customWidth="1"/>
    <col min="13" max="13" width="20.83203125" customWidth="1"/>
    <col min="14" max="14" width="18.33203125" customWidth="1"/>
    <col min="15" max="15" width="20.1640625" customWidth="1"/>
    <col min="16" max="16" width="17" customWidth="1"/>
    <col min="17" max="17" width="17.6640625" customWidth="1"/>
    <col min="18" max="18" width="19.83203125" customWidth="1"/>
    <col min="19" max="19" width="21.5" customWidth="1"/>
    <col min="20" max="20" width="20.83203125" customWidth="1"/>
    <col min="21" max="21" width="8.1640625" bestFit="1" customWidth="1"/>
    <col min="22" max="22" width="9.1640625" bestFit="1" customWidth="1"/>
    <col min="23" max="23" width="8.1640625" bestFit="1" customWidth="1"/>
    <col min="24" max="27" width="9.1640625" bestFit="1" customWidth="1"/>
    <col min="28" max="31" width="8.1640625" bestFit="1" customWidth="1"/>
    <col min="32" max="32" width="9.1640625" bestFit="1" customWidth="1"/>
    <col min="33" max="34" width="8.1640625" bestFit="1" customWidth="1"/>
    <col min="35" max="38" width="9.1640625" bestFit="1" customWidth="1"/>
    <col min="39" max="39" width="8.1640625" bestFit="1" customWidth="1"/>
    <col min="40" max="46" width="9.1640625" bestFit="1" customWidth="1"/>
    <col min="47" max="47" width="8.1640625" bestFit="1" customWidth="1"/>
    <col min="48" max="48" width="9.1640625" bestFit="1" customWidth="1"/>
    <col min="49" max="49" width="8.1640625" bestFit="1" customWidth="1"/>
    <col min="50" max="52" width="9.1640625" bestFit="1" customWidth="1"/>
    <col min="53" max="56" width="8.1640625" bestFit="1" customWidth="1"/>
    <col min="57" max="59" width="9.1640625" bestFit="1" customWidth="1"/>
    <col min="60" max="60" width="8.1640625" bestFit="1" customWidth="1"/>
    <col min="61" max="61" width="9.1640625" bestFit="1" customWidth="1"/>
    <col min="62" max="63" width="8.1640625" bestFit="1" customWidth="1"/>
    <col min="64" max="65" width="9.1640625" bestFit="1" customWidth="1"/>
    <col min="66" max="66" width="8.1640625" bestFit="1" customWidth="1"/>
    <col min="67" max="72" width="9.1640625" bestFit="1" customWidth="1"/>
    <col min="73" max="74" width="8.1640625" bestFit="1" customWidth="1"/>
    <col min="75" max="75" width="9.1640625" bestFit="1" customWidth="1"/>
    <col min="76" max="77" width="8.1640625" bestFit="1" customWidth="1"/>
    <col min="78" max="80" width="9.1640625" bestFit="1" customWidth="1"/>
    <col min="81" max="81" width="8.1640625" bestFit="1" customWidth="1"/>
    <col min="82" max="82" width="9.1640625" bestFit="1" customWidth="1"/>
    <col min="83" max="83" width="8.1640625" bestFit="1" customWidth="1"/>
    <col min="84" max="85" width="9.1640625" bestFit="1" customWidth="1"/>
    <col min="86" max="86" width="8.1640625" bestFit="1" customWidth="1"/>
    <col min="87" max="87" width="9.1640625" bestFit="1" customWidth="1"/>
    <col min="88" max="89" width="8.1640625" bestFit="1" customWidth="1"/>
    <col min="90" max="91" width="9.1640625" bestFit="1" customWidth="1"/>
    <col min="92" max="92" width="8.1640625" bestFit="1" customWidth="1"/>
    <col min="93" max="93" width="9.1640625" bestFit="1" customWidth="1"/>
    <col min="94" max="94" width="8.1640625" bestFit="1" customWidth="1"/>
    <col min="95" max="95" width="9.1640625" bestFit="1" customWidth="1"/>
    <col min="96" max="97" width="8.1640625" bestFit="1" customWidth="1"/>
    <col min="98" max="99" width="9.1640625" bestFit="1" customWidth="1"/>
    <col min="100" max="100" width="8.1640625" bestFit="1" customWidth="1"/>
    <col min="101" max="102" width="9.1640625" bestFit="1" customWidth="1"/>
    <col min="103" max="105" width="8.1640625" bestFit="1" customWidth="1"/>
    <col min="106" max="107" width="9.1640625" bestFit="1" customWidth="1"/>
    <col min="108" max="108" width="8.1640625" bestFit="1" customWidth="1"/>
    <col min="109" max="110" width="9.1640625" bestFit="1" customWidth="1"/>
    <col min="111" max="111" width="8.1640625" bestFit="1" customWidth="1"/>
    <col min="112" max="113" width="9.1640625" bestFit="1" customWidth="1"/>
    <col min="114" max="114" width="8.1640625" bestFit="1" customWidth="1"/>
    <col min="115" max="116" width="9.1640625" bestFit="1" customWidth="1"/>
    <col min="117" max="118" width="8.1640625" bestFit="1" customWidth="1"/>
    <col min="119" max="119" width="9.1640625" bestFit="1" customWidth="1"/>
    <col min="120" max="120" width="8.1640625" bestFit="1" customWidth="1"/>
    <col min="121" max="121" width="9.1640625" bestFit="1" customWidth="1"/>
    <col min="122" max="123" width="8.1640625" bestFit="1" customWidth="1"/>
    <col min="124" max="124" width="9.1640625" bestFit="1" customWidth="1"/>
    <col min="125" max="127" width="8.1640625" bestFit="1" customWidth="1"/>
    <col min="128" max="129" width="9.1640625" bestFit="1" customWidth="1"/>
    <col min="130" max="130" width="8.1640625" bestFit="1" customWidth="1"/>
    <col min="131" max="131" width="9.1640625" bestFit="1" customWidth="1"/>
    <col min="132" max="132" width="8.1640625" bestFit="1" customWidth="1"/>
    <col min="133" max="133" width="9.1640625" bestFit="1" customWidth="1"/>
    <col min="134" max="135" width="8.1640625" bestFit="1" customWidth="1"/>
    <col min="136" max="140" width="9.1640625" bestFit="1" customWidth="1"/>
    <col min="141" max="142" width="8.1640625" bestFit="1" customWidth="1"/>
    <col min="143" max="147" width="9.1640625" bestFit="1" customWidth="1"/>
    <col min="148" max="148" width="8.1640625" bestFit="1" customWidth="1"/>
    <col min="149" max="149" width="9.1640625" bestFit="1" customWidth="1"/>
    <col min="150" max="151" width="8.1640625" bestFit="1" customWidth="1"/>
  </cols>
  <sheetData>
    <row r="1" spans="1:20" x14ac:dyDescent="0.2">
      <c r="A1" t="s">
        <v>0</v>
      </c>
      <c r="B1" t="s">
        <v>43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</row>
    <row r="2" spans="1:20" x14ac:dyDescent="0.2">
      <c r="A2">
        <v>1970</v>
      </c>
      <c r="B2">
        <f>realgdp[[#This Row],[Year]]*realgdp[[#This Row],[Year]]</f>
        <v>3880900</v>
      </c>
      <c r="C2">
        <v>19500.349999999999</v>
      </c>
      <c r="D2">
        <v>746.4</v>
      </c>
      <c r="E2">
        <v>3400.02</v>
      </c>
      <c r="F2">
        <v>1133.3499999999999</v>
      </c>
      <c r="G2">
        <f>LOG(realgdp[[#This Row],[AUS]])</f>
        <v>4.2900424063217262</v>
      </c>
      <c r="H2">
        <f>LOG(realgdp[[#This Row],[BFA]])</f>
        <v>2.8729716307384434</v>
      </c>
      <c r="I2">
        <f>LOG(realgdp[[#This Row],[DMA]])</f>
        <v>3.5314814717081644</v>
      </c>
      <c r="J2">
        <f>LOG(realgdp[[#This Row],[LSO]])</f>
        <v>3.0543640489591897</v>
      </c>
      <c r="K2">
        <f>$B$68+$B$69*realgdp[[#This Row],[Year]]+$B$70*realgdp[[#This Row],[Year^2]]</f>
        <v>4.2694467999405106</v>
      </c>
      <c r="L2">
        <f>$B$91+$B$92*realgdp[[#This Row],[Year]]+$B$93*realgdp[[#This Row],[Year^2]]</f>
        <v>2.9126067096367478</v>
      </c>
      <c r="M2">
        <f>$B$113+realgdp[[#This Row],[Year]]*$B$114+$B$115*realgdp[[#This Row],[Year^2]]</f>
        <v>3.5362103033047561</v>
      </c>
      <c r="N2">
        <f>$B$135+$B$136*realgdp[[#This Row],[Year]]+$B$137*realgdp[[#This Row],[Year^2]]</f>
        <v>3.0981224522168986</v>
      </c>
      <c r="O2">
        <f>realgdp[[#This Row],[Log Scale of AUS]]-realgdp[[#This Row],[Qua Trend for AUS]]</f>
        <v>2.0595606381215603E-2</v>
      </c>
      <c r="P2">
        <f>realgdp[[#This Row],[Log Scale of BFA]]-realgdp[[#This Row],[Qua Trend for BFA]]</f>
        <v>-3.9635078898304421E-2</v>
      </c>
      <c r="Q2">
        <f>realgdp[[#This Row],[Log Scale of DMA]]-realgdp[[#This Row],[Qua Trend for DMA]]</f>
        <v>-4.7288315965916539E-3</v>
      </c>
      <c r="R2">
        <f>realgdp[[#This Row],[Log scale of LSO]]-realgdp[[#This Row],[Qua Trend for LSO]]</f>
        <v>-4.3758403257708967E-2</v>
      </c>
      <c r="S2">
        <f>(G49-realgdp[[#This Row],[Log Scale of AUS]])/realgdp[[#This Row],[Log Scale of AUS]]</f>
        <v>9.1486550430132998E-2</v>
      </c>
      <c r="T2">
        <f>(1+realgdp[[#This Row],[Column1]])^(1/47)-1</f>
        <v>1.8643010743977229E-3</v>
      </c>
    </row>
    <row r="3" spans="1:20" x14ac:dyDescent="0.2">
      <c r="A3">
        <v>1971</v>
      </c>
      <c r="B3">
        <f>realgdp[[#This Row],[Year]]*realgdp[[#This Row],[Year]]</f>
        <v>3884841</v>
      </c>
      <c r="C3">
        <v>19703.8</v>
      </c>
      <c r="D3">
        <v>727.04</v>
      </c>
      <c r="E3">
        <v>3529.26</v>
      </c>
      <c r="F3">
        <v>994.37</v>
      </c>
      <c r="G3">
        <f>LOG(realgdp[[#This Row],[AUS]])</f>
        <v>4.2945499906227029</v>
      </c>
      <c r="H3">
        <f>LOG(realgdp[[#This Row],[BFA]])</f>
        <v>2.8615583053588871</v>
      </c>
      <c r="I3">
        <f>LOG(realgdp[[#This Row],[DMA]])</f>
        <v>3.5476836539411312</v>
      </c>
      <c r="J3">
        <f>LOG(realgdp[[#This Row],[LSO]])</f>
        <v>2.9975480132291294</v>
      </c>
      <c r="K3">
        <f>$B$68+$B$69*realgdp[[#This Row],[Year]]+$B$70*realgdp[[#This Row],[Year^2]]</f>
        <v>4.2772347130686228</v>
      </c>
      <c r="L3">
        <f>$B$91+$B$92*realgdp[[#This Row],[Year]]+$B$93*realgdp[[#This Row],[Year^2]]</f>
        <v>2.9129828004480487</v>
      </c>
      <c r="M3">
        <f>$B$113+realgdp[[#This Row],[Year]]*$B$114+$B$115*realgdp[[#This Row],[Year^2]]</f>
        <v>3.5560225588304775</v>
      </c>
      <c r="N3">
        <f>$B$135+$B$136*realgdp[[#This Row],[Year]]+$B$137*realgdp[[#This Row],[Year^2]]</f>
        <v>3.0992880208917768</v>
      </c>
      <c r="O3">
        <f>realgdp[[#This Row],[Log Scale of AUS]]-realgdp[[#This Row],[Qua Trend for AUS]]</f>
        <v>1.7315277554080133E-2</v>
      </c>
      <c r="P3">
        <f>realgdp[[#This Row],[Log Scale of BFA]]-realgdp[[#This Row],[Qua Trend for BFA]]</f>
        <v>-5.1424495089161582E-2</v>
      </c>
      <c r="Q3">
        <f>realgdp[[#This Row],[Log Scale of DMA]]-realgdp[[#This Row],[Qua Trend for DMA]]</f>
        <v>-8.3389048893462991E-3</v>
      </c>
      <c r="R3">
        <f>realgdp[[#This Row],[Log scale of LSO]]-realgdp[[#This Row],[Qua Trend for LSO]]</f>
        <v>-0.10174000766264735</v>
      </c>
      <c r="S3">
        <f>(H49-H2)/H2</f>
        <v>0.11954347332997703</v>
      </c>
      <c r="T3">
        <f>(1+realgdp[[#This Row],[Column1]])^(1/47)-1</f>
        <v>2.4054627307164012E-3</v>
      </c>
    </row>
    <row r="4" spans="1:20" x14ac:dyDescent="0.2">
      <c r="A4">
        <v>1972</v>
      </c>
      <c r="B4">
        <f>realgdp[[#This Row],[Year]]*realgdp[[#This Row],[Year]]</f>
        <v>3888784</v>
      </c>
      <c r="C4">
        <v>20324.8</v>
      </c>
      <c r="D4">
        <v>841.48</v>
      </c>
      <c r="E4">
        <v>3886.65</v>
      </c>
      <c r="F4">
        <v>1175.58</v>
      </c>
      <c r="G4">
        <f>LOG(realgdp[[#This Row],[AUS]])</f>
        <v>4.3080262807446426</v>
      </c>
      <c r="H4">
        <f>LOG(realgdp[[#This Row],[BFA]])</f>
        <v>2.9250437982763597</v>
      </c>
      <c r="I4">
        <f>LOG(realgdp[[#This Row],[DMA]])</f>
        <v>3.589575433373088</v>
      </c>
      <c r="J4">
        <f>LOG(realgdp[[#This Row],[LSO]])</f>
        <v>3.070252188864063</v>
      </c>
      <c r="K4">
        <f>$B$68+$B$69*realgdp[[#This Row],[Year]]+$B$70*realgdp[[#This Row],[Year^2]]</f>
        <v>4.2850866537388868</v>
      </c>
      <c r="L4">
        <f>$B$91+$B$92*realgdp[[#This Row],[Year]]+$B$93*realgdp[[#This Row],[Year^2]]</f>
        <v>2.9136138216764493</v>
      </c>
      <c r="M4">
        <f>$B$113+realgdp[[#This Row],[Year]]*$B$114+$B$115*realgdp[[#This Row],[Year^2]]</f>
        <v>3.5753913230877288</v>
      </c>
      <c r="N4">
        <f>$B$135+$B$136*realgdp[[#This Row],[Year]]+$B$137*realgdp[[#This Row],[Year^2]]</f>
        <v>3.1007656444689928</v>
      </c>
      <c r="O4">
        <f>realgdp[[#This Row],[Log Scale of AUS]]-realgdp[[#This Row],[Qua Trend for AUS]]</f>
        <v>2.2939627005755803E-2</v>
      </c>
      <c r="P4">
        <f>realgdp[[#This Row],[Log Scale of BFA]]-realgdp[[#This Row],[Qua Trend for BFA]]</f>
        <v>1.1429976599910407E-2</v>
      </c>
      <c r="Q4">
        <f>realgdp[[#This Row],[Log Scale of DMA]]-realgdp[[#This Row],[Qua Trend for DMA]]</f>
        <v>1.4184110285359264E-2</v>
      </c>
      <c r="R4">
        <f>realgdp[[#This Row],[Log scale of LSO]]-realgdp[[#This Row],[Qua Trend for LSO]]</f>
        <v>-3.0513455604929796E-2</v>
      </c>
      <c r="S4">
        <f>(I49-I2)/I2</f>
        <v>0.12126934097263505</v>
      </c>
      <c r="T4">
        <f>(1+realgdp[[#This Row],[Column1]])^(1/47)-1</f>
        <v>2.4383164598562601E-3</v>
      </c>
    </row>
    <row r="5" spans="1:20" x14ac:dyDescent="0.2">
      <c r="A5">
        <v>1973</v>
      </c>
      <c r="B5">
        <f>realgdp[[#This Row],[Year]]*realgdp[[#This Row],[Year]]</f>
        <v>3892729</v>
      </c>
      <c r="C5">
        <v>21106.32</v>
      </c>
      <c r="D5">
        <v>788</v>
      </c>
      <c r="E5">
        <v>4345.12</v>
      </c>
      <c r="F5">
        <v>1424.2</v>
      </c>
      <c r="G5">
        <f>LOG(realgdp[[#This Row],[AUS]])</f>
        <v>4.3244125183378319</v>
      </c>
      <c r="H5">
        <f>LOG(realgdp[[#This Row],[BFA]])</f>
        <v>2.8965262174895554</v>
      </c>
      <c r="I5">
        <f>LOG(realgdp[[#This Row],[DMA]])</f>
        <v>3.6380017749430702</v>
      </c>
      <c r="J5">
        <f>LOG(realgdp[[#This Row],[LSO]])</f>
        <v>3.1535709814337802</v>
      </c>
      <c r="K5">
        <f>$B$68+$B$69*realgdp[[#This Row],[Year]]+$B$70*realgdp[[#This Row],[Year^2]]</f>
        <v>4.2930026219513593</v>
      </c>
      <c r="L5">
        <f>$B$91+$B$92*realgdp[[#This Row],[Year]]+$B$93*realgdp[[#This Row],[Year^2]]</f>
        <v>2.9144997733217792</v>
      </c>
      <c r="M5">
        <f>$B$113+realgdp[[#This Row],[Year]]*$B$114+$B$115*realgdp[[#This Row],[Year^2]]</f>
        <v>3.59431659607651</v>
      </c>
      <c r="N5">
        <f>$B$135+$B$136*realgdp[[#This Row],[Year]]+$B$137*realgdp[[#This Row],[Year^2]]</f>
        <v>3.1025553229483194</v>
      </c>
      <c r="O5">
        <f>realgdp[[#This Row],[Log Scale of AUS]]-realgdp[[#This Row],[Qua Trend for AUS]]</f>
        <v>3.1409896386472624E-2</v>
      </c>
      <c r="P5">
        <f>realgdp[[#This Row],[Log Scale of BFA]]-realgdp[[#This Row],[Qua Trend for BFA]]</f>
        <v>-1.797355583222382E-2</v>
      </c>
      <c r="Q5">
        <f>realgdp[[#This Row],[Log Scale of DMA]]-realgdp[[#This Row],[Qua Trend for DMA]]</f>
        <v>4.3685178866560204E-2</v>
      </c>
      <c r="R5">
        <f>realgdp[[#This Row],[Log scale of LSO]]-realgdp[[#This Row],[Qua Trend for LSO]]</f>
        <v>5.1015658485460857E-2</v>
      </c>
      <c r="S5">
        <f>(J49-J2)/J2</f>
        <v>0.13838196215699936</v>
      </c>
      <c r="T5">
        <f>(1+realgdp[[#This Row],[Column1]])^(1/47)-1</f>
        <v>2.7614210965949404E-3</v>
      </c>
    </row>
    <row r="6" spans="1:20" x14ac:dyDescent="0.2">
      <c r="A6">
        <v>1974</v>
      </c>
      <c r="B6">
        <f>realgdp[[#This Row],[Year]]*realgdp[[#This Row],[Year]]</f>
        <v>3896676</v>
      </c>
      <c r="C6">
        <v>19993.36</v>
      </c>
      <c r="D6">
        <v>819.91</v>
      </c>
      <c r="E6">
        <v>4361.49</v>
      </c>
      <c r="F6">
        <v>1382.93</v>
      </c>
      <c r="G6">
        <f>LOG(realgdp[[#This Row],[AUS]])</f>
        <v>4.3008857859558534</v>
      </c>
      <c r="H6">
        <f>LOG(realgdp[[#This Row],[BFA]])</f>
        <v>2.9137661833001567</v>
      </c>
      <c r="I6">
        <f>LOG(realgdp[[#This Row],[DMA]])</f>
        <v>3.6396348810650179</v>
      </c>
      <c r="J6">
        <f>LOG(realgdp[[#This Row],[LSO]])</f>
        <v>3.1408001979089368</v>
      </c>
      <c r="K6">
        <f>$B$68+$B$69*realgdp[[#This Row],[Year]]+$B$70*realgdp[[#This Row],[Year^2]]</f>
        <v>4.3009826177060262</v>
      </c>
      <c r="L6">
        <f>$B$91+$B$92*realgdp[[#This Row],[Year]]+$B$93*realgdp[[#This Row],[Year^2]]</f>
        <v>2.9156406553842658</v>
      </c>
      <c r="M6">
        <f>$B$113+realgdp[[#This Row],[Year]]*$B$114+$B$115*realgdp[[#This Row],[Year^2]]</f>
        <v>3.6127983777970485</v>
      </c>
      <c r="N6">
        <f>$B$135+$B$136*realgdp[[#This Row],[Year]]+$B$137*realgdp[[#This Row],[Year^2]]</f>
        <v>3.1046570563299838</v>
      </c>
      <c r="O6">
        <f>realgdp[[#This Row],[Log Scale of AUS]]-realgdp[[#This Row],[Qua Trend for AUS]]</f>
        <v>-9.6831750172832187E-5</v>
      </c>
      <c r="P6">
        <f>realgdp[[#This Row],[Log Scale of BFA]]-realgdp[[#This Row],[Qua Trend for BFA]]</f>
        <v>-1.874472084109069E-3</v>
      </c>
      <c r="Q6">
        <f>realgdp[[#This Row],[Log Scale of DMA]]-realgdp[[#This Row],[Qua Trend for DMA]]</f>
        <v>2.683650326796938E-2</v>
      </c>
      <c r="R6">
        <f>realgdp[[#This Row],[Log scale of LSO]]-realgdp[[#This Row],[Qua Trend for LSO]]</f>
        <v>3.6143141578953042E-2</v>
      </c>
    </row>
    <row r="7" spans="1:20" x14ac:dyDescent="0.2">
      <c r="A7">
        <v>1975</v>
      </c>
      <c r="B7">
        <f>realgdp[[#This Row],[Year]]*realgdp[[#This Row],[Year]]</f>
        <v>3900625</v>
      </c>
      <c r="C7">
        <v>19823.13</v>
      </c>
      <c r="D7">
        <v>807.45</v>
      </c>
      <c r="E7">
        <v>4482.7</v>
      </c>
      <c r="F7">
        <v>1332.07</v>
      </c>
      <c r="G7">
        <f>LOG(realgdp[[#This Row],[AUS]])</f>
        <v>4.2971722290798899</v>
      </c>
      <c r="H7">
        <f>LOG(realgdp[[#This Row],[BFA]])</f>
        <v>2.9071156388713693</v>
      </c>
      <c r="I7">
        <f>LOG(realgdp[[#This Row],[DMA]])</f>
        <v>3.6515396751352145</v>
      </c>
      <c r="J7">
        <f>LOG(realgdp[[#This Row],[LSO]])</f>
        <v>3.1245270475181757</v>
      </c>
      <c r="K7">
        <f>$B$68+$B$69*realgdp[[#This Row],[Year]]+$B$70*realgdp[[#This Row],[Year^2]]</f>
        <v>4.3090266410028448</v>
      </c>
      <c r="L7">
        <f>$B$91+$B$92*realgdp[[#This Row],[Year]]+$B$93*realgdp[[#This Row],[Year^2]]</f>
        <v>2.9170364678635679</v>
      </c>
      <c r="M7">
        <f>$B$113+realgdp[[#This Row],[Year]]*$B$114+$B$115*realgdp[[#This Row],[Year^2]]</f>
        <v>3.6308366682490032</v>
      </c>
      <c r="N7">
        <f>$B$135+$B$136*realgdp[[#This Row],[Year]]+$B$137*realgdp[[#This Row],[Year^2]]</f>
        <v>3.1070708446138724</v>
      </c>
      <c r="O7">
        <f>realgdp[[#This Row],[Log Scale of AUS]]-realgdp[[#This Row],[Qua Trend for AUS]]</f>
        <v>-1.1854411922954888E-2</v>
      </c>
      <c r="P7">
        <f>realgdp[[#This Row],[Log Scale of BFA]]-realgdp[[#This Row],[Qua Trend for BFA]]</f>
        <v>-9.9208289921985937E-3</v>
      </c>
      <c r="Q7">
        <f>realgdp[[#This Row],[Log Scale of DMA]]-realgdp[[#This Row],[Qua Trend for DMA]]</f>
        <v>2.0703006886211295E-2</v>
      </c>
      <c r="R7">
        <f>realgdp[[#This Row],[Log scale of LSO]]-realgdp[[#This Row],[Qua Trend for LSO]]</f>
        <v>1.7456202904303275E-2</v>
      </c>
    </row>
    <row r="8" spans="1:20" x14ac:dyDescent="0.2">
      <c r="A8">
        <v>1976</v>
      </c>
      <c r="B8">
        <f>realgdp[[#This Row],[Year]]*realgdp[[#This Row],[Year]]</f>
        <v>3904576</v>
      </c>
      <c r="C8">
        <v>20412.77</v>
      </c>
      <c r="D8">
        <v>797.9</v>
      </c>
      <c r="E8">
        <v>4512.2299999999996</v>
      </c>
      <c r="F8">
        <v>1307.3399999999999</v>
      </c>
      <c r="G8">
        <f>LOG(realgdp[[#This Row],[AUS]])</f>
        <v>4.3099019422020231</v>
      </c>
      <c r="H8">
        <f>LOG(realgdp[[#This Row],[BFA]])</f>
        <v>2.901948465073084</v>
      </c>
      <c r="I8">
        <f>LOG(realgdp[[#This Row],[DMA]])</f>
        <v>3.6543912286492723</v>
      </c>
      <c r="J8">
        <f>LOG(realgdp[[#This Row],[LSO]])</f>
        <v>3.1163885492647014</v>
      </c>
      <c r="K8">
        <f>$B$68+$B$69*realgdp[[#This Row],[Year]]+$B$70*realgdp[[#This Row],[Year^2]]</f>
        <v>4.3171346918418863</v>
      </c>
      <c r="L8">
        <f>$B$91+$B$92*realgdp[[#This Row],[Year]]+$B$93*realgdp[[#This Row],[Year^2]]</f>
        <v>2.9186872107600266</v>
      </c>
      <c r="M8">
        <f>$B$113+realgdp[[#This Row],[Year]]*$B$114+$B$115*realgdp[[#This Row],[Year^2]]</f>
        <v>3.6484314674324878</v>
      </c>
      <c r="N8">
        <f>$B$135+$B$136*realgdp[[#This Row],[Year]]+$B$137*realgdp[[#This Row],[Year^2]]</f>
        <v>3.1097966877997578</v>
      </c>
      <c r="O8">
        <f>realgdp[[#This Row],[Log Scale of AUS]]-realgdp[[#This Row],[Qua Trend for AUS]]</f>
        <v>-7.2327496398632007E-3</v>
      </c>
      <c r="P8">
        <f>realgdp[[#This Row],[Log Scale of BFA]]-realgdp[[#This Row],[Qua Trend for BFA]]</f>
        <v>-1.6738745686942558E-2</v>
      </c>
      <c r="Q8">
        <f>realgdp[[#This Row],[Log Scale of DMA]]-realgdp[[#This Row],[Qua Trend for DMA]]</f>
        <v>5.9597612167845426E-3</v>
      </c>
      <c r="R8">
        <f>realgdp[[#This Row],[Log scale of LSO]]-realgdp[[#This Row],[Qua Trend for LSO]]</f>
        <v>6.5918614649436158E-3</v>
      </c>
    </row>
    <row r="9" spans="1:20" x14ac:dyDescent="0.2">
      <c r="A9">
        <v>1977</v>
      </c>
      <c r="B9">
        <f>realgdp[[#This Row],[Year]]*realgdp[[#This Row],[Year]]</f>
        <v>3908529</v>
      </c>
      <c r="C9">
        <v>20328.099999999999</v>
      </c>
      <c r="D9">
        <v>844.72</v>
      </c>
      <c r="E9">
        <v>4386.51</v>
      </c>
      <c r="F9">
        <v>1536.9</v>
      </c>
      <c r="G9">
        <f>LOG(realgdp[[#This Row],[AUS]])</f>
        <v>4.3080967884719357</v>
      </c>
      <c r="H9">
        <f>LOG(realgdp[[#This Row],[BFA]])</f>
        <v>2.9267127768709504</v>
      </c>
      <c r="I9">
        <f>LOG(realgdp[[#This Row],[DMA]])</f>
        <v>3.6421191237640835</v>
      </c>
      <c r="J9">
        <f>LOG(realgdp[[#This Row],[LSO]])</f>
        <v>3.1866456105960035</v>
      </c>
      <c r="K9">
        <f>$B$68+$B$69*realgdp[[#This Row],[Year]]+$B$70*realgdp[[#This Row],[Year^2]]</f>
        <v>4.3253067702230794</v>
      </c>
      <c r="L9">
        <f>$B$91+$B$92*realgdp[[#This Row],[Year]]+$B$93*realgdp[[#This Row],[Year^2]]</f>
        <v>2.9205928840734146</v>
      </c>
      <c r="M9">
        <f>$B$113+realgdp[[#This Row],[Year]]*$B$114+$B$115*realgdp[[#This Row],[Year^2]]</f>
        <v>3.6655827753475023</v>
      </c>
      <c r="N9">
        <f>$B$135+$B$136*realgdp[[#This Row],[Year]]+$B$137*realgdp[[#This Row],[Year^2]]</f>
        <v>3.1128345858880948</v>
      </c>
      <c r="O9">
        <f>realgdp[[#This Row],[Log Scale of AUS]]-realgdp[[#This Row],[Qua Trend for AUS]]</f>
        <v>-1.7209981751143744E-2</v>
      </c>
      <c r="P9">
        <f>realgdp[[#This Row],[Log Scale of BFA]]-realgdp[[#This Row],[Qua Trend for BFA]]</f>
        <v>6.1198927975358863E-3</v>
      </c>
      <c r="Q9">
        <f>realgdp[[#This Row],[Log Scale of DMA]]-realgdp[[#This Row],[Qua Trend for DMA]]</f>
        <v>-2.3463651583418788E-2</v>
      </c>
      <c r="R9">
        <f>realgdp[[#This Row],[Log scale of LSO]]-realgdp[[#This Row],[Qua Trend for LSO]]</f>
        <v>7.3811024707908679E-2</v>
      </c>
    </row>
    <row r="10" spans="1:20" x14ac:dyDescent="0.2">
      <c r="A10">
        <v>1978</v>
      </c>
      <c r="B10">
        <f>realgdp[[#This Row],[Year]]*realgdp[[#This Row],[Year]]</f>
        <v>3912484</v>
      </c>
      <c r="C10">
        <v>21151.119999999999</v>
      </c>
      <c r="D10">
        <v>914.7</v>
      </c>
      <c r="E10">
        <v>4900.8599999999997</v>
      </c>
      <c r="F10">
        <v>1852.94</v>
      </c>
      <c r="G10">
        <f>LOG(realgdp[[#This Row],[AUS]])</f>
        <v>4.3253333692023732</v>
      </c>
      <c r="H10">
        <f>LOG(realgdp[[#This Row],[BFA]])</f>
        <v>2.9612786790850429</v>
      </c>
      <c r="I10">
        <f>LOG(realgdp[[#This Row],[DMA]])</f>
        <v>3.6902722964534793</v>
      </c>
      <c r="J10">
        <f>LOG(realgdp[[#This Row],[LSO]])</f>
        <v>3.2678613566687109</v>
      </c>
      <c r="K10">
        <f>$B$68+$B$69*realgdp[[#This Row],[Year]]+$B$70*realgdp[[#This Row],[Year^2]]</f>
        <v>4.3335428761464811</v>
      </c>
      <c r="L10">
        <f>$B$91+$B$92*realgdp[[#This Row],[Year]]+$B$93*realgdp[[#This Row],[Year^2]]</f>
        <v>2.9227534878039023</v>
      </c>
      <c r="M10">
        <f>$B$113+realgdp[[#This Row],[Year]]*$B$114+$B$115*realgdp[[#This Row],[Year^2]]</f>
        <v>3.6822905919940467</v>
      </c>
      <c r="N10">
        <f>$B$135+$B$136*realgdp[[#This Row],[Year]]+$B$137*realgdp[[#This Row],[Year^2]]</f>
        <v>3.1161845388784286</v>
      </c>
      <c r="O10">
        <f>realgdp[[#This Row],[Log Scale of AUS]]-realgdp[[#This Row],[Qua Trend for AUS]]</f>
        <v>-8.209506944107936E-3</v>
      </c>
      <c r="P10">
        <f>realgdp[[#This Row],[Log Scale of BFA]]-realgdp[[#This Row],[Qua Trend for BFA]]</f>
        <v>3.8525191281140625E-2</v>
      </c>
      <c r="Q10">
        <f>realgdp[[#This Row],[Log Scale of DMA]]-realgdp[[#This Row],[Qua Trend for DMA]]</f>
        <v>7.9817044594325814E-3</v>
      </c>
      <c r="R10">
        <f>realgdp[[#This Row],[Log scale of LSO]]-realgdp[[#This Row],[Qua Trend for LSO]]</f>
        <v>0.1516768177902823</v>
      </c>
    </row>
    <row r="11" spans="1:20" x14ac:dyDescent="0.2">
      <c r="A11">
        <v>1979</v>
      </c>
      <c r="B11">
        <f>realgdp[[#This Row],[Year]]*realgdp[[#This Row],[Year]]</f>
        <v>3916441</v>
      </c>
      <c r="C11">
        <v>21637.83</v>
      </c>
      <c r="D11">
        <v>958.2</v>
      </c>
      <c r="E11">
        <v>4172.18</v>
      </c>
      <c r="F11">
        <v>1502.81</v>
      </c>
      <c r="G11">
        <f>LOG(realgdp[[#This Row],[AUS]])</f>
        <v>4.3352137043882983</v>
      </c>
      <c r="H11">
        <f>LOG(realgdp[[#This Row],[BFA]])</f>
        <v>2.9814561665221264</v>
      </c>
      <c r="I11">
        <f>LOG(realgdp[[#This Row],[DMA]])</f>
        <v>3.6203630368878614</v>
      </c>
      <c r="J11">
        <f>LOG(realgdp[[#This Row],[LSO]])</f>
        <v>3.1769040762837943</v>
      </c>
      <c r="K11">
        <f>$B$68+$B$69*realgdp[[#This Row],[Year]]+$B$70*realgdp[[#This Row],[Year^2]]</f>
        <v>4.3418430096120346</v>
      </c>
      <c r="L11">
        <f>$B$91+$B$92*realgdp[[#This Row],[Year]]+$B$93*realgdp[[#This Row],[Year^2]]</f>
        <v>2.9251690219513762</v>
      </c>
      <c r="M11">
        <f>$B$113+realgdp[[#This Row],[Year]]*$B$114+$B$115*realgdp[[#This Row],[Year^2]]</f>
        <v>3.6985549173721211</v>
      </c>
      <c r="N11">
        <f>$B$135+$B$136*realgdp[[#This Row],[Year]]+$B$137*realgdp[[#This Row],[Year^2]]</f>
        <v>3.119846546771214</v>
      </c>
      <c r="O11">
        <f>realgdp[[#This Row],[Log Scale of AUS]]-realgdp[[#This Row],[Qua Trend for AUS]]</f>
        <v>-6.6293052237362815E-3</v>
      </c>
      <c r="P11">
        <f>realgdp[[#This Row],[Log Scale of BFA]]-realgdp[[#This Row],[Qua Trend for BFA]]</f>
        <v>5.6287144570750236E-2</v>
      </c>
      <c r="Q11">
        <f>realgdp[[#This Row],[Log Scale of DMA]]-realgdp[[#This Row],[Qua Trend for DMA]]</f>
        <v>-7.8191880484259624E-2</v>
      </c>
      <c r="R11">
        <f>realgdp[[#This Row],[Log scale of LSO]]-realgdp[[#This Row],[Qua Trend for LSO]]</f>
        <v>5.7057529512580363E-2</v>
      </c>
    </row>
    <row r="12" spans="1:20" x14ac:dyDescent="0.2">
      <c r="A12">
        <v>1980</v>
      </c>
      <c r="B12">
        <f>realgdp[[#This Row],[Year]]*realgdp[[#This Row],[Year]]</f>
        <v>3920400</v>
      </c>
      <c r="C12">
        <v>22110.42</v>
      </c>
      <c r="D12">
        <v>927.38</v>
      </c>
      <c r="E12">
        <v>4331.3100000000004</v>
      </c>
      <c r="F12">
        <v>1398.37</v>
      </c>
      <c r="G12">
        <f>LOG(realgdp[[#This Row],[AUS]])</f>
        <v>4.3445969923276939</v>
      </c>
      <c r="H12">
        <f>LOG(realgdp[[#This Row],[BFA]])</f>
        <v>2.9672577256084183</v>
      </c>
      <c r="I12">
        <f>LOG(realgdp[[#This Row],[DMA]])</f>
        <v>3.6366192681148268</v>
      </c>
      <c r="J12">
        <f>LOG(realgdp[[#This Row],[LSO]])</f>
        <v>3.1456220982321086</v>
      </c>
      <c r="K12">
        <f>$B$68+$B$69*realgdp[[#This Row],[Year]]+$B$70*realgdp[[#This Row],[Year^2]]</f>
        <v>4.3502071706198109</v>
      </c>
      <c r="L12">
        <f>$B$91+$B$92*realgdp[[#This Row],[Year]]+$B$93*realgdp[[#This Row],[Year^2]]</f>
        <v>2.9278394865157793</v>
      </c>
      <c r="M12">
        <f>$B$113+realgdp[[#This Row],[Year]]*$B$114+$B$115*realgdp[[#This Row],[Year^2]]</f>
        <v>3.7143757514819526</v>
      </c>
      <c r="N12">
        <f>$B$135+$B$136*realgdp[[#This Row],[Year]]+$B$137*realgdp[[#This Row],[Year^2]]</f>
        <v>3.1238206095659962</v>
      </c>
      <c r="O12">
        <f>realgdp[[#This Row],[Log Scale of AUS]]-realgdp[[#This Row],[Qua Trend for AUS]]</f>
        <v>-5.610178292116963E-3</v>
      </c>
      <c r="P12">
        <f>realgdp[[#This Row],[Log Scale of BFA]]-realgdp[[#This Row],[Qua Trend for BFA]]</f>
        <v>3.9418239092638974E-2</v>
      </c>
      <c r="Q12">
        <f>realgdp[[#This Row],[Log Scale of DMA]]-realgdp[[#This Row],[Qua Trend for DMA]]</f>
        <v>-7.7756483367125817E-2</v>
      </c>
      <c r="R12">
        <f>realgdp[[#This Row],[Log scale of LSO]]-realgdp[[#This Row],[Qua Trend for LSO]]</f>
        <v>2.1801488666112423E-2</v>
      </c>
    </row>
    <row r="13" spans="1:20" x14ac:dyDescent="0.2">
      <c r="A13">
        <v>1981</v>
      </c>
      <c r="B13">
        <f>realgdp[[#This Row],[Year]]*realgdp[[#This Row],[Year]]</f>
        <v>3924361</v>
      </c>
      <c r="C13">
        <v>22919.67</v>
      </c>
      <c r="D13">
        <v>959.06</v>
      </c>
      <c r="E13">
        <v>5023.2299999999996</v>
      </c>
      <c r="F13">
        <v>1387.75</v>
      </c>
      <c r="G13">
        <f>LOG(realgdp[[#This Row],[AUS]])</f>
        <v>4.3602083603193149</v>
      </c>
      <c r="H13">
        <f>LOG(realgdp[[#This Row],[BFA]])</f>
        <v>2.9818457780296801</v>
      </c>
      <c r="I13">
        <f>LOG(realgdp[[#This Row],[DMA]])</f>
        <v>3.7009830637745225</v>
      </c>
      <c r="J13">
        <f>LOG(realgdp[[#This Row],[LSO]])</f>
        <v>3.1423112360038981</v>
      </c>
      <c r="K13">
        <f>$B$68+$B$69*realgdp[[#This Row],[Year]]+$B$70*realgdp[[#This Row],[Year^2]]</f>
        <v>4.3586353591697531</v>
      </c>
      <c r="L13">
        <f>$B$91+$B$92*realgdp[[#This Row],[Year]]+$B$93*realgdp[[#This Row],[Year^2]]</f>
        <v>2.9307648814972822</v>
      </c>
      <c r="M13">
        <f>$B$113+realgdp[[#This Row],[Year]]*$B$114+$B$115*realgdp[[#This Row],[Year^2]]</f>
        <v>3.7297530943232005</v>
      </c>
      <c r="N13">
        <f>$B$135+$B$136*realgdp[[#This Row],[Year]]+$B$137*realgdp[[#This Row],[Year^2]]</f>
        <v>3.1281067272631162</v>
      </c>
      <c r="O13">
        <f>realgdp[[#This Row],[Log Scale of AUS]]-realgdp[[#This Row],[Qua Trend for AUS]]</f>
        <v>1.5730011495618257E-3</v>
      </c>
      <c r="P13">
        <f>realgdp[[#This Row],[Log Scale of BFA]]-realgdp[[#This Row],[Qua Trend for BFA]]</f>
        <v>5.108089653239789E-2</v>
      </c>
      <c r="Q13">
        <f>realgdp[[#This Row],[Log Scale of DMA]]-realgdp[[#This Row],[Qua Trend for DMA]]</f>
        <v>-2.8770030548677994E-2</v>
      </c>
      <c r="R13">
        <f>realgdp[[#This Row],[Log scale of LSO]]-realgdp[[#This Row],[Qua Trend for LSO]]</f>
        <v>1.4204508740781829E-2</v>
      </c>
    </row>
    <row r="14" spans="1:20" x14ac:dyDescent="0.2">
      <c r="A14">
        <v>1982</v>
      </c>
      <c r="B14">
        <f>realgdp[[#This Row],[Year]]*realgdp[[#This Row],[Year]]</f>
        <v>3928324</v>
      </c>
      <c r="C14">
        <v>22031.81</v>
      </c>
      <c r="D14">
        <v>928.92</v>
      </c>
      <c r="E14">
        <v>5346.48</v>
      </c>
      <c r="F14">
        <v>1340.79</v>
      </c>
      <c r="G14">
        <f>LOG(realgdp[[#This Row],[AUS]])</f>
        <v>4.343050177619304</v>
      </c>
      <c r="H14">
        <f>LOG(realgdp[[#This Row],[BFA]])</f>
        <v>2.9679783135043056</v>
      </c>
      <c r="I14">
        <f>LOG(realgdp[[#This Row],[DMA]])</f>
        <v>3.7280679465629314</v>
      </c>
      <c r="J14">
        <f>LOG(realgdp[[#This Row],[LSO]])</f>
        <v>3.1273607622042991</v>
      </c>
      <c r="K14">
        <f>$B$68+$B$69*realgdp[[#This Row],[Year]]+$B$70*realgdp[[#This Row],[Year^2]]</f>
        <v>4.3671275752618897</v>
      </c>
      <c r="L14">
        <f>$B$91+$B$92*realgdp[[#This Row],[Year]]+$B$93*realgdp[[#This Row],[Year^2]]</f>
        <v>2.9339452068957144</v>
      </c>
      <c r="M14">
        <f>$B$113+realgdp[[#This Row],[Year]]*$B$114+$B$115*realgdp[[#This Row],[Year^2]]</f>
        <v>3.7446869458959782</v>
      </c>
      <c r="N14">
        <f>$B$135+$B$136*realgdp[[#This Row],[Year]]+$B$137*realgdp[[#This Row],[Year^2]]</f>
        <v>3.1327048998625742</v>
      </c>
      <c r="O14">
        <f>realgdp[[#This Row],[Log Scale of AUS]]-realgdp[[#This Row],[Qua Trend for AUS]]</f>
        <v>-2.4077397642585652E-2</v>
      </c>
      <c r="P14">
        <f>realgdp[[#This Row],[Log Scale of BFA]]-realgdp[[#This Row],[Qua Trend for BFA]]</f>
        <v>3.4033106608591268E-2</v>
      </c>
      <c r="Q14">
        <f>realgdp[[#This Row],[Log Scale of DMA]]-realgdp[[#This Row],[Qua Trend for DMA]]</f>
        <v>-1.661899933304678E-2</v>
      </c>
      <c r="R14">
        <f>realgdp[[#This Row],[Log scale of LSO]]-realgdp[[#This Row],[Qua Trend for LSO]]</f>
        <v>-5.3441376582750166E-3</v>
      </c>
    </row>
    <row r="15" spans="1:20" x14ac:dyDescent="0.2">
      <c r="A15">
        <v>1983</v>
      </c>
      <c r="B15">
        <f>realgdp[[#This Row],[Year]]*realgdp[[#This Row],[Year]]</f>
        <v>3932289</v>
      </c>
      <c r="C15">
        <v>22982.68</v>
      </c>
      <c r="D15">
        <v>849.23</v>
      </c>
      <c r="E15">
        <v>5622.49</v>
      </c>
      <c r="F15">
        <v>1233.5899999999999</v>
      </c>
      <c r="G15">
        <f>LOG(realgdp[[#This Row],[AUS]])</f>
        <v>4.3614006701898385</v>
      </c>
      <c r="H15">
        <f>LOG(realgdp[[#This Row],[BFA]])</f>
        <v>2.9290253277034823</v>
      </c>
      <c r="I15">
        <f>LOG(realgdp[[#This Row],[DMA]])</f>
        <v>3.7499286916846053</v>
      </c>
      <c r="J15">
        <f>LOG(realgdp[[#This Row],[LSO]])</f>
        <v>3.0911708401472011</v>
      </c>
      <c r="K15">
        <f>$B$68+$B$69*realgdp[[#This Row],[Year]]+$B$70*realgdp[[#This Row],[Year^2]]</f>
        <v>4.3756838188962064</v>
      </c>
      <c r="L15">
        <f>$B$91+$B$92*realgdp[[#This Row],[Year]]+$B$93*realgdp[[#This Row],[Year^2]]</f>
        <v>2.9373804627112463</v>
      </c>
      <c r="M15">
        <f>$B$113+realgdp[[#This Row],[Year]]*$B$114+$B$115*realgdp[[#This Row],[Year^2]]</f>
        <v>3.7591773062002858</v>
      </c>
      <c r="N15">
        <f>$B$135+$B$136*realgdp[[#This Row],[Year]]+$B$137*realgdp[[#This Row],[Year^2]]</f>
        <v>3.1376151273640289</v>
      </c>
      <c r="O15">
        <f>realgdp[[#This Row],[Log Scale of AUS]]-realgdp[[#This Row],[Qua Trend for AUS]]</f>
        <v>-1.4283148706367932E-2</v>
      </c>
      <c r="P15">
        <f>realgdp[[#This Row],[Log Scale of BFA]]-realgdp[[#This Row],[Qua Trend for BFA]]</f>
        <v>-8.3551350077639697E-3</v>
      </c>
      <c r="Q15">
        <f>realgdp[[#This Row],[Log Scale of DMA]]-realgdp[[#This Row],[Qua Trend for DMA]]</f>
        <v>-9.2486145156804866E-3</v>
      </c>
      <c r="R15">
        <f>realgdp[[#This Row],[Log scale of LSO]]-realgdp[[#This Row],[Qua Trend for LSO]]</f>
        <v>-4.6444287216827806E-2</v>
      </c>
    </row>
    <row r="16" spans="1:20" x14ac:dyDescent="0.2">
      <c r="A16">
        <v>1984</v>
      </c>
      <c r="B16">
        <f>realgdp[[#This Row],[Year]]*realgdp[[#This Row],[Year]]</f>
        <v>3936256</v>
      </c>
      <c r="C16">
        <v>23501.09</v>
      </c>
      <c r="D16">
        <v>838.67</v>
      </c>
      <c r="E16">
        <v>5799.79</v>
      </c>
      <c r="F16">
        <v>1229.18</v>
      </c>
      <c r="G16">
        <f>LOG(realgdp[[#This Row],[AUS]])</f>
        <v>4.371088005676298</v>
      </c>
      <c r="H16">
        <f>LOG(realgdp[[#This Row],[BFA]])</f>
        <v>2.9235911081808297</v>
      </c>
      <c r="I16">
        <f>LOG(realgdp[[#This Row],[DMA]])</f>
        <v>3.7634122688228842</v>
      </c>
      <c r="J16">
        <f>LOG(realgdp[[#This Row],[LSO]])</f>
        <v>3.0896154852319961</v>
      </c>
      <c r="K16">
        <f>$B$68+$B$69*realgdp[[#This Row],[Year]]+$B$70*realgdp[[#This Row],[Year^2]]</f>
        <v>4.3843040900727175</v>
      </c>
      <c r="L16">
        <f>$B$91+$B$92*realgdp[[#This Row],[Year]]+$B$93*realgdp[[#This Row],[Year^2]]</f>
        <v>2.9410706489436507</v>
      </c>
      <c r="M16">
        <f>$B$113+realgdp[[#This Row],[Year]]*$B$114+$B$115*realgdp[[#This Row],[Year^2]]</f>
        <v>3.7732241752361233</v>
      </c>
      <c r="N16">
        <f>$B$135+$B$136*realgdp[[#This Row],[Year]]+$B$137*realgdp[[#This Row],[Year^2]]</f>
        <v>3.1428374097678216</v>
      </c>
      <c r="O16">
        <f>realgdp[[#This Row],[Log Scale of AUS]]-realgdp[[#This Row],[Qua Trend for AUS]]</f>
        <v>-1.3216084396419525E-2</v>
      </c>
      <c r="P16">
        <f>realgdp[[#This Row],[Log Scale of BFA]]-realgdp[[#This Row],[Qua Trend for BFA]]</f>
        <v>-1.7479540762820989E-2</v>
      </c>
      <c r="Q16">
        <f>realgdp[[#This Row],[Log Scale of DMA]]-realgdp[[#This Row],[Qua Trend for DMA]]</f>
        <v>-9.8119064132391465E-3</v>
      </c>
      <c r="R16">
        <f>realgdp[[#This Row],[Log scale of LSO]]-realgdp[[#This Row],[Qua Trend for LSO]]</f>
        <v>-5.3221924535825416E-2</v>
      </c>
    </row>
    <row r="17" spans="1:18" x14ac:dyDescent="0.2">
      <c r="A17">
        <v>1985</v>
      </c>
      <c r="B17">
        <f>realgdp[[#This Row],[Year]]*realgdp[[#This Row],[Year]]</f>
        <v>3940225</v>
      </c>
      <c r="C17">
        <v>23864.79</v>
      </c>
      <c r="D17">
        <v>906.43</v>
      </c>
      <c r="E17">
        <v>5927.51</v>
      </c>
      <c r="F17">
        <v>1261.25</v>
      </c>
      <c r="G17">
        <f>LOG(realgdp[[#This Row],[AUS]])</f>
        <v>4.3777576171123833</v>
      </c>
      <c r="H17">
        <f>LOG(realgdp[[#This Row],[BFA]])</f>
        <v>2.9573342708831958</v>
      </c>
      <c r="I17">
        <f>LOG(realgdp[[#This Row],[DMA]])</f>
        <v>3.7728722953269287</v>
      </c>
      <c r="J17">
        <f>LOG(realgdp[[#This Row],[LSO]])</f>
        <v>3.100801179244967</v>
      </c>
      <c r="K17">
        <f>$B$68+$B$69*realgdp[[#This Row],[Year]]+$B$70*realgdp[[#This Row],[Year^2]]</f>
        <v>4.3929883887913945</v>
      </c>
      <c r="L17">
        <f>$B$91+$B$92*realgdp[[#This Row],[Year]]+$B$93*realgdp[[#This Row],[Year^2]]</f>
        <v>2.9450157655932117</v>
      </c>
      <c r="M17">
        <f>$B$113+realgdp[[#This Row],[Year]]*$B$114+$B$115*realgdp[[#This Row],[Year^2]]</f>
        <v>3.7868275530036044</v>
      </c>
      <c r="N17">
        <f>$B$135+$B$136*realgdp[[#This Row],[Year]]+$B$137*realgdp[[#This Row],[Year^2]]</f>
        <v>3.148371747073611</v>
      </c>
      <c r="O17">
        <f>realgdp[[#This Row],[Log Scale of AUS]]-realgdp[[#This Row],[Qua Trend for AUS]]</f>
        <v>-1.5230771679011212E-2</v>
      </c>
      <c r="P17">
        <f>realgdp[[#This Row],[Log Scale of BFA]]-realgdp[[#This Row],[Qua Trend for BFA]]</f>
        <v>1.2318505289984127E-2</v>
      </c>
      <c r="Q17">
        <f>realgdp[[#This Row],[Log Scale of DMA]]-realgdp[[#This Row],[Qua Trend for DMA]]</f>
        <v>-1.3955257676675714E-2</v>
      </c>
      <c r="R17">
        <f>realgdp[[#This Row],[Log scale of LSO]]-realgdp[[#This Row],[Qua Trend for LSO]]</f>
        <v>-4.7570567828643995E-2</v>
      </c>
    </row>
    <row r="18" spans="1:18" x14ac:dyDescent="0.2">
      <c r="A18">
        <v>1986</v>
      </c>
      <c r="B18">
        <f>realgdp[[#This Row],[Year]]*realgdp[[#This Row],[Year]]</f>
        <v>3944196</v>
      </c>
      <c r="C18">
        <v>23865.3</v>
      </c>
      <c r="D18">
        <v>949.25</v>
      </c>
      <c r="E18">
        <v>6565.49</v>
      </c>
      <c r="F18">
        <v>1208.52</v>
      </c>
      <c r="G18">
        <f>LOG(realgdp[[#This Row],[AUS]])</f>
        <v>4.3777668980580415</v>
      </c>
      <c r="H18">
        <f>LOG(realgdp[[#This Row],[BFA]])</f>
        <v>2.9773806058118346</v>
      </c>
      <c r="I18">
        <f>LOG(realgdp[[#This Row],[DMA]])</f>
        <v>3.8172671441886146</v>
      </c>
      <c r="J18">
        <f>LOG(realgdp[[#This Row],[LSO]])</f>
        <v>3.0822538420152998</v>
      </c>
      <c r="K18">
        <f>$B$68+$B$69*realgdp[[#This Row],[Year]]+$B$70*realgdp[[#This Row],[Year^2]]</f>
        <v>4.4017367150522801</v>
      </c>
      <c r="L18">
        <f>$B$91+$B$92*realgdp[[#This Row],[Year]]+$B$93*realgdp[[#This Row],[Year^2]]</f>
        <v>2.9492158126596451</v>
      </c>
      <c r="M18">
        <f>$B$113+realgdp[[#This Row],[Year]]*$B$114+$B$115*realgdp[[#This Row],[Year^2]]</f>
        <v>3.7999874395025017</v>
      </c>
      <c r="N18">
        <f>$B$135+$B$136*realgdp[[#This Row],[Year]]+$B$137*realgdp[[#This Row],[Year^2]]</f>
        <v>3.154218139281852</v>
      </c>
      <c r="O18">
        <f>realgdp[[#This Row],[Log Scale of AUS]]-realgdp[[#This Row],[Qua Trend for AUS]]</f>
        <v>-2.3969816994238613E-2</v>
      </c>
      <c r="P18">
        <f>realgdp[[#This Row],[Log Scale of BFA]]-realgdp[[#This Row],[Qua Trend for BFA]]</f>
        <v>2.816479315218956E-2</v>
      </c>
      <c r="Q18">
        <f>realgdp[[#This Row],[Log Scale of DMA]]-realgdp[[#This Row],[Qua Trend for DMA]]</f>
        <v>1.727970468611284E-2</v>
      </c>
      <c r="R18">
        <f>realgdp[[#This Row],[Log scale of LSO]]-realgdp[[#This Row],[Qua Trend for LSO]]</f>
        <v>-7.196429726655218E-2</v>
      </c>
    </row>
    <row r="19" spans="1:18" x14ac:dyDescent="0.2">
      <c r="A19">
        <v>1987</v>
      </c>
      <c r="B19">
        <f>realgdp[[#This Row],[Year]]*realgdp[[#This Row],[Year]]</f>
        <v>3948169</v>
      </c>
      <c r="C19">
        <v>25249.25</v>
      </c>
      <c r="D19">
        <v>918.32</v>
      </c>
      <c r="E19">
        <v>6870.54</v>
      </c>
      <c r="F19">
        <v>1270.0899999999999</v>
      </c>
      <c r="G19">
        <f>LOG(realgdp[[#This Row],[AUS]])</f>
        <v>4.402248482426999</v>
      </c>
      <c r="H19">
        <f>LOG(realgdp[[#This Row],[BFA]])</f>
        <v>2.9629940428763488</v>
      </c>
      <c r="I19">
        <f>LOG(realgdp[[#This Row],[DMA]])</f>
        <v>3.8369908724021715</v>
      </c>
      <c r="J19">
        <f>LOG(realgdp[[#This Row],[LSO]])</f>
        <v>3.1038344966398008</v>
      </c>
      <c r="K19">
        <f>$B$68+$B$69*realgdp[[#This Row],[Year]]+$B$70*realgdp[[#This Row],[Year^2]]</f>
        <v>4.4105490688553317</v>
      </c>
      <c r="L19">
        <f>$B$91+$B$92*realgdp[[#This Row],[Year]]+$B$93*realgdp[[#This Row],[Year^2]]</f>
        <v>2.9536707901432351</v>
      </c>
      <c r="M19">
        <f>$B$113+realgdp[[#This Row],[Year]]*$B$114+$B$115*realgdp[[#This Row],[Year^2]]</f>
        <v>3.81270383473327</v>
      </c>
      <c r="N19">
        <f>$B$135+$B$136*realgdp[[#This Row],[Year]]+$B$137*realgdp[[#This Row],[Year^2]]</f>
        <v>3.1603765863924309</v>
      </c>
      <c r="O19">
        <f>realgdp[[#This Row],[Log Scale of AUS]]-realgdp[[#This Row],[Qua Trend for AUS]]</f>
        <v>-8.3005864283327568E-3</v>
      </c>
      <c r="P19">
        <f>realgdp[[#This Row],[Log Scale of BFA]]-realgdp[[#This Row],[Qua Trend for BFA]]</f>
        <v>9.3232527331137405E-3</v>
      </c>
      <c r="Q19">
        <f>realgdp[[#This Row],[Log Scale of DMA]]-realgdp[[#This Row],[Qua Trend for DMA]]</f>
        <v>2.4287037668901501E-2</v>
      </c>
      <c r="R19">
        <f>realgdp[[#This Row],[Log scale of LSO]]-realgdp[[#This Row],[Qua Trend for LSO]]</f>
        <v>-5.6542089752630087E-2</v>
      </c>
    </row>
    <row r="20" spans="1:18" x14ac:dyDescent="0.2">
      <c r="A20">
        <v>1988</v>
      </c>
      <c r="B20">
        <f>realgdp[[#This Row],[Year]]*realgdp[[#This Row],[Year]]</f>
        <v>3952144</v>
      </c>
      <c r="C20">
        <v>26643.41</v>
      </c>
      <c r="D20">
        <v>950.72</v>
      </c>
      <c r="E20">
        <v>7255.57</v>
      </c>
      <c r="F20">
        <v>1389.8</v>
      </c>
      <c r="G20">
        <f>LOG(realgdp[[#This Row],[AUS]])</f>
        <v>4.4255898079385307</v>
      </c>
      <c r="H20">
        <f>LOG(realgdp[[#This Row],[BFA]])</f>
        <v>2.9780526301235701</v>
      </c>
      <c r="I20">
        <f>LOG(realgdp[[#This Row],[DMA]])</f>
        <v>3.8606715364333977</v>
      </c>
      <c r="J20">
        <f>LOG(realgdp[[#This Row],[LSO]])</f>
        <v>3.1429523073434322</v>
      </c>
      <c r="K20">
        <f>$B$68+$B$69*realgdp[[#This Row],[Year]]+$B$70*realgdp[[#This Row],[Year^2]]</f>
        <v>4.4194254502005776</v>
      </c>
      <c r="L20">
        <f>$B$91+$B$92*realgdp[[#This Row],[Year]]+$B$93*realgdp[[#This Row],[Year^2]]</f>
        <v>2.9583806980438112</v>
      </c>
      <c r="M20">
        <f>$B$113+realgdp[[#This Row],[Year]]*$B$114+$B$115*realgdp[[#This Row],[Year^2]]</f>
        <v>3.8249767386953408</v>
      </c>
      <c r="N20">
        <f>$B$135+$B$136*realgdp[[#This Row],[Year]]+$B$137*realgdp[[#This Row],[Year^2]]</f>
        <v>3.1668470884048929</v>
      </c>
      <c r="O20">
        <f>realgdp[[#This Row],[Log Scale of AUS]]-realgdp[[#This Row],[Qua Trend for AUS]]</f>
        <v>6.1643577379530967E-3</v>
      </c>
      <c r="P20">
        <f>realgdp[[#This Row],[Log Scale of BFA]]-realgdp[[#This Row],[Qua Trend for BFA]]</f>
        <v>1.9671932079758925E-2</v>
      </c>
      <c r="Q20">
        <f>realgdp[[#This Row],[Log Scale of DMA]]-realgdp[[#This Row],[Qua Trend for DMA]]</f>
        <v>3.5694797738056838E-2</v>
      </c>
      <c r="R20">
        <f>realgdp[[#This Row],[Log scale of LSO]]-realgdp[[#This Row],[Qua Trend for LSO]]</f>
        <v>-2.3894781061460701E-2</v>
      </c>
    </row>
    <row r="21" spans="1:18" x14ac:dyDescent="0.2">
      <c r="A21">
        <v>1989</v>
      </c>
      <c r="B21">
        <f>realgdp[[#This Row],[Year]]*realgdp[[#This Row],[Year]]</f>
        <v>3956121</v>
      </c>
      <c r="C21">
        <v>27447.279999999999</v>
      </c>
      <c r="D21">
        <v>933.87</v>
      </c>
      <c r="E21">
        <v>7128.4</v>
      </c>
      <c r="F21">
        <v>1451.5</v>
      </c>
      <c r="G21">
        <f>LOG(realgdp[[#This Row],[AUS]])</f>
        <v>4.4384993127379957</v>
      </c>
      <c r="H21">
        <f>LOG(realgdp[[#This Row],[BFA]])</f>
        <v>2.9702864241828539</v>
      </c>
      <c r="I21">
        <f>LOG(realgdp[[#This Row],[DMA]])</f>
        <v>3.8529920615280759</v>
      </c>
      <c r="J21">
        <f>LOG(realgdp[[#This Row],[LSO]])</f>
        <v>3.1618170401676924</v>
      </c>
      <c r="K21">
        <f>$B$68+$B$69*realgdp[[#This Row],[Year]]+$B$70*realgdp[[#This Row],[Year^2]]</f>
        <v>4.4283658590880322</v>
      </c>
      <c r="L21">
        <f>$B$91+$B$92*realgdp[[#This Row],[Year]]+$B$93*realgdp[[#This Row],[Year^2]]</f>
        <v>2.9633455363613166</v>
      </c>
      <c r="M21">
        <f>$B$113+realgdp[[#This Row],[Year]]*$B$114+$B$115*realgdp[[#This Row],[Year^2]]</f>
        <v>3.8368061513889415</v>
      </c>
      <c r="N21">
        <f>$B$135+$B$136*realgdp[[#This Row],[Year]]+$B$137*realgdp[[#This Row],[Year^2]]</f>
        <v>3.1736296453196928</v>
      </c>
      <c r="O21">
        <f>realgdp[[#This Row],[Log Scale of AUS]]-realgdp[[#This Row],[Qua Trend for AUS]]</f>
        <v>1.0133453649963542E-2</v>
      </c>
      <c r="P21">
        <f>realgdp[[#This Row],[Log Scale of BFA]]-realgdp[[#This Row],[Qua Trend for BFA]]</f>
        <v>6.9408878215373448E-3</v>
      </c>
      <c r="Q21">
        <f>realgdp[[#This Row],[Log Scale of DMA]]-realgdp[[#This Row],[Qua Trend for DMA]]</f>
        <v>1.6185910139134396E-2</v>
      </c>
      <c r="R21">
        <f>realgdp[[#This Row],[Log scale of LSO]]-realgdp[[#This Row],[Qua Trend for LSO]]</f>
        <v>-1.1812605152000444E-2</v>
      </c>
    </row>
    <row r="22" spans="1:18" x14ac:dyDescent="0.2">
      <c r="A22">
        <v>1990</v>
      </c>
      <c r="B22">
        <f>realgdp[[#This Row],[Year]]*realgdp[[#This Row],[Year]]</f>
        <v>3960100</v>
      </c>
      <c r="C22">
        <v>26769.89</v>
      </c>
      <c r="D22">
        <v>910.25</v>
      </c>
      <c r="E22">
        <v>7718.4</v>
      </c>
      <c r="F22">
        <v>1456.78</v>
      </c>
      <c r="G22">
        <f>LOG(realgdp[[#This Row],[AUS]])</f>
        <v>4.4276465866336583</v>
      </c>
      <c r="H22">
        <f>LOG(realgdp[[#This Row],[BFA]])</f>
        <v>2.9591606876059813</v>
      </c>
      <c r="I22">
        <f>LOG(realgdp[[#This Row],[DMA]])</f>
        <v>3.8875272817880195</v>
      </c>
      <c r="J22">
        <f>LOG(realgdp[[#This Row],[LSO]])</f>
        <v>3.1633939704383862</v>
      </c>
      <c r="K22">
        <f>$B$68+$B$69*realgdp[[#This Row],[Year]]+$B$70*realgdp[[#This Row],[Year^2]]</f>
        <v>4.4373702955176242</v>
      </c>
      <c r="L22">
        <f>$B$91+$B$92*realgdp[[#This Row],[Year]]+$B$93*realgdp[[#This Row],[Year^2]]</f>
        <v>2.9685653050959218</v>
      </c>
      <c r="M22">
        <f>$B$113+realgdp[[#This Row],[Year]]*$B$114+$B$115*realgdp[[#This Row],[Year^2]]</f>
        <v>3.8481920728141858</v>
      </c>
      <c r="N22">
        <f>$B$135+$B$136*realgdp[[#This Row],[Year]]+$B$137*realgdp[[#This Row],[Year^2]]</f>
        <v>3.1807242571366032</v>
      </c>
      <c r="O22">
        <f>realgdp[[#This Row],[Log Scale of AUS]]-realgdp[[#This Row],[Qua Trend for AUS]]</f>
        <v>-9.7237088839658981E-3</v>
      </c>
      <c r="P22">
        <f>realgdp[[#This Row],[Log Scale of BFA]]-realgdp[[#This Row],[Qua Trend for BFA]]</f>
        <v>-9.4046174899404811E-3</v>
      </c>
      <c r="Q22">
        <f>realgdp[[#This Row],[Log Scale of DMA]]-realgdp[[#This Row],[Qua Trend for DMA]]</f>
        <v>3.9335208973833691E-2</v>
      </c>
      <c r="R22">
        <f>realgdp[[#This Row],[Log scale of LSO]]-realgdp[[#This Row],[Qua Trend for LSO]]</f>
        <v>-1.7330286698217012E-2</v>
      </c>
    </row>
    <row r="23" spans="1:18" x14ac:dyDescent="0.2">
      <c r="A23">
        <v>1991</v>
      </c>
      <c r="B23">
        <f>realgdp[[#This Row],[Year]]*realgdp[[#This Row],[Year]]</f>
        <v>3964081</v>
      </c>
      <c r="C23">
        <v>26397.21</v>
      </c>
      <c r="D23">
        <v>955.72</v>
      </c>
      <c r="E23">
        <v>7255.34</v>
      </c>
      <c r="F23">
        <v>1422.94</v>
      </c>
      <c r="G23">
        <f>LOG(realgdp[[#This Row],[AUS]])</f>
        <v>4.4215580274139459</v>
      </c>
      <c r="H23">
        <f>LOG(realgdp[[#This Row],[BFA]])</f>
        <v>2.9803306744243199</v>
      </c>
      <c r="I23">
        <f>LOG(realgdp[[#This Row],[DMA]])</f>
        <v>3.8606577691740256</v>
      </c>
      <c r="J23">
        <f>LOG(realgdp[[#This Row],[LSO]])</f>
        <v>3.1531865879140222</v>
      </c>
      <c r="K23">
        <f>$B$68+$B$69*realgdp[[#This Row],[Year]]+$B$70*realgdp[[#This Row],[Year^2]]</f>
        <v>4.446438759489439</v>
      </c>
      <c r="L23">
        <f>$B$91+$B$92*realgdp[[#This Row],[Year]]+$B$93*realgdp[[#This Row],[Year^2]]</f>
        <v>2.9740400042473993</v>
      </c>
      <c r="M23">
        <f>$B$113+realgdp[[#This Row],[Year]]*$B$114+$B$115*realgdp[[#This Row],[Year^2]]</f>
        <v>3.8591345029708464</v>
      </c>
      <c r="N23">
        <f>$B$135+$B$136*realgdp[[#This Row],[Year]]+$B$137*realgdp[[#This Row],[Year^2]]</f>
        <v>3.1881309238559652</v>
      </c>
      <c r="O23">
        <f>realgdp[[#This Row],[Log Scale of AUS]]-realgdp[[#This Row],[Qua Trend for AUS]]</f>
        <v>-2.4880732075493128E-2</v>
      </c>
      <c r="P23">
        <f>realgdp[[#This Row],[Log Scale of BFA]]-realgdp[[#This Row],[Qua Trend for BFA]]</f>
        <v>6.290670176920532E-3</v>
      </c>
      <c r="Q23">
        <f>realgdp[[#This Row],[Log Scale of DMA]]-realgdp[[#This Row],[Qua Trend for DMA]]</f>
        <v>1.5232662031792188E-3</v>
      </c>
      <c r="R23">
        <f>realgdp[[#This Row],[Log scale of LSO]]-realgdp[[#This Row],[Qua Trend for LSO]]</f>
        <v>-3.4944335941943017E-2</v>
      </c>
    </row>
    <row r="24" spans="1:18" x14ac:dyDescent="0.2">
      <c r="A24">
        <v>1992</v>
      </c>
      <c r="B24">
        <f>realgdp[[#This Row],[Year]]*realgdp[[#This Row],[Year]]</f>
        <v>3968064</v>
      </c>
      <c r="C24">
        <v>27114.04</v>
      </c>
      <c r="D24">
        <v>928.57</v>
      </c>
      <c r="E24">
        <v>8108.45</v>
      </c>
      <c r="F24">
        <v>1500.29</v>
      </c>
      <c r="G24">
        <f>LOG(realgdp[[#This Row],[AUS]])</f>
        <v>4.4331942324084528</v>
      </c>
      <c r="H24">
        <f>LOG(realgdp[[#This Row],[BFA]])</f>
        <v>2.9678146484827281</v>
      </c>
      <c r="I24">
        <f>LOG(realgdp[[#This Row],[DMA]])</f>
        <v>3.9089378430172381</v>
      </c>
      <c r="J24">
        <f>LOG(realgdp[[#This Row],[LSO]])</f>
        <v>3.1761752145400806</v>
      </c>
      <c r="K24">
        <f>$B$68+$B$69*realgdp[[#This Row],[Year]]+$B$70*realgdp[[#This Row],[Year^2]]</f>
        <v>4.4555712510034198</v>
      </c>
      <c r="L24">
        <f>$B$91+$B$92*realgdp[[#This Row],[Year]]+$B$93*realgdp[[#This Row],[Year^2]]</f>
        <v>2.9797696338160335</v>
      </c>
      <c r="M24">
        <f>$B$113+realgdp[[#This Row],[Year]]*$B$114+$B$115*realgdp[[#This Row],[Year^2]]</f>
        <v>3.8696334418591505</v>
      </c>
      <c r="N24">
        <f>$B$135+$B$136*realgdp[[#This Row],[Year]]+$B$137*realgdp[[#This Row],[Year^2]]</f>
        <v>3.195849645477324</v>
      </c>
      <c r="O24">
        <f>realgdp[[#This Row],[Log Scale of AUS]]-realgdp[[#This Row],[Qua Trend for AUS]]</f>
        <v>-2.2377018594966991E-2</v>
      </c>
      <c r="P24">
        <f>realgdp[[#This Row],[Log Scale of BFA]]-realgdp[[#This Row],[Qua Trend for BFA]]</f>
        <v>-1.1954985333305412E-2</v>
      </c>
      <c r="Q24">
        <f>realgdp[[#This Row],[Log Scale of DMA]]-realgdp[[#This Row],[Qua Trend for DMA]]</f>
        <v>3.9304401158087643E-2</v>
      </c>
      <c r="R24">
        <f>realgdp[[#This Row],[Log scale of LSO]]-realgdp[[#This Row],[Qua Trend for LSO]]</f>
        <v>-1.9674430937243415E-2</v>
      </c>
    </row>
    <row r="25" spans="1:18" x14ac:dyDescent="0.2">
      <c r="A25">
        <v>1993</v>
      </c>
      <c r="B25">
        <f>realgdp[[#This Row],[Year]]*realgdp[[#This Row],[Year]]</f>
        <v>3972049</v>
      </c>
      <c r="C25">
        <v>27902.73</v>
      </c>
      <c r="D25">
        <v>933.03</v>
      </c>
      <c r="E25">
        <v>8378.0400000000009</v>
      </c>
      <c r="F25">
        <v>1598.15</v>
      </c>
      <c r="G25">
        <f>LOG(realgdp[[#This Row],[AUS]])</f>
        <v>4.4456466966762154</v>
      </c>
      <c r="H25">
        <f>LOG(realgdp[[#This Row],[BFA]])</f>
        <v>2.9698956079747902</v>
      </c>
      <c r="I25">
        <f>LOG(realgdp[[#This Row],[DMA]])</f>
        <v>3.9231424295198063</v>
      </c>
      <c r="J25">
        <f>LOG(realgdp[[#This Row],[LSO]])</f>
        <v>3.2036175391300512</v>
      </c>
      <c r="K25">
        <f>$B$68+$B$69*realgdp[[#This Row],[Year]]+$B$70*realgdp[[#This Row],[Year^2]]</f>
        <v>4.4647677700595949</v>
      </c>
      <c r="L25">
        <f>$B$91+$B$92*realgdp[[#This Row],[Year]]+$B$93*realgdp[[#This Row],[Year^2]]</f>
        <v>2.9857541938015402</v>
      </c>
      <c r="M25">
        <f>$B$113+realgdp[[#This Row],[Year]]*$B$114+$B$115*realgdp[[#This Row],[Year^2]]</f>
        <v>3.8796888894792119</v>
      </c>
      <c r="N25">
        <f>$B$135+$B$136*realgdp[[#This Row],[Year]]+$B$137*realgdp[[#This Row],[Year^2]]</f>
        <v>3.2038804220010206</v>
      </c>
      <c r="O25">
        <f>realgdp[[#This Row],[Log Scale of AUS]]-realgdp[[#This Row],[Qua Trend for AUS]]</f>
        <v>-1.9121073383379539E-2</v>
      </c>
      <c r="P25">
        <f>realgdp[[#This Row],[Log Scale of BFA]]-realgdp[[#This Row],[Qua Trend for BFA]]</f>
        <v>-1.5858585826749927E-2</v>
      </c>
      <c r="Q25">
        <f>realgdp[[#This Row],[Log Scale of DMA]]-realgdp[[#This Row],[Qua Trend for DMA]]</f>
        <v>4.3453540040594429E-2</v>
      </c>
      <c r="R25">
        <f>realgdp[[#This Row],[Log scale of LSO]]-realgdp[[#This Row],[Qua Trend for LSO]]</f>
        <v>-2.6288287096942753E-4</v>
      </c>
    </row>
    <row r="26" spans="1:18" x14ac:dyDescent="0.2">
      <c r="A26">
        <v>1994</v>
      </c>
      <c r="B26">
        <f>realgdp[[#This Row],[Year]]*realgdp[[#This Row],[Year]]</f>
        <v>3976036</v>
      </c>
      <c r="C26">
        <v>29004.9</v>
      </c>
      <c r="D26">
        <v>859.43</v>
      </c>
      <c r="E26">
        <v>8201.2999999999993</v>
      </c>
      <c r="F26">
        <v>1637.42</v>
      </c>
      <c r="G26">
        <f>LOG(realgdp[[#This Row],[AUS]])</f>
        <v>4.4624713724920122</v>
      </c>
      <c r="H26">
        <f>LOG(realgdp[[#This Row],[BFA]])</f>
        <v>2.9342105094678015</v>
      </c>
      <c r="I26">
        <f>LOG(realgdp[[#This Row],[DMA]])</f>
        <v>3.9138826984907515</v>
      </c>
      <c r="J26">
        <f>LOG(realgdp[[#This Row],[LSO]])</f>
        <v>3.2141600907051777</v>
      </c>
      <c r="K26">
        <f>$B$68+$B$69*realgdp[[#This Row],[Year]]+$B$70*realgdp[[#This Row],[Year^2]]</f>
        <v>4.474028316657936</v>
      </c>
      <c r="L26">
        <f>$B$91+$B$92*realgdp[[#This Row],[Year]]+$B$93*realgdp[[#This Row],[Year^2]]</f>
        <v>2.9919936842042034</v>
      </c>
      <c r="M26">
        <f>$B$113+realgdp[[#This Row],[Year]]*$B$114+$B$115*realgdp[[#This Row],[Year^2]]</f>
        <v>3.8893008458305758</v>
      </c>
      <c r="N26">
        <f>$B$135+$B$136*realgdp[[#This Row],[Year]]+$B$137*realgdp[[#This Row],[Year^2]]</f>
        <v>3.2122232534270552</v>
      </c>
      <c r="O26">
        <f>realgdp[[#This Row],[Log Scale of AUS]]-realgdp[[#This Row],[Qua Trend for AUS]]</f>
        <v>-1.1556944165923788E-2</v>
      </c>
      <c r="P26">
        <f>realgdp[[#This Row],[Log Scale of BFA]]-realgdp[[#This Row],[Qua Trend for BFA]]</f>
        <v>-5.7783174736401932E-2</v>
      </c>
      <c r="Q26">
        <f>realgdp[[#This Row],[Log Scale of DMA]]-realgdp[[#This Row],[Qua Trend for DMA]]</f>
        <v>2.4581852660175763E-2</v>
      </c>
      <c r="R26">
        <f>realgdp[[#This Row],[Log scale of LSO]]-realgdp[[#This Row],[Qua Trend for LSO]]</f>
        <v>1.9368372781225496E-3</v>
      </c>
    </row>
    <row r="27" spans="1:18" x14ac:dyDescent="0.2">
      <c r="A27">
        <v>1995</v>
      </c>
      <c r="B27">
        <f>realgdp[[#This Row],[Year]]*realgdp[[#This Row],[Year]]</f>
        <v>3980025</v>
      </c>
      <c r="C27">
        <v>30113.61</v>
      </c>
      <c r="D27">
        <v>879.42</v>
      </c>
      <c r="E27">
        <v>8335.86</v>
      </c>
      <c r="F27">
        <v>1654.34</v>
      </c>
      <c r="G27">
        <f>LOG(realgdp[[#This Row],[AUS]])</f>
        <v>4.4787628215739455</v>
      </c>
      <c r="H27">
        <f>LOG(realgdp[[#This Row],[BFA]])</f>
        <v>2.9441963382348688</v>
      </c>
      <c r="I27">
        <f>LOG(realgdp[[#This Row],[DMA]])</f>
        <v>3.9209504120809244</v>
      </c>
      <c r="J27">
        <f>LOG(realgdp[[#This Row],[LSO]])</f>
        <v>3.2186247706030158</v>
      </c>
      <c r="K27">
        <f>$B$68+$B$69*realgdp[[#This Row],[Year]]+$B$70*realgdp[[#This Row],[Year^2]]</f>
        <v>4.4833528907984999</v>
      </c>
      <c r="L27">
        <f>$B$91+$B$92*realgdp[[#This Row],[Year]]+$B$93*realgdp[[#This Row],[Year^2]]</f>
        <v>2.9984881050237391</v>
      </c>
      <c r="M27">
        <f>$B$113+realgdp[[#This Row],[Year]]*$B$114+$B$115*realgdp[[#This Row],[Year^2]]</f>
        <v>3.8984693109134696</v>
      </c>
      <c r="N27">
        <f>$B$135+$B$136*realgdp[[#This Row],[Year]]+$B$137*realgdp[[#This Row],[Year^2]]</f>
        <v>3.2208781397549728</v>
      </c>
      <c r="O27">
        <f>realgdp[[#This Row],[Log Scale of AUS]]-realgdp[[#This Row],[Qua Trend for AUS]]</f>
        <v>-4.590069224554405E-3</v>
      </c>
      <c r="P27">
        <f>realgdp[[#This Row],[Log Scale of BFA]]-realgdp[[#This Row],[Qua Trend for BFA]]</f>
        <v>-5.4291766788870266E-2</v>
      </c>
      <c r="Q27">
        <f>realgdp[[#This Row],[Log Scale of DMA]]-realgdp[[#This Row],[Qua Trend for DMA]]</f>
        <v>2.2481101167454831E-2</v>
      </c>
      <c r="R27">
        <f>realgdp[[#This Row],[Log scale of LSO]]-realgdp[[#This Row],[Qua Trend for LSO]]</f>
        <v>-2.2533691519570631E-3</v>
      </c>
    </row>
    <row r="28" spans="1:18" x14ac:dyDescent="0.2">
      <c r="A28">
        <v>1996</v>
      </c>
      <c r="B28">
        <f>realgdp[[#This Row],[Year]]*realgdp[[#This Row],[Year]]</f>
        <v>3984016</v>
      </c>
      <c r="C28">
        <v>31373.919999999998</v>
      </c>
      <c r="D28">
        <v>946.14</v>
      </c>
      <c r="E28">
        <v>8265.0300000000007</v>
      </c>
      <c r="F28">
        <v>1792.1</v>
      </c>
      <c r="G28">
        <f>LOG(realgdp[[#This Row],[AUS]])</f>
        <v>4.496568784812176</v>
      </c>
      <c r="H28">
        <f>LOG(realgdp[[#This Row],[BFA]])</f>
        <v>2.9759554035570535</v>
      </c>
      <c r="I28">
        <f>LOG(realgdp[[#This Row],[DMA]])</f>
        <v>3.9172444342911095</v>
      </c>
      <c r="J28">
        <f>LOG(realgdp[[#This Row],[LSO]])</f>
        <v>3.2533622398330686</v>
      </c>
      <c r="K28">
        <f>$B$68+$B$69*realgdp[[#This Row],[Year]]+$B$70*realgdp[[#This Row],[Year^2]]</f>
        <v>4.4927414924812155</v>
      </c>
      <c r="L28">
        <f>$B$91+$B$92*realgdp[[#This Row],[Year]]+$B$93*realgdp[[#This Row],[Year^2]]</f>
        <v>3.0052374562603745</v>
      </c>
      <c r="M28">
        <f>$B$113+realgdp[[#This Row],[Year]]*$B$114+$B$115*realgdp[[#This Row],[Year^2]]</f>
        <v>3.907194284728007</v>
      </c>
      <c r="N28">
        <f>$B$135+$B$136*realgdp[[#This Row],[Year]]+$B$137*realgdp[[#This Row],[Year^2]]</f>
        <v>3.2298450809853421</v>
      </c>
      <c r="O28">
        <f>realgdp[[#This Row],[Log Scale of AUS]]-realgdp[[#This Row],[Qua Trend for AUS]]</f>
        <v>3.8272923309605744E-3</v>
      </c>
      <c r="P28">
        <f>realgdp[[#This Row],[Log Scale of BFA]]-realgdp[[#This Row],[Qua Trend for BFA]]</f>
        <v>-2.9282052703321071E-2</v>
      </c>
      <c r="Q28">
        <f>realgdp[[#This Row],[Log Scale of DMA]]-realgdp[[#This Row],[Qua Trend for DMA]]</f>
        <v>1.0050149563102462E-2</v>
      </c>
      <c r="R28">
        <f>realgdp[[#This Row],[Log scale of LSO]]-realgdp[[#This Row],[Qua Trend for LSO]]</f>
        <v>2.3517158847726538E-2</v>
      </c>
    </row>
    <row r="29" spans="1:18" x14ac:dyDescent="0.2">
      <c r="A29">
        <v>1997</v>
      </c>
      <c r="B29">
        <f>realgdp[[#This Row],[Year]]*realgdp[[#This Row],[Year]]</f>
        <v>3988009</v>
      </c>
      <c r="C29">
        <v>32667.200000000001</v>
      </c>
      <c r="D29">
        <v>974.47</v>
      </c>
      <c r="E29">
        <v>7979.81</v>
      </c>
      <c r="F29">
        <v>1905.91</v>
      </c>
      <c r="G29">
        <f>LOG(realgdp[[#This Row],[AUS]])</f>
        <v>4.5141119114371051</v>
      </c>
      <c r="H29">
        <f>LOG(realgdp[[#This Row],[BFA]])</f>
        <v>2.9887684734844173</v>
      </c>
      <c r="I29">
        <f>LOG(realgdp[[#This Row],[DMA]])</f>
        <v>3.901992550882821</v>
      </c>
      <c r="J29">
        <f>LOG(realgdp[[#This Row],[LSO]])</f>
        <v>3.2801023887334622</v>
      </c>
      <c r="K29">
        <f>$B$68+$B$69*realgdp[[#This Row],[Year]]+$B$70*realgdp[[#This Row],[Year^2]]</f>
        <v>4.5021941217061396</v>
      </c>
      <c r="L29">
        <f>$B$91+$B$92*realgdp[[#This Row],[Year]]+$B$93*realgdp[[#This Row],[Year^2]]</f>
        <v>3.0122417379140529</v>
      </c>
      <c r="M29">
        <f>$B$113+realgdp[[#This Row],[Year]]*$B$114+$B$115*realgdp[[#This Row],[Year^2]]</f>
        <v>3.9154757672739606</v>
      </c>
      <c r="N29">
        <f>$B$135+$B$136*realgdp[[#This Row],[Year]]+$B$137*realgdp[[#This Row],[Year^2]]</f>
        <v>3.2391240771178218</v>
      </c>
      <c r="O29">
        <f>realgdp[[#This Row],[Log Scale of AUS]]-realgdp[[#This Row],[Qua Trend for AUS]]</f>
        <v>1.1917789730965467E-2</v>
      </c>
      <c r="P29">
        <f>realgdp[[#This Row],[Log Scale of BFA]]-realgdp[[#This Row],[Qua Trend for BFA]]</f>
        <v>-2.3473264429635599E-2</v>
      </c>
      <c r="Q29">
        <f>realgdp[[#This Row],[Log Scale of DMA]]-realgdp[[#This Row],[Qua Trend for DMA]]</f>
        <v>-1.3483216391139585E-2</v>
      </c>
      <c r="R29">
        <f>realgdp[[#This Row],[Log scale of LSO]]-realgdp[[#This Row],[Qua Trend for LSO]]</f>
        <v>4.0978311615640362E-2</v>
      </c>
    </row>
    <row r="30" spans="1:18" x14ac:dyDescent="0.2">
      <c r="A30">
        <v>1998</v>
      </c>
      <c r="B30">
        <f>realgdp[[#This Row],[Year]]*realgdp[[#This Row],[Year]]</f>
        <v>3992004</v>
      </c>
      <c r="C30">
        <v>33802.65</v>
      </c>
      <c r="D30">
        <v>1039.8499999999999</v>
      </c>
      <c r="E30">
        <v>8820.86</v>
      </c>
      <c r="F30">
        <v>1769.68</v>
      </c>
      <c r="G30">
        <f>LOG(realgdp[[#This Row],[AUS]])</f>
        <v>4.5289507486582323</v>
      </c>
      <c r="H30">
        <f>LOG(realgdp[[#This Row],[BFA]])</f>
        <v>3.0169706961539395</v>
      </c>
      <c r="I30">
        <f>LOG(realgdp[[#This Row],[DMA]])</f>
        <v>3.9455109292414305</v>
      </c>
      <c r="J30">
        <f>LOG(realgdp[[#This Row],[LSO]])</f>
        <v>3.2478947427469107</v>
      </c>
      <c r="K30">
        <f>$B$68+$B$69*realgdp[[#This Row],[Year]]+$B$70*realgdp[[#This Row],[Year^2]]</f>
        <v>4.5117107784732156</v>
      </c>
      <c r="L30">
        <f>$B$91+$B$92*realgdp[[#This Row],[Year]]+$B$93*realgdp[[#This Row],[Year^2]]</f>
        <v>3.0195009499846606</v>
      </c>
      <c r="M30">
        <f>$B$113+realgdp[[#This Row],[Year]]*$B$114+$B$115*realgdp[[#This Row],[Year^2]]</f>
        <v>3.9233137585515578</v>
      </c>
      <c r="N30">
        <f>$B$135+$B$136*realgdp[[#This Row],[Year]]+$B$137*realgdp[[#This Row],[Year^2]]</f>
        <v>3.2487151281526394</v>
      </c>
      <c r="O30">
        <f>realgdp[[#This Row],[Log Scale of AUS]]-realgdp[[#This Row],[Qua Trend for AUS]]</f>
        <v>1.7239970185016773E-2</v>
      </c>
      <c r="P30">
        <f>realgdp[[#This Row],[Log Scale of BFA]]-realgdp[[#This Row],[Qua Trend for BFA]]</f>
        <v>-2.5302538307210298E-3</v>
      </c>
      <c r="Q30">
        <f>realgdp[[#This Row],[Log Scale of DMA]]-realgdp[[#This Row],[Qua Trend for DMA]]</f>
        <v>2.2197170689872703E-2</v>
      </c>
      <c r="R30">
        <f>realgdp[[#This Row],[Log scale of LSO]]-realgdp[[#This Row],[Qua Trend for LSO]]</f>
        <v>-8.2038540572870744E-4</v>
      </c>
    </row>
    <row r="31" spans="1:18" x14ac:dyDescent="0.2">
      <c r="A31">
        <v>1999</v>
      </c>
      <c r="B31">
        <f>realgdp[[#This Row],[Year]]*realgdp[[#This Row],[Year]]</f>
        <v>3996001</v>
      </c>
      <c r="C31">
        <v>35212.28</v>
      </c>
      <c r="D31">
        <v>1079.05</v>
      </c>
      <c r="E31">
        <v>8922.14</v>
      </c>
      <c r="F31">
        <v>1840.57</v>
      </c>
      <c r="G31">
        <f>LOG(realgdp[[#This Row],[AUS]])</f>
        <v>4.5466941466083988</v>
      </c>
      <c r="H31">
        <f>LOG(realgdp[[#This Row],[BFA]])</f>
        <v>3.0330415690767838</v>
      </c>
      <c r="I31">
        <f>LOG(realgdp[[#This Row],[DMA]])</f>
        <v>3.9504690336052657</v>
      </c>
      <c r="J31">
        <f>LOG(realgdp[[#This Row],[LSO]])</f>
        <v>3.2649523390527926</v>
      </c>
      <c r="K31">
        <f>$B$68+$B$69*realgdp[[#This Row],[Year]]+$B$70*realgdp[[#This Row],[Year^2]]</f>
        <v>4.5212914627825143</v>
      </c>
      <c r="L31">
        <f>$B$91+$B$92*realgdp[[#This Row],[Year]]+$B$93*realgdp[[#This Row],[Year^2]]</f>
        <v>3.0270150924723112</v>
      </c>
      <c r="M31">
        <f>$B$113+realgdp[[#This Row],[Year]]*$B$114+$B$115*realgdp[[#This Row],[Year^2]]</f>
        <v>3.930708258560685</v>
      </c>
      <c r="N31">
        <f>$B$135+$B$136*realgdp[[#This Row],[Year]]+$B$137*realgdp[[#This Row],[Year^2]]</f>
        <v>3.2586182340896812</v>
      </c>
      <c r="O31">
        <f>realgdp[[#This Row],[Log Scale of AUS]]-realgdp[[#This Row],[Qua Trend for AUS]]</f>
        <v>2.5402683825884509E-2</v>
      </c>
      <c r="P31">
        <f>realgdp[[#This Row],[Log Scale of BFA]]-realgdp[[#This Row],[Qua Trend for BFA]]</f>
        <v>6.0264766044726414E-3</v>
      </c>
      <c r="Q31">
        <f>realgdp[[#This Row],[Log Scale of DMA]]-realgdp[[#This Row],[Qua Trend for DMA]]</f>
        <v>1.9760775044580736E-2</v>
      </c>
      <c r="R31">
        <f>realgdp[[#This Row],[Log scale of LSO]]-realgdp[[#This Row],[Qua Trend for LSO]]</f>
        <v>6.3341049631113755E-3</v>
      </c>
    </row>
    <row r="32" spans="1:18" x14ac:dyDescent="0.2">
      <c r="A32">
        <v>2000</v>
      </c>
      <c r="B32">
        <f>realgdp[[#This Row],[Year]]*realgdp[[#This Row],[Year]]</f>
        <v>4000000</v>
      </c>
      <c r="C32">
        <v>35356.370000000003</v>
      </c>
      <c r="D32">
        <v>1061.94</v>
      </c>
      <c r="E32">
        <v>8634.49</v>
      </c>
      <c r="F32">
        <v>1918.07</v>
      </c>
      <c r="G32">
        <f>LOG(realgdp[[#This Row],[AUS]])</f>
        <v>4.548467670088356</v>
      </c>
      <c r="H32">
        <f>LOG(realgdp[[#This Row],[BFA]])</f>
        <v>3.0260999796408981</v>
      </c>
      <c r="I32">
        <f>LOG(realgdp[[#This Row],[DMA]])</f>
        <v>3.9362366908638888</v>
      </c>
      <c r="J32">
        <f>LOG(realgdp[[#This Row],[LSO]])</f>
        <v>3.2828644527089885</v>
      </c>
      <c r="K32">
        <f>$B$68+$B$69*realgdp[[#This Row],[Year]]+$B$70*realgdp[[#This Row],[Year^2]]</f>
        <v>4.5309361746339647</v>
      </c>
      <c r="L32">
        <f>$B$91+$B$92*realgdp[[#This Row],[Year]]+$B$93*realgdp[[#This Row],[Year^2]]</f>
        <v>3.034784165376891</v>
      </c>
      <c r="M32">
        <f>$B$113+realgdp[[#This Row],[Year]]*$B$114+$B$115*realgdp[[#This Row],[Year^2]]</f>
        <v>3.9376592673015693</v>
      </c>
      <c r="N32">
        <f>$B$135+$B$136*realgdp[[#This Row],[Year]]+$B$137*realgdp[[#This Row],[Year^2]]</f>
        <v>3.2688333949287198</v>
      </c>
      <c r="O32">
        <f>realgdp[[#This Row],[Log Scale of AUS]]-realgdp[[#This Row],[Qua Trend for AUS]]</f>
        <v>1.7531495454391255E-2</v>
      </c>
      <c r="P32">
        <f>realgdp[[#This Row],[Log Scale of BFA]]-realgdp[[#This Row],[Qua Trend for BFA]]</f>
        <v>-8.6841857359929442E-3</v>
      </c>
      <c r="Q32">
        <f>realgdp[[#This Row],[Log Scale of DMA]]-realgdp[[#This Row],[Qua Trend for DMA]]</f>
        <v>-1.4225764376805117E-3</v>
      </c>
      <c r="R32">
        <f>realgdp[[#This Row],[Log scale of LSO]]-realgdp[[#This Row],[Qua Trend for LSO]]</f>
        <v>1.4031057780268696E-2</v>
      </c>
    </row>
    <row r="33" spans="1:18" x14ac:dyDescent="0.2">
      <c r="A33">
        <v>2001</v>
      </c>
      <c r="B33">
        <f>realgdp[[#This Row],[Year]]*realgdp[[#This Row],[Year]]</f>
        <v>4004001</v>
      </c>
      <c r="C33">
        <v>36249.51</v>
      </c>
      <c r="D33">
        <v>1098.17</v>
      </c>
      <c r="E33">
        <v>8263.7900000000009</v>
      </c>
      <c r="F33">
        <v>2056.21</v>
      </c>
      <c r="G33">
        <f>LOG(realgdp[[#This Row],[AUS]])</f>
        <v>4.559302140403994</v>
      </c>
      <c r="H33">
        <f>LOG(realgdp[[#This Row],[BFA]])</f>
        <v>3.0406695754028448</v>
      </c>
      <c r="I33">
        <f>LOG(realgdp[[#This Row],[DMA]])</f>
        <v>3.9171792723305376</v>
      </c>
      <c r="J33">
        <f>LOG(realgdp[[#This Row],[LSO]])</f>
        <v>3.3130674669301619</v>
      </c>
      <c r="K33">
        <f>$B$68+$B$69*realgdp[[#This Row],[Year]]+$B$70*realgdp[[#This Row],[Year^2]]</f>
        <v>4.5406449140276521</v>
      </c>
      <c r="L33">
        <f>$B$91+$B$92*realgdp[[#This Row],[Year]]+$B$93*realgdp[[#This Row],[Year^2]]</f>
        <v>3.0428081686986275</v>
      </c>
      <c r="M33">
        <f>$B$113+realgdp[[#This Row],[Year]]*$B$114+$B$115*realgdp[[#This Row],[Year^2]]</f>
        <v>3.9441667847738699</v>
      </c>
      <c r="N33">
        <f>$B$135+$B$136*realgdp[[#This Row],[Year]]+$B$137*realgdp[[#This Row],[Year^2]]</f>
        <v>3.2793606106700963</v>
      </c>
      <c r="O33">
        <f>realgdp[[#This Row],[Log Scale of AUS]]-realgdp[[#This Row],[Qua Trend for AUS]]</f>
        <v>1.8657226376341818E-2</v>
      </c>
      <c r="P33">
        <f>realgdp[[#This Row],[Log Scale of BFA]]-realgdp[[#This Row],[Qua Trend for BFA]]</f>
        <v>-2.1385932957826981E-3</v>
      </c>
      <c r="Q33">
        <f>realgdp[[#This Row],[Log Scale of DMA]]-realgdp[[#This Row],[Qua Trend for DMA]]</f>
        <v>-2.6987512443332307E-2</v>
      </c>
      <c r="R33">
        <f>realgdp[[#This Row],[Log scale of LSO]]-realgdp[[#This Row],[Qua Trend for LSO]]</f>
        <v>3.3706856260065532E-2</v>
      </c>
    </row>
    <row r="34" spans="1:18" x14ac:dyDescent="0.2">
      <c r="A34">
        <v>2002</v>
      </c>
      <c r="B34">
        <f>realgdp[[#This Row],[Year]]*realgdp[[#This Row],[Year]]</f>
        <v>4008004</v>
      </c>
      <c r="C34">
        <v>36884.589999999997</v>
      </c>
      <c r="D34">
        <v>1119.8900000000001</v>
      </c>
      <c r="E34">
        <v>8305.4699999999993</v>
      </c>
      <c r="F34">
        <v>2049.41</v>
      </c>
      <c r="G34">
        <f>LOG(realgdp[[#This Row],[AUS]])</f>
        <v>4.5668449603109442</v>
      </c>
      <c r="H34">
        <f>LOG(realgdp[[#This Row],[BFA]])</f>
        <v>3.0491753666531025</v>
      </c>
      <c r="I34">
        <f>LOG(realgdp[[#This Row],[DMA]])</f>
        <v>3.9193642138651898</v>
      </c>
      <c r="J34">
        <f>LOG(realgdp[[#This Row],[LSO]])</f>
        <v>3.3116288509952372</v>
      </c>
      <c r="K34">
        <f>$B$68+$B$69*realgdp[[#This Row],[Year]]+$B$70*realgdp[[#This Row],[Year^2]]</f>
        <v>4.5504176809634629</v>
      </c>
      <c r="L34">
        <f>$B$91+$B$92*realgdp[[#This Row],[Year]]+$B$93*realgdp[[#This Row],[Year^2]]</f>
        <v>3.0510871024372364</v>
      </c>
      <c r="M34">
        <f>$B$113+realgdp[[#This Row],[Year]]*$B$114+$B$115*realgdp[[#This Row],[Year^2]]</f>
        <v>3.9502308109775868</v>
      </c>
      <c r="N34">
        <f>$B$135+$B$136*realgdp[[#This Row],[Year]]+$B$137*realgdp[[#This Row],[Year^2]]</f>
        <v>3.2901998813135833</v>
      </c>
      <c r="O34">
        <f>realgdp[[#This Row],[Log Scale of AUS]]-realgdp[[#This Row],[Qua Trend for AUS]]</f>
        <v>1.6427279347481338E-2</v>
      </c>
      <c r="P34">
        <f>realgdp[[#This Row],[Log Scale of BFA]]-realgdp[[#This Row],[Qua Trend for BFA]]</f>
        <v>-1.9117357841338389E-3</v>
      </c>
      <c r="Q34">
        <f>realgdp[[#This Row],[Log Scale of DMA]]-realgdp[[#This Row],[Qua Trend for DMA]]</f>
        <v>-3.0866597112396921E-2</v>
      </c>
      <c r="R34">
        <f>realgdp[[#This Row],[Log scale of LSO]]-realgdp[[#This Row],[Qua Trend for LSO]]</f>
        <v>2.1428969681653864E-2</v>
      </c>
    </row>
    <row r="35" spans="1:18" x14ac:dyDescent="0.2">
      <c r="A35">
        <v>2003</v>
      </c>
      <c r="B35">
        <f>realgdp[[#This Row],[Year]]*realgdp[[#This Row],[Year]]</f>
        <v>4012009</v>
      </c>
      <c r="C35">
        <v>38239.29</v>
      </c>
      <c r="D35">
        <v>1173.83</v>
      </c>
      <c r="E35">
        <v>7938.83</v>
      </c>
      <c r="F35">
        <v>2048</v>
      </c>
      <c r="G35">
        <f>LOG(realgdp[[#This Row],[AUS]])</f>
        <v>4.5825098200071812</v>
      </c>
      <c r="H35">
        <f>LOG(realgdp[[#This Row],[BFA]])</f>
        <v>3.0696052047413342</v>
      </c>
      <c r="I35">
        <f>LOG(realgdp[[#This Row],[DMA]])</f>
        <v>3.8997565021771097</v>
      </c>
      <c r="J35">
        <f>LOG(realgdp[[#This Row],[LSO]])</f>
        <v>3.3113299523037933</v>
      </c>
      <c r="K35">
        <f>$B$68+$B$69*realgdp[[#This Row],[Year]]+$B$70*realgdp[[#This Row],[Year^2]]</f>
        <v>4.5602544754415106</v>
      </c>
      <c r="L35">
        <f>$B$91+$B$92*realgdp[[#This Row],[Year]]+$B$93*realgdp[[#This Row],[Year^2]]</f>
        <v>3.059620966592945</v>
      </c>
      <c r="M35">
        <f>$B$113+realgdp[[#This Row],[Year]]*$B$114+$B$115*realgdp[[#This Row],[Year^2]]</f>
        <v>3.9558513459129472</v>
      </c>
      <c r="N35">
        <f>$B$135+$B$136*realgdp[[#This Row],[Year]]+$B$137*realgdp[[#This Row],[Year^2]]</f>
        <v>3.3013512068595219</v>
      </c>
      <c r="O35">
        <f>realgdp[[#This Row],[Log Scale of AUS]]-realgdp[[#This Row],[Qua Trend for AUS]]</f>
        <v>2.2255344565670576E-2</v>
      </c>
      <c r="P35">
        <f>realgdp[[#This Row],[Log Scale of BFA]]-realgdp[[#This Row],[Qua Trend for BFA]]</f>
        <v>9.984238148389224E-3</v>
      </c>
      <c r="Q35">
        <f>realgdp[[#This Row],[Log Scale of DMA]]-realgdp[[#This Row],[Qua Trend for DMA]]</f>
        <v>-5.6094843735837507E-2</v>
      </c>
      <c r="R35">
        <f>realgdp[[#This Row],[Log scale of LSO]]-realgdp[[#This Row],[Qua Trend for LSO]]</f>
        <v>9.978745444271464E-3</v>
      </c>
    </row>
    <row r="36" spans="1:18" x14ac:dyDescent="0.2">
      <c r="A36">
        <v>2004</v>
      </c>
      <c r="B36">
        <f>realgdp[[#This Row],[Year]]*realgdp[[#This Row],[Year]]</f>
        <v>4016016</v>
      </c>
      <c r="C36">
        <v>39174.379999999997</v>
      </c>
      <c r="D36">
        <v>1193.77</v>
      </c>
      <c r="E36">
        <v>8186.58</v>
      </c>
      <c r="F36">
        <v>2113.8000000000002</v>
      </c>
      <c r="G36">
        <f>LOG(realgdp[[#This Row],[AUS]])</f>
        <v>4.5930021317594019</v>
      </c>
      <c r="H36">
        <f>LOG(realgdp[[#This Row],[BFA]])</f>
        <v>3.076920660668768</v>
      </c>
      <c r="I36">
        <f>LOG(realgdp[[#This Row],[DMA]])</f>
        <v>3.9131025101451118</v>
      </c>
      <c r="J36">
        <f>LOG(realgdp[[#This Row],[LSO]])</f>
        <v>3.3250638935648862</v>
      </c>
      <c r="K36">
        <f>$B$68+$B$69*realgdp[[#This Row],[Year]]+$B$70*realgdp[[#This Row],[Year^2]]</f>
        <v>4.5701552974617385</v>
      </c>
      <c r="L36">
        <f>$B$91+$B$92*realgdp[[#This Row],[Year]]+$B$93*realgdp[[#This Row],[Year^2]]</f>
        <v>3.0684097611656966</v>
      </c>
      <c r="M36">
        <f>$B$113+realgdp[[#This Row],[Year]]*$B$114+$B$115*realgdp[[#This Row],[Year^2]]</f>
        <v>3.9610283895798375</v>
      </c>
      <c r="N36">
        <f>$B$135+$B$136*realgdp[[#This Row],[Year]]+$B$137*realgdp[[#This Row],[Year^2]]</f>
        <v>3.3128145873073436</v>
      </c>
      <c r="O36">
        <f>realgdp[[#This Row],[Log Scale of AUS]]-realgdp[[#This Row],[Qua Trend for AUS]]</f>
        <v>2.2846834297663321E-2</v>
      </c>
      <c r="P36">
        <f>realgdp[[#This Row],[Log Scale of BFA]]-realgdp[[#This Row],[Qua Trend for BFA]]</f>
        <v>8.5108995030713785E-3</v>
      </c>
      <c r="Q36">
        <f>realgdp[[#This Row],[Log Scale of DMA]]-realgdp[[#This Row],[Qua Trend for DMA]]</f>
        <v>-4.7925879434725704E-2</v>
      </c>
      <c r="R36">
        <f>realgdp[[#This Row],[Log scale of LSO]]-realgdp[[#This Row],[Qua Trend for LSO]]</f>
        <v>1.2249306257542614E-2</v>
      </c>
    </row>
    <row r="37" spans="1:18" x14ac:dyDescent="0.2">
      <c r="A37">
        <v>2005</v>
      </c>
      <c r="B37">
        <f>realgdp[[#This Row],[Year]]*realgdp[[#This Row],[Year]]</f>
        <v>4020025</v>
      </c>
      <c r="C37">
        <v>39925.660000000003</v>
      </c>
      <c r="D37">
        <v>1242.69</v>
      </c>
      <c r="E37">
        <v>8129.06</v>
      </c>
      <c r="F37">
        <v>2183.2600000000002</v>
      </c>
      <c r="G37">
        <f>LOG(realgdp[[#This Row],[AUS]])</f>
        <v>4.6012521040713574</v>
      </c>
      <c r="H37">
        <f>LOG(realgdp[[#This Row],[BFA]])</f>
        <v>3.0943628035567885</v>
      </c>
      <c r="I37">
        <f>LOG(realgdp[[#This Row],[DMA]])</f>
        <v>3.9100403290608314</v>
      </c>
      <c r="J37">
        <f>LOG(realgdp[[#This Row],[LSO]])</f>
        <v>3.3391054580369111</v>
      </c>
      <c r="K37">
        <f>$B$68+$B$69*realgdp[[#This Row],[Year]]+$B$70*realgdp[[#This Row],[Year^2]]</f>
        <v>4.5801201470241182</v>
      </c>
      <c r="L37">
        <f>$B$91+$B$92*realgdp[[#This Row],[Year]]+$B$93*realgdp[[#This Row],[Year^2]]</f>
        <v>3.0774534861553207</v>
      </c>
      <c r="M37">
        <f>$B$113+realgdp[[#This Row],[Year]]*$B$114+$B$115*realgdp[[#This Row],[Year^2]]</f>
        <v>3.9657619419782577</v>
      </c>
      <c r="N37">
        <f>$B$135+$B$136*realgdp[[#This Row],[Year]]+$B$137*realgdp[[#This Row],[Year^2]]</f>
        <v>3.3245900226577305</v>
      </c>
      <c r="O37">
        <f>realgdp[[#This Row],[Log Scale of AUS]]-realgdp[[#This Row],[Qua Trend for AUS]]</f>
        <v>2.1131957047239247E-2</v>
      </c>
      <c r="P37">
        <f>realgdp[[#This Row],[Log Scale of BFA]]-realgdp[[#This Row],[Qua Trend for BFA]]</f>
        <v>1.6909317401467838E-2</v>
      </c>
      <c r="Q37">
        <f>realgdp[[#This Row],[Log Scale of DMA]]-realgdp[[#This Row],[Qua Trend for DMA]]</f>
        <v>-5.5721612917426278E-2</v>
      </c>
      <c r="R37">
        <f>realgdp[[#This Row],[Log scale of LSO]]-realgdp[[#This Row],[Qua Trend for LSO]]</f>
        <v>1.4515435379180541E-2</v>
      </c>
    </row>
    <row r="38" spans="1:18" x14ac:dyDescent="0.2">
      <c r="A38">
        <v>2006</v>
      </c>
      <c r="B38">
        <f>realgdp[[#This Row],[Year]]*realgdp[[#This Row],[Year]]</f>
        <v>4024036</v>
      </c>
      <c r="C38">
        <v>40703.9</v>
      </c>
      <c r="D38">
        <v>1251.67</v>
      </c>
      <c r="E38">
        <v>8741.17</v>
      </c>
      <c r="F38">
        <v>2227.62</v>
      </c>
      <c r="G38">
        <f>LOG(realgdp[[#This Row],[AUS]])</f>
        <v>4.609636022673242</v>
      </c>
      <c r="H38">
        <f>LOG(realgdp[[#This Row],[BFA]])</f>
        <v>3.0974898431955009</v>
      </c>
      <c r="I38">
        <f>LOG(realgdp[[#This Row],[DMA]])</f>
        <v>3.9415695665630341</v>
      </c>
      <c r="J38">
        <f>LOG(realgdp[[#This Row],[LSO]])</f>
        <v>3.3478411084144559</v>
      </c>
      <c r="K38">
        <f>$B$68+$B$69*realgdp[[#This Row],[Year]]+$B$70*realgdp[[#This Row],[Year^2]]</f>
        <v>4.5901490241287064</v>
      </c>
      <c r="L38">
        <f>$B$91+$B$92*realgdp[[#This Row],[Year]]+$B$93*realgdp[[#This Row],[Year^2]]</f>
        <v>3.0867521415621582</v>
      </c>
      <c r="M38">
        <f>$B$113+realgdp[[#This Row],[Year]]*$B$114+$B$115*realgdp[[#This Row],[Year^2]]</f>
        <v>3.9700520031084352</v>
      </c>
      <c r="N38">
        <f>$B$135+$B$136*realgdp[[#This Row],[Year]]+$B$137*realgdp[[#This Row],[Year^2]]</f>
        <v>3.336677512910228</v>
      </c>
      <c r="O38">
        <f>realgdp[[#This Row],[Log Scale of AUS]]-realgdp[[#This Row],[Qua Trend for AUS]]</f>
        <v>1.9486998544535616E-2</v>
      </c>
      <c r="P38">
        <f>realgdp[[#This Row],[Log Scale of BFA]]-realgdp[[#This Row],[Qua Trend for BFA]]</f>
        <v>1.0737701633342756E-2</v>
      </c>
      <c r="Q38">
        <f>realgdp[[#This Row],[Log Scale of DMA]]-realgdp[[#This Row],[Qua Trend for DMA]]</f>
        <v>-2.8482436545401058E-2</v>
      </c>
      <c r="R38">
        <f>realgdp[[#This Row],[Log scale of LSO]]-realgdp[[#This Row],[Qua Trend for LSO]]</f>
        <v>1.1163595504227963E-2</v>
      </c>
    </row>
    <row r="39" spans="1:18" x14ac:dyDescent="0.2">
      <c r="A39">
        <v>2007</v>
      </c>
      <c r="B39">
        <f>realgdp[[#This Row],[Year]]*realgdp[[#This Row],[Year]]</f>
        <v>4028049</v>
      </c>
      <c r="C39">
        <v>41337.769999999997</v>
      </c>
      <c r="D39">
        <v>1235.06</v>
      </c>
      <c r="E39">
        <v>9243.7199999999993</v>
      </c>
      <c r="F39">
        <v>2277.88</v>
      </c>
      <c r="G39">
        <f>LOG(realgdp[[#This Row],[AUS]])</f>
        <v>4.6163470445501762</v>
      </c>
      <c r="H39">
        <f>LOG(realgdp[[#This Row],[BFA]])</f>
        <v>3.0916880564102227</v>
      </c>
      <c r="I39">
        <f>LOG(realgdp[[#This Row],[DMA]])</f>
        <v>3.9658467818636884</v>
      </c>
      <c r="J39">
        <f>LOG(realgdp[[#This Row],[LSO]])</f>
        <v>3.3575308414680434</v>
      </c>
      <c r="K39">
        <f>$B$68+$B$69*realgdp[[#This Row],[Year]]+$B$70*realgdp[[#This Row],[Year^2]]</f>
        <v>4.6002419287754464</v>
      </c>
      <c r="L39">
        <f>$B$91+$B$92*realgdp[[#This Row],[Year]]+$B$93*realgdp[[#This Row],[Year^2]]</f>
        <v>3.0963057273857544</v>
      </c>
      <c r="M39">
        <f>$B$113+realgdp[[#This Row],[Year]]*$B$114+$B$115*realgdp[[#This Row],[Year^2]]</f>
        <v>3.9738985729700289</v>
      </c>
      <c r="N39">
        <f>$B$135+$B$136*realgdp[[#This Row],[Year]]+$B$137*realgdp[[#This Row],[Year^2]]</f>
        <v>3.3490770580647222</v>
      </c>
      <c r="O39">
        <f>realgdp[[#This Row],[Log Scale of AUS]]-realgdp[[#This Row],[Qua Trend for AUS]]</f>
        <v>1.6105115774729839E-2</v>
      </c>
      <c r="P39">
        <f>realgdp[[#This Row],[Log Scale of BFA]]-realgdp[[#This Row],[Qua Trend for BFA]]</f>
        <v>-4.6176709755316736E-3</v>
      </c>
      <c r="Q39">
        <f>realgdp[[#This Row],[Log Scale of DMA]]-realgdp[[#This Row],[Qua Trend for DMA]]</f>
        <v>-8.0517911063404668E-3</v>
      </c>
      <c r="R39">
        <f>realgdp[[#This Row],[Log scale of LSO]]-realgdp[[#This Row],[Qua Trend for LSO]]</f>
        <v>8.4537834033211467E-3</v>
      </c>
    </row>
    <row r="40" spans="1:18" x14ac:dyDescent="0.2">
      <c r="A40">
        <v>2008</v>
      </c>
      <c r="B40">
        <f>realgdp[[#This Row],[Year]]*realgdp[[#This Row],[Year]]</f>
        <v>4032064</v>
      </c>
      <c r="C40">
        <v>41295.4</v>
      </c>
      <c r="D40">
        <v>1248.8</v>
      </c>
      <c r="E40">
        <v>9908.3799999999992</v>
      </c>
      <c r="F40">
        <v>2375.16</v>
      </c>
      <c r="G40">
        <f>LOG(realgdp[[#This Row],[AUS]])</f>
        <v>4.6159016771798846</v>
      </c>
      <c r="H40">
        <f>LOG(realgdp[[#This Row],[BFA]])</f>
        <v>3.0964928900543609</v>
      </c>
      <c r="I40">
        <f>LOG(realgdp[[#This Row],[DMA]])</f>
        <v>3.9960026540238602</v>
      </c>
      <c r="J40">
        <f>LOG(realgdp[[#This Row],[LSO]])</f>
        <v>3.3756928707089235</v>
      </c>
      <c r="K40">
        <f>$B$68+$B$69*realgdp[[#This Row],[Year]]+$B$70*realgdp[[#This Row],[Year^2]]</f>
        <v>4.6103988609644233</v>
      </c>
      <c r="L40">
        <f>$B$91+$B$92*realgdp[[#This Row],[Year]]+$B$93*realgdp[[#This Row],[Year^2]]</f>
        <v>3.1061142436265641</v>
      </c>
      <c r="M40">
        <f>$B$113+realgdp[[#This Row],[Year]]*$B$114+$B$115*realgdp[[#This Row],[Year^2]]</f>
        <v>3.9773016515631525</v>
      </c>
      <c r="N40">
        <f>$B$135+$B$136*realgdp[[#This Row],[Year]]+$B$137*realgdp[[#This Row],[Year^2]]</f>
        <v>3.3617886581217817</v>
      </c>
      <c r="O40">
        <f>realgdp[[#This Row],[Log Scale of AUS]]-realgdp[[#This Row],[Qua Trend for AUS]]</f>
        <v>5.5028162154613369E-3</v>
      </c>
      <c r="P40">
        <f>realgdp[[#This Row],[Log Scale of BFA]]-realgdp[[#This Row],[Qua Trend for BFA]]</f>
        <v>-9.6213535722031729E-3</v>
      </c>
      <c r="Q40">
        <f>realgdp[[#This Row],[Log Scale of DMA]]-realgdp[[#This Row],[Qua Trend for DMA]]</f>
        <v>1.8701002460707716E-2</v>
      </c>
      <c r="R40">
        <f>realgdp[[#This Row],[Log scale of LSO]]-realgdp[[#This Row],[Qua Trend for LSO]]</f>
        <v>1.3904212587141807E-2</v>
      </c>
    </row>
    <row r="41" spans="1:18" x14ac:dyDescent="0.2">
      <c r="A41">
        <v>2009</v>
      </c>
      <c r="B41">
        <f>realgdp[[#This Row],[Year]]*realgdp[[#This Row],[Year]]</f>
        <v>4036081</v>
      </c>
      <c r="C41">
        <v>41156.519999999997</v>
      </c>
      <c r="D41">
        <v>1248.44</v>
      </c>
      <c r="E41">
        <v>9870.36</v>
      </c>
      <c r="F41">
        <v>2219.4699999999998</v>
      </c>
      <c r="G41">
        <f>LOG(realgdp[[#This Row],[AUS]])</f>
        <v>4.6144386457626183</v>
      </c>
      <c r="H41">
        <f>LOG(realgdp[[#This Row],[BFA]])</f>
        <v>3.0963676750052924</v>
      </c>
      <c r="I41">
        <f>LOG(realgdp[[#This Row],[DMA]])</f>
        <v>3.9943329929089741</v>
      </c>
      <c r="J41">
        <f>LOG(realgdp[[#This Row],[LSO]])</f>
        <v>3.3462492791552534</v>
      </c>
      <c r="K41">
        <f>$B$68+$B$69*realgdp[[#This Row],[Year]]+$B$70*realgdp[[#This Row],[Year^2]]</f>
        <v>4.620619820695552</v>
      </c>
      <c r="L41">
        <f>$B$91+$B$92*realgdp[[#This Row],[Year]]+$B$93*realgdp[[#This Row],[Year^2]]</f>
        <v>3.1161776902842462</v>
      </c>
      <c r="M41">
        <f>$B$113+realgdp[[#This Row],[Year]]*$B$114+$B$115*realgdp[[#This Row],[Year^2]]</f>
        <v>3.980261238887806</v>
      </c>
      <c r="N41">
        <f>$B$135+$B$136*realgdp[[#This Row],[Year]]+$B$137*realgdp[[#This Row],[Year^2]]</f>
        <v>3.3748123130807244</v>
      </c>
      <c r="O41">
        <f>realgdp[[#This Row],[Log Scale of AUS]]-realgdp[[#This Row],[Qua Trend for AUS]]</f>
        <v>-6.1811749329336863E-3</v>
      </c>
      <c r="P41">
        <f>realgdp[[#This Row],[Log Scale of BFA]]-realgdp[[#This Row],[Qua Trend for BFA]]</f>
        <v>-1.9810015278953763E-2</v>
      </c>
      <c r="Q41">
        <f>realgdp[[#This Row],[Log Scale of DMA]]-realgdp[[#This Row],[Qua Trend for DMA]]</f>
        <v>1.4071754021168115E-2</v>
      </c>
      <c r="R41">
        <f>realgdp[[#This Row],[Log scale of LSO]]-realgdp[[#This Row],[Qua Trend for LSO]]</f>
        <v>-2.8563033925470993E-2</v>
      </c>
    </row>
    <row r="42" spans="1:18" x14ac:dyDescent="0.2">
      <c r="A42">
        <v>2010</v>
      </c>
      <c r="B42">
        <f>realgdp[[#This Row],[Year]]*realgdp[[#This Row],[Year]]</f>
        <v>4040100</v>
      </c>
      <c r="C42">
        <v>43056.25</v>
      </c>
      <c r="D42">
        <v>1323.58</v>
      </c>
      <c r="E42">
        <v>10004.719999999999</v>
      </c>
      <c r="F42">
        <v>2309.02</v>
      </c>
      <c r="G42">
        <f>LOG(realgdp[[#This Row],[AUS]])</f>
        <v>4.6340362020962234</v>
      </c>
      <c r="H42">
        <f>LOG(realgdp[[#This Row],[BFA]])</f>
        <v>3.121750196116055</v>
      </c>
      <c r="I42">
        <f>LOG(realgdp[[#This Row],[DMA]])</f>
        <v>4.0002049386337442</v>
      </c>
      <c r="J42">
        <f>LOG(realgdp[[#This Row],[LSO]])</f>
        <v>3.3634276946547339</v>
      </c>
      <c r="K42">
        <f>$B$68+$B$69*realgdp[[#This Row],[Year]]+$B$70*realgdp[[#This Row],[Year^2]]</f>
        <v>4.6309048079688893</v>
      </c>
      <c r="L42">
        <f>$B$91+$B$92*realgdp[[#This Row],[Year]]+$B$93*realgdp[[#This Row],[Year^2]]</f>
        <v>3.1264960673590281</v>
      </c>
      <c r="M42">
        <f>$B$113+realgdp[[#This Row],[Year]]*$B$114+$B$115*realgdp[[#This Row],[Year^2]]</f>
        <v>3.9827773349439894</v>
      </c>
      <c r="N42">
        <f>$B$135+$B$136*realgdp[[#This Row],[Year]]+$B$137*realgdp[[#This Row],[Year^2]]</f>
        <v>3.3881480229421186</v>
      </c>
      <c r="O42">
        <f>realgdp[[#This Row],[Log Scale of AUS]]-realgdp[[#This Row],[Qua Trend for AUS]]</f>
        <v>3.1313941273340973E-3</v>
      </c>
      <c r="P42">
        <f>realgdp[[#This Row],[Log Scale of BFA]]-realgdp[[#This Row],[Qua Trend for BFA]]</f>
        <v>-4.7458712429730987E-3</v>
      </c>
      <c r="Q42">
        <f>realgdp[[#This Row],[Log Scale of DMA]]-realgdp[[#This Row],[Qua Trend for DMA]]</f>
        <v>1.7427603689754712E-2</v>
      </c>
      <c r="R42">
        <f>realgdp[[#This Row],[Log scale of LSO]]-realgdp[[#This Row],[Qua Trend for LSO]]</f>
        <v>-2.4720328287384685E-2</v>
      </c>
    </row>
    <row r="43" spans="1:18" x14ac:dyDescent="0.2">
      <c r="A43">
        <v>2011</v>
      </c>
      <c r="B43">
        <f>realgdp[[#This Row],[Year]]*realgdp[[#This Row],[Year]]</f>
        <v>4044121</v>
      </c>
      <c r="C43">
        <v>44117.7</v>
      </c>
      <c r="D43">
        <v>1388.2</v>
      </c>
      <c r="E43">
        <v>10087.5</v>
      </c>
      <c r="F43">
        <v>2507.7399999999998</v>
      </c>
      <c r="G43">
        <f>LOG(realgdp[[#This Row],[AUS]])</f>
        <v>4.6446128631664916</v>
      </c>
      <c r="H43">
        <f>LOG(realgdp[[#This Row],[BFA]])</f>
        <v>3.1424520400663405</v>
      </c>
      <c r="I43">
        <f>LOG(realgdp[[#This Row],[DMA]])</f>
        <v>4.0037835477301265</v>
      </c>
      <c r="J43">
        <f>LOG(realgdp[[#This Row],[LSO]])</f>
        <v>3.3992825072708674</v>
      </c>
      <c r="K43">
        <f>$B$68+$B$69*realgdp[[#This Row],[Year]]+$B$70*realgdp[[#This Row],[Year^2]]</f>
        <v>4.6412538227843783</v>
      </c>
      <c r="L43">
        <f>$B$91+$B$92*realgdp[[#This Row],[Year]]+$B$93*realgdp[[#This Row],[Year^2]]</f>
        <v>3.1370693748507392</v>
      </c>
      <c r="M43">
        <f>$B$113+realgdp[[#This Row],[Year]]*$B$114+$B$115*realgdp[[#This Row],[Year^2]]</f>
        <v>3.9848499397317028</v>
      </c>
      <c r="N43">
        <f>$B$135+$B$136*realgdp[[#This Row],[Year]]+$B$137*realgdp[[#This Row],[Year^2]]</f>
        <v>3.401795787705737</v>
      </c>
      <c r="O43">
        <f>realgdp[[#This Row],[Log Scale of AUS]]-realgdp[[#This Row],[Qua Trend for AUS]]</f>
        <v>3.3590403821133208E-3</v>
      </c>
      <c r="P43">
        <f>realgdp[[#This Row],[Log Scale of BFA]]-realgdp[[#This Row],[Qua Trend for BFA]]</f>
        <v>5.3826652156012678E-3</v>
      </c>
      <c r="Q43">
        <f>realgdp[[#This Row],[Log Scale of DMA]]-realgdp[[#This Row],[Qua Trend for DMA]]</f>
        <v>1.8933607998423696E-2</v>
      </c>
      <c r="R43">
        <f>realgdp[[#This Row],[Log scale of LSO]]-realgdp[[#This Row],[Qua Trend for LSO]]</f>
        <v>-2.5132804348695359E-3</v>
      </c>
    </row>
    <row r="44" spans="1:18" x14ac:dyDescent="0.2">
      <c r="A44">
        <v>2012</v>
      </c>
      <c r="B44">
        <f>realgdp[[#This Row],[Year]]*realgdp[[#This Row],[Year]]</f>
        <v>4048144</v>
      </c>
      <c r="C44">
        <v>44577.82</v>
      </c>
      <c r="D44">
        <v>1447.59</v>
      </c>
      <c r="E44">
        <v>9923.31</v>
      </c>
      <c r="F44">
        <v>2525.86</v>
      </c>
      <c r="G44">
        <f>LOG(realgdp[[#This Row],[AUS]])</f>
        <v>4.6491188262545817</v>
      </c>
      <c r="H44">
        <f>LOG(realgdp[[#This Row],[BFA]])</f>
        <v>3.1606455743257587</v>
      </c>
      <c r="I44">
        <f>LOG(realgdp[[#This Row],[DMA]])</f>
        <v>3.9966565587430019</v>
      </c>
      <c r="J44">
        <f>LOG(realgdp[[#This Row],[LSO]])</f>
        <v>3.4024092753909509</v>
      </c>
      <c r="K44">
        <f>$B$68+$B$69*realgdp[[#This Row],[Year]]+$B$70*realgdp[[#This Row],[Year^2]]</f>
        <v>4.6516668651420758</v>
      </c>
      <c r="L44">
        <f>$B$91+$B$92*realgdp[[#This Row],[Year]]+$B$93*realgdp[[#This Row],[Year^2]]</f>
        <v>3.1478976127594933</v>
      </c>
      <c r="M44">
        <f>$B$113+realgdp[[#This Row],[Year]]*$B$114+$B$115*realgdp[[#This Row],[Year^2]]</f>
        <v>3.986479053250946</v>
      </c>
      <c r="N44">
        <f>$B$135+$B$136*realgdp[[#This Row],[Year]]+$B$137*realgdp[[#This Row],[Year^2]]</f>
        <v>3.4157556073712385</v>
      </c>
      <c r="O44">
        <f>realgdp[[#This Row],[Log Scale of AUS]]-realgdp[[#This Row],[Qua Trend for AUS]]</f>
        <v>-2.5480388874941085E-3</v>
      </c>
      <c r="P44">
        <f>realgdp[[#This Row],[Log Scale of BFA]]-realgdp[[#This Row],[Qua Trend for BFA]]</f>
        <v>1.2747961566265342E-2</v>
      </c>
      <c r="Q44">
        <f>realgdp[[#This Row],[Log Scale of DMA]]-realgdp[[#This Row],[Qua Trend for DMA]]</f>
        <v>1.0177505492055872E-2</v>
      </c>
      <c r="R44">
        <f>realgdp[[#This Row],[Log scale of LSO]]-realgdp[[#This Row],[Qua Trend for LSO]]</f>
        <v>-1.3346331980287562E-2</v>
      </c>
    </row>
    <row r="45" spans="1:18" x14ac:dyDescent="0.2">
      <c r="A45">
        <v>2013</v>
      </c>
      <c r="B45">
        <f>realgdp[[#This Row],[Year]]*realgdp[[#This Row],[Year]]</f>
        <v>4052169</v>
      </c>
      <c r="C45">
        <v>45677.05</v>
      </c>
      <c r="D45">
        <v>1455.14</v>
      </c>
      <c r="E45">
        <v>9832.6200000000008</v>
      </c>
      <c r="F45">
        <v>2616.4299999999998</v>
      </c>
      <c r="G45">
        <f>LOG(realgdp[[#This Row],[AUS]])</f>
        <v>4.6596980477313963</v>
      </c>
      <c r="H45">
        <f>LOG(realgdp[[#This Row],[BFA]])</f>
        <v>3.1629047790968463</v>
      </c>
      <c r="I45">
        <f>LOG(realgdp[[#This Row],[DMA]])</f>
        <v>3.9926692553634839</v>
      </c>
      <c r="J45">
        <f>LOG(realgdp[[#This Row],[LSO]])</f>
        <v>3.4177091201112662</v>
      </c>
      <c r="K45">
        <f>$B$68+$B$69*realgdp[[#This Row],[Year]]+$B$70*realgdp[[#This Row],[Year^2]]</f>
        <v>4.6621439350419251</v>
      </c>
      <c r="L45">
        <f>$B$91+$B$92*realgdp[[#This Row],[Year]]+$B$93*realgdp[[#This Row],[Year^2]]</f>
        <v>3.1589807810854609</v>
      </c>
      <c r="M45">
        <f>$B$113+realgdp[[#This Row],[Year]]*$B$114+$B$115*realgdp[[#This Row],[Year^2]]</f>
        <v>3.9876646755020602</v>
      </c>
      <c r="N45">
        <f>$B$135+$B$136*realgdp[[#This Row],[Year]]+$B$137*realgdp[[#This Row],[Year^2]]</f>
        <v>3.4300274819393053</v>
      </c>
      <c r="O45">
        <f>realgdp[[#This Row],[Log Scale of AUS]]-realgdp[[#This Row],[Qua Trend for AUS]]</f>
        <v>-2.4458873105288603E-3</v>
      </c>
      <c r="P45">
        <f>realgdp[[#This Row],[Log Scale of BFA]]-realgdp[[#This Row],[Qua Trend for BFA]]</f>
        <v>3.9239980113854322E-3</v>
      </c>
      <c r="Q45">
        <f>realgdp[[#This Row],[Log Scale of DMA]]-realgdp[[#This Row],[Qua Trend for DMA]]</f>
        <v>5.0045798614237746E-3</v>
      </c>
      <c r="R45">
        <f>realgdp[[#This Row],[Log scale of LSO]]-realgdp[[#This Row],[Qua Trend for LSO]]</f>
        <v>-1.2318361828039137E-2</v>
      </c>
    </row>
    <row r="46" spans="1:18" x14ac:dyDescent="0.2">
      <c r="A46">
        <v>2014</v>
      </c>
      <c r="B46">
        <f>realgdp[[#This Row],[Year]]*realgdp[[#This Row],[Year]]</f>
        <v>4056196</v>
      </c>
      <c r="C46">
        <v>46029.8</v>
      </c>
      <c r="D46">
        <v>1504.91</v>
      </c>
      <c r="E46">
        <v>10209.709999999999</v>
      </c>
      <c r="F46">
        <v>2802.75</v>
      </c>
      <c r="G46">
        <f>LOG(realgdp[[#This Row],[AUS]])</f>
        <v>4.6630390878836527</v>
      </c>
      <c r="H46">
        <f>LOG(realgdp[[#This Row],[BFA]])</f>
        <v>3.1775105280547011</v>
      </c>
      <c r="I46">
        <f>LOG(realgdp[[#This Row],[DMA]])</f>
        <v>4.0090134064171323</v>
      </c>
      <c r="J46">
        <f>LOG(realgdp[[#This Row],[LSO]])</f>
        <v>3.4475843612413377</v>
      </c>
      <c r="K46">
        <f>$B$68+$B$69*realgdp[[#This Row],[Year]]+$B$70*realgdp[[#This Row],[Year^2]]</f>
        <v>4.6726850324840115</v>
      </c>
      <c r="L46">
        <f>$B$91+$B$92*realgdp[[#This Row],[Year]]+$B$93*realgdp[[#This Row],[Year^2]]</f>
        <v>3.1703188798281872</v>
      </c>
      <c r="M46">
        <f>$B$113+realgdp[[#This Row],[Year]]*$B$114+$B$115*realgdp[[#This Row],[Year^2]]</f>
        <v>3.9884068064844769</v>
      </c>
      <c r="N46">
        <f>$B$135+$B$136*realgdp[[#This Row],[Year]]+$B$137*realgdp[[#This Row],[Year^2]]</f>
        <v>3.4446114114093689</v>
      </c>
      <c r="O46">
        <f>realgdp[[#This Row],[Log Scale of AUS]]-realgdp[[#This Row],[Qua Trend for AUS]]</f>
        <v>-9.6459446003587246E-3</v>
      </c>
      <c r="P46">
        <f>realgdp[[#This Row],[Log Scale of BFA]]-realgdp[[#This Row],[Qua Trend for BFA]]</f>
        <v>7.1916482265139692E-3</v>
      </c>
      <c r="Q46">
        <f>realgdp[[#This Row],[Log Scale of DMA]]-realgdp[[#This Row],[Qua Trend for DMA]]</f>
        <v>2.0606599932655456E-2</v>
      </c>
      <c r="R46">
        <f>realgdp[[#This Row],[Log scale of LSO]]-realgdp[[#This Row],[Qua Trend for LSO]]</f>
        <v>2.9729498319688297E-3</v>
      </c>
    </row>
    <row r="47" spans="1:18" x14ac:dyDescent="0.2">
      <c r="A47">
        <v>2015</v>
      </c>
      <c r="B47">
        <f>realgdp[[#This Row],[Year]]*realgdp[[#This Row],[Year]]</f>
        <v>4060225</v>
      </c>
      <c r="C47">
        <v>45658.83</v>
      </c>
      <c r="D47">
        <v>1528.43</v>
      </c>
      <c r="E47">
        <v>9961.24</v>
      </c>
      <c r="F47">
        <v>3001.93</v>
      </c>
      <c r="G47">
        <f>LOG(realgdp[[#This Row],[AUS]])</f>
        <v>4.6595247785722176</v>
      </c>
      <c r="H47">
        <f>LOG(realgdp[[#This Row],[BFA]])</f>
        <v>3.1842455534252898</v>
      </c>
      <c r="I47">
        <f>LOG(realgdp[[#This Row],[DMA]])</f>
        <v>3.9983134038491697</v>
      </c>
      <c r="J47">
        <f>LOG(realgdp[[#This Row],[LSO]])</f>
        <v>3.4774005610024625</v>
      </c>
      <c r="K47">
        <f>$B$68+$B$69*realgdp[[#This Row],[Year]]+$B$70*realgdp[[#This Row],[Year^2]]</f>
        <v>4.6832901574682495</v>
      </c>
      <c r="L47">
        <f>$B$91+$B$92*realgdp[[#This Row],[Year]]+$B$93*realgdp[[#This Row],[Year^2]]</f>
        <v>3.1819119089878996</v>
      </c>
      <c r="M47">
        <f>$B$113+realgdp[[#This Row],[Year]]*$B$114+$B$115*realgdp[[#This Row],[Year^2]]</f>
        <v>3.9887054461984235</v>
      </c>
      <c r="N47">
        <f>$B$135+$B$136*realgdp[[#This Row],[Year]]+$B$137*realgdp[[#This Row],[Year^2]]</f>
        <v>3.4595073957817704</v>
      </c>
      <c r="O47">
        <f>realgdp[[#This Row],[Log Scale of AUS]]-realgdp[[#This Row],[Qua Trend for AUS]]</f>
        <v>-2.3765378896031919E-2</v>
      </c>
      <c r="P47">
        <f>realgdp[[#This Row],[Log Scale of BFA]]-realgdp[[#This Row],[Qua Trend for BFA]]</f>
        <v>2.3336444373902587E-3</v>
      </c>
      <c r="Q47">
        <f>realgdp[[#This Row],[Log Scale of DMA]]-realgdp[[#This Row],[Qua Trend for DMA]]</f>
        <v>9.6079576507461795E-3</v>
      </c>
      <c r="R47">
        <f>realgdp[[#This Row],[Log scale of LSO]]-realgdp[[#This Row],[Qua Trend for LSO]]</f>
        <v>1.7893165220692175E-2</v>
      </c>
    </row>
    <row r="48" spans="1:18" x14ac:dyDescent="0.2">
      <c r="A48">
        <v>2016</v>
      </c>
      <c r="B48">
        <f>realgdp[[#This Row],[Year]]*realgdp[[#This Row],[Year]]</f>
        <v>4064256</v>
      </c>
      <c r="C48">
        <v>47198.75</v>
      </c>
      <c r="D48">
        <v>1582.57</v>
      </c>
      <c r="E48">
        <v>10155.379999999999</v>
      </c>
      <c r="F48">
        <v>2982.97</v>
      </c>
      <c r="G48">
        <f>LOG(realgdp[[#This Row],[AUS]])</f>
        <v>4.673930497038941</v>
      </c>
      <c r="H48">
        <f>LOG(realgdp[[#This Row],[BFA]])</f>
        <v>3.1993629287629379</v>
      </c>
      <c r="I48">
        <f>LOG(realgdp[[#This Row],[DMA]])</f>
        <v>4.0066961787320077</v>
      </c>
      <c r="J48">
        <f>LOG(realgdp[[#This Row],[LSO]])</f>
        <v>3.4746488856450082</v>
      </c>
      <c r="K48">
        <f>$B$68+$B$69*realgdp[[#This Row],[Year]]+$B$70*realgdp[[#This Row],[Year^2]]</f>
        <v>4.6939593099946961</v>
      </c>
      <c r="L48">
        <f>$B$91+$B$92*realgdp[[#This Row],[Year]]+$B$93*realgdp[[#This Row],[Year^2]]</f>
        <v>3.193759868564598</v>
      </c>
      <c r="M48">
        <f>$B$113+realgdp[[#This Row],[Year]]*$B$114+$B$115*realgdp[[#This Row],[Year^2]]</f>
        <v>3.9885605946439</v>
      </c>
      <c r="N48">
        <f>$B$135+$B$136*realgdp[[#This Row],[Year]]+$B$137*realgdp[[#This Row],[Year^2]]</f>
        <v>3.4747154350562823</v>
      </c>
      <c r="O48">
        <f>realgdp[[#This Row],[Log Scale of AUS]]-realgdp[[#This Row],[Qua Trend for AUS]]</f>
        <v>-2.0028812955755093E-2</v>
      </c>
      <c r="P48">
        <f>realgdp[[#This Row],[Log Scale of BFA]]-realgdp[[#This Row],[Qua Trend for BFA]]</f>
        <v>5.6030601983398931E-3</v>
      </c>
      <c r="Q48">
        <f>realgdp[[#This Row],[Log Scale of DMA]]-realgdp[[#This Row],[Qua Trend for DMA]]</f>
        <v>1.813558408810767E-2</v>
      </c>
      <c r="R48">
        <f>realgdp[[#This Row],[Log scale of LSO]]-realgdp[[#This Row],[Qua Trend for LSO]]</f>
        <v>-6.6549411274152703E-5</v>
      </c>
    </row>
    <row r="49" spans="1:18" x14ac:dyDescent="0.2">
      <c r="A49">
        <v>2017</v>
      </c>
      <c r="B49">
        <f>realgdp[[#This Row],[Year]]*realgdp[[#This Row],[Year]]</f>
        <v>4068289</v>
      </c>
      <c r="C49">
        <v>48141.94</v>
      </c>
      <c r="D49">
        <v>1645.95</v>
      </c>
      <c r="E49">
        <v>9114.69</v>
      </c>
      <c r="F49">
        <v>2999.39</v>
      </c>
      <c r="G49">
        <f>LOG(realgdp[[#This Row],[AUS]])</f>
        <v>4.6825235872750879</v>
      </c>
      <c r="H49">
        <f>LOG(realgdp[[#This Row],[BFA]])</f>
        <v>3.2164166382554051</v>
      </c>
      <c r="I49">
        <f>LOG(realgdp[[#This Row],[DMA]])</f>
        <v>3.9597419024392848</v>
      </c>
      <c r="J49">
        <f>LOG(realgdp[[#This Row],[LSO]])</f>
        <v>3.4770329391959596</v>
      </c>
      <c r="K49">
        <f>$B$68+$B$69*realgdp[[#This Row],[Year]]+$B$70*realgdp[[#This Row],[Year^2]]</f>
        <v>4.7046924900632945</v>
      </c>
      <c r="L49">
        <f>$B$91+$B$92*realgdp[[#This Row],[Year]]+$B$93*realgdp[[#This Row],[Year^2]]</f>
        <v>3.2058627585586237</v>
      </c>
      <c r="M49">
        <f>$B$113+realgdp[[#This Row],[Year]]*$B$114+$B$115*realgdp[[#This Row],[Year^2]]</f>
        <v>3.9879722518209064</v>
      </c>
      <c r="N49">
        <f>$B$135+$B$136*realgdp[[#This Row],[Year]]+$B$137*realgdp[[#This Row],[Year^2]]</f>
        <v>3.4902355292331322</v>
      </c>
      <c r="O49">
        <f>realgdp[[#This Row],[Log Scale of AUS]]-realgdp[[#This Row],[Qua Trend for AUS]]</f>
        <v>-2.2168902788206601E-2</v>
      </c>
      <c r="P49">
        <f>realgdp[[#This Row],[Log Scale of BFA]]-realgdp[[#This Row],[Qua Trend for BFA]]</f>
        <v>1.0553879696781454E-2</v>
      </c>
      <c r="Q49">
        <f>realgdp[[#This Row],[Log Scale of DMA]]-realgdp[[#This Row],[Qua Trend for DMA]]</f>
        <v>-2.8230349381621611E-2</v>
      </c>
      <c r="R49">
        <f>realgdp[[#This Row],[Log scale of LSO]]-realgdp[[#This Row],[Qua Trend for LSO]]</f>
        <v>-1.3202590037172612E-2</v>
      </c>
    </row>
    <row r="52" spans="1:18" x14ac:dyDescent="0.2">
      <c r="A52" t="s">
        <v>6</v>
      </c>
    </row>
    <row r="53" spans="1:18" ht="17" thickBot="1" x14ac:dyDescent="0.25"/>
    <row r="54" spans="1:18" x14ac:dyDescent="0.2">
      <c r="A54" s="3" t="s">
        <v>7</v>
      </c>
      <c r="B54" s="3"/>
    </row>
    <row r="55" spans="1:18" x14ac:dyDescent="0.2">
      <c r="A55" t="s">
        <v>8</v>
      </c>
      <c r="B55">
        <v>0.99228170293277218</v>
      </c>
    </row>
    <row r="56" spans="1:18" x14ac:dyDescent="0.2">
      <c r="A56" t="s">
        <v>9</v>
      </c>
      <c r="B56">
        <v>0.98462297797516241</v>
      </c>
    </row>
    <row r="57" spans="1:18" x14ac:dyDescent="0.2">
      <c r="A57" t="s">
        <v>10</v>
      </c>
      <c r="B57">
        <v>0.98393955477405848</v>
      </c>
    </row>
    <row r="58" spans="1:18" x14ac:dyDescent="0.2">
      <c r="A58" t="s">
        <v>11</v>
      </c>
      <c r="B58">
        <v>1.657318643554774E-2</v>
      </c>
    </row>
    <row r="59" spans="1:18" ht="17" thickBot="1" x14ac:dyDescent="0.25">
      <c r="A59" s="1" t="s">
        <v>12</v>
      </c>
      <c r="B59" s="1">
        <v>48</v>
      </c>
    </row>
    <row r="61" spans="1:18" ht="17" thickBot="1" x14ac:dyDescent="0.25">
      <c r="A61" t="s">
        <v>13</v>
      </c>
    </row>
    <row r="62" spans="1:18" x14ac:dyDescent="0.2">
      <c r="A62" s="2"/>
      <c r="B62" s="2" t="s">
        <v>18</v>
      </c>
      <c r="C62" s="2" t="s">
        <v>19</v>
      </c>
      <c r="D62" s="2" t="s">
        <v>20</v>
      </c>
      <c r="E62" s="2" t="s">
        <v>21</v>
      </c>
      <c r="F62" s="2" t="s">
        <v>22</v>
      </c>
    </row>
    <row r="63" spans="1:18" x14ac:dyDescent="0.2">
      <c r="A63" t="s">
        <v>14</v>
      </c>
      <c r="B63">
        <v>2</v>
      </c>
      <c r="C63">
        <v>0.79144779904998874</v>
      </c>
      <c r="D63">
        <v>0.39572389952499437</v>
      </c>
      <c r="E63">
        <v>1440.7222002190761</v>
      </c>
      <c r="F63">
        <v>1.6018628126304492E-41</v>
      </c>
    </row>
    <row r="64" spans="1:18" x14ac:dyDescent="0.2">
      <c r="A64" t="s">
        <v>15</v>
      </c>
      <c r="B64">
        <v>45</v>
      </c>
      <c r="C64">
        <v>1.2360172888234062E-2</v>
      </c>
      <c r="D64">
        <v>2.7467050862742357E-4</v>
      </c>
    </row>
    <row r="65" spans="1:9" ht="17" thickBot="1" x14ac:dyDescent="0.25">
      <c r="A65" s="1" t="s">
        <v>16</v>
      </c>
      <c r="B65" s="1">
        <v>47</v>
      </c>
      <c r="C65" s="1">
        <v>0.80380797193822284</v>
      </c>
      <c r="D65" s="1"/>
      <c r="E65" s="1"/>
      <c r="F65" s="1"/>
    </row>
    <row r="66" spans="1:9" ht="17" thickBot="1" x14ac:dyDescent="0.25"/>
    <row r="67" spans="1:9" x14ac:dyDescent="0.2">
      <c r="A67" s="2"/>
      <c r="B67" s="2" t="s">
        <v>23</v>
      </c>
      <c r="C67" s="2" t="s">
        <v>11</v>
      </c>
      <c r="D67" s="2" t="s">
        <v>24</v>
      </c>
      <c r="E67" s="2" t="s">
        <v>25</v>
      </c>
      <c r="F67" s="2" t="s">
        <v>26</v>
      </c>
      <c r="G67" s="2" t="s">
        <v>27</v>
      </c>
      <c r="H67" s="2" t="s">
        <v>28</v>
      </c>
      <c r="I67" s="2" t="s">
        <v>29</v>
      </c>
    </row>
    <row r="68" spans="1:9" x14ac:dyDescent="0.2">
      <c r="A68" t="s">
        <v>17</v>
      </c>
      <c r="B68">
        <v>113.23256930014581</v>
      </c>
      <c r="C68">
        <v>55.415422460422498</v>
      </c>
      <c r="D68">
        <v>2.0433403603665772</v>
      </c>
      <c r="E68">
        <v>4.6900289115521555E-2</v>
      </c>
      <c r="F68">
        <v>1.6201791263451253</v>
      </c>
      <c r="G68">
        <v>224.84495947394649</v>
      </c>
      <c r="H68">
        <v>1.6201791263451253</v>
      </c>
      <c r="I68">
        <v>224.84495947394649</v>
      </c>
    </row>
    <row r="69" spans="1:9" x14ac:dyDescent="0.2">
      <c r="A69" t="s">
        <v>30</v>
      </c>
      <c r="B69">
        <v>-0.11837835874807373</v>
      </c>
      <c r="C69">
        <v>5.5597990242057693E-2</v>
      </c>
      <c r="D69">
        <v>-2.1291841347625757</v>
      </c>
      <c r="E69">
        <v>3.8745417156714299E-2</v>
      </c>
      <c r="F69">
        <v>-0.23035845930956633</v>
      </c>
      <c r="G69">
        <v>-6.398258186581139E-3</v>
      </c>
      <c r="H69">
        <v>-0.23035845930956633</v>
      </c>
      <c r="I69">
        <v>-6.398258186581139E-3</v>
      </c>
    </row>
    <row r="70" spans="1:9" ht="17" thickBot="1" x14ac:dyDescent="0.25">
      <c r="A70" s="1" t="s">
        <v>44</v>
      </c>
      <c r="B70" s="1">
        <v>3.2013771092658908E-5</v>
      </c>
      <c r="C70" s="1">
        <v>1.3944750964844938E-5</v>
      </c>
      <c r="D70" s="1">
        <v>2.2957578212308287</v>
      </c>
      <c r="E70" s="1">
        <v>2.640249816526E-2</v>
      </c>
      <c r="F70" s="1">
        <v>3.9276009172652765E-6</v>
      </c>
      <c r="G70" s="1">
        <v>6.0099941268052544E-5</v>
      </c>
      <c r="H70" s="1">
        <v>3.9276009172652765E-6</v>
      </c>
      <c r="I70" s="1">
        <v>6.0099941268052544E-5</v>
      </c>
    </row>
    <row r="75" spans="1:9" x14ac:dyDescent="0.2">
      <c r="A75" t="s">
        <v>6</v>
      </c>
    </row>
    <row r="76" spans="1:9" ht="17" thickBot="1" x14ac:dyDescent="0.25"/>
    <row r="77" spans="1:9" x14ac:dyDescent="0.2">
      <c r="A77" s="3" t="s">
        <v>7</v>
      </c>
      <c r="B77" s="3"/>
    </row>
    <row r="78" spans="1:9" x14ac:dyDescent="0.2">
      <c r="A78" t="s">
        <v>8</v>
      </c>
      <c r="B78">
        <v>0.96668119147553666</v>
      </c>
    </row>
    <row r="79" spans="1:9" x14ac:dyDescent="0.2">
      <c r="A79" t="s">
        <v>9</v>
      </c>
      <c r="B79">
        <v>0.93447252595256325</v>
      </c>
    </row>
    <row r="80" spans="1:9" x14ac:dyDescent="0.2">
      <c r="A80" t="s">
        <v>10</v>
      </c>
      <c r="B80">
        <v>0.93156019377267718</v>
      </c>
    </row>
    <row r="81" spans="1:9" x14ac:dyDescent="0.2">
      <c r="A81" t="s">
        <v>11</v>
      </c>
      <c r="B81">
        <v>2.4384695334021177E-2</v>
      </c>
    </row>
    <row r="82" spans="1:9" ht="17" thickBot="1" x14ac:dyDescent="0.25">
      <c r="A82" s="1" t="s">
        <v>12</v>
      </c>
      <c r="B82" s="1">
        <v>48</v>
      </c>
    </row>
    <row r="84" spans="1:9" ht="17" thickBot="1" x14ac:dyDescent="0.25">
      <c r="A84" t="s">
        <v>13</v>
      </c>
    </row>
    <row r="85" spans="1:9" x14ac:dyDescent="0.2">
      <c r="A85" s="2"/>
      <c r="B85" s="2" t="s">
        <v>18</v>
      </c>
      <c r="C85" s="2" t="s">
        <v>19</v>
      </c>
      <c r="D85" s="2" t="s">
        <v>20</v>
      </c>
      <c r="E85" s="2" t="s">
        <v>21</v>
      </c>
      <c r="F85" s="2" t="s">
        <v>22</v>
      </c>
    </row>
    <row r="86" spans="1:9" x14ac:dyDescent="0.2">
      <c r="A86" t="s">
        <v>14</v>
      </c>
      <c r="B86">
        <v>2</v>
      </c>
      <c r="C86">
        <v>0.38158411902794487</v>
      </c>
      <c r="D86">
        <v>0.19079205951397243</v>
      </c>
      <c r="E86">
        <v>320.86742453572617</v>
      </c>
      <c r="F86">
        <v>2.3416776438085012E-27</v>
      </c>
    </row>
    <row r="87" spans="1:9" x14ac:dyDescent="0.2">
      <c r="A87" t="s">
        <v>15</v>
      </c>
      <c r="B87">
        <v>45</v>
      </c>
      <c r="C87">
        <v>2.6757601493986538E-2</v>
      </c>
      <c r="D87">
        <v>5.946133665330342E-4</v>
      </c>
    </row>
    <row r="88" spans="1:9" ht="17" thickBot="1" x14ac:dyDescent="0.25">
      <c r="A88" s="1" t="s">
        <v>16</v>
      </c>
      <c r="B88" s="1">
        <v>47</v>
      </c>
      <c r="C88" s="1">
        <v>0.40834172052193141</v>
      </c>
      <c r="D88" s="1"/>
      <c r="E88" s="1"/>
      <c r="F88" s="1"/>
    </row>
    <row r="89" spans="1:9" ht="17" thickBot="1" x14ac:dyDescent="0.25"/>
    <row r="90" spans="1:9" x14ac:dyDescent="0.2">
      <c r="A90" s="2"/>
      <c r="B90" s="2" t="s">
        <v>23</v>
      </c>
      <c r="C90" s="2" t="s">
        <v>11</v>
      </c>
      <c r="D90" s="2" t="s">
        <v>24</v>
      </c>
      <c r="E90" s="2" t="s">
        <v>25</v>
      </c>
      <c r="F90" s="2" t="s">
        <v>26</v>
      </c>
      <c r="G90" s="2" t="s">
        <v>27</v>
      </c>
      <c r="H90" s="2" t="s">
        <v>28</v>
      </c>
      <c r="I90" s="2" t="s">
        <v>29</v>
      </c>
    </row>
    <row r="91" spans="1:9" x14ac:dyDescent="0.2">
      <c r="A91" t="s">
        <v>17</v>
      </c>
      <c r="B91">
        <v>497.10254195880344</v>
      </c>
      <c r="C91">
        <v>81.534604027931863</v>
      </c>
      <c r="D91">
        <v>6.0968290443712423</v>
      </c>
      <c r="E91">
        <v>2.2422415485010118E-7</v>
      </c>
      <c r="F91">
        <v>332.88341967508802</v>
      </c>
      <c r="G91">
        <v>661.32166424251886</v>
      </c>
      <c r="H91">
        <v>332.88341967508802</v>
      </c>
      <c r="I91">
        <v>661.32166424251886</v>
      </c>
    </row>
    <row r="92" spans="1:9" x14ac:dyDescent="0.2">
      <c r="A92" t="s">
        <v>30</v>
      </c>
      <c r="B92">
        <v>-0.50196429590658265</v>
      </c>
      <c r="C92">
        <v>8.1803222241471893E-2</v>
      </c>
      <c r="D92">
        <v>-6.1362411180436496</v>
      </c>
      <c r="E92">
        <v>1.9593694340714586E-7</v>
      </c>
      <c r="F92">
        <v>-0.66672444304450418</v>
      </c>
      <c r="G92">
        <v>-0.33720414876866112</v>
      </c>
      <c r="H92">
        <v>-0.66672444304450418</v>
      </c>
      <c r="I92">
        <v>-0.33720414876866112</v>
      </c>
    </row>
    <row r="93" spans="1:9" ht="17" thickBot="1" x14ac:dyDescent="0.25">
      <c r="A93" s="1" t="s">
        <v>44</v>
      </c>
      <c r="B93" s="1">
        <v>1.274652085049347E-4</v>
      </c>
      <c r="C93" s="1">
        <v>2.0517388439992137E-5</v>
      </c>
      <c r="D93" s="1">
        <v>6.2125454649229006</v>
      </c>
      <c r="E93" s="1">
        <v>1.5089828835445033E-7</v>
      </c>
      <c r="F93" s="1">
        <v>8.6141066916961854E-5</v>
      </c>
      <c r="G93" s="1">
        <v>1.6878935009290754E-4</v>
      </c>
      <c r="H93" s="1">
        <v>8.6141066916961854E-5</v>
      </c>
      <c r="I93" s="1">
        <v>1.6878935009290754E-4</v>
      </c>
    </row>
    <row r="97" spans="1:9" x14ac:dyDescent="0.2">
      <c r="A97" t="s">
        <v>6</v>
      </c>
    </row>
    <row r="98" spans="1:9" ht="17" thickBot="1" x14ac:dyDescent="0.25"/>
    <row r="99" spans="1:9" x14ac:dyDescent="0.2">
      <c r="A99" s="3" t="s">
        <v>7</v>
      </c>
      <c r="B99" s="3"/>
    </row>
    <row r="100" spans="1:9" x14ac:dyDescent="0.2">
      <c r="A100" t="s">
        <v>8</v>
      </c>
      <c r="B100">
        <v>0.97823822905428914</v>
      </c>
    </row>
    <row r="101" spans="1:9" x14ac:dyDescent="0.2">
      <c r="A101" t="s">
        <v>9</v>
      </c>
      <c r="B101">
        <v>0.95695003278327184</v>
      </c>
    </row>
    <row r="102" spans="1:9" x14ac:dyDescent="0.2">
      <c r="A102" t="s">
        <v>10</v>
      </c>
      <c r="B102">
        <v>0.95503670090697279</v>
      </c>
    </row>
    <row r="103" spans="1:9" x14ac:dyDescent="0.2">
      <c r="A103" t="s">
        <v>11</v>
      </c>
      <c r="B103">
        <v>3.0336038260258116E-2</v>
      </c>
    </row>
    <row r="104" spans="1:9" ht="17" thickBot="1" x14ac:dyDescent="0.25">
      <c r="A104" s="1" t="s">
        <v>12</v>
      </c>
      <c r="B104" s="1">
        <v>48</v>
      </c>
    </row>
    <row r="106" spans="1:9" ht="17" thickBot="1" x14ac:dyDescent="0.25">
      <c r="A106" t="s">
        <v>13</v>
      </c>
    </row>
    <row r="107" spans="1:9" x14ac:dyDescent="0.2">
      <c r="A107" s="2"/>
      <c r="B107" s="2" t="s">
        <v>18</v>
      </c>
      <c r="C107" s="2" t="s">
        <v>19</v>
      </c>
      <c r="D107" s="2" t="s">
        <v>20</v>
      </c>
      <c r="E107" s="2" t="s">
        <v>21</v>
      </c>
      <c r="F107" s="2" t="s">
        <v>22</v>
      </c>
    </row>
    <row r="108" spans="1:9" x14ac:dyDescent="0.2">
      <c r="A108" t="s">
        <v>14</v>
      </c>
      <c r="B108">
        <v>2</v>
      </c>
      <c r="C108">
        <v>0.92054850525458665</v>
      </c>
      <c r="D108">
        <v>0.46027425262729332</v>
      </c>
      <c r="E108">
        <v>500.14848162897175</v>
      </c>
      <c r="F108">
        <v>1.8381822326216831E-31</v>
      </c>
    </row>
    <row r="109" spans="1:9" x14ac:dyDescent="0.2">
      <c r="A109" t="s">
        <v>15</v>
      </c>
      <c r="B109">
        <v>45</v>
      </c>
      <c r="C109">
        <v>4.1412384779752995E-2</v>
      </c>
      <c r="D109">
        <v>9.2027521732784433E-4</v>
      </c>
    </row>
    <row r="110" spans="1:9" ht="17" thickBot="1" x14ac:dyDescent="0.25">
      <c r="A110" s="1" t="s">
        <v>16</v>
      </c>
      <c r="B110" s="1">
        <v>47</v>
      </c>
      <c r="C110" s="1">
        <v>0.9619608900343396</v>
      </c>
      <c r="D110" s="1"/>
      <c r="E110" s="1"/>
      <c r="F110" s="1"/>
    </row>
    <row r="111" spans="1:9" ht="17" thickBot="1" x14ac:dyDescent="0.25"/>
    <row r="112" spans="1:9" x14ac:dyDescent="0.2">
      <c r="A112" s="2"/>
      <c r="B112" s="2" t="s">
        <v>23</v>
      </c>
      <c r="C112" s="2" t="s">
        <v>11</v>
      </c>
      <c r="D112" s="2" t="s">
        <v>24</v>
      </c>
      <c r="E112" s="2" t="s">
        <v>25</v>
      </c>
      <c r="F112" s="2" t="s">
        <v>26</v>
      </c>
      <c r="G112" s="2" t="s">
        <v>27</v>
      </c>
      <c r="H112" s="2" t="s">
        <v>28</v>
      </c>
      <c r="I112" s="2" t="s">
        <v>29</v>
      </c>
    </row>
    <row r="113" spans="1:9" x14ac:dyDescent="0.2">
      <c r="A113" t="s">
        <v>17</v>
      </c>
      <c r="B113">
        <v>-896.50340384343713</v>
      </c>
      <c r="C113">
        <v>101.43398691044676</v>
      </c>
      <c r="D113">
        <v>-8.8382940585282821</v>
      </c>
      <c r="E113">
        <v>2.1467567550133781E-11</v>
      </c>
      <c r="F113">
        <v>-1100.8019406274634</v>
      </c>
      <c r="G113">
        <v>-692.20486705941096</v>
      </c>
      <c r="H113">
        <v>-1100.8019406274634</v>
      </c>
      <c r="I113">
        <v>-692.20486705941096</v>
      </c>
    </row>
    <row r="114" spans="1:9" x14ac:dyDescent="0.2">
      <c r="A114" t="s">
        <v>30</v>
      </c>
      <c r="B114">
        <v>0.89371180000424688</v>
      </c>
      <c r="C114">
        <v>0.10176816424142139</v>
      </c>
      <c r="D114">
        <v>8.7818406342097592</v>
      </c>
      <c r="E114">
        <v>2.582320816708253E-11</v>
      </c>
      <c r="F114">
        <v>0.68874019552541754</v>
      </c>
      <c r="G114">
        <v>1.0986834044830762</v>
      </c>
      <c r="H114">
        <v>0.68874019552541754</v>
      </c>
      <c r="I114">
        <v>1.0986834044830762</v>
      </c>
    </row>
    <row r="115" spans="1:9" ht="17" thickBot="1" x14ac:dyDescent="0.25">
      <c r="A115" s="1" t="s">
        <v>44</v>
      </c>
      <c r="B115" s="1">
        <v>-2.2174563422443878E-4</v>
      </c>
      <c r="C115" s="1">
        <v>2.5524874196307579E-5</v>
      </c>
      <c r="D115" s="1">
        <v>-8.6874329925793106</v>
      </c>
      <c r="E115" s="1">
        <v>3.5196932239589677E-11</v>
      </c>
      <c r="F115" s="1">
        <v>-2.7315536984397914E-4</v>
      </c>
      <c r="G115" s="1">
        <v>-1.7033589860489842E-4</v>
      </c>
      <c r="H115" s="1">
        <v>-2.7315536984397914E-4</v>
      </c>
      <c r="I115" s="1">
        <v>-1.7033589860489842E-4</v>
      </c>
    </row>
    <row r="119" spans="1:9" x14ac:dyDescent="0.2">
      <c r="A119" t="s">
        <v>6</v>
      </c>
    </row>
    <row r="120" spans="1:9" ht="17" thickBot="1" x14ac:dyDescent="0.25"/>
    <row r="121" spans="1:9" x14ac:dyDescent="0.2">
      <c r="A121" s="3" t="s">
        <v>7</v>
      </c>
      <c r="B121" s="3"/>
    </row>
    <row r="122" spans="1:9" x14ac:dyDescent="0.2">
      <c r="A122" t="s">
        <v>8</v>
      </c>
      <c r="B122">
        <v>0.9485292389361889</v>
      </c>
    </row>
    <row r="123" spans="1:9" x14ac:dyDescent="0.2">
      <c r="A123" t="s">
        <v>9</v>
      </c>
      <c r="B123">
        <v>0.89970771711686581</v>
      </c>
    </row>
    <row r="124" spans="1:9" x14ac:dyDescent="0.2">
      <c r="A124" t="s">
        <v>10</v>
      </c>
      <c r="B124">
        <v>0.89525028232205983</v>
      </c>
    </row>
    <row r="125" spans="1:9" x14ac:dyDescent="0.2">
      <c r="A125" t="s">
        <v>11</v>
      </c>
      <c r="B125">
        <v>4.090829454213691E-2</v>
      </c>
    </row>
    <row r="126" spans="1:9" ht="17" thickBot="1" x14ac:dyDescent="0.25">
      <c r="A126" s="1" t="s">
        <v>12</v>
      </c>
      <c r="B126" s="1">
        <v>48</v>
      </c>
    </row>
    <row r="128" spans="1:9" ht="17" thickBot="1" x14ac:dyDescent="0.25">
      <c r="A128" t="s">
        <v>13</v>
      </c>
    </row>
    <row r="129" spans="1:9" x14ac:dyDescent="0.2">
      <c r="A129" s="2"/>
      <c r="B129" s="2" t="s">
        <v>18</v>
      </c>
      <c r="C129" s="2" t="s">
        <v>19</v>
      </c>
      <c r="D129" s="2" t="s">
        <v>20</v>
      </c>
      <c r="E129" s="2" t="s">
        <v>21</v>
      </c>
      <c r="F129" s="2" t="s">
        <v>22</v>
      </c>
    </row>
    <row r="130" spans="1:9" x14ac:dyDescent="0.2">
      <c r="A130" t="s">
        <v>14</v>
      </c>
      <c r="B130">
        <v>2</v>
      </c>
      <c r="C130">
        <v>0.67556818814452346</v>
      </c>
      <c r="D130">
        <v>0.33778409407226173</v>
      </c>
      <c r="E130">
        <v>201.84428007006451</v>
      </c>
      <c r="F130">
        <v>3.3769072442570304E-23</v>
      </c>
    </row>
    <row r="131" spans="1:9" x14ac:dyDescent="0.2">
      <c r="A131" t="s">
        <v>15</v>
      </c>
      <c r="B131">
        <v>45</v>
      </c>
      <c r="C131">
        <v>7.5306985305580276E-2</v>
      </c>
      <c r="D131">
        <v>1.6734885623462283E-3</v>
      </c>
    </row>
    <row r="132" spans="1:9" ht="17" thickBot="1" x14ac:dyDescent="0.25">
      <c r="A132" s="1" t="s">
        <v>16</v>
      </c>
      <c r="B132" s="1">
        <v>47</v>
      </c>
      <c r="C132" s="1">
        <v>0.75087517345010379</v>
      </c>
      <c r="D132" s="1"/>
      <c r="E132" s="1"/>
      <c r="F132" s="1"/>
    </row>
    <row r="133" spans="1:9" ht="17" thickBot="1" x14ac:dyDescent="0.25"/>
    <row r="134" spans="1:9" x14ac:dyDescent="0.2">
      <c r="A134" s="2"/>
      <c r="B134" s="2" t="s">
        <v>23</v>
      </c>
      <c r="C134" s="2" t="s">
        <v>11</v>
      </c>
      <c r="D134" s="2" t="s">
        <v>24</v>
      </c>
      <c r="E134" s="2" t="s">
        <v>25</v>
      </c>
      <c r="F134" s="2" t="s">
        <v>26</v>
      </c>
      <c r="G134" s="2" t="s">
        <v>27</v>
      </c>
      <c r="H134" s="2" t="s">
        <v>28</v>
      </c>
      <c r="I134" s="2" t="s">
        <v>29</v>
      </c>
    </row>
    <row r="135" spans="1:9" x14ac:dyDescent="0.2">
      <c r="A135" t="s">
        <v>17</v>
      </c>
      <c r="B135">
        <v>606.63626124195343</v>
      </c>
      <c r="C135">
        <v>136.78422269633944</v>
      </c>
      <c r="D135">
        <v>4.4349870861106844</v>
      </c>
      <c r="E135">
        <v>5.8731224151628002E-5</v>
      </c>
      <c r="F135">
        <v>331.13869476382388</v>
      </c>
      <c r="G135">
        <v>882.13382772008299</v>
      </c>
      <c r="H135">
        <v>331.13869476382388</v>
      </c>
      <c r="I135">
        <v>882.13382772008299</v>
      </c>
    </row>
    <row r="136" spans="1:9" x14ac:dyDescent="0.2">
      <c r="A136" t="s">
        <v>30</v>
      </c>
      <c r="B136">
        <v>-0.61373861613729308</v>
      </c>
      <c r="C136">
        <v>0.13723486244591812</v>
      </c>
      <c r="D136">
        <v>-4.4721771508982044</v>
      </c>
      <c r="E136">
        <v>5.2085232477383807E-5</v>
      </c>
      <c r="F136">
        <v>-0.89014381766221351</v>
      </c>
      <c r="G136">
        <v>-0.33733341461237271</v>
      </c>
      <c r="H136">
        <v>-0.89014381766221351</v>
      </c>
      <c r="I136">
        <v>-0.33733341461237271</v>
      </c>
    </row>
    <row r="137" spans="1:9" ht="17" thickBot="1" x14ac:dyDescent="0.25">
      <c r="A137" s="1" t="s">
        <v>44</v>
      </c>
      <c r="B137" s="1">
        <v>1.5602745110689036E-4</v>
      </c>
      <c r="C137" s="1">
        <v>3.4420416496555939E-5</v>
      </c>
      <c r="D137" s="1">
        <v>4.5329913751189572</v>
      </c>
      <c r="E137" s="1">
        <v>4.2770648240542129E-5</v>
      </c>
      <c r="F137" s="1">
        <v>8.6701173594486871E-5</v>
      </c>
      <c r="G137" s="1">
        <v>2.2535372861929383E-4</v>
      </c>
      <c r="H137" s="1">
        <v>8.6701173594486871E-5</v>
      </c>
      <c r="I137" s="1">
        <v>2.2535372861929383E-4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F57C-DF3D-DE4A-9037-7CB40FD9270B}">
  <dimension ref="A1:EW56"/>
  <sheetViews>
    <sheetView topLeftCell="EC62" zoomScale="56" workbookViewId="0">
      <selection activeCell="EL110" sqref="EL110"/>
    </sheetView>
  </sheetViews>
  <sheetFormatPr baseColWidth="10" defaultRowHeight="16" x14ac:dyDescent="0.2"/>
  <cols>
    <col min="1" max="1" width="7.33203125" bestFit="1" customWidth="1"/>
    <col min="2" max="2" width="9.1640625" bestFit="1" customWidth="1"/>
    <col min="3" max="3" width="8.1640625" bestFit="1" customWidth="1"/>
    <col min="4" max="9" width="9.1640625" bestFit="1" customWidth="1"/>
    <col min="10" max="10" width="7.1640625" bestFit="1" customWidth="1"/>
    <col min="11" max="11" width="9.1640625" bestFit="1" customWidth="1"/>
    <col min="12" max="14" width="8.1640625" bestFit="1" customWidth="1"/>
    <col min="15" max="17" width="9.1640625" bestFit="1" customWidth="1"/>
    <col min="18" max="18" width="8.1640625" bestFit="1" customWidth="1"/>
    <col min="19" max="19" width="9.1640625" bestFit="1" customWidth="1"/>
    <col min="20" max="20" width="8.1640625" bestFit="1" customWidth="1"/>
    <col min="21" max="22" width="9.1640625" bestFit="1" customWidth="1"/>
    <col min="23" max="23" width="8.1640625" bestFit="1" customWidth="1"/>
    <col min="24" max="24" width="9.1640625" bestFit="1" customWidth="1"/>
    <col min="25" max="25" width="8.1640625" bestFit="1" customWidth="1"/>
    <col min="26" max="29" width="9.1640625" bestFit="1" customWidth="1"/>
    <col min="30" max="33" width="8.1640625" bestFit="1" customWidth="1"/>
    <col min="34" max="34" width="9.1640625" bestFit="1" customWidth="1"/>
    <col min="35" max="36" width="8.1640625" bestFit="1" customWidth="1"/>
    <col min="37" max="40" width="9.1640625" bestFit="1" customWidth="1"/>
    <col min="41" max="41" width="8.1640625" bestFit="1" customWidth="1"/>
    <col min="42" max="48" width="9.1640625" bestFit="1" customWidth="1"/>
    <col min="49" max="49" width="8.1640625" bestFit="1" customWidth="1"/>
    <col min="50" max="50" width="9.1640625" bestFit="1" customWidth="1"/>
    <col min="51" max="51" width="8.1640625" bestFit="1" customWidth="1"/>
    <col min="52" max="54" width="9.1640625" bestFit="1" customWidth="1"/>
    <col min="55" max="58" width="8.1640625" bestFit="1" customWidth="1"/>
    <col min="59" max="61" width="9.1640625" bestFit="1" customWidth="1"/>
    <col min="62" max="62" width="8.1640625" bestFit="1" customWidth="1"/>
    <col min="63" max="63" width="9.1640625" bestFit="1" customWidth="1"/>
    <col min="64" max="65" width="8.1640625" bestFit="1" customWidth="1"/>
    <col min="66" max="67" width="9.1640625" bestFit="1" customWidth="1"/>
    <col min="68" max="68" width="8.1640625" bestFit="1" customWidth="1"/>
    <col min="69" max="74" width="9.1640625" bestFit="1" customWidth="1"/>
    <col min="75" max="76" width="8.1640625" bestFit="1" customWidth="1"/>
    <col min="77" max="77" width="9.1640625" bestFit="1" customWidth="1"/>
    <col min="78" max="79" width="8.1640625" bestFit="1" customWidth="1"/>
    <col min="80" max="82" width="9.1640625" bestFit="1" customWidth="1"/>
    <col min="83" max="83" width="8.1640625" bestFit="1" customWidth="1"/>
    <col min="84" max="84" width="9.1640625" bestFit="1" customWidth="1"/>
    <col min="85" max="85" width="8.1640625" bestFit="1" customWidth="1"/>
    <col min="86" max="87" width="9.1640625" bestFit="1" customWidth="1"/>
    <col min="88" max="88" width="8.1640625" bestFit="1" customWidth="1"/>
    <col min="89" max="89" width="9.1640625" bestFit="1" customWidth="1"/>
    <col min="90" max="91" width="8.1640625" bestFit="1" customWidth="1"/>
    <col min="92" max="93" width="9.1640625" bestFit="1" customWidth="1"/>
    <col min="94" max="94" width="8.1640625" bestFit="1" customWidth="1"/>
    <col min="95" max="95" width="9.1640625" bestFit="1" customWidth="1"/>
    <col min="96" max="96" width="8.1640625" bestFit="1" customWidth="1"/>
    <col min="97" max="97" width="9.1640625" bestFit="1" customWidth="1"/>
    <col min="98" max="99" width="8.1640625" bestFit="1" customWidth="1"/>
    <col min="100" max="101" width="9.1640625" bestFit="1" customWidth="1"/>
    <col min="102" max="102" width="8.1640625" bestFit="1" customWidth="1"/>
    <col min="103" max="104" width="9.1640625" bestFit="1" customWidth="1"/>
    <col min="105" max="107" width="8.1640625" bestFit="1" customWidth="1"/>
    <col min="108" max="109" width="9.1640625" bestFit="1" customWidth="1"/>
    <col min="110" max="110" width="8.1640625" bestFit="1" customWidth="1"/>
    <col min="111" max="112" width="9.1640625" bestFit="1" customWidth="1"/>
    <col min="113" max="113" width="8.1640625" bestFit="1" customWidth="1"/>
    <col min="114" max="115" width="9.1640625" bestFit="1" customWidth="1"/>
    <col min="116" max="116" width="8.1640625" bestFit="1" customWidth="1"/>
    <col min="117" max="118" width="9.1640625" bestFit="1" customWidth="1"/>
    <col min="119" max="120" width="8.1640625" bestFit="1" customWidth="1"/>
    <col min="121" max="121" width="9.1640625" bestFit="1" customWidth="1"/>
    <col min="122" max="122" width="8.1640625" bestFit="1" customWidth="1"/>
    <col min="123" max="123" width="9.1640625" bestFit="1" customWidth="1"/>
    <col min="124" max="125" width="8.1640625" bestFit="1" customWidth="1"/>
    <col min="126" max="126" width="9.1640625" bestFit="1" customWidth="1"/>
    <col min="127" max="129" width="8.1640625" bestFit="1" customWidth="1"/>
    <col min="130" max="131" width="9.1640625" bestFit="1" customWidth="1"/>
    <col min="132" max="132" width="8.1640625" bestFit="1" customWidth="1"/>
    <col min="133" max="133" width="9.1640625" bestFit="1" customWidth="1"/>
    <col min="134" max="134" width="8.1640625" bestFit="1" customWidth="1"/>
    <col min="135" max="135" width="9.1640625" bestFit="1" customWidth="1"/>
    <col min="136" max="137" width="8.1640625" bestFit="1" customWidth="1"/>
    <col min="138" max="142" width="9.1640625" bestFit="1" customWidth="1"/>
    <col min="143" max="144" width="8.1640625" bestFit="1" customWidth="1"/>
    <col min="145" max="149" width="9.1640625" bestFit="1" customWidth="1"/>
    <col min="150" max="150" width="8.1640625" bestFit="1" customWidth="1"/>
    <col min="151" max="151" width="9.1640625" bestFit="1" customWidth="1"/>
    <col min="152" max="153" width="8.1640625" bestFit="1" customWidth="1"/>
  </cols>
  <sheetData>
    <row r="1" spans="1:153" x14ac:dyDescent="0.2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35</v>
      </c>
      <c r="I1" t="s">
        <v>61</v>
      </c>
      <c r="J1" t="s">
        <v>62</v>
      </c>
      <c r="K1" t="s">
        <v>63</v>
      </c>
      <c r="L1" t="s">
        <v>64</v>
      </c>
      <c r="M1" t="s">
        <v>36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37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38</v>
      </c>
      <c r="CK1" t="s">
        <v>138</v>
      </c>
      <c r="CL1" t="s">
        <v>139</v>
      </c>
      <c r="CM1" t="s">
        <v>140</v>
      </c>
      <c r="CN1" t="s">
        <v>141</v>
      </c>
      <c r="CO1" t="s">
        <v>142</v>
      </c>
      <c r="CP1" t="s">
        <v>143</v>
      </c>
      <c r="CQ1" t="s">
        <v>144</v>
      </c>
      <c r="CR1" t="s">
        <v>145</v>
      </c>
      <c r="CS1" t="s">
        <v>146</v>
      </c>
      <c r="CT1" t="s">
        <v>147</v>
      </c>
      <c r="CU1" t="s">
        <v>148</v>
      </c>
      <c r="CV1" t="s">
        <v>149</v>
      </c>
      <c r="CW1" t="s">
        <v>150</v>
      </c>
      <c r="CX1" t="s">
        <v>151</v>
      </c>
      <c r="CY1" t="s">
        <v>152</v>
      </c>
      <c r="CZ1" t="s">
        <v>153</v>
      </c>
      <c r="DA1" t="s">
        <v>154</v>
      </c>
      <c r="DB1" t="s">
        <v>155</v>
      </c>
      <c r="DC1" t="s">
        <v>156</v>
      </c>
      <c r="DD1" t="s">
        <v>157</v>
      </c>
      <c r="DE1" t="s">
        <v>158</v>
      </c>
      <c r="DF1" t="s">
        <v>159</v>
      </c>
      <c r="DG1" t="s">
        <v>160</v>
      </c>
      <c r="DH1" t="s">
        <v>161</v>
      </c>
      <c r="DI1" t="s">
        <v>162</v>
      </c>
      <c r="DJ1" t="s">
        <v>163</v>
      </c>
      <c r="DK1" t="s">
        <v>164</v>
      </c>
      <c r="DL1" t="s">
        <v>165</v>
      </c>
      <c r="DM1" t="s">
        <v>166</v>
      </c>
      <c r="DN1" t="s">
        <v>167</v>
      </c>
      <c r="DO1" t="s">
        <v>168</v>
      </c>
      <c r="DP1" t="s">
        <v>169</v>
      </c>
      <c r="DQ1" t="s">
        <v>170</v>
      </c>
      <c r="DR1" t="s">
        <v>171</v>
      </c>
      <c r="DS1" t="s">
        <v>172</v>
      </c>
      <c r="DT1" t="s">
        <v>173</v>
      </c>
      <c r="DU1" t="s">
        <v>174</v>
      </c>
      <c r="DV1" t="s">
        <v>175</v>
      </c>
      <c r="DW1" t="s">
        <v>176</v>
      </c>
      <c r="DX1" t="s">
        <v>177</v>
      </c>
      <c r="DY1" t="s">
        <v>178</v>
      </c>
      <c r="DZ1" t="s">
        <v>179</v>
      </c>
      <c r="EA1" t="s">
        <v>180</v>
      </c>
      <c r="EB1" t="s">
        <v>181</v>
      </c>
      <c r="EC1" t="s">
        <v>182</v>
      </c>
      <c r="ED1" t="s">
        <v>183</v>
      </c>
      <c r="EE1" t="s">
        <v>184</v>
      </c>
      <c r="EF1" t="s">
        <v>185</v>
      </c>
      <c r="EG1" t="s">
        <v>186</v>
      </c>
      <c r="EH1" t="s">
        <v>187</v>
      </c>
      <c r="EI1" t="s">
        <v>188</v>
      </c>
      <c r="EJ1" t="s">
        <v>189</v>
      </c>
      <c r="EK1" t="s">
        <v>190</v>
      </c>
      <c r="EL1" t="s">
        <v>191</v>
      </c>
      <c r="EM1" t="s">
        <v>192</v>
      </c>
      <c r="EN1" t="s">
        <v>193</v>
      </c>
      <c r="EO1" t="s">
        <v>194</v>
      </c>
      <c r="EP1" t="s">
        <v>195</v>
      </c>
      <c r="EQ1" t="s">
        <v>196</v>
      </c>
      <c r="ER1" t="s">
        <v>197</v>
      </c>
      <c r="ES1" t="s">
        <v>198</v>
      </c>
      <c r="ET1" t="s">
        <v>199</v>
      </c>
      <c r="EU1" t="s">
        <v>200</v>
      </c>
      <c r="EV1" t="s">
        <v>201</v>
      </c>
      <c r="EW1" t="s">
        <v>202</v>
      </c>
    </row>
    <row r="2" spans="1:153" x14ac:dyDescent="0.2">
      <c r="A2">
        <v>1970</v>
      </c>
      <c r="B2">
        <v>5914.53</v>
      </c>
      <c r="C2">
        <v>3910.61</v>
      </c>
      <c r="D2">
        <v>8999.2900000000009</v>
      </c>
      <c r="E2">
        <v>2871.92</v>
      </c>
      <c r="F2">
        <v>3635.18</v>
      </c>
      <c r="G2">
        <v>4207.87</v>
      </c>
      <c r="H2">
        <v>19500.349999999999</v>
      </c>
      <c r="I2">
        <v>13693.77</v>
      </c>
      <c r="J2">
        <v>760.04</v>
      </c>
      <c r="K2">
        <v>15997.31</v>
      </c>
      <c r="L2">
        <v>1888.43</v>
      </c>
      <c r="M2">
        <v>746.4</v>
      </c>
      <c r="N2">
        <v>1517.12</v>
      </c>
      <c r="O2">
        <v>3734.72</v>
      </c>
      <c r="P2">
        <v>14863.64</v>
      </c>
      <c r="Q2">
        <v>16532.59</v>
      </c>
      <c r="R2">
        <v>3889.74</v>
      </c>
      <c r="S2">
        <v>20246.66</v>
      </c>
      <c r="T2">
        <v>1711.44</v>
      </c>
      <c r="U2">
        <v>3501.96</v>
      </c>
      <c r="V2">
        <v>14123.15</v>
      </c>
      <c r="W2">
        <v>1492.47</v>
      </c>
      <c r="X2">
        <v>793.18</v>
      </c>
      <c r="Y2">
        <v>1398.45</v>
      </c>
      <c r="Z2">
        <v>18531.02</v>
      </c>
      <c r="AA2">
        <v>27939</v>
      </c>
      <c r="AB2">
        <v>7110.59</v>
      </c>
      <c r="AC2">
        <v>1415.82</v>
      </c>
      <c r="AD2">
        <v>2764.27</v>
      </c>
      <c r="AE2">
        <v>1597.15</v>
      </c>
      <c r="AF2">
        <v>2710.6</v>
      </c>
      <c r="AG2">
        <v>1359.48</v>
      </c>
      <c r="AH2">
        <v>4311.63</v>
      </c>
      <c r="AI2">
        <v>2650.4</v>
      </c>
      <c r="AJ2">
        <v>1393.25</v>
      </c>
      <c r="AK2">
        <v>5888.71</v>
      </c>
      <c r="AL2">
        <v>26469.52</v>
      </c>
      <c r="AM2">
        <v>7290.35</v>
      </c>
      <c r="AN2">
        <v>14905.27</v>
      </c>
      <c r="AO2">
        <v>6531.47</v>
      </c>
      <c r="AP2">
        <v>3400.02</v>
      </c>
      <c r="AQ2">
        <v>19504.23</v>
      </c>
      <c r="AR2">
        <v>2979.29</v>
      </c>
      <c r="AS2">
        <v>5435.6</v>
      </c>
      <c r="AT2">
        <v>4693.92</v>
      </c>
      <c r="AU2">
        <v>1079.49</v>
      </c>
      <c r="AV2">
        <v>10763.33</v>
      </c>
      <c r="AW2">
        <v>622.28</v>
      </c>
      <c r="AX2">
        <v>14941.59</v>
      </c>
      <c r="AY2">
        <v>3395.01</v>
      </c>
      <c r="AZ2">
        <v>16375.96</v>
      </c>
      <c r="BA2">
        <v>5475.54</v>
      </c>
      <c r="BB2">
        <v>15025.77</v>
      </c>
      <c r="BC2">
        <v>4242.51</v>
      </c>
      <c r="BD2">
        <v>2542.2600000000002</v>
      </c>
      <c r="BE2">
        <v>2839.9</v>
      </c>
      <c r="BF2">
        <v>1401.15</v>
      </c>
      <c r="BG2">
        <v>1519.35</v>
      </c>
      <c r="BH2">
        <v>10390.52</v>
      </c>
      <c r="BI2">
        <v>1751.14</v>
      </c>
      <c r="BJ2">
        <v>3036.2</v>
      </c>
      <c r="BK2">
        <v>7714.16</v>
      </c>
      <c r="BL2">
        <v>2247.7800000000002</v>
      </c>
      <c r="BM2">
        <v>1148.69</v>
      </c>
      <c r="BN2">
        <v>5537.74</v>
      </c>
      <c r="BO2">
        <v>988.8</v>
      </c>
      <c r="BP2">
        <v>1275.22</v>
      </c>
      <c r="BQ2">
        <v>9358.11</v>
      </c>
      <c r="BR2">
        <v>3762.44</v>
      </c>
      <c r="BS2">
        <v>3315.96</v>
      </c>
      <c r="BT2">
        <v>16029.73</v>
      </c>
      <c r="BU2">
        <v>13481.05</v>
      </c>
      <c r="BV2">
        <v>12622.16</v>
      </c>
      <c r="BW2">
        <v>6575.89</v>
      </c>
      <c r="BX2">
        <v>2823.81</v>
      </c>
      <c r="BY2">
        <v>12912.31</v>
      </c>
      <c r="BZ2">
        <v>1840.5</v>
      </c>
      <c r="CA2">
        <v>1661.37</v>
      </c>
      <c r="CB2">
        <v>2945.64</v>
      </c>
      <c r="CC2">
        <v>1985.9</v>
      </c>
      <c r="CD2">
        <v>31851.53</v>
      </c>
      <c r="CE2">
        <v>663.11</v>
      </c>
      <c r="CF2">
        <v>6005.07</v>
      </c>
      <c r="CG2">
        <v>2540.41</v>
      </c>
      <c r="CH2">
        <v>2950.62</v>
      </c>
      <c r="CI2">
        <v>3005.94</v>
      </c>
      <c r="CJ2">
        <v>1133.3499999999999</v>
      </c>
      <c r="CK2">
        <v>25419.59</v>
      </c>
      <c r="CL2">
        <v>2105.19</v>
      </c>
      <c r="CM2">
        <v>1759.53</v>
      </c>
      <c r="CN2">
        <v>1563.97</v>
      </c>
      <c r="CO2">
        <v>8093.22</v>
      </c>
      <c r="CP2">
        <v>600.70000000000005</v>
      </c>
      <c r="CQ2">
        <v>3610.76</v>
      </c>
      <c r="CR2">
        <v>753.45</v>
      </c>
      <c r="CS2">
        <v>1221.94</v>
      </c>
      <c r="CT2">
        <v>643.39</v>
      </c>
      <c r="CU2">
        <v>2404.89</v>
      </c>
      <c r="CV2">
        <v>7968.86</v>
      </c>
      <c r="CW2">
        <v>4485.5200000000004</v>
      </c>
      <c r="CX2">
        <v>1115.94</v>
      </c>
      <c r="CY2">
        <v>3256.32</v>
      </c>
      <c r="CZ2">
        <v>6057.17</v>
      </c>
      <c r="DA2">
        <v>1373.59</v>
      </c>
      <c r="DB2">
        <v>4532.67</v>
      </c>
      <c r="DC2">
        <v>6483.8</v>
      </c>
      <c r="DD2">
        <v>17929.650000000001</v>
      </c>
      <c r="DE2">
        <v>16600.61</v>
      </c>
      <c r="DF2">
        <v>762.88</v>
      </c>
      <c r="DG2">
        <v>15804.54</v>
      </c>
      <c r="DH2">
        <v>11265.57</v>
      </c>
      <c r="DI2">
        <v>1801.21</v>
      </c>
      <c r="DJ2">
        <v>5138.3599999999997</v>
      </c>
      <c r="DK2">
        <v>3643.05</v>
      </c>
      <c r="DL2">
        <v>2286.36</v>
      </c>
      <c r="DM2">
        <v>5284.22</v>
      </c>
      <c r="DN2">
        <v>7743</v>
      </c>
      <c r="DO2">
        <v>2005.63</v>
      </c>
      <c r="DP2">
        <v>1436.77</v>
      </c>
      <c r="DQ2">
        <v>2794.8</v>
      </c>
      <c r="DR2">
        <v>997.63</v>
      </c>
      <c r="DS2">
        <v>18625.150000000001</v>
      </c>
      <c r="DT2">
        <v>1436.01</v>
      </c>
      <c r="DU2">
        <v>2211.52</v>
      </c>
      <c r="DV2">
        <v>5797.15</v>
      </c>
      <c r="DW2">
        <v>1289.28</v>
      </c>
      <c r="DX2">
        <v>2517</v>
      </c>
      <c r="DY2">
        <v>1831.66</v>
      </c>
      <c r="DZ2">
        <v>4540.8</v>
      </c>
      <c r="EA2">
        <v>19345.96</v>
      </c>
      <c r="EB2">
        <v>2406.4299999999998</v>
      </c>
      <c r="EC2">
        <v>7280.79</v>
      </c>
      <c r="ED2">
        <v>3196.97</v>
      </c>
      <c r="EE2">
        <v>3278.26</v>
      </c>
      <c r="EF2">
        <v>1295.58</v>
      </c>
      <c r="EG2">
        <v>1689.56</v>
      </c>
      <c r="EH2">
        <v>2228.83</v>
      </c>
      <c r="EI2">
        <v>10295.56</v>
      </c>
      <c r="EJ2">
        <v>2530.0300000000002</v>
      </c>
      <c r="EK2">
        <v>6671.9</v>
      </c>
      <c r="EL2">
        <v>4707.97</v>
      </c>
      <c r="EM2">
        <v>1775.57</v>
      </c>
      <c r="EN2">
        <v>1044.79</v>
      </c>
      <c r="EO2">
        <v>7791.91</v>
      </c>
      <c r="EP2">
        <v>23473.16</v>
      </c>
      <c r="EQ2">
        <v>3033.5</v>
      </c>
      <c r="ER2">
        <v>8681.34</v>
      </c>
      <c r="ES2">
        <v>5461.92</v>
      </c>
      <c r="ET2">
        <v>785</v>
      </c>
      <c r="EU2">
        <v>7706.42</v>
      </c>
      <c r="EV2">
        <v>3558.38</v>
      </c>
      <c r="EW2">
        <v>2469.71</v>
      </c>
    </row>
    <row r="3" spans="1:153" x14ac:dyDescent="0.2">
      <c r="A3">
        <v>1971</v>
      </c>
      <c r="B3">
        <v>6405.98</v>
      </c>
      <c r="C3">
        <v>4055.18</v>
      </c>
      <c r="D3">
        <v>8710.0300000000007</v>
      </c>
      <c r="E3">
        <v>2917.56</v>
      </c>
      <c r="F3">
        <v>3742.27</v>
      </c>
      <c r="G3">
        <v>4447.6099999999997</v>
      </c>
      <c r="H3">
        <v>19703.8</v>
      </c>
      <c r="I3">
        <v>14321.32</v>
      </c>
      <c r="J3">
        <v>760.05</v>
      </c>
      <c r="K3">
        <v>16467.73</v>
      </c>
      <c r="L3">
        <v>1899.68</v>
      </c>
      <c r="M3">
        <v>727.04</v>
      </c>
      <c r="N3">
        <v>1453.25</v>
      </c>
      <c r="O3">
        <v>3967.77</v>
      </c>
      <c r="P3">
        <v>14566.58</v>
      </c>
      <c r="Q3">
        <v>16212.69</v>
      </c>
      <c r="R3">
        <v>4130.9399999999996</v>
      </c>
      <c r="S3">
        <v>20721.46</v>
      </c>
      <c r="T3">
        <v>1772.84</v>
      </c>
      <c r="U3">
        <v>3809.55</v>
      </c>
      <c r="V3">
        <v>14685.5</v>
      </c>
      <c r="W3">
        <v>1482.92</v>
      </c>
      <c r="X3">
        <v>961.59</v>
      </c>
      <c r="Y3">
        <v>1328.27</v>
      </c>
      <c r="Z3">
        <v>19169.28</v>
      </c>
      <c r="AA3">
        <v>29087.31</v>
      </c>
      <c r="AB3">
        <v>7711.81</v>
      </c>
      <c r="AC3">
        <v>1484.25</v>
      </c>
      <c r="AD3">
        <v>2627.32</v>
      </c>
      <c r="AE3">
        <v>1556.85</v>
      </c>
      <c r="AF3">
        <v>2553.2600000000002</v>
      </c>
      <c r="AG3">
        <v>1404.12</v>
      </c>
      <c r="AH3">
        <v>4629.25</v>
      </c>
      <c r="AI3">
        <v>2706.86</v>
      </c>
      <c r="AJ3">
        <v>1450.92</v>
      </c>
      <c r="AK3">
        <v>5908.73</v>
      </c>
      <c r="AL3">
        <v>26062.13</v>
      </c>
      <c r="AM3">
        <v>7866.66</v>
      </c>
      <c r="AN3">
        <v>15406.4</v>
      </c>
      <c r="AO3">
        <v>6540.66</v>
      </c>
      <c r="AP3">
        <v>3529.26</v>
      </c>
      <c r="AQ3">
        <v>19836.68</v>
      </c>
      <c r="AR3">
        <v>3166.95</v>
      </c>
      <c r="AS3">
        <v>5140.1400000000003</v>
      </c>
      <c r="AT3">
        <v>4803.5200000000004</v>
      </c>
      <c r="AU3">
        <v>1075.69</v>
      </c>
      <c r="AV3">
        <v>11194.71</v>
      </c>
      <c r="AW3">
        <v>629.29999999999995</v>
      </c>
      <c r="AX3">
        <v>15111.42</v>
      </c>
      <c r="AY3">
        <v>3560.67</v>
      </c>
      <c r="AZ3">
        <v>17203.599999999999</v>
      </c>
      <c r="BA3">
        <v>6008.8</v>
      </c>
      <c r="BB3">
        <v>15244.37</v>
      </c>
      <c r="BC3">
        <v>4225.3599999999997</v>
      </c>
      <c r="BD3">
        <v>2652.86</v>
      </c>
      <c r="BE3">
        <v>2750.53</v>
      </c>
      <c r="BF3">
        <v>1327.83</v>
      </c>
      <c r="BG3">
        <v>1709.31</v>
      </c>
      <c r="BH3">
        <v>11127.77</v>
      </c>
      <c r="BI3">
        <v>1877.39</v>
      </c>
      <c r="BJ3">
        <v>3047.82</v>
      </c>
      <c r="BK3">
        <v>8358.68</v>
      </c>
      <c r="BL3">
        <v>2200.86</v>
      </c>
      <c r="BM3">
        <v>1147.31</v>
      </c>
      <c r="BN3">
        <v>5836.24</v>
      </c>
      <c r="BO3">
        <v>1030.8900000000001</v>
      </c>
      <c r="BP3">
        <v>1291.74</v>
      </c>
      <c r="BQ3">
        <v>9655.01</v>
      </c>
      <c r="BR3">
        <v>4216.63</v>
      </c>
      <c r="BS3">
        <v>3423.01</v>
      </c>
      <c r="BT3">
        <v>19344.73</v>
      </c>
      <c r="BU3">
        <v>14587.28</v>
      </c>
      <c r="BV3">
        <v>12822.98</v>
      </c>
      <c r="BW3">
        <v>6677.24</v>
      </c>
      <c r="BX3">
        <v>2685.84</v>
      </c>
      <c r="BY3">
        <v>13563.41</v>
      </c>
      <c r="BZ3">
        <v>1908.62</v>
      </c>
      <c r="CA3">
        <v>1547.45</v>
      </c>
      <c r="CB3">
        <v>3266.44</v>
      </c>
      <c r="CC3">
        <v>2267.71</v>
      </c>
      <c r="CD3">
        <v>37612.33</v>
      </c>
      <c r="CE3">
        <v>677.59</v>
      </c>
      <c r="CF3">
        <v>6393</v>
      </c>
      <c r="CG3">
        <v>2616.27</v>
      </c>
      <c r="CH3">
        <v>3082.66</v>
      </c>
      <c r="CI3">
        <v>2956.38</v>
      </c>
      <c r="CJ3">
        <v>994.37</v>
      </c>
      <c r="CK3">
        <v>24205.03</v>
      </c>
      <c r="CL3">
        <v>2184.56</v>
      </c>
      <c r="CM3">
        <v>1780.31</v>
      </c>
      <c r="CN3">
        <v>1585.01</v>
      </c>
      <c r="CO3">
        <v>8187.17</v>
      </c>
      <c r="CP3">
        <v>602.49</v>
      </c>
      <c r="CQ3">
        <v>3822.5</v>
      </c>
      <c r="CR3">
        <v>756.75</v>
      </c>
      <c r="CS3">
        <v>1242.4100000000001</v>
      </c>
      <c r="CT3">
        <v>676.24</v>
      </c>
      <c r="CU3">
        <v>2352.98</v>
      </c>
      <c r="CV3">
        <v>8148.08</v>
      </c>
      <c r="CW3">
        <v>4545.21</v>
      </c>
      <c r="CX3">
        <v>1230.57</v>
      </c>
      <c r="CY3">
        <v>3765</v>
      </c>
      <c r="CZ3">
        <v>6189.54</v>
      </c>
      <c r="DA3">
        <v>1386.85</v>
      </c>
      <c r="DB3">
        <v>4938.75</v>
      </c>
      <c r="DC3">
        <v>6530.15</v>
      </c>
      <c r="DD3">
        <v>18658.64</v>
      </c>
      <c r="DE3">
        <v>17411.05</v>
      </c>
      <c r="DF3">
        <v>734</v>
      </c>
      <c r="DG3">
        <v>16542.919999999998</v>
      </c>
      <c r="DH3">
        <v>7621.79</v>
      </c>
      <c r="DI3">
        <v>1792.18</v>
      </c>
      <c r="DJ3">
        <v>5583.17</v>
      </c>
      <c r="DK3">
        <v>3666.54</v>
      </c>
      <c r="DL3">
        <v>2344.91</v>
      </c>
      <c r="DM3">
        <v>5631.36</v>
      </c>
      <c r="DN3">
        <v>8301.31</v>
      </c>
      <c r="DO3">
        <v>2073.41</v>
      </c>
      <c r="DP3">
        <v>1613.79</v>
      </c>
      <c r="DQ3">
        <v>3125.43</v>
      </c>
      <c r="DR3">
        <v>977.17</v>
      </c>
      <c r="DS3">
        <v>21875.47</v>
      </c>
      <c r="DT3">
        <v>1476.05</v>
      </c>
      <c r="DU3">
        <v>2140.3000000000002</v>
      </c>
      <c r="DV3">
        <v>6467.87</v>
      </c>
      <c r="DW3">
        <v>1287.73</v>
      </c>
      <c r="DX3">
        <v>2478.64</v>
      </c>
      <c r="DY3">
        <v>1886.35</v>
      </c>
      <c r="DZ3">
        <v>4810.38</v>
      </c>
      <c r="EA3">
        <v>19322.86</v>
      </c>
      <c r="EB3">
        <v>2739.78</v>
      </c>
      <c r="EC3">
        <v>8230.5</v>
      </c>
      <c r="ED3">
        <v>3430.32</v>
      </c>
      <c r="EE3">
        <v>3549.53</v>
      </c>
      <c r="EF3">
        <v>1298.19</v>
      </c>
      <c r="EG3">
        <v>1726.65</v>
      </c>
      <c r="EH3">
        <v>2247.54</v>
      </c>
      <c r="EI3">
        <v>9906.4699999999993</v>
      </c>
      <c r="EJ3">
        <v>2691.59</v>
      </c>
      <c r="EK3">
        <v>6660.56</v>
      </c>
      <c r="EL3">
        <v>5247.18</v>
      </c>
      <c r="EM3">
        <v>1793.68</v>
      </c>
      <c r="EN3">
        <v>956.82</v>
      </c>
      <c r="EO3">
        <v>7825.8</v>
      </c>
      <c r="EP3">
        <v>24047.360000000001</v>
      </c>
      <c r="EQ3">
        <v>3103.28</v>
      </c>
      <c r="ER3">
        <v>8166.12</v>
      </c>
      <c r="ES3">
        <v>4716.78</v>
      </c>
      <c r="ET3">
        <v>795.46</v>
      </c>
      <c r="EU3">
        <v>7614.59</v>
      </c>
      <c r="EV3">
        <v>2786.39</v>
      </c>
      <c r="EW3">
        <v>2607.8000000000002</v>
      </c>
    </row>
    <row r="4" spans="1:153" x14ac:dyDescent="0.2">
      <c r="A4">
        <v>1972</v>
      </c>
      <c r="B4">
        <v>6940.91</v>
      </c>
      <c r="C4">
        <v>3968.92</v>
      </c>
      <c r="D4">
        <v>9644.24</v>
      </c>
      <c r="E4">
        <v>2965.37</v>
      </c>
      <c r="F4">
        <v>3767.19</v>
      </c>
      <c r="G4">
        <v>4705.76</v>
      </c>
      <c r="H4">
        <v>20324.8</v>
      </c>
      <c r="I4">
        <v>15187.65</v>
      </c>
      <c r="J4">
        <v>686.02</v>
      </c>
      <c r="K4">
        <v>17499.89</v>
      </c>
      <c r="L4">
        <v>1885.78</v>
      </c>
      <c r="M4">
        <v>841.48</v>
      </c>
      <c r="N4">
        <v>1351.31</v>
      </c>
      <c r="O4">
        <v>4245.8</v>
      </c>
      <c r="P4">
        <v>15408.64</v>
      </c>
      <c r="Q4">
        <v>15609.01</v>
      </c>
      <c r="R4">
        <v>3742.98</v>
      </c>
      <c r="S4">
        <v>20863.43</v>
      </c>
      <c r="T4">
        <v>1770.99</v>
      </c>
      <c r="U4">
        <v>4173.8100000000004</v>
      </c>
      <c r="V4">
        <v>14562.98</v>
      </c>
      <c r="W4">
        <v>1452.55</v>
      </c>
      <c r="X4">
        <v>1159.49</v>
      </c>
      <c r="Y4">
        <v>1270.3399999999999</v>
      </c>
      <c r="Z4">
        <v>19993.89</v>
      </c>
      <c r="AA4">
        <v>30024.87</v>
      </c>
      <c r="AB4">
        <v>7495.91</v>
      </c>
      <c r="AC4">
        <v>1466.05</v>
      </c>
      <c r="AD4">
        <v>2616.54</v>
      </c>
      <c r="AE4">
        <v>1595.97</v>
      </c>
      <c r="AF4">
        <v>2349.5300000000002</v>
      </c>
      <c r="AG4">
        <v>1422.17</v>
      </c>
      <c r="AH4">
        <v>5017.25</v>
      </c>
      <c r="AI4">
        <v>2711.99</v>
      </c>
      <c r="AJ4">
        <v>1481.15</v>
      </c>
      <c r="AK4">
        <v>6181.53</v>
      </c>
      <c r="AL4">
        <v>26631.4</v>
      </c>
      <c r="AM4">
        <v>8216.43</v>
      </c>
      <c r="AN4">
        <v>16142.21</v>
      </c>
      <c r="AO4">
        <v>6396.61</v>
      </c>
      <c r="AP4">
        <v>3886.65</v>
      </c>
      <c r="AQ4">
        <v>20614.95</v>
      </c>
      <c r="AR4">
        <v>3401.92</v>
      </c>
      <c r="AS4">
        <v>5670.52</v>
      </c>
      <c r="AT4">
        <v>4713.74</v>
      </c>
      <c r="AU4">
        <v>1118.8800000000001</v>
      </c>
      <c r="AV4">
        <v>12031.51</v>
      </c>
      <c r="AW4">
        <v>644.75</v>
      </c>
      <c r="AX4">
        <v>15979.86</v>
      </c>
      <c r="AY4">
        <v>3766.28</v>
      </c>
      <c r="AZ4">
        <v>18012.22</v>
      </c>
      <c r="BA4">
        <v>5717.63</v>
      </c>
      <c r="BB4">
        <v>15713.73</v>
      </c>
      <c r="BC4">
        <v>3520.87</v>
      </c>
      <c r="BD4">
        <v>2694</v>
      </c>
      <c r="BE4">
        <v>2720.77</v>
      </c>
      <c r="BF4">
        <v>1374.84</v>
      </c>
      <c r="BG4">
        <v>1693.04</v>
      </c>
      <c r="BH4">
        <v>12162.42</v>
      </c>
      <c r="BI4">
        <v>2054.39</v>
      </c>
      <c r="BJ4">
        <v>3152.72</v>
      </c>
      <c r="BK4">
        <v>9240.02</v>
      </c>
      <c r="BL4">
        <v>2281.75</v>
      </c>
      <c r="BM4">
        <v>1140.06</v>
      </c>
      <c r="BN4">
        <v>6117.63</v>
      </c>
      <c r="BO4">
        <v>1108.1500000000001</v>
      </c>
      <c r="BP4">
        <v>1297.8499999999999</v>
      </c>
      <c r="BQ4">
        <v>10434.57</v>
      </c>
      <c r="BR4">
        <v>4647.17</v>
      </c>
      <c r="BS4">
        <v>3220.34</v>
      </c>
      <c r="BT4">
        <v>19050.259999999998</v>
      </c>
      <c r="BU4">
        <v>15668.87</v>
      </c>
      <c r="BV4">
        <v>13404.2</v>
      </c>
      <c r="BW4">
        <v>7206.59</v>
      </c>
      <c r="BX4">
        <v>2730.8</v>
      </c>
      <c r="BY4">
        <v>14607.86</v>
      </c>
      <c r="BZ4">
        <v>1994.17</v>
      </c>
      <c r="CA4">
        <v>1431.37</v>
      </c>
      <c r="CB4">
        <v>3553.01</v>
      </c>
      <c r="CC4">
        <v>2549.0100000000002</v>
      </c>
      <c r="CD4">
        <v>37110.160000000003</v>
      </c>
      <c r="CE4">
        <v>681.72</v>
      </c>
      <c r="CF4">
        <v>6943.56</v>
      </c>
      <c r="CG4">
        <v>2552.17</v>
      </c>
      <c r="CH4">
        <v>3092.64</v>
      </c>
      <c r="CI4">
        <v>2977.84</v>
      </c>
      <c r="CJ4">
        <v>1175.58</v>
      </c>
      <c r="CK4">
        <v>25634.05</v>
      </c>
      <c r="CL4">
        <v>2192.7399999999998</v>
      </c>
      <c r="CM4">
        <v>1670.97</v>
      </c>
      <c r="CN4">
        <v>1556.04</v>
      </c>
      <c r="CO4">
        <v>8599.4599999999991</v>
      </c>
      <c r="CP4">
        <v>521.26</v>
      </c>
      <c r="CQ4">
        <v>4143.75</v>
      </c>
      <c r="CR4">
        <v>739.71</v>
      </c>
      <c r="CS4">
        <v>1249.22</v>
      </c>
      <c r="CT4">
        <v>693.54</v>
      </c>
      <c r="CU4">
        <v>2281.2600000000002</v>
      </c>
      <c r="CV4">
        <v>8343.4699999999993</v>
      </c>
      <c r="CW4">
        <v>4816.95</v>
      </c>
      <c r="CX4">
        <v>1315.5</v>
      </c>
      <c r="CY4">
        <v>3839.96</v>
      </c>
      <c r="CZ4">
        <v>6118.94</v>
      </c>
      <c r="DA4">
        <v>1316.71</v>
      </c>
      <c r="DB4">
        <v>5177.46</v>
      </c>
      <c r="DC4">
        <v>6417.31</v>
      </c>
      <c r="DD4">
        <v>19282.97</v>
      </c>
      <c r="DE4">
        <v>17892.349999999999</v>
      </c>
      <c r="DF4">
        <v>742.29</v>
      </c>
      <c r="DG4">
        <v>17634.84</v>
      </c>
      <c r="DH4">
        <v>6323.01</v>
      </c>
      <c r="DI4">
        <v>1796.68</v>
      </c>
      <c r="DJ4">
        <v>5767.54</v>
      </c>
      <c r="DK4">
        <v>3637.02</v>
      </c>
      <c r="DL4">
        <v>2383.13</v>
      </c>
      <c r="DM4">
        <v>5852.13</v>
      </c>
      <c r="DN4">
        <v>8928.33</v>
      </c>
      <c r="DO4">
        <v>2173.65</v>
      </c>
      <c r="DP4">
        <v>1841.6</v>
      </c>
      <c r="DQ4">
        <v>3429.58</v>
      </c>
      <c r="DR4">
        <v>984.22</v>
      </c>
      <c r="DS4">
        <v>24759.81</v>
      </c>
      <c r="DT4">
        <v>1290.24</v>
      </c>
      <c r="DU4">
        <v>2154.06</v>
      </c>
      <c r="DV4">
        <v>7205.02</v>
      </c>
      <c r="DW4">
        <v>1318.52</v>
      </c>
      <c r="DX4">
        <v>2575.69</v>
      </c>
      <c r="DY4">
        <v>1906.35</v>
      </c>
      <c r="DZ4">
        <v>4999.05</v>
      </c>
      <c r="EA4">
        <v>19636.37</v>
      </c>
      <c r="EB4">
        <v>3237.17</v>
      </c>
      <c r="EC4">
        <v>8543.75</v>
      </c>
      <c r="ED4">
        <v>4094.23</v>
      </c>
      <c r="EE4">
        <v>3817.43</v>
      </c>
      <c r="EF4">
        <v>1168.17</v>
      </c>
      <c r="EG4">
        <v>1706.59</v>
      </c>
      <c r="EH4">
        <v>2303.56</v>
      </c>
      <c r="EI4">
        <v>10711.22</v>
      </c>
      <c r="EJ4">
        <v>3104.63</v>
      </c>
      <c r="EK4">
        <v>7071.49</v>
      </c>
      <c r="EL4">
        <v>5925</v>
      </c>
      <c r="EM4">
        <v>1850.09</v>
      </c>
      <c r="EN4">
        <v>1083.17</v>
      </c>
      <c r="EO4">
        <v>7633.29</v>
      </c>
      <c r="EP4">
        <v>25132.89</v>
      </c>
      <c r="EQ4">
        <v>3767.92</v>
      </c>
      <c r="ER4">
        <v>8169.34</v>
      </c>
      <c r="ES4">
        <v>4576.4399999999996</v>
      </c>
      <c r="ET4">
        <v>792.47</v>
      </c>
      <c r="EU4">
        <v>7733.44</v>
      </c>
      <c r="EV4">
        <v>2922.81</v>
      </c>
      <c r="EW4">
        <v>2828.63</v>
      </c>
    </row>
    <row r="5" spans="1:153" x14ac:dyDescent="0.2">
      <c r="A5">
        <v>1973</v>
      </c>
      <c r="B5">
        <v>7521.43</v>
      </c>
      <c r="C5">
        <v>4181.8900000000003</v>
      </c>
      <c r="D5">
        <v>9966.27</v>
      </c>
      <c r="E5">
        <v>3014.07</v>
      </c>
      <c r="F5">
        <v>3910.49</v>
      </c>
      <c r="G5">
        <v>5020.8500000000004</v>
      </c>
      <c r="H5">
        <v>21106.32</v>
      </c>
      <c r="I5">
        <v>16015.04</v>
      </c>
      <c r="J5">
        <v>746.07</v>
      </c>
      <c r="K5">
        <v>18804.509999999998</v>
      </c>
      <c r="L5">
        <v>1973.15</v>
      </c>
      <c r="M5">
        <v>788</v>
      </c>
      <c r="N5">
        <v>1113.77</v>
      </c>
      <c r="O5">
        <v>4572.25</v>
      </c>
      <c r="P5">
        <v>17138.98</v>
      </c>
      <c r="Q5">
        <v>16224.37</v>
      </c>
      <c r="R5">
        <v>3960.6</v>
      </c>
      <c r="S5">
        <v>20945.14</v>
      </c>
      <c r="T5">
        <v>1837.36</v>
      </c>
      <c r="U5">
        <v>4665.51</v>
      </c>
      <c r="V5">
        <v>15150.2</v>
      </c>
      <c r="W5">
        <v>1429.48</v>
      </c>
      <c r="X5">
        <v>1371.13</v>
      </c>
      <c r="Y5">
        <v>1336.26</v>
      </c>
      <c r="Z5">
        <v>21386.38</v>
      </c>
      <c r="AA5">
        <v>30624.78</v>
      </c>
      <c r="AB5">
        <v>7146.1</v>
      </c>
      <c r="AC5">
        <v>1535.08</v>
      </c>
      <c r="AD5">
        <v>2727.72</v>
      </c>
      <c r="AE5">
        <v>1647.46</v>
      </c>
      <c r="AF5">
        <v>2601.85</v>
      </c>
      <c r="AG5">
        <v>1419.32</v>
      </c>
      <c r="AH5">
        <v>5473.38</v>
      </c>
      <c r="AI5">
        <v>2852.37</v>
      </c>
      <c r="AJ5">
        <v>1508.83</v>
      </c>
      <c r="AK5">
        <v>6458.07</v>
      </c>
      <c r="AL5">
        <v>28623.29</v>
      </c>
      <c r="AM5">
        <v>8039.21</v>
      </c>
      <c r="AN5">
        <v>16949.23</v>
      </c>
      <c r="AO5">
        <v>6304.75</v>
      </c>
      <c r="AP5">
        <v>4345.12</v>
      </c>
      <c r="AQ5">
        <v>21589.57</v>
      </c>
      <c r="AR5">
        <v>3674.61</v>
      </c>
      <c r="AS5">
        <v>6033.76</v>
      </c>
      <c r="AT5">
        <v>4961.29</v>
      </c>
      <c r="AU5">
        <v>1104.3499999999999</v>
      </c>
      <c r="AV5">
        <v>12796.74</v>
      </c>
      <c r="AW5">
        <v>647.88</v>
      </c>
      <c r="AX5">
        <v>17109.330000000002</v>
      </c>
      <c r="AY5">
        <v>4111.04</v>
      </c>
      <c r="AZ5">
        <v>19186.04</v>
      </c>
      <c r="BA5">
        <v>6466.75</v>
      </c>
      <c r="BB5">
        <v>16468.43</v>
      </c>
      <c r="BC5">
        <v>3890.95</v>
      </c>
      <c r="BD5">
        <v>2721.02</v>
      </c>
      <c r="BE5">
        <v>2871.9</v>
      </c>
      <c r="BF5">
        <v>1374.06</v>
      </c>
      <c r="BG5">
        <v>1800.65</v>
      </c>
      <c r="BH5">
        <v>13009.89</v>
      </c>
      <c r="BI5">
        <v>2180.5500000000002</v>
      </c>
      <c r="BJ5">
        <v>3274.83</v>
      </c>
      <c r="BK5">
        <v>10102.370000000001</v>
      </c>
      <c r="BL5">
        <v>2400.1999999999998</v>
      </c>
      <c r="BM5">
        <v>1195.6600000000001</v>
      </c>
      <c r="BN5">
        <v>6444.07</v>
      </c>
      <c r="BO5">
        <v>1242.6099999999999</v>
      </c>
      <c r="BP5">
        <v>1343.52</v>
      </c>
      <c r="BQ5">
        <v>11059.04</v>
      </c>
      <c r="BR5">
        <v>5493.14</v>
      </c>
      <c r="BS5">
        <v>3757.4</v>
      </c>
      <c r="BT5">
        <v>21519.14</v>
      </c>
      <c r="BU5">
        <v>16329.79</v>
      </c>
      <c r="BV5">
        <v>14226.57</v>
      </c>
      <c r="BW5">
        <v>7177.84</v>
      </c>
      <c r="BX5">
        <v>2510.58</v>
      </c>
      <c r="BY5">
        <v>15528.49</v>
      </c>
      <c r="BZ5">
        <v>1967.6</v>
      </c>
      <c r="CA5">
        <v>1137.97</v>
      </c>
      <c r="CB5">
        <v>3167.46</v>
      </c>
      <c r="CC5">
        <v>3061.09</v>
      </c>
      <c r="CD5">
        <v>35539.96</v>
      </c>
      <c r="CE5">
        <v>721.98</v>
      </c>
      <c r="CF5">
        <v>7222.82</v>
      </c>
      <c r="CG5">
        <v>2684.04</v>
      </c>
      <c r="CH5">
        <v>3160.41</v>
      </c>
      <c r="CI5">
        <v>3124.36</v>
      </c>
      <c r="CJ5">
        <v>1424.2</v>
      </c>
      <c r="CK5">
        <v>28927.65</v>
      </c>
      <c r="CL5">
        <v>2218.85</v>
      </c>
      <c r="CM5">
        <v>1595.63</v>
      </c>
      <c r="CN5">
        <v>1521.14</v>
      </c>
      <c r="CO5">
        <v>9015.7000000000007</v>
      </c>
      <c r="CP5">
        <v>523.04999999999995</v>
      </c>
      <c r="CQ5">
        <v>4427.28</v>
      </c>
      <c r="CR5">
        <v>743.86</v>
      </c>
      <c r="CS5">
        <v>1320.67</v>
      </c>
      <c r="CT5">
        <v>709.41</v>
      </c>
      <c r="CU5">
        <v>2225.58</v>
      </c>
      <c r="CV5">
        <v>8462.34</v>
      </c>
      <c r="CW5">
        <v>4908.3999999999996</v>
      </c>
      <c r="CX5">
        <v>1232.6600000000001</v>
      </c>
      <c r="CY5">
        <v>4511.47</v>
      </c>
      <c r="CZ5">
        <v>6160.7</v>
      </c>
      <c r="DA5">
        <v>1104.1300000000001</v>
      </c>
      <c r="DB5">
        <v>5757.14</v>
      </c>
      <c r="DC5">
        <v>6755.99</v>
      </c>
      <c r="DD5">
        <v>20423.5</v>
      </c>
      <c r="DE5">
        <v>18858.32</v>
      </c>
      <c r="DF5">
        <v>719.13</v>
      </c>
      <c r="DG5">
        <v>18991.63</v>
      </c>
      <c r="DH5">
        <v>5051.38</v>
      </c>
      <c r="DI5">
        <v>1844.22</v>
      </c>
      <c r="DJ5">
        <v>5844.21</v>
      </c>
      <c r="DK5">
        <v>3911.67</v>
      </c>
      <c r="DL5">
        <v>2591.39</v>
      </c>
      <c r="DM5">
        <v>6053.18</v>
      </c>
      <c r="DN5">
        <v>9769.06</v>
      </c>
      <c r="DO5">
        <v>2292.04</v>
      </c>
      <c r="DP5">
        <v>1706.69</v>
      </c>
      <c r="DQ5">
        <v>3728.13</v>
      </c>
      <c r="DR5">
        <v>994.92</v>
      </c>
      <c r="DS5">
        <v>27344.5</v>
      </c>
      <c r="DT5">
        <v>1155.23</v>
      </c>
      <c r="DU5">
        <v>1967.65</v>
      </c>
      <c r="DV5">
        <v>7814.78</v>
      </c>
      <c r="DW5">
        <v>1335.17</v>
      </c>
      <c r="DX5">
        <v>2696.61</v>
      </c>
      <c r="DY5">
        <v>1949.93</v>
      </c>
      <c r="DZ5">
        <v>5299.93</v>
      </c>
      <c r="EA5">
        <v>20304.12</v>
      </c>
      <c r="EB5">
        <v>3093.7</v>
      </c>
      <c r="EC5">
        <v>8996.83</v>
      </c>
      <c r="ED5">
        <v>3605.29</v>
      </c>
      <c r="EE5">
        <v>4084.3</v>
      </c>
      <c r="EF5">
        <v>1058.71</v>
      </c>
      <c r="EG5">
        <v>1644.26</v>
      </c>
      <c r="EH5">
        <v>2502.15</v>
      </c>
      <c r="EI5">
        <v>11620.28</v>
      </c>
      <c r="EJ5">
        <v>3057.96</v>
      </c>
      <c r="EK5">
        <v>7320.86</v>
      </c>
      <c r="EL5">
        <v>6456.52</v>
      </c>
      <c r="EM5">
        <v>1911.54</v>
      </c>
      <c r="EN5">
        <v>1104.56</v>
      </c>
      <c r="EO5">
        <v>7920.74</v>
      </c>
      <c r="EP5">
        <v>26366.1</v>
      </c>
      <c r="EQ5">
        <v>3445.57</v>
      </c>
      <c r="ER5">
        <v>8932.83</v>
      </c>
      <c r="ES5">
        <v>4761.2299999999996</v>
      </c>
      <c r="ET5">
        <v>764.12</v>
      </c>
      <c r="EU5">
        <v>8629.7000000000007</v>
      </c>
      <c r="EV5">
        <v>3134.24</v>
      </c>
      <c r="EW5">
        <v>2863.31</v>
      </c>
    </row>
    <row r="6" spans="1:153" x14ac:dyDescent="0.2">
      <c r="A6">
        <v>1974</v>
      </c>
      <c r="B6">
        <v>8140.38</v>
      </c>
      <c r="C6">
        <v>4196.3100000000004</v>
      </c>
      <c r="D6">
        <v>9884.4500000000007</v>
      </c>
      <c r="E6">
        <v>3065.37</v>
      </c>
      <c r="F6">
        <v>4022.25</v>
      </c>
      <c r="G6">
        <v>5192.34</v>
      </c>
      <c r="H6">
        <v>19993.36</v>
      </c>
      <c r="I6">
        <v>16320.04</v>
      </c>
      <c r="J6">
        <v>724.82</v>
      </c>
      <c r="K6">
        <v>19411.97</v>
      </c>
      <c r="L6">
        <v>1965.71</v>
      </c>
      <c r="M6">
        <v>819.91</v>
      </c>
      <c r="N6">
        <v>1099.69</v>
      </c>
      <c r="O6">
        <v>4887.3100000000004</v>
      </c>
      <c r="P6">
        <v>17466.14</v>
      </c>
      <c r="Q6">
        <v>12803.84</v>
      </c>
      <c r="R6">
        <v>4695.8100000000004</v>
      </c>
      <c r="S6">
        <v>20931.57</v>
      </c>
      <c r="T6">
        <v>2086.73</v>
      </c>
      <c r="U6">
        <v>4822.9799999999996</v>
      </c>
      <c r="V6">
        <v>14254.63</v>
      </c>
      <c r="W6">
        <v>1450.99</v>
      </c>
      <c r="X6">
        <v>1450.56</v>
      </c>
      <c r="Y6">
        <v>1201.94</v>
      </c>
      <c r="Z6">
        <v>22300.52</v>
      </c>
      <c r="AA6">
        <v>30534.79</v>
      </c>
      <c r="AB6">
        <v>6871.98</v>
      </c>
      <c r="AC6">
        <v>1547.83</v>
      </c>
      <c r="AD6">
        <v>2882.69</v>
      </c>
      <c r="AE6">
        <v>1609.11</v>
      </c>
      <c r="AF6">
        <v>2713.67</v>
      </c>
      <c r="AG6">
        <v>1724.36</v>
      </c>
      <c r="AH6">
        <v>5735.94</v>
      </c>
      <c r="AI6">
        <v>2858.55</v>
      </c>
      <c r="AJ6">
        <v>1539.46</v>
      </c>
      <c r="AK6">
        <v>6159.16</v>
      </c>
      <c r="AL6">
        <v>29509.69</v>
      </c>
      <c r="AM6">
        <v>7219.89</v>
      </c>
      <c r="AN6">
        <v>16957.84</v>
      </c>
      <c r="AO6">
        <v>5654.28</v>
      </c>
      <c r="AP6">
        <v>4361.49</v>
      </c>
      <c r="AQ6">
        <v>20561.900000000001</v>
      </c>
      <c r="AR6">
        <v>3951.81</v>
      </c>
      <c r="AS6">
        <v>8352.74</v>
      </c>
      <c r="AT6">
        <v>5957.41</v>
      </c>
      <c r="AU6">
        <v>1194.05</v>
      </c>
      <c r="AV6">
        <v>12967.01</v>
      </c>
      <c r="AW6">
        <v>642.24</v>
      </c>
      <c r="AX6">
        <v>17594.939999999999</v>
      </c>
      <c r="AY6">
        <v>4378.62</v>
      </c>
      <c r="AZ6">
        <v>19454.07</v>
      </c>
      <c r="BA6">
        <v>8524.11</v>
      </c>
      <c r="BB6">
        <v>15393.62</v>
      </c>
      <c r="BC6">
        <v>4210.5</v>
      </c>
      <c r="BD6">
        <v>2847.89</v>
      </c>
      <c r="BE6">
        <v>2962.37</v>
      </c>
      <c r="BF6">
        <v>1406.57</v>
      </c>
      <c r="BG6">
        <v>1912.44</v>
      </c>
      <c r="BH6">
        <v>11893.87</v>
      </c>
      <c r="BI6">
        <v>2354.1999999999998</v>
      </c>
      <c r="BJ6">
        <v>3272.02</v>
      </c>
      <c r="BK6">
        <v>9708.33</v>
      </c>
      <c r="BL6">
        <v>2214.48</v>
      </c>
      <c r="BM6">
        <v>1269.18</v>
      </c>
      <c r="BN6">
        <v>6460.1</v>
      </c>
      <c r="BO6">
        <v>1442.86</v>
      </c>
      <c r="BP6">
        <v>1282.6199999999999</v>
      </c>
      <c r="BQ6">
        <v>10318.549999999999</v>
      </c>
      <c r="BR6">
        <v>7843</v>
      </c>
      <c r="BS6">
        <v>4082.24</v>
      </c>
      <c r="BT6">
        <v>22657.95</v>
      </c>
      <c r="BU6">
        <v>16511.45</v>
      </c>
      <c r="BV6">
        <v>14758.29</v>
      </c>
      <c r="BW6">
        <v>6827.86</v>
      </c>
      <c r="BX6">
        <v>2445.09</v>
      </c>
      <c r="BY6">
        <v>14875.43</v>
      </c>
      <c r="BZ6">
        <v>2054.0300000000002</v>
      </c>
      <c r="CA6">
        <v>1066.31</v>
      </c>
      <c r="CB6">
        <v>4189.3900000000003</v>
      </c>
      <c r="CC6">
        <v>3416.46</v>
      </c>
      <c r="CD6">
        <v>70104.600000000006</v>
      </c>
      <c r="CE6">
        <v>729.56</v>
      </c>
      <c r="CF6">
        <v>7194.04</v>
      </c>
      <c r="CG6">
        <v>2630.95</v>
      </c>
      <c r="CH6">
        <v>3349.66</v>
      </c>
      <c r="CI6">
        <v>3128.84</v>
      </c>
      <c r="CJ6">
        <v>1382.93</v>
      </c>
      <c r="CK6">
        <v>31697.8</v>
      </c>
      <c r="CL6">
        <v>2394.85</v>
      </c>
      <c r="CM6">
        <v>1528.34</v>
      </c>
      <c r="CN6">
        <v>1581.73</v>
      </c>
      <c r="CO6">
        <v>9313.4500000000007</v>
      </c>
      <c r="CP6">
        <v>489.47</v>
      </c>
      <c r="CQ6">
        <v>4483.3999999999996</v>
      </c>
      <c r="CR6">
        <v>760.65</v>
      </c>
      <c r="CS6">
        <v>1337.38</v>
      </c>
      <c r="CT6">
        <v>734.46</v>
      </c>
      <c r="CU6">
        <v>2310.91</v>
      </c>
      <c r="CV6">
        <v>8749.2000000000007</v>
      </c>
      <c r="CW6">
        <v>5200.88</v>
      </c>
      <c r="CX6">
        <v>1271.6400000000001</v>
      </c>
      <c r="CY6">
        <v>4817.29</v>
      </c>
      <c r="CZ6">
        <v>6426.8</v>
      </c>
      <c r="DA6">
        <v>1203.28</v>
      </c>
      <c r="DB6">
        <v>6562.21</v>
      </c>
      <c r="DC6">
        <v>7392.3</v>
      </c>
      <c r="DD6">
        <v>21637.47</v>
      </c>
      <c r="DE6">
        <v>19318.16</v>
      </c>
      <c r="DF6">
        <v>749.76</v>
      </c>
      <c r="DG6">
        <v>18268.88</v>
      </c>
      <c r="DH6">
        <v>7337.97</v>
      </c>
      <c r="DI6">
        <v>1837.13</v>
      </c>
      <c r="DJ6">
        <v>5640.03</v>
      </c>
      <c r="DK6">
        <v>4108.99</v>
      </c>
      <c r="DL6">
        <v>2590.92</v>
      </c>
      <c r="DM6">
        <v>6432.57</v>
      </c>
      <c r="DN6">
        <v>9519.4699999999993</v>
      </c>
      <c r="DO6">
        <v>2363.04</v>
      </c>
      <c r="DP6">
        <v>2006.08</v>
      </c>
      <c r="DQ6">
        <v>4112.8999999999996</v>
      </c>
      <c r="DR6">
        <v>983.81</v>
      </c>
      <c r="DS6">
        <v>41703.01</v>
      </c>
      <c r="DT6">
        <v>1328.33</v>
      </c>
      <c r="DU6">
        <v>2109.56</v>
      </c>
      <c r="DV6">
        <v>8352.0300000000007</v>
      </c>
      <c r="DW6">
        <v>1333.19</v>
      </c>
      <c r="DX6">
        <v>2604</v>
      </c>
      <c r="DY6">
        <v>2021.09</v>
      </c>
      <c r="DZ6">
        <v>4864.6899999999996</v>
      </c>
      <c r="EA6">
        <v>20502.150000000001</v>
      </c>
      <c r="EB6">
        <v>3071.7</v>
      </c>
      <c r="EC6">
        <v>8955.44</v>
      </c>
      <c r="ED6">
        <v>4463.68</v>
      </c>
      <c r="EE6">
        <v>4359.2299999999996</v>
      </c>
      <c r="EF6">
        <v>1190.21</v>
      </c>
      <c r="EG6">
        <v>2093.0500000000002</v>
      </c>
      <c r="EH6">
        <v>2475.6</v>
      </c>
      <c r="EI6">
        <v>15539.83</v>
      </c>
      <c r="EJ6">
        <v>3371.77</v>
      </c>
      <c r="EK6">
        <v>7967.04</v>
      </c>
      <c r="EL6">
        <v>6043.56</v>
      </c>
      <c r="EM6">
        <v>1912.88</v>
      </c>
      <c r="EN6">
        <v>1000.2</v>
      </c>
      <c r="EO6">
        <v>7725.63</v>
      </c>
      <c r="EP6">
        <v>25638.65</v>
      </c>
      <c r="EQ6">
        <v>3098.95</v>
      </c>
      <c r="ER6">
        <v>9507.39</v>
      </c>
      <c r="ES6">
        <v>5104.67</v>
      </c>
      <c r="ET6">
        <v>765.45</v>
      </c>
      <c r="EU6">
        <v>8927.9599999999991</v>
      </c>
      <c r="EV6">
        <v>2903.49</v>
      </c>
      <c r="EW6">
        <v>3046.71</v>
      </c>
    </row>
    <row r="7" spans="1:153" x14ac:dyDescent="0.2">
      <c r="A7">
        <v>1975</v>
      </c>
      <c r="B7">
        <v>8838.01</v>
      </c>
      <c r="C7">
        <v>3876.91</v>
      </c>
      <c r="D7">
        <v>10163.15</v>
      </c>
      <c r="E7">
        <v>3119.23</v>
      </c>
      <c r="F7">
        <v>3914.19</v>
      </c>
      <c r="G7">
        <v>4833.1899999999996</v>
      </c>
      <c r="H7">
        <v>19823.13</v>
      </c>
      <c r="I7">
        <v>16383.48</v>
      </c>
      <c r="J7">
        <v>694.97</v>
      </c>
      <c r="K7">
        <v>18956.05</v>
      </c>
      <c r="L7">
        <v>1656.81</v>
      </c>
      <c r="M7">
        <v>807.45</v>
      </c>
      <c r="N7">
        <v>1034.18</v>
      </c>
      <c r="O7">
        <v>5290.48</v>
      </c>
      <c r="P7">
        <v>14320.9</v>
      </c>
      <c r="Q7">
        <v>11956.36</v>
      </c>
      <c r="R7">
        <v>4448.33</v>
      </c>
      <c r="S7">
        <v>21517.57</v>
      </c>
      <c r="T7">
        <v>1989.4</v>
      </c>
      <c r="U7">
        <v>4941.0600000000004</v>
      </c>
      <c r="V7">
        <v>15585.45</v>
      </c>
      <c r="W7">
        <v>1355.56</v>
      </c>
      <c r="X7">
        <v>1524.41</v>
      </c>
      <c r="Y7">
        <v>1139.4000000000001</v>
      </c>
      <c r="Z7">
        <v>22182.99</v>
      </c>
      <c r="AA7">
        <v>28195.68</v>
      </c>
      <c r="AB7">
        <v>5411.84</v>
      </c>
      <c r="AC7">
        <v>1589.56</v>
      </c>
      <c r="AD7">
        <v>2710.26</v>
      </c>
      <c r="AE7">
        <v>1600.34</v>
      </c>
      <c r="AF7">
        <v>2041.26</v>
      </c>
      <c r="AG7">
        <v>1626.12</v>
      </c>
      <c r="AH7">
        <v>5943.86</v>
      </c>
      <c r="AI7">
        <v>2948.28</v>
      </c>
      <c r="AJ7">
        <v>1276.68</v>
      </c>
      <c r="AK7">
        <v>6393.67</v>
      </c>
      <c r="AL7">
        <v>30439.64</v>
      </c>
      <c r="AM7">
        <v>5965.89</v>
      </c>
      <c r="AN7">
        <v>17048.53</v>
      </c>
      <c r="AO7">
        <v>5782.77</v>
      </c>
      <c r="AP7">
        <v>4482.7</v>
      </c>
      <c r="AQ7">
        <v>20238.34</v>
      </c>
      <c r="AR7">
        <v>4252.38</v>
      </c>
      <c r="AS7">
        <v>7785.37</v>
      </c>
      <c r="AT7">
        <v>6273.85</v>
      </c>
      <c r="AU7">
        <v>1214.05</v>
      </c>
      <c r="AV7">
        <v>12989.76</v>
      </c>
      <c r="AW7">
        <v>642.37</v>
      </c>
      <c r="AX7">
        <v>17428.98</v>
      </c>
      <c r="AY7">
        <v>4707.8599999999997</v>
      </c>
      <c r="AZ7">
        <v>19353.23</v>
      </c>
      <c r="BA7">
        <v>8451.07</v>
      </c>
      <c r="BB7">
        <v>15322.79</v>
      </c>
      <c r="BC7">
        <v>3692.21</v>
      </c>
      <c r="BD7">
        <v>2927.61</v>
      </c>
      <c r="BE7">
        <v>3042.91</v>
      </c>
      <c r="BF7">
        <v>1502.38</v>
      </c>
      <c r="BG7">
        <v>2283.4499999999998</v>
      </c>
      <c r="BH7">
        <v>12307.01</v>
      </c>
      <c r="BI7">
        <v>2606.0700000000002</v>
      </c>
      <c r="BJ7">
        <v>3270.76</v>
      </c>
      <c r="BK7">
        <v>9925.9</v>
      </c>
      <c r="BL7">
        <v>2182.86</v>
      </c>
      <c r="BM7">
        <v>1264.94</v>
      </c>
      <c r="BN7">
        <v>6594.07</v>
      </c>
      <c r="BO7">
        <v>1437.76</v>
      </c>
      <c r="BP7">
        <v>1382.06</v>
      </c>
      <c r="BQ7">
        <v>10513.17</v>
      </c>
      <c r="BR7">
        <v>7824.08</v>
      </c>
      <c r="BS7">
        <v>4526.92</v>
      </c>
      <c r="BT7">
        <v>21356.94</v>
      </c>
      <c r="BU7">
        <v>16405.47</v>
      </c>
      <c r="BV7">
        <v>14526.56</v>
      </c>
      <c r="BW7">
        <v>6914.77</v>
      </c>
      <c r="BX7">
        <v>2275.71</v>
      </c>
      <c r="BY7">
        <v>15199.01</v>
      </c>
      <c r="BZ7">
        <v>1939.65</v>
      </c>
      <c r="CA7">
        <v>1053.5</v>
      </c>
      <c r="CB7">
        <v>4454.1400000000003</v>
      </c>
      <c r="CC7">
        <v>3831.56</v>
      </c>
      <c r="CD7">
        <v>56937.73</v>
      </c>
      <c r="CE7">
        <v>762.38</v>
      </c>
      <c r="CF7">
        <v>4899.71</v>
      </c>
      <c r="CG7">
        <v>2468.5300000000002</v>
      </c>
      <c r="CH7">
        <v>3227.27</v>
      </c>
      <c r="CI7">
        <v>2965.63</v>
      </c>
      <c r="CJ7">
        <v>1332.07</v>
      </c>
      <c r="CK7">
        <v>26165.56</v>
      </c>
      <c r="CL7">
        <v>2427.4699999999998</v>
      </c>
      <c r="CM7">
        <v>1474.32</v>
      </c>
      <c r="CN7">
        <v>1475.42</v>
      </c>
      <c r="CO7">
        <v>9548.26</v>
      </c>
      <c r="CP7">
        <v>529.4</v>
      </c>
      <c r="CQ7">
        <v>6133.04</v>
      </c>
      <c r="CR7">
        <v>771.76</v>
      </c>
      <c r="CS7">
        <v>1376.19</v>
      </c>
      <c r="CT7">
        <v>730.9</v>
      </c>
      <c r="CU7">
        <v>2490.73</v>
      </c>
      <c r="CV7">
        <v>9362.7800000000007</v>
      </c>
      <c r="CW7">
        <v>4966.7700000000004</v>
      </c>
      <c r="CX7">
        <v>1287.77</v>
      </c>
      <c r="CY7">
        <v>4403.3100000000004</v>
      </c>
      <c r="CZ7">
        <v>6381.42</v>
      </c>
      <c r="DA7">
        <v>1005.62</v>
      </c>
      <c r="DB7">
        <v>6225.14</v>
      </c>
      <c r="DC7">
        <v>6518.52</v>
      </c>
      <c r="DD7">
        <v>21234.84</v>
      </c>
      <c r="DE7">
        <v>19585.04</v>
      </c>
      <c r="DF7">
        <v>734.51</v>
      </c>
      <c r="DG7">
        <v>17011.490000000002</v>
      </c>
      <c r="DH7">
        <v>8022.2</v>
      </c>
      <c r="DI7">
        <v>1811.41</v>
      </c>
      <c r="DJ7">
        <v>5532.79</v>
      </c>
      <c r="DK7">
        <v>4003.66</v>
      </c>
      <c r="DL7">
        <v>2660.27</v>
      </c>
      <c r="DM7">
        <v>6734.22</v>
      </c>
      <c r="DN7">
        <v>8786.4699999999993</v>
      </c>
      <c r="DO7">
        <v>2372.66</v>
      </c>
      <c r="DP7">
        <v>1941.35</v>
      </c>
      <c r="DQ7">
        <v>4469.58</v>
      </c>
      <c r="DR7">
        <v>964.45</v>
      </c>
      <c r="DS7">
        <v>33129.57</v>
      </c>
      <c r="DT7">
        <v>1553.55</v>
      </c>
      <c r="DU7">
        <v>2147.7399999999998</v>
      </c>
      <c r="DV7">
        <v>8421.31</v>
      </c>
      <c r="DW7">
        <v>1299.3900000000001</v>
      </c>
      <c r="DX7">
        <v>2642.04</v>
      </c>
      <c r="DY7">
        <v>2100.6799999999998</v>
      </c>
      <c r="DZ7">
        <v>5335.69</v>
      </c>
      <c r="EA7">
        <v>21400.959999999999</v>
      </c>
      <c r="EB7">
        <v>3781.5</v>
      </c>
      <c r="EC7">
        <v>9059.69</v>
      </c>
      <c r="ED7">
        <v>4976.17</v>
      </c>
      <c r="EE7">
        <v>4672.1099999999997</v>
      </c>
      <c r="EF7">
        <v>1344.79</v>
      </c>
      <c r="EG7">
        <v>1716.88</v>
      </c>
      <c r="EH7">
        <v>2488.6799999999998</v>
      </c>
      <c r="EI7">
        <v>15866.56</v>
      </c>
      <c r="EJ7">
        <v>3452.07</v>
      </c>
      <c r="EK7">
        <v>8321.0499999999993</v>
      </c>
      <c r="EL7">
        <v>6357.29</v>
      </c>
      <c r="EM7">
        <v>1989</v>
      </c>
      <c r="EN7">
        <v>1004.37</v>
      </c>
      <c r="EO7">
        <v>7919.15</v>
      </c>
      <c r="EP7">
        <v>25251.01</v>
      </c>
      <c r="EQ7">
        <v>2538.56</v>
      </c>
      <c r="ER7">
        <v>9094.44</v>
      </c>
      <c r="ES7">
        <v>5280.91</v>
      </c>
      <c r="ET7">
        <v>771.14</v>
      </c>
      <c r="EU7">
        <v>8591.91</v>
      </c>
      <c r="EV7">
        <v>2387.88</v>
      </c>
      <c r="EW7">
        <v>2864.8</v>
      </c>
    </row>
    <row r="8" spans="1:153" x14ac:dyDescent="0.2">
      <c r="A8">
        <v>1976</v>
      </c>
      <c r="B8">
        <v>9669.3700000000008</v>
      </c>
      <c r="C8">
        <v>3575.97</v>
      </c>
      <c r="D8">
        <v>10279.68</v>
      </c>
      <c r="E8">
        <v>3170.02</v>
      </c>
      <c r="F8">
        <v>3808.78</v>
      </c>
      <c r="G8">
        <v>4340.1400000000003</v>
      </c>
      <c r="H8">
        <v>20412.77</v>
      </c>
      <c r="I8">
        <v>16885.240000000002</v>
      </c>
      <c r="J8">
        <v>803.78</v>
      </c>
      <c r="K8">
        <v>20157.259999999998</v>
      </c>
      <c r="L8">
        <v>1688.18</v>
      </c>
      <c r="M8">
        <v>797.9</v>
      </c>
      <c r="N8">
        <v>1142.83</v>
      </c>
      <c r="O8">
        <v>5640.48</v>
      </c>
      <c r="P8">
        <v>19785.82</v>
      </c>
      <c r="Q8">
        <v>12649.88</v>
      </c>
      <c r="R8">
        <v>3758.31</v>
      </c>
      <c r="S8">
        <v>23293.09</v>
      </c>
      <c r="T8">
        <v>2069.98</v>
      </c>
      <c r="U8">
        <v>5295.43</v>
      </c>
      <c r="V8">
        <v>12181.3</v>
      </c>
      <c r="W8">
        <v>1435.2</v>
      </c>
      <c r="X8">
        <v>1635.01</v>
      </c>
      <c r="Y8">
        <v>1133.99</v>
      </c>
      <c r="Z8">
        <v>23276.36</v>
      </c>
      <c r="AA8">
        <v>28201.43</v>
      </c>
      <c r="AB8">
        <v>5690.42</v>
      </c>
      <c r="AC8">
        <v>1530.17</v>
      </c>
      <c r="AD8">
        <v>3079.58</v>
      </c>
      <c r="AE8">
        <v>1495.68</v>
      </c>
      <c r="AF8">
        <v>1794.3</v>
      </c>
      <c r="AG8">
        <v>1662.2</v>
      </c>
      <c r="AH8">
        <v>6270.12</v>
      </c>
      <c r="AI8">
        <v>2865.95</v>
      </c>
      <c r="AJ8">
        <v>1295.55</v>
      </c>
      <c r="AK8">
        <v>6950.72</v>
      </c>
      <c r="AL8">
        <v>31452.84</v>
      </c>
      <c r="AM8">
        <v>7675.14</v>
      </c>
      <c r="AN8">
        <v>17963.5</v>
      </c>
      <c r="AO8">
        <v>5602.94</v>
      </c>
      <c r="AP8">
        <v>4512.2299999999996</v>
      </c>
      <c r="AQ8">
        <v>21623.71</v>
      </c>
      <c r="AR8">
        <v>4057.59</v>
      </c>
      <c r="AS8">
        <v>8155.58</v>
      </c>
      <c r="AT8">
        <v>6633.41</v>
      </c>
      <c r="AU8">
        <v>1223.3699999999999</v>
      </c>
      <c r="AV8">
        <v>13467.74</v>
      </c>
      <c r="AW8">
        <v>656.28</v>
      </c>
      <c r="AX8">
        <v>18063.27</v>
      </c>
      <c r="AY8">
        <v>4630.13</v>
      </c>
      <c r="AZ8">
        <v>20217.7</v>
      </c>
      <c r="BA8">
        <v>10099.77</v>
      </c>
      <c r="BB8">
        <v>16018.11</v>
      </c>
      <c r="BC8">
        <v>3248.84</v>
      </c>
      <c r="BD8">
        <v>3141.4</v>
      </c>
      <c r="BE8">
        <v>2892.28</v>
      </c>
      <c r="BF8">
        <v>1609.9</v>
      </c>
      <c r="BG8">
        <v>2411.54</v>
      </c>
      <c r="BH8">
        <v>12971.09</v>
      </c>
      <c r="BI8">
        <v>2846.13</v>
      </c>
      <c r="BJ8">
        <v>3384.5</v>
      </c>
      <c r="BK8">
        <v>11345.59</v>
      </c>
      <c r="BL8">
        <v>2529.44</v>
      </c>
      <c r="BM8">
        <v>1465.75</v>
      </c>
      <c r="BN8">
        <v>7304.02</v>
      </c>
      <c r="BO8">
        <v>1507.36</v>
      </c>
      <c r="BP8">
        <v>1339.69</v>
      </c>
      <c r="BQ8">
        <v>10939.35</v>
      </c>
      <c r="BR8">
        <v>8044.92</v>
      </c>
      <c r="BS8">
        <v>5156.49</v>
      </c>
      <c r="BT8">
        <v>21619.25</v>
      </c>
      <c r="BU8">
        <v>16145.89</v>
      </c>
      <c r="BV8">
        <v>15787.57</v>
      </c>
      <c r="BW8">
        <v>6331.2</v>
      </c>
      <c r="BX8">
        <v>2562.87</v>
      </c>
      <c r="BY8">
        <v>15982.45</v>
      </c>
      <c r="BZ8">
        <v>1945.16</v>
      </c>
      <c r="CA8">
        <v>1070.46</v>
      </c>
      <c r="CB8">
        <v>4620.43</v>
      </c>
      <c r="CC8">
        <v>4304.32</v>
      </c>
      <c r="CD8">
        <v>57629.78</v>
      </c>
      <c r="CE8">
        <v>773.01</v>
      </c>
      <c r="CF8">
        <v>2096.48</v>
      </c>
      <c r="CG8">
        <v>2673.83</v>
      </c>
      <c r="CH8">
        <v>4176.78</v>
      </c>
      <c r="CI8">
        <v>2824.53</v>
      </c>
      <c r="CJ8">
        <v>1307.3399999999999</v>
      </c>
      <c r="CK8">
        <v>27569.43</v>
      </c>
      <c r="CL8">
        <v>2548.27</v>
      </c>
      <c r="CM8">
        <v>1455.97</v>
      </c>
      <c r="CN8">
        <v>1322.17</v>
      </c>
      <c r="CO8">
        <v>9799.86</v>
      </c>
      <c r="CP8">
        <v>601.5</v>
      </c>
      <c r="CQ8">
        <v>7173.8</v>
      </c>
      <c r="CR8">
        <v>792.53</v>
      </c>
      <c r="CS8">
        <v>1390.32</v>
      </c>
      <c r="CT8">
        <v>751.84</v>
      </c>
      <c r="CU8">
        <v>2618.12</v>
      </c>
      <c r="CV8">
        <v>8621.35</v>
      </c>
      <c r="CW8">
        <v>6137</v>
      </c>
      <c r="CX8">
        <v>1283.97</v>
      </c>
      <c r="CY8">
        <v>5155.76</v>
      </c>
      <c r="CZ8">
        <v>6290.19</v>
      </c>
      <c r="DA8">
        <v>1043.4100000000001</v>
      </c>
      <c r="DB8">
        <v>6249.86</v>
      </c>
      <c r="DC8">
        <v>7254.61</v>
      </c>
      <c r="DD8">
        <v>22108.33</v>
      </c>
      <c r="DE8">
        <v>20275.990000000002</v>
      </c>
      <c r="DF8">
        <v>748.59</v>
      </c>
      <c r="DG8">
        <v>17434.560000000001</v>
      </c>
      <c r="DH8">
        <v>8359.58</v>
      </c>
      <c r="DI8">
        <v>1875.1</v>
      </c>
      <c r="DJ8">
        <v>5443.76</v>
      </c>
      <c r="DK8">
        <v>3974.1</v>
      </c>
      <c r="DL8">
        <v>2767.83</v>
      </c>
      <c r="DM8">
        <v>6894.62</v>
      </c>
      <c r="DN8">
        <v>9164.1</v>
      </c>
      <c r="DO8">
        <v>2565.08</v>
      </c>
      <c r="DP8">
        <v>2187.94</v>
      </c>
      <c r="DQ8">
        <v>5057.54</v>
      </c>
      <c r="DR8">
        <v>1097.92</v>
      </c>
      <c r="DS8">
        <v>38693.51</v>
      </c>
      <c r="DT8">
        <v>1775.07</v>
      </c>
      <c r="DU8">
        <v>2223.44</v>
      </c>
      <c r="DV8">
        <v>8922.5</v>
      </c>
      <c r="DW8">
        <v>1246.3900000000001</v>
      </c>
      <c r="DX8">
        <v>2997.96</v>
      </c>
      <c r="DY8">
        <v>2081.4</v>
      </c>
      <c r="DZ8">
        <v>5601.55</v>
      </c>
      <c r="EA8">
        <v>21495.79</v>
      </c>
      <c r="EB8">
        <v>4180.2299999999996</v>
      </c>
      <c r="EC8">
        <v>9872.3700000000008</v>
      </c>
      <c r="ED8">
        <v>4259.84</v>
      </c>
      <c r="EE8">
        <v>5037.6000000000004</v>
      </c>
      <c r="EF8">
        <v>1319.04</v>
      </c>
      <c r="EG8">
        <v>1650.45</v>
      </c>
      <c r="EH8">
        <v>2675.01</v>
      </c>
      <c r="EI8">
        <v>17515.22</v>
      </c>
      <c r="EJ8">
        <v>3514.63</v>
      </c>
      <c r="EK8">
        <v>9042.75</v>
      </c>
      <c r="EL8">
        <v>7337.87</v>
      </c>
      <c r="EM8">
        <v>2097.59</v>
      </c>
      <c r="EN8">
        <v>1051.0999999999999</v>
      </c>
      <c r="EO8">
        <v>8063.1</v>
      </c>
      <c r="EP8">
        <v>26513.8</v>
      </c>
      <c r="EQ8">
        <v>3492.59</v>
      </c>
      <c r="ER8">
        <v>9617.7000000000007</v>
      </c>
      <c r="ES8">
        <v>5158.0200000000004</v>
      </c>
      <c r="ET8">
        <v>837.57</v>
      </c>
      <c r="EU8">
        <v>8287.01</v>
      </c>
      <c r="EV8">
        <v>2490.2600000000002</v>
      </c>
      <c r="EW8">
        <v>2779.77</v>
      </c>
    </row>
    <row r="9" spans="1:153" x14ac:dyDescent="0.2">
      <c r="A9">
        <v>1977</v>
      </c>
      <c r="B9">
        <v>10596.88</v>
      </c>
      <c r="C9">
        <v>3511.65</v>
      </c>
      <c r="D9">
        <v>10282.57</v>
      </c>
      <c r="E9">
        <v>3233.53</v>
      </c>
      <c r="F9">
        <v>3903.47</v>
      </c>
      <c r="G9">
        <v>4610.25</v>
      </c>
      <c r="H9">
        <v>20328.099999999999</v>
      </c>
      <c r="I9">
        <v>17606.11</v>
      </c>
      <c r="J9">
        <v>944.08</v>
      </c>
      <c r="K9">
        <v>20531.47</v>
      </c>
      <c r="L9">
        <v>1583.37</v>
      </c>
      <c r="M9">
        <v>844.72</v>
      </c>
      <c r="N9">
        <v>1167.98</v>
      </c>
      <c r="O9">
        <v>5930.18</v>
      </c>
      <c r="P9">
        <v>18983.04</v>
      </c>
      <c r="Q9">
        <v>14663.99</v>
      </c>
      <c r="R9">
        <v>4077.81</v>
      </c>
      <c r="S9">
        <v>23658.94</v>
      </c>
      <c r="T9">
        <v>2137.14</v>
      </c>
      <c r="U9">
        <v>5347.51</v>
      </c>
      <c r="V9">
        <v>12314.78</v>
      </c>
      <c r="W9">
        <v>1495.23</v>
      </c>
      <c r="X9">
        <v>1713.86</v>
      </c>
      <c r="Y9">
        <v>1171.01</v>
      </c>
      <c r="Z9">
        <v>23519.46</v>
      </c>
      <c r="AA9">
        <v>28645.23</v>
      </c>
      <c r="AB9">
        <v>5947.25</v>
      </c>
      <c r="AC9">
        <v>1573.04</v>
      </c>
      <c r="AD9">
        <v>3343.63</v>
      </c>
      <c r="AE9">
        <v>1681.56</v>
      </c>
      <c r="AF9">
        <v>1853.46</v>
      </c>
      <c r="AG9">
        <v>1611.17</v>
      </c>
      <c r="AH9">
        <v>6517.13</v>
      </c>
      <c r="AI9">
        <v>2885.99</v>
      </c>
      <c r="AJ9">
        <v>1226.29</v>
      </c>
      <c r="AK9">
        <v>7789.25</v>
      </c>
      <c r="AL9">
        <v>32515.52</v>
      </c>
      <c r="AM9">
        <v>9380.7099999999991</v>
      </c>
      <c r="AN9">
        <v>18660.810000000001</v>
      </c>
      <c r="AO9">
        <v>4471.43</v>
      </c>
      <c r="AP9">
        <v>4386.51</v>
      </c>
      <c r="AQ9">
        <v>22054.94</v>
      </c>
      <c r="AR9">
        <v>4154.4399999999996</v>
      </c>
      <c r="AS9">
        <v>8719.39</v>
      </c>
      <c r="AT9">
        <v>6803.84</v>
      </c>
      <c r="AU9">
        <v>1267.4000000000001</v>
      </c>
      <c r="AV9">
        <v>13891.88</v>
      </c>
      <c r="AW9">
        <v>653.41</v>
      </c>
      <c r="AX9">
        <v>17949.97</v>
      </c>
      <c r="AY9">
        <v>4824.82</v>
      </c>
      <c r="AZ9">
        <v>20893.22</v>
      </c>
      <c r="BA9">
        <v>9589.77</v>
      </c>
      <c r="BB9">
        <v>16816.419999999998</v>
      </c>
      <c r="BC9">
        <v>3732.26</v>
      </c>
      <c r="BD9">
        <v>3018.88</v>
      </c>
      <c r="BE9">
        <v>2848.78</v>
      </c>
      <c r="BF9">
        <v>1367.24</v>
      </c>
      <c r="BG9">
        <v>2641.65</v>
      </c>
      <c r="BH9">
        <v>13151.16</v>
      </c>
      <c r="BI9">
        <v>2855.54</v>
      </c>
      <c r="BJ9">
        <v>3727.27</v>
      </c>
      <c r="BK9">
        <v>12240.61</v>
      </c>
      <c r="BL9">
        <v>2846.42</v>
      </c>
      <c r="BM9">
        <v>1459.81</v>
      </c>
      <c r="BN9">
        <v>8094.55</v>
      </c>
      <c r="BO9">
        <v>1640.1</v>
      </c>
      <c r="BP9">
        <v>1314.39</v>
      </c>
      <c r="BQ9">
        <v>11759.4</v>
      </c>
      <c r="BR9">
        <v>7209.56</v>
      </c>
      <c r="BS9">
        <v>5032.92</v>
      </c>
      <c r="BT9">
        <v>24728.78</v>
      </c>
      <c r="BU9">
        <v>15851</v>
      </c>
      <c r="BV9">
        <v>16586.91</v>
      </c>
      <c r="BW9">
        <v>5971.6</v>
      </c>
      <c r="BX9">
        <v>2763.2</v>
      </c>
      <c r="BY9">
        <v>16872.849999999999</v>
      </c>
      <c r="BZ9">
        <v>2188.2399999999998</v>
      </c>
      <c r="CA9">
        <v>939.2</v>
      </c>
      <c r="CB9">
        <v>4683.51</v>
      </c>
      <c r="CC9">
        <v>4662.6499999999996</v>
      </c>
      <c r="CD9">
        <v>55275.88</v>
      </c>
      <c r="CE9">
        <v>749.39</v>
      </c>
      <c r="CF9">
        <v>3731.76</v>
      </c>
      <c r="CG9">
        <v>2516.34</v>
      </c>
      <c r="CH9">
        <v>4566.28</v>
      </c>
      <c r="CI9">
        <v>2743.29</v>
      </c>
      <c r="CJ9">
        <v>1536.9</v>
      </c>
      <c r="CK9">
        <v>26628.43</v>
      </c>
      <c r="CL9">
        <v>2548.38</v>
      </c>
      <c r="CM9">
        <v>1440.55</v>
      </c>
      <c r="CN9">
        <v>1399.65</v>
      </c>
      <c r="CO9">
        <v>9878.4500000000007</v>
      </c>
      <c r="CP9">
        <v>622.75</v>
      </c>
      <c r="CQ9">
        <v>7721.16</v>
      </c>
      <c r="CR9">
        <v>803.46</v>
      </c>
      <c r="CS9">
        <v>1484.49</v>
      </c>
      <c r="CT9">
        <v>727.08</v>
      </c>
      <c r="CU9">
        <v>2552.67</v>
      </c>
      <c r="CV9">
        <v>8954.51</v>
      </c>
      <c r="CW9">
        <v>6137.2</v>
      </c>
      <c r="CX9">
        <v>1260.05</v>
      </c>
      <c r="CY9">
        <v>5475.66</v>
      </c>
      <c r="CZ9">
        <v>6245.61</v>
      </c>
      <c r="DA9">
        <v>1120.47</v>
      </c>
      <c r="DB9">
        <v>7061.76</v>
      </c>
      <c r="DC9">
        <v>8069.98</v>
      </c>
      <c r="DD9">
        <v>22373.09</v>
      </c>
      <c r="DE9">
        <v>20800.009999999998</v>
      </c>
      <c r="DF9">
        <v>751.99</v>
      </c>
      <c r="DG9">
        <v>16830.7</v>
      </c>
      <c r="DH9">
        <v>9360.93</v>
      </c>
      <c r="DI9">
        <v>1878.56</v>
      </c>
      <c r="DJ9">
        <v>5234.96</v>
      </c>
      <c r="DK9">
        <v>3873.45</v>
      </c>
      <c r="DL9">
        <v>2832.92</v>
      </c>
      <c r="DM9">
        <v>7047.07</v>
      </c>
      <c r="DN9">
        <v>9539.0400000000009</v>
      </c>
      <c r="DO9">
        <v>2860.61</v>
      </c>
      <c r="DP9">
        <v>2108.83</v>
      </c>
      <c r="DQ9">
        <v>5382.87</v>
      </c>
      <c r="DR9">
        <v>1133.94</v>
      </c>
      <c r="DS9">
        <v>36988.230000000003</v>
      </c>
      <c r="DT9">
        <v>1945.02</v>
      </c>
      <c r="DU9">
        <v>2198.81</v>
      </c>
      <c r="DV9">
        <v>9349.58</v>
      </c>
      <c r="DW9">
        <v>1226.08</v>
      </c>
      <c r="DX9">
        <v>3455.45</v>
      </c>
      <c r="DY9">
        <v>2427.0500000000002</v>
      </c>
      <c r="DZ9">
        <v>6342.67</v>
      </c>
      <c r="EA9">
        <v>20639.46</v>
      </c>
      <c r="EB9">
        <v>4028.21</v>
      </c>
      <c r="EC9">
        <v>11169.74</v>
      </c>
      <c r="ED9">
        <v>3533.63</v>
      </c>
      <c r="EE9">
        <v>5443.16</v>
      </c>
      <c r="EF9">
        <v>1233.9000000000001</v>
      </c>
      <c r="EG9">
        <v>1953.23</v>
      </c>
      <c r="EH9">
        <v>2859.74</v>
      </c>
      <c r="EI9">
        <v>18064.810000000001</v>
      </c>
      <c r="EJ9">
        <v>3608.42</v>
      </c>
      <c r="EK9">
        <v>8644</v>
      </c>
      <c r="EL9">
        <v>8027.16</v>
      </c>
      <c r="EM9">
        <v>1978.82</v>
      </c>
      <c r="EN9">
        <v>1051.01</v>
      </c>
      <c r="EO9">
        <v>7900.04</v>
      </c>
      <c r="EP9">
        <v>27473.65</v>
      </c>
      <c r="EQ9">
        <v>3141.46</v>
      </c>
      <c r="ER9">
        <v>9792.6200000000008</v>
      </c>
      <c r="ES9">
        <v>5252.05</v>
      </c>
      <c r="ET9">
        <v>930.59</v>
      </c>
      <c r="EU9">
        <v>8066.41</v>
      </c>
      <c r="EV9">
        <v>1970.89</v>
      </c>
      <c r="EW9">
        <v>2415.65</v>
      </c>
    </row>
    <row r="10" spans="1:153" x14ac:dyDescent="0.2">
      <c r="A10">
        <v>1978</v>
      </c>
      <c r="B10">
        <v>11615.38</v>
      </c>
      <c r="C10">
        <v>3218.77</v>
      </c>
      <c r="D10">
        <v>11009.72</v>
      </c>
      <c r="E10">
        <v>3294.38</v>
      </c>
      <c r="F10">
        <v>3725.95</v>
      </c>
      <c r="G10">
        <v>4626.97</v>
      </c>
      <c r="H10">
        <v>21151.119999999999</v>
      </c>
      <c r="I10">
        <v>17629.02</v>
      </c>
      <c r="J10">
        <v>864.99</v>
      </c>
      <c r="K10">
        <v>21283.26</v>
      </c>
      <c r="L10">
        <v>1604.09</v>
      </c>
      <c r="M10">
        <v>914.7</v>
      </c>
      <c r="N10">
        <v>1168.32</v>
      </c>
      <c r="O10">
        <v>6245.27</v>
      </c>
      <c r="P10">
        <v>17889.64</v>
      </c>
      <c r="Q10">
        <v>16800.96</v>
      </c>
      <c r="R10">
        <v>4121.99</v>
      </c>
      <c r="S10">
        <v>23772.81</v>
      </c>
      <c r="T10">
        <v>2040.6</v>
      </c>
      <c r="U10">
        <v>5385.83</v>
      </c>
      <c r="V10">
        <v>12042.11</v>
      </c>
      <c r="W10">
        <v>1555</v>
      </c>
      <c r="X10">
        <v>1741.63</v>
      </c>
      <c r="Y10">
        <v>1171.01</v>
      </c>
      <c r="Z10">
        <v>23951.34</v>
      </c>
      <c r="AA10">
        <v>29725.45</v>
      </c>
      <c r="AB10">
        <v>6280.52</v>
      </c>
      <c r="AC10">
        <v>1739.02</v>
      </c>
      <c r="AD10">
        <v>3359.1</v>
      </c>
      <c r="AE10">
        <v>1989.54</v>
      </c>
      <c r="AF10">
        <v>1743.69</v>
      </c>
      <c r="AG10">
        <v>1606.32</v>
      </c>
      <c r="AH10">
        <v>6795.96</v>
      </c>
      <c r="AI10">
        <v>2851.65</v>
      </c>
      <c r="AJ10">
        <v>1329.67</v>
      </c>
      <c r="AK10">
        <v>7863.73</v>
      </c>
      <c r="AL10">
        <v>33745.519999999997</v>
      </c>
      <c r="AM10">
        <v>10339.629999999999</v>
      </c>
      <c r="AN10">
        <v>19484.07</v>
      </c>
      <c r="AO10">
        <v>3762.3</v>
      </c>
      <c r="AP10">
        <v>4900.8599999999997</v>
      </c>
      <c r="AQ10">
        <v>22784.91</v>
      </c>
      <c r="AR10">
        <v>4004.78</v>
      </c>
      <c r="AS10">
        <v>9223.27</v>
      </c>
      <c r="AT10">
        <v>6851.97</v>
      </c>
      <c r="AU10">
        <v>1298.8699999999999</v>
      </c>
      <c r="AV10">
        <v>14321.62</v>
      </c>
      <c r="AW10">
        <v>652.75</v>
      </c>
      <c r="AX10">
        <v>18396.97</v>
      </c>
      <c r="AY10">
        <v>4874.5200000000004</v>
      </c>
      <c r="AZ10">
        <v>21947.89</v>
      </c>
      <c r="BA10">
        <v>10443.530000000001</v>
      </c>
      <c r="BB10">
        <v>18114.439999999999</v>
      </c>
      <c r="BC10">
        <v>3656.29</v>
      </c>
      <c r="BD10">
        <v>3203.65</v>
      </c>
      <c r="BE10">
        <v>2924.93</v>
      </c>
      <c r="BF10">
        <v>1599.44</v>
      </c>
      <c r="BG10">
        <v>1903.84</v>
      </c>
      <c r="BH10">
        <v>13906.66</v>
      </c>
      <c r="BI10">
        <v>3085.28</v>
      </c>
      <c r="BJ10">
        <v>3698.71</v>
      </c>
      <c r="BK10">
        <v>12908.6</v>
      </c>
      <c r="BL10">
        <v>2944.13</v>
      </c>
      <c r="BM10">
        <v>1469.85</v>
      </c>
      <c r="BN10">
        <v>8907.2199999999993</v>
      </c>
      <c r="BO10">
        <v>1721.4</v>
      </c>
      <c r="BP10">
        <v>1263.8599999999999</v>
      </c>
      <c r="BQ10">
        <v>12803.35</v>
      </c>
      <c r="BR10">
        <v>6006.14</v>
      </c>
      <c r="BS10">
        <v>5728.28</v>
      </c>
      <c r="BT10">
        <v>25522.25</v>
      </c>
      <c r="BU10">
        <v>15938.77</v>
      </c>
      <c r="BV10">
        <v>17547.62</v>
      </c>
      <c r="BW10">
        <v>5734.06</v>
      </c>
      <c r="BX10">
        <v>3270.85</v>
      </c>
      <c r="BY10">
        <v>18126.580000000002</v>
      </c>
      <c r="BZ10">
        <v>2189.37</v>
      </c>
      <c r="CA10">
        <v>971.74</v>
      </c>
      <c r="CB10">
        <v>5252.72</v>
      </c>
      <c r="CC10">
        <v>5060.74</v>
      </c>
      <c r="CD10">
        <v>50016.57</v>
      </c>
      <c r="CE10">
        <v>751.66</v>
      </c>
      <c r="CF10">
        <v>3820.57</v>
      </c>
      <c r="CG10">
        <v>2500.77</v>
      </c>
      <c r="CH10">
        <v>5106.22</v>
      </c>
      <c r="CI10">
        <v>2662.65</v>
      </c>
      <c r="CJ10">
        <v>1852.94</v>
      </c>
      <c r="CK10">
        <v>28428.93</v>
      </c>
      <c r="CL10">
        <v>2622.39</v>
      </c>
      <c r="CM10">
        <v>1363.07</v>
      </c>
      <c r="CN10">
        <v>1610.32</v>
      </c>
      <c r="CO10">
        <v>10525.51</v>
      </c>
      <c r="CP10">
        <v>599.46</v>
      </c>
      <c r="CQ10">
        <v>8591.91</v>
      </c>
      <c r="CR10">
        <v>800.7</v>
      </c>
      <c r="CS10">
        <v>1516.28</v>
      </c>
      <c r="CT10">
        <v>717.41</v>
      </c>
      <c r="CU10">
        <v>2302.75</v>
      </c>
      <c r="CV10">
        <v>8887.49</v>
      </c>
      <c r="CW10">
        <v>6171.5</v>
      </c>
      <c r="CX10">
        <v>1255.6300000000001</v>
      </c>
      <c r="CY10">
        <v>5655.42</v>
      </c>
      <c r="CZ10">
        <v>6174.39</v>
      </c>
      <c r="DA10">
        <v>1119.47</v>
      </c>
      <c r="DB10">
        <v>6849.32</v>
      </c>
      <c r="DC10">
        <v>6624.34</v>
      </c>
      <c r="DD10">
        <v>22951.98</v>
      </c>
      <c r="DE10">
        <v>21327.65</v>
      </c>
      <c r="DF10">
        <v>766.72</v>
      </c>
      <c r="DG10">
        <v>16931.419999999998</v>
      </c>
      <c r="DH10">
        <v>9658.7900000000009</v>
      </c>
      <c r="DI10">
        <v>1940.76</v>
      </c>
      <c r="DJ10">
        <v>5702.18</v>
      </c>
      <c r="DK10">
        <v>3727.07</v>
      </c>
      <c r="DL10">
        <v>2921.03</v>
      </c>
      <c r="DM10">
        <v>7083.27</v>
      </c>
      <c r="DN10">
        <v>9707.06</v>
      </c>
      <c r="DO10">
        <v>3049.21</v>
      </c>
      <c r="DP10">
        <v>2336.5500000000002</v>
      </c>
      <c r="DQ10">
        <v>5756.79</v>
      </c>
      <c r="DR10">
        <v>1100.9100000000001</v>
      </c>
      <c r="DS10">
        <v>34332.81</v>
      </c>
      <c r="DT10">
        <v>1755.97</v>
      </c>
      <c r="DU10">
        <v>2100.12</v>
      </c>
      <c r="DV10">
        <v>10246.290000000001</v>
      </c>
      <c r="DW10">
        <v>1238.1600000000001</v>
      </c>
      <c r="DX10">
        <v>3180.57</v>
      </c>
      <c r="DY10">
        <v>2538.4499999999998</v>
      </c>
      <c r="DZ10">
        <v>6731.05</v>
      </c>
      <c r="EA10">
        <v>20549.37</v>
      </c>
      <c r="EB10">
        <v>3713.21</v>
      </c>
      <c r="EC10">
        <v>11848.61</v>
      </c>
      <c r="ED10">
        <v>3251.56</v>
      </c>
      <c r="EE10">
        <v>5881.2</v>
      </c>
      <c r="EF10">
        <v>1197.17</v>
      </c>
      <c r="EG10">
        <v>2087.4899999999998</v>
      </c>
      <c r="EH10">
        <v>3082.46</v>
      </c>
      <c r="EI10">
        <v>18609.77</v>
      </c>
      <c r="EJ10">
        <v>3762.31</v>
      </c>
      <c r="EK10">
        <v>8163.52</v>
      </c>
      <c r="EL10">
        <v>8883.14</v>
      </c>
      <c r="EM10">
        <v>1973.22</v>
      </c>
      <c r="EN10">
        <v>969.38</v>
      </c>
      <c r="EO10">
        <v>8330.01</v>
      </c>
      <c r="EP10">
        <v>28785.75</v>
      </c>
      <c r="EQ10">
        <v>3593.78</v>
      </c>
      <c r="ER10">
        <v>9237.94</v>
      </c>
      <c r="ES10">
        <v>5617.1</v>
      </c>
      <c r="ET10">
        <v>927.03</v>
      </c>
      <c r="EU10">
        <v>8249.07</v>
      </c>
      <c r="EV10">
        <v>1710.96</v>
      </c>
      <c r="EW10">
        <v>2580.19</v>
      </c>
    </row>
    <row r="11" spans="1:153" x14ac:dyDescent="0.2">
      <c r="A11">
        <v>1979</v>
      </c>
      <c r="B11">
        <v>12701.44</v>
      </c>
      <c r="C11">
        <v>3121.28</v>
      </c>
      <c r="D11">
        <v>11989.84</v>
      </c>
      <c r="E11">
        <v>3331.84</v>
      </c>
      <c r="F11">
        <v>4008.27</v>
      </c>
      <c r="G11">
        <v>5731.59</v>
      </c>
      <c r="H11">
        <v>21637.83</v>
      </c>
      <c r="I11">
        <v>18372.79</v>
      </c>
      <c r="J11">
        <v>862.3</v>
      </c>
      <c r="K11">
        <v>22003.21</v>
      </c>
      <c r="L11">
        <v>1663.94</v>
      </c>
      <c r="M11">
        <v>958.2</v>
      </c>
      <c r="N11">
        <v>1208.99</v>
      </c>
      <c r="O11">
        <v>6787.55</v>
      </c>
      <c r="P11">
        <v>20083.96</v>
      </c>
      <c r="Q11">
        <v>23327.89</v>
      </c>
      <c r="R11">
        <v>4370.67</v>
      </c>
      <c r="S11">
        <v>24808.13</v>
      </c>
      <c r="T11">
        <v>2109.0500000000002</v>
      </c>
      <c r="U11">
        <v>5569.39</v>
      </c>
      <c r="V11">
        <v>12632.44</v>
      </c>
      <c r="W11">
        <v>1594.24</v>
      </c>
      <c r="X11">
        <v>1933.22</v>
      </c>
      <c r="Y11">
        <v>1117.8900000000001</v>
      </c>
      <c r="Z11">
        <v>24950.51</v>
      </c>
      <c r="AA11">
        <v>30445.06</v>
      </c>
      <c r="AB11">
        <v>6822.04</v>
      </c>
      <c r="AC11">
        <v>1804.49</v>
      </c>
      <c r="AD11">
        <v>3180.42</v>
      </c>
      <c r="AE11">
        <v>2115.34</v>
      </c>
      <c r="AF11">
        <v>2024.1</v>
      </c>
      <c r="AG11">
        <v>1821.63</v>
      </c>
      <c r="AH11">
        <v>6834.97</v>
      </c>
      <c r="AI11">
        <v>3012.42</v>
      </c>
      <c r="AJ11">
        <v>1353.45</v>
      </c>
      <c r="AK11">
        <v>7867.06</v>
      </c>
      <c r="AL11">
        <v>35297.17</v>
      </c>
      <c r="AM11">
        <v>11805.28</v>
      </c>
      <c r="AN11">
        <v>20312.560000000001</v>
      </c>
      <c r="AO11">
        <v>3671.71</v>
      </c>
      <c r="AP11">
        <v>4172.18</v>
      </c>
      <c r="AQ11">
        <v>23450.639999999999</v>
      </c>
      <c r="AR11">
        <v>4091.07</v>
      </c>
      <c r="AS11">
        <v>10414</v>
      </c>
      <c r="AT11">
        <v>7130.58</v>
      </c>
      <c r="AU11">
        <v>1261.8399999999999</v>
      </c>
      <c r="AV11">
        <v>14455.01</v>
      </c>
      <c r="AW11">
        <v>660.3</v>
      </c>
      <c r="AX11">
        <v>18950.53</v>
      </c>
      <c r="AY11">
        <v>5503.33</v>
      </c>
      <c r="AZ11">
        <v>22776.9</v>
      </c>
      <c r="BA11">
        <v>11296.42</v>
      </c>
      <c r="BB11">
        <v>19210.990000000002</v>
      </c>
      <c r="BC11">
        <v>3375.84</v>
      </c>
      <c r="BD11">
        <v>3136.7</v>
      </c>
      <c r="BE11">
        <v>2746.12</v>
      </c>
      <c r="BF11">
        <v>1626.85</v>
      </c>
      <c r="BG11">
        <v>1881.87</v>
      </c>
      <c r="BH11">
        <v>14016.92</v>
      </c>
      <c r="BI11">
        <v>3193.86</v>
      </c>
      <c r="BJ11">
        <v>3730.5</v>
      </c>
      <c r="BK11">
        <v>13936.81</v>
      </c>
      <c r="BL11">
        <v>2880.04</v>
      </c>
      <c r="BM11">
        <v>1519.66</v>
      </c>
      <c r="BN11">
        <v>9707.89</v>
      </c>
      <c r="BO11">
        <v>1985.35</v>
      </c>
      <c r="BP11">
        <v>1152.24</v>
      </c>
      <c r="BQ11">
        <v>13115.43</v>
      </c>
      <c r="BR11">
        <v>5589.66</v>
      </c>
      <c r="BS11">
        <v>7145.48</v>
      </c>
      <c r="BT11">
        <v>25677.360000000001</v>
      </c>
      <c r="BU11">
        <v>16303.34</v>
      </c>
      <c r="BV11">
        <v>19025.84</v>
      </c>
      <c r="BW11">
        <v>5045.13</v>
      </c>
      <c r="BX11">
        <v>3707.53</v>
      </c>
      <c r="BY11">
        <v>18952.21</v>
      </c>
      <c r="BZ11">
        <v>2083.69</v>
      </c>
      <c r="CA11">
        <v>871.57</v>
      </c>
      <c r="CB11">
        <v>5797.45</v>
      </c>
      <c r="CC11">
        <v>5218.2299999999996</v>
      </c>
      <c r="CD11">
        <v>66936.639999999999</v>
      </c>
      <c r="CE11">
        <v>722.35</v>
      </c>
      <c r="CF11">
        <v>4347.92</v>
      </c>
      <c r="CG11">
        <v>2421.25</v>
      </c>
      <c r="CH11">
        <v>5246.06</v>
      </c>
      <c r="CI11">
        <v>2210.0300000000002</v>
      </c>
      <c r="CJ11">
        <v>1502.81</v>
      </c>
      <c r="CK11">
        <v>29411.52</v>
      </c>
      <c r="CL11">
        <v>2724.15</v>
      </c>
      <c r="CM11">
        <v>1461.21</v>
      </c>
      <c r="CN11">
        <v>1919.23</v>
      </c>
      <c r="CO11">
        <v>11377.85</v>
      </c>
      <c r="CP11">
        <v>658.76</v>
      </c>
      <c r="CQ11">
        <v>9200.66</v>
      </c>
      <c r="CR11">
        <v>815.44</v>
      </c>
      <c r="CS11">
        <v>1543.47</v>
      </c>
      <c r="CT11">
        <v>721.31</v>
      </c>
      <c r="CU11">
        <v>2435.3000000000002</v>
      </c>
      <c r="CV11">
        <v>9938.02</v>
      </c>
      <c r="CW11">
        <v>6169.86</v>
      </c>
      <c r="CX11">
        <v>1157.6500000000001</v>
      </c>
      <c r="CY11">
        <v>6256.71</v>
      </c>
      <c r="CZ11">
        <v>6210.61</v>
      </c>
      <c r="DA11">
        <v>1308.93</v>
      </c>
      <c r="DB11">
        <v>6276.13</v>
      </c>
      <c r="DC11">
        <v>4030.27</v>
      </c>
      <c r="DD11">
        <v>23187.93</v>
      </c>
      <c r="DE11">
        <v>22515.95</v>
      </c>
      <c r="DF11">
        <v>788.52</v>
      </c>
      <c r="DG11">
        <v>16851.150000000001</v>
      </c>
      <c r="DH11">
        <v>10927.43</v>
      </c>
      <c r="DI11">
        <v>1969.12</v>
      </c>
      <c r="DJ11">
        <v>5644.05</v>
      </c>
      <c r="DK11">
        <v>3989.58</v>
      </c>
      <c r="DL11">
        <v>2945.17</v>
      </c>
      <c r="DM11">
        <v>7018.87</v>
      </c>
      <c r="DN11">
        <v>10001.94</v>
      </c>
      <c r="DO11">
        <v>2969.86</v>
      </c>
      <c r="DP11">
        <v>2240.37</v>
      </c>
      <c r="DQ11">
        <v>6212.78</v>
      </c>
      <c r="DR11">
        <v>1218.57</v>
      </c>
      <c r="DS11">
        <v>33738.949999999997</v>
      </c>
      <c r="DT11">
        <v>1525.67</v>
      </c>
      <c r="DU11">
        <v>2191.7199999999998</v>
      </c>
      <c r="DV11">
        <v>11203.63</v>
      </c>
      <c r="DW11">
        <v>1231.3599999999999</v>
      </c>
      <c r="DX11">
        <v>3125.3</v>
      </c>
      <c r="DY11">
        <v>2871.01</v>
      </c>
      <c r="DZ11">
        <v>6540.81</v>
      </c>
      <c r="EA11">
        <v>21287.279999999999</v>
      </c>
      <c r="EB11">
        <v>3603.25</v>
      </c>
      <c r="EC11">
        <v>13183.71</v>
      </c>
      <c r="ED11">
        <v>2912.65</v>
      </c>
      <c r="EE11">
        <v>6320.12</v>
      </c>
      <c r="EF11">
        <v>967.31</v>
      </c>
      <c r="EG11">
        <v>2077.1799999999998</v>
      </c>
      <c r="EH11">
        <v>3167.51</v>
      </c>
      <c r="EI11">
        <v>20672.060000000001</v>
      </c>
      <c r="EJ11">
        <v>3994.47</v>
      </c>
      <c r="EK11">
        <v>7929.99</v>
      </c>
      <c r="EL11">
        <v>9280.42</v>
      </c>
      <c r="EM11">
        <v>1956.05</v>
      </c>
      <c r="EN11">
        <v>811.83</v>
      </c>
      <c r="EO11">
        <v>8993.08</v>
      </c>
      <c r="EP11">
        <v>29319.119999999999</v>
      </c>
      <c r="EQ11">
        <v>3588.39</v>
      </c>
      <c r="ER11">
        <v>9873.73</v>
      </c>
      <c r="ES11">
        <v>6411.68</v>
      </c>
      <c r="ET11">
        <v>967.84</v>
      </c>
      <c r="EU11">
        <v>8508</v>
      </c>
      <c r="EV11">
        <v>1787.01</v>
      </c>
      <c r="EW11">
        <v>2625.25</v>
      </c>
    </row>
    <row r="12" spans="1:153" x14ac:dyDescent="0.2">
      <c r="A12">
        <v>1980</v>
      </c>
      <c r="B12">
        <v>13809.66</v>
      </c>
      <c r="C12">
        <v>3094.77</v>
      </c>
      <c r="D12">
        <v>12541.24</v>
      </c>
      <c r="E12">
        <v>3437.24</v>
      </c>
      <c r="F12">
        <v>4177.95</v>
      </c>
      <c r="G12">
        <v>5525.09</v>
      </c>
      <c r="H12">
        <v>22110.42</v>
      </c>
      <c r="I12">
        <v>18493.2</v>
      </c>
      <c r="J12">
        <v>837.12</v>
      </c>
      <c r="K12">
        <v>22866.04</v>
      </c>
      <c r="L12">
        <v>1836.2</v>
      </c>
      <c r="M12">
        <v>927.38</v>
      </c>
      <c r="N12">
        <v>1171.55</v>
      </c>
      <c r="O12">
        <v>6844.49</v>
      </c>
      <c r="P12">
        <v>22339.39</v>
      </c>
      <c r="Q12">
        <v>22796.17</v>
      </c>
      <c r="R12">
        <v>4962.49</v>
      </c>
      <c r="S12">
        <v>25719.919999999998</v>
      </c>
      <c r="T12">
        <v>2119.6799999999998</v>
      </c>
      <c r="U12">
        <v>5488.68</v>
      </c>
      <c r="V12">
        <v>12999.65</v>
      </c>
      <c r="W12">
        <v>1588.82</v>
      </c>
      <c r="X12">
        <v>2236.5300000000002</v>
      </c>
      <c r="Y12">
        <v>1003.58</v>
      </c>
      <c r="Z12">
        <v>25182.41</v>
      </c>
      <c r="AA12">
        <v>31377.9</v>
      </c>
      <c r="AB12">
        <v>7090.43</v>
      </c>
      <c r="AC12">
        <v>1844.41</v>
      </c>
      <c r="AD12">
        <v>2432.1</v>
      </c>
      <c r="AE12">
        <v>2293.66</v>
      </c>
      <c r="AF12">
        <v>2062.2600000000002</v>
      </c>
      <c r="AG12">
        <v>2121.06</v>
      </c>
      <c r="AH12">
        <v>6972.39</v>
      </c>
      <c r="AI12">
        <v>3162.81</v>
      </c>
      <c r="AJ12">
        <v>1428.62</v>
      </c>
      <c r="AK12">
        <v>7684.22</v>
      </c>
      <c r="AL12">
        <v>36908.99</v>
      </c>
      <c r="AM12">
        <v>12454.38</v>
      </c>
      <c r="AN12">
        <v>20347.71</v>
      </c>
      <c r="AO12">
        <v>3562.45</v>
      </c>
      <c r="AP12">
        <v>4331.3100000000004</v>
      </c>
      <c r="AQ12">
        <v>22918.400000000001</v>
      </c>
      <c r="AR12">
        <v>4518.17</v>
      </c>
      <c r="AS12">
        <v>11111.25</v>
      </c>
      <c r="AT12">
        <v>7294.5</v>
      </c>
      <c r="AU12">
        <v>1267.24</v>
      </c>
      <c r="AV12">
        <v>14548.84</v>
      </c>
      <c r="AW12">
        <v>687.04</v>
      </c>
      <c r="AX12">
        <v>19551.560000000001</v>
      </c>
      <c r="AY12">
        <v>5456.74</v>
      </c>
      <c r="AZ12">
        <v>22896.400000000001</v>
      </c>
      <c r="BA12">
        <v>12712.12</v>
      </c>
      <c r="BB12">
        <v>19594.43</v>
      </c>
      <c r="BC12">
        <v>3320.37</v>
      </c>
      <c r="BD12">
        <v>3246.36</v>
      </c>
      <c r="BE12">
        <v>2648.19</v>
      </c>
      <c r="BF12">
        <v>1503.12</v>
      </c>
      <c r="BG12">
        <v>1744.74</v>
      </c>
      <c r="BH12">
        <v>13924.93</v>
      </c>
      <c r="BI12">
        <v>2963.18</v>
      </c>
      <c r="BJ12">
        <v>3773.27</v>
      </c>
      <c r="BK12">
        <v>15117.12</v>
      </c>
      <c r="BL12">
        <v>2838.02</v>
      </c>
      <c r="BM12">
        <v>1584.98</v>
      </c>
      <c r="BN12">
        <v>10563.44</v>
      </c>
      <c r="BO12">
        <v>2247.9699999999998</v>
      </c>
      <c r="BP12">
        <v>1134.06</v>
      </c>
      <c r="BQ12">
        <v>13113.47</v>
      </c>
      <c r="BR12">
        <v>3846.9</v>
      </c>
      <c r="BS12">
        <v>7071.65</v>
      </c>
      <c r="BT12">
        <v>26849.58</v>
      </c>
      <c r="BU12">
        <v>16102.37</v>
      </c>
      <c r="BV12">
        <v>20090.349999999999</v>
      </c>
      <c r="BW12">
        <v>4425.2299999999996</v>
      </c>
      <c r="BX12">
        <v>4271.0600000000004</v>
      </c>
      <c r="BY12">
        <v>19291.73</v>
      </c>
      <c r="BZ12">
        <v>2062.5</v>
      </c>
      <c r="CA12">
        <v>830.69</v>
      </c>
      <c r="CB12">
        <v>6277.56</v>
      </c>
      <c r="CC12">
        <v>4662.7700000000004</v>
      </c>
      <c r="CD12">
        <v>65342.89</v>
      </c>
      <c r="CE12">
        <v>783.04</v>
      </c>
      <c r="CF12">
        <v>4464.1899999999996</v>
      </c>
      <c r="CG12">
        <v>2155.91</v>
      </c>
      <c r="CH12">
        <v>5101.74</v>
      </c>
      <c r="CI12">
        <v>2042.49</v>
      </c>
      <c r="CJ12">
        <v>1398.37</v>
      </c>
      <c r="CK12">
        <v>30450.720000000001</v>
      </c>
      <c r="CL12">
        <v>2659.87</v>
      </c>
      <c r="CM12">
        <v>1424.07</v>
      </c>
      <c r="CN12">
        <v>2620.2399999999998</v>
      </c>
      <c r="CO12">
        <v>12441.96</v>
      </c>
      <c r="CP12">
        <v>620.01</v>
      </c>
      <c r="CQ12">
        <v>9736.83</v>
      </c>
      <c r="CR12">
        <v>867.79</v>
      </c>
      <c r="CS12">
        <v>1717.07</v>
      </c>
      <c r="CT12">
        <v>721.19</v>
      </c>
      <c r="CU12">
        <v>2348.15</v>
      </c>
      <c r="CV12">
        <v>11476.08</v>
      </c>
      <c r="CW12">
        <v>5612.11</v>
      </c>
      <c r="CX12">
        <v>1159.52</v>
      </c>
      <c r="CY12">
        <v>6630.15</v>
      </c>
      <c r="CZ12">
        <v>7028.54</v>
      </c>
      <c r="DA12">
        <v>1331.19</v>
      </c>
      <c r="DB12">
        <v>5653.45</v>
      </c>
      <c r="DC12">
        <v>4943.49</v>
      </c>
      <c r="DD12">
        <v>23750.41</v>
      </c>
      <c r="DE12">
        <v>24268.05</v>
      </c>
      <c r="DF12">
        <v>716.94</v>
      </c>
      <c r="DG12">
        <v>16592.16</v>
      </c>
      <c r="DH12">
        <v>11499.09</v>
      </c>
      <c r="DI12">
        <v>2027.02</v>
      </c>
      <c r="DJ12">
        <v>6244.41</v>
      </c>
      <c r="DK12">
        <v>4071.53</v>
      </c>
      <c r="DL12">
        <v>3113.4</v>
      </c>
      <c r="DM12">
        <v>6214.35</v>
      </c>
      <c r="DN12">
        <v>10137.31</v>
      </c>
      <c r="DO12">
        <v>3362.9</v>
      </c>
      <c r="DP12">
        <v>2504.9899999999998</v>
      </c>
      <c r="DQ12">
        <v>6325.55</v>
      </c>
      <c r="DR12">
        <v>1154.3900000000001</v>
      </c>
      <c r="DS12">
        <v>34777.71</v>
      </c>
      <c r="DT12">
        <v>1520.08</v>
      </c>
      <c r="DU12">
        <v>2023.84</v>
      </c>
      <c r="DV12">
        <v>12422.24</v>
      </c>
      <c r="DW12">
        <v>1171.95</v>
      </c>
      <c r="DX12">
        <v>2783.18</v>
      </c>
      <c r="DY12">
        <v>2359.5500000000002</v>
      </c>
      <c r="DZ12">
        <v>5943.25</v>
      </c>
      <c r="EA12">
        <v>21343.56</v>
      </c>
      <c r="EB12">
        <v>3738.67</v>
      </c>
      <c r="EC12">
        <v>11078.34</v>
      </c>
      <c r="ED12">
        <v>2766.1</v>
      </c>
      <c r="EE12">
        <v>6752.78</v>
      </c>
      <c r="EF12">
        <v>890.12</v>
      </c>
      <c r="EG12">
        <v>1967.63</v>
      </c>
      <c r="EH12">
        <v>3188.19</v>
      </c>
      <c r="EI12">
        <v>23142.16</v>
      </c>
      <c r="EJ12">
        <v>4285.78</v>
      </c>
      <c r="EK12">
        <v>7613.37</v>
      </c>
      <c r="EL12">
        <v>9516.01</v>
      </c>
      <c r="EM12">
        <v>1838.02</v>
      </c>
      <c r="EN12">
        <v>743.24</v>
      </c>
      <c r="EO12">
        <v>9500.76</v>
      </c>
      <c r="EP12">
        <v>28511</v>
      </c>
      <c r="EQ12">
        <v>3575.89</v>
      </c>
      <c r="ER12">
        <v>10416.73</v>
      </c>
      <c r="ES12">
        <v>7283.19</v>
      </c>
      <c r="ET12">
        <v>912.38</v>
      </c>
      <c r="EU12">
        <v>9491.18</v>
      </c>
      <c r="EV12">
        <v>1568.52</v>
      </c>
      <c r="EW12">
        <v>2687.81</v>
      </c>
    </row>
    <row r="13" spans="1:153" x14ac:dyDescent="0.2">
      <c r="A13">
        <v>1981</v>
      </c>
      <c r="B13">
        <v>14955.74</v>
      </c>
      <c r="C13">
        <v>2955.37</v>
      </c>
      <c r="D13">
        <v>13259.08</v>
      </c>
      <c r="E13">
        <v>3489.2</v>
      </c>
      <c r="F13">
        <v>4077.94</v>
      </c>
      <c r="G13">
        <v>5791.45</v>
      </c>
      <c r="H13">
        <v>22919.67</v>
      </c>
      <c r="I13">
        <v>18317.12</v>
      </c>
      <c r="J13">
        <v>864.96</v>
      </c>
      <c r="K13">
        <v>21346.38</v>
      </c>
      <c r="L13">
        <v>1964.96</v>
      </c>
      <c r="M13">
        <v>959.06</v>
      </c>
      <c r="N13">
        <v>1165.3699999999999</v>
      </c>
      <c r="O13">
        <v>7258.03</v>
      </c>
      <c r="P13">
        <v>20328.14</v>
      </c>
      <c r="Q13">
        <v>20404.810000000001</v>
      </c>
      <c r="R13">
        <v>3937.38</v>
      </c>
      <c r="S13">
        <v>25219.51</v>
      </c>
      <c r="T13">
        <v>2165.4299999999998</v>
      </c>
      <c r="U13">
        <v>5430.55</v>
      </c>
      <c r="V13">
        <v>12630.34</v>
      </c>
      <c r="W13">
        <v>1751.35</v>
      </c>
      <c r="X13">
        <v>2374.61</v>
      </c>
      <c r="Y13">
        <v>1153.69</v>
      </c>
      <c r="Z13">
        <v>25583.68</v>
      </c>
      <c r="AA13">
        <v>31416.77</v>
      </c>
      <c r="AB13">
        <v>7283.35</v>
      </c>
      <c r="AC13">
        <v>1826.95</v>
      </c>
      <c r="AD13">
        <v>2398.3000000000002</v>
      </c>
      <c r="AE13">
        <v>2489.13</v>
      </c>
      <c r="AF13">
        <v>1923.63</v>
      </c>
      <c r="AG13">
        <v>2383.8000000000002</v>
      </c>
      <c r="AH13">
        <v>6776.96</v>
      </c>
      <c r="AI13">
        <v>3093.28</v>
      </c>
      <c r="AJ13">
        <v>1460.07</v>
      </c>
      <c r="AK13">
        <v>6987.31</v>
      </c>
      <c r="AL13">
        <v>39078.839999999997</v>
      </c>
      <c r="AM13">
        <v>12446.58</v>
      </c>
      <c r="AN13">
        <v>19667.79</v>
      </c>
      <c r="AO13">
        <v>3493.17</v>
      </c>
      <c r="AP13">
        <v>5023.2299999999996</v>
      </c>
      <c r="AQ13">
        <v>21906.47</v>
      </c>
      <c r="AR13">
        <v>4704.8</v>
      </c>
      <c r="AS13">
        <v>11608.78</v>
      </c>
      <c r="AT13">
        <v>7273.34</v>
      </c>
      <c r="AU13">
        <v>1414.69</v>
      </c>
      <c r="AV13">
        <v>13535.05</v>
      </c>
      <c r="AW13">
        <v>744.63</v>
      </c>
      <c r="AX13">
        <v>19826.259999999998</v>
      </c>
      <c r="AY13">
        <v>4951.24</v>
      </c>
      <c r="AZ13">
        <v>22084.400000000001</v>
      </c>
      <c r="BA13">
        <v>12617.96</v>
      </c>
      <c r="BB13">
        <v>19200.68</v>
      </c>
      <c r="BC13">
        <v>3028.2</v>
      </c>
      <c r="BD13">
        <v>3122.03</v>
      </c>
      <c r="BE13">
        <v>3036.35</v>
      </c>
      <c r="BF13">
        <v>1344.79</v>
      </c>
      <c r="BG13">
        <v>1563.19</v>
      </c>
      <c r="BH13">
        <v>13912.02</v>
      </c>
      <c r="BI13">
        <v>2820.19</v>
      </c>
      <c r="BJ13">
        <v>3696.49</v>
      </c>
      <c r="BK13">
        <v>15586.27</v>
      </c>
      <c r="BL13">
        <v>2723.17</v>
      </c>
      <c r="BM13">
        <v>1449.92</v>
      </c>
      <c r="BN13">
        <v>10740.25</v>
      </c>
      <c r="BO13">
        <v>2383.7199999999998</v>
      </c>
      <c r="BP13">
        <v>1104.57</v>
      </c>
      <c r="BQ13">
        <v>13118.16</v>
      </c>
      <c r="BR13">
        <v>3415.62</v>
      </c>
      <c r="BS13">
        <v>5699.5</v>
      </c>
      <c r="BT13">
        <v>27875</v>
      </c>
      <c r="BU13">
        <v>16744.34</v>
      </c>
      <c r="BV13">
        <v>19588.09</v>
      </c>
      <c r="BW13">
        <v>4113.3900000000003</v>
      </c>
      <c r="BX13">
        <v>4143.5600000000004</v>
      </c>
      <c r="BY13">
        <v>19121.77</v>
      </c>
      <c r="BZ13">
        <v>1984.09</v>
      </c>
      <c r="CA13">
        <v>822.55</v>
      </c>
      <c r="CB13">
        <v>6636.66</v>
      </c>
      <c r="CC13">
        <v>4850.0600000000004</v>
      </c>
      <c r="CD13">
        <v>51555.11</v>
      </c>
      <c r="CE13">
        <v>886.55</v>
      </c>
      <c r="CF13">
        <v>4478.04</v>
      </c>
      <c r="CG13">
        <v>1779.19</v>
      </c>
      <c r="CH13">
        <v>4853.6099999999997</v>
      </c>
      <c r="CI13">
        <v>2258.41</v>
      </c>
      <c r="CJ13">
        <v>1387.75</v>
      </c>
      <c r="CK13">
        <v>29364.12</v>
      </c>
      <c r="CL13">
        <v>2580.66</v>
      </c>
      <c r="CM13">
        <v>1317.29</v>
      </c>
      <c r="CN13">
        <v>2671.34</v>
      </c>
      <c r="CO13">
        <v>13247.71</v>
      </c>
      <c r="CP13">
        <v>690.12</v>
      </c>
      <c r="CQ13">
        <v>10222.6</v>
      </c>
      <c r="CR13">
        <v>893.76</v>
      </c>
      <c r="CS13">
        <v>1554.71</v>
      </c>
      <c r="CT13">
        <v>730.62</v>
      </c>
      <c r="CU13">
        <v>2352.5300000000002</v>
      </c>
      <c r="CV13">
        <v>12040.61</v>
      </c>
      <c r="CW13">
        <v>5569.56</v>
      </c>
      <c r="CX13">
        <v>1195.04</v>
      </c>
      <c r="CY13">
        <v>6533.51</v>
      </c>
      <c r="CZ13">
        <v>6184.03</v>
      </c>
      <c r="DA13">
        <v>1197.56</v>
      </c>
      <c r="DB13">
        <v>5333.76</v>
      </c>
      <c r="DC13">
        <v>4943.34</v>
      </c>
      <c r="DD13">
        <v>23022.3</v>
      </c>
      <c r="DE13">
        <v>24547.84</v>
      </c>
      <c r="DF13">
        <v>766</v>
      </c>
      <c r="DG13">
        <v>17131.259999999998</v>
      </c>
      <c r="DH13">
        <v>12803.25</v>
      </c>
      <c r="DI13">
        <v>2067.36</v>
      </c>
      <c r="DJ13">
        <v>6490.82</v>
      </c>
      <c r="DK13">
        <v>4133.45</v>
      </c>
      <c r="DL13">
        <v>3160.87</v>
      </c>
      <c r="DM13">
        <v>5811.04</v>
      </c>
      <c r="DN13">
        <v>9814.44</v>
      </c>
      <c r="DO13">
        <v>3680.13</v>
      </c>
      <c r="DP13">
        <v>2267.44</v>
      </c>
      <c r="DQ13">
        <v>6270.13</v>
      </c>
      <c r="DR13">
        <v>1277.44</v>
      </c>
      <c r="DS13">
        <v>32983.230000000003</v>
      </c>
      <c r="DT13">
        <v>1620.59</v>
      </c>
      <c r="DU13">
        <v>2002.84</v>
      </c>
      <c r="DV13">
        <v>13308.29</v>
      </c>
      <c r="DW13">
        <v>1213.31</v>
      </c>
      <c r="DX13">
        <v>2418.85</v>
      </c>
      <c r="DY13">
        <v>2071.65</v>
      </c>
      <c r="DZ13">
        <v>6283.52</v>
      </c>
      <c r="EA13">
        <v>21273.05</v>
      </c>
      <c r="EB13">
        <v>3954.58</v>
      </c>
      <c r="EC13">
        <v>10323</v>
      </c>
      <c r="ED13">
        <v>2580.4699999999998</v>
      </c>
      <c r="EE13">
        <v>7149.32</v>
      </c>
      <c r="EF13">
        <v>777.54</v>
      </c>
      <c r="EG13">
        <v>1673.97</v>
      </c>
      <c r="EH13">
        <v>3278.89</v>
      </c>
      <c r="EI13">
        <v>22334.16</v>
      </c>
      <c r="EJ13">
        <v>4444.4799999999996</v>
      </c>
      <c r="EK13">
        <v>8299.4</v>
      </c>
      <c r="EL13">
        <v>9988.44</v>
      </c>
      <c r="EM13">
        <v>1540.35</v>
      </c>
      <c r="EN13">
        <v>725.33</v>
      </c>
      <c r="EO13">
        <v>9616.5300000000007</v>
      </c>
      <c r="EP13">
        <v>29045.85</v>
      </c>
      <c r="EQ13">
        <v>3860.52</v>
      </c>
      <c r="ER13">
        <v>10249.379999999999</v>
      </c>
      <c r="ES13">
        <v>7142.66</v>
      </c>
      <c r="ET13">
        <v>943.37</v>
      </c>
      <c r="EU13">
        <v>9195.98</v>
      </c>
      <c r="EV13">
        <v>1630.06</v>
      </c>
      <c r="EW13">
        <v>3160.61</v>
      </c>
    </row>
    <row r="14" spans="1:153" x14ac:dyDescent="0.2">
      <c r="A14">
        <v>1982</v>
      </c>
      <c r="B14">
        <v>16076.49</v>
      </c>
      <c r="C14">
        <v>2893.01</v>
      </c>
      <c r="D14">
        <v>13378</v>
      </c>
      <c r="E14">
        <v>3456.06</v>
      </c>
      <c r="F14">
        <v>4016.47</v>
      </c>
      <c r="G14">
        <v>7377.83</v>
      </c>
      <c r="H14">
        <v>22031.81</v>
      </c>
      <c r="I14">
        <v>18464.62</v>
      </c>
      <c r="J14">
        <v>830.27</v>
      </c>
      <c r="K14">
        <v>20628.099999999999</v>
      </c>
      <c r="L14">
        <v>1482.96</v>
      </c>
      <c r="M14">
        <v>928.92</v>
      </c>
      <c r="N14">
        <v>1128.45</v>
      </c>
      <c r="O14">
        <v>7638.21</v>
      </c>
      <c r="P14">
        <v>17491.88</v>
      </c>
      <c r="Q14">
        <v>19109.77</v>
      </c>
      <c r="R14">
        <v>3955.63</v>
      </c>
      <c r="S14">
        <v>25947.43</v>
      </c>
      <c r="T14">
        <v>2147.27</v>
      </c>
      <c r="U14">
        <v>5442.96</v>
      </c>
      <c r="V14">
        <v>12066.44</v>
      </c>
      <c r="W14">
        <v>1791.65</v>
      </c>
      <c r="X14">
        <v>2301.5700000000002</v>
      </c>
      <c r="Y14">
        <v>1110.6600000000001</v>
      </c>
      <c r="Z14">
        <v>24267.599999999999</v>
      </c>
      <c r="AA14">
        <v>31542.09</v>
      </c>
      <c r="AB14">
        <v>6172.91</v>
      </c>
      <c r="AC14">
        <v>1955.69</v>
      </c>
      <c r="AD14">
        <v>2345.31</v>
      </c>
      <c r="AE14">
        <v>2685.09</v>
      </c>
      <c r="AF14">
        <v>1903.2</v>
      </c>
      <c r="AG14">
        <v>2554.06</v>
      </c>
      <c r="AH14">
        <v>6674.51</v>
      </c>
      <c r="AI14">
        <v>3231.41</v>
      </c>
      <c r="AJ14">
        <v>1521.88</v>
      </c>
      <c r="AK14">
        <v>6555.64</v>
      </c>
      <c r="AL14">
        <v>41520.160000000003</v>
      </c>
      <c r="AM14">
        <v>13336.51</v>
      </c>
      <c r="AN14">
        <v>19329.060000000001</v>
      </c>
      <c r="AO14">
        <v>3325.93</v>
      </c>
      <c r="AP14">
        <v>5346.48</v>
      </c>
      <c r="AQ14">
        <v>22175.16</v>
      </c>
      <c r="AR14">
        <v>4620.28</v>
      </c>
      <c r="AS14">
        <v>11317.53</v>
      </c>
      <c r="AT14">
        <v>6954.99</v>
      </c>
      <c r="AU14">
        <v>1388.58</v>
      </c>
      <c r="AV14">
        <v>13071.15</v>
      </c>
      <c r="AW14">
        <v>788.66</v>
      </c>
      <c r="AX14">
        <v>19919.93</v>
      </c>
      <c r="AY14">
        <v>4737.33</v>
      </c>
      <c r="AZ14">
        <v>21975.27</v>
      </c>
      <c r="BA14">
        <v>11296.77</v>
      </c>
      <c r="BB14">
        <v>19254.96</v>
      </c>
      <c r="BC14">
        <v>2482.87</v>
      </c>
      <c r="BD14">
        <v>3111.51</v>
      </c>
      <c r="BE14">
        <v>3139.1</v>
      </c>
      <c r="BF14">
        <v>1362.46</v>
      </c>
      <c r="BG14">
        <v>1509.95</v>
      </c>
      <c r="BH14">
        <v>13399.65</v>
      </c>
      <c r="BI14">
        <v>2884.55</v>
      </c>
      <c r="BJ14">
        <v>3556.01</v>
      </c>
      <c r="BK14">
        <v>15903.46</v>
      </c>
      <c r="BL14">
        <v>2649.04</v>
      </c>
      <c r="BM14">
        <v>1379.31</v>
      </c>
      <c r="BN14">
        <v>10860.65</v>
      </c>
      <c r="BO14">
        <v>2373.88</v>
      </c>
      <c r="BP14">
        <v>1070.44</v>
      </c>
      <c r="BQ14">
        <v>13348.9</v>
      </c>
      <c r="BR14">
        <v>3692.84</v>
      </c>
      <c r="BS14">
        <v>5388.78</v>
      </c>
      <c r="BT14">
        <v>28615.77</v>
      </c>
      <c r="BU14">
        <v>17264.25</v>
      </c>
      <c r="BV14">
        <v>19403.12</v>
      </c>
      <c r="BW14">
        <v>4037.73</v>
      </c>
      <c r="BX14">
        <v>3969.57</v>
      </c>
      <c r="BY14">
        <v>18647.93</v>
      </c>
      <c r="BZ14">
        <v>1967.5</v>
      </c>
      <c r="CA14">
        <v>801.56</v>
      </c>
      <c r="CB14">
        <v>6440.33</v>
      </c>
      <c r="CC14">
        <v>5198.84</v>
      </c>
      <c r="CD14">
        <v>40870.449999999997</v>
      </c>
      <c r="CE14">
        <v>932.72</v>
      </c>
      <c r="CF14">
        <v>2823.56</v>
      </c>
      <c r="CG14">
        <v>1699.52</v>
      </c>
      <c r="CH14">
        <v>4990.76</v>
      </c>
      <c r="CI14">
        <v>2222.36</v>
      </c>
      <c r="CJ14">
        <v>1340.79</v>
      </c>
      <c r="CK14">
        <v>29394.42</v>
      </c>
      <c r="CL14">
        <v>2786.08</v>
      </c>
      <c r="CM14">
        <v>1294.31</v>
      </c>
      <c r="CN14">
        <v>3170.24</v>
      </c>
      <c r="CO14">
        <v>12915.75</v>
      </c>
      <c r="CP14">
        <v>737.67</v>
      </c>
      <c r="CQ14">
        <v>10672</v>
      </c>
      <c r="CR14">
        <v>919.99</v>
      </c>
      <c r="CS14">
        <v>1785.6</v>
      </c>
      <c r="CT14">
        <v>685.03</v>
      </c>
      <c r="CU14">
        <v>2113.2399999999998</v>
      </c>
      <c r="CV14">
        <v>12528.64</v>
      </c>
      <c r="CW14">
        <v>5925.67</v>
      </c>
      <c r="CX14">
        <v>1227.6500000000001</v>
      </c>
      <c r="CY14">
        <v>6709.16</v>
      </c>
      <c r="CZ14">
        <v>6078.99</v>
      </c>
      <c r="DA14">
        <v>1195.49</v>
      </c>
      <c r="DB14">
        <v>5223.96</v>
      </c>
      <c r="DC14">
        <v>4670.8900000000003</v>
      </c>
      <c r="DD14">
        <v>22310.35</v>
      </c>
      <c r="DE14">
        <v>24190.69</v>
      </c>
      <c r="DF14">
        <v>802.62</v>
      </c>
      <c r="DG14">
        <v>17206.97</v>
      </c>
      <c r="DH14">
        <v>12765.95</v>
      </c>
      <c r="DI14">
        <v>2079.09</v>
      </c>
      <c r="DJ14">
        <v>6454.1</v>
      </c>
      <c r="DK14">
        <v>4069.08</v>
      </c>
      <c r="DL14">
        <v>3182.99</v>
      </c>
      <c r="DM14">
        <v>5786.42</v>
      </c>
      <c r="DN14">
        <v>9855.9599999999991</v>
      </c>
      <c r="DO14">
        <v>3548.14</v>
      </c>
      <c r="DP14">
        <v>2391.09</v>
      </c>
      <c r="DQ14">
        <v>6574.12</v>
      </c>
      <c r="DR14">
        <v>1206.6199999999999</v>
      </c>
      <c r="DS14">
        <v>27211.09</v>
      </c>
      <c r="DT14">
        <v>1786.59</v>
      </c>
      <c r="DU14">
        <v>2268.98</v>
      </c>
      <c r="DV14">
        <v>14364.93</v>
      </c>
      <c r="DW14">
        <v>1254.08</v>
      </c>
      <c r="DX14">
        <v>2271.73</v>
      </c>
      <c r="DY14">
        <v>2098.3000000000002</v>
      </c>
      <c r="DZ14">
        <v>6025.07</v>
      </c>
      <c r="EA14">
        <v>21335.3</v>
      </c>
      <c r="EB14">
        <v>3933.97</v>
      </c>
      <c r="EC14">
        <v>9106.5499999999993</v>
      </c>
      <c r="ED14">
        <v>2384.1999999999998</v>
      </c>
      <c r="EE14">
        <v>7534.84</v>
      </c>
      <c r="EF14">
        <v>801.93</v>
      </c>
      <c r="EG14">
        <v>1628.82</v>
      </c>
      <c r="EH14">
        <v>3364.72</v>
      </c>
      <c r="EI14">
        <v>20449.45</v>
      </c>
      <c r="EJ14">
        <v>4414.93</v>
      </c>
      <c r="EK14">
        <v>8096.94</v>
      </c>
      <c r="EL14">
        <v>10403.23</v>
      </c>
      <c r="EM14">
        <v>1533.5</v>
      </c>
      <c r="EN14">
        <v>820.33</v>
      </c>
      <c r="EO14">
        <v>8583.86</v>
      </c>
      <c r="EP14">
        <v>28218.21</v>
      </c>
      <c r="EQ14">
        <v>4064.36</v>
      </c>
      <c r="ER14">
        <v>9263.24</v>
      </c>
      <c r="ES14">
        <v>6997.11</v>
      </c>
      <c r="ET14">
        <v>996.55</v>
      </c>
      <c r="EU14">
        <v>8958.16</v>
      </c>
      <c r="EV14">
        <v>1563.58</v>
      </c>
      <c r="EW14">
        <v>3206.79</v>
      </c>
    </row>
    <row r="15" spans="1:153" x14ac:dyDescent="0.2">
      <c r="A15">
        <v>1983</v>
      </c>
      <c r="B15">
        <v>17319.98</v>
      </c>
      <c r="C15">
        <v>2831.75</v>
      </c>
      <c r="D15">
        <v>13303.27</v>
      </c>
      <c r="E15">
        <v>3512.87</v>
      </c>
      <c r="F15">
        <v>4319.3100000000004</v>
      </c>
      <c r="G15">
        <v>7627.48</v>
      </c>
      <c r="H15">
        <v>22982.68</v>
      </c>
      <c r="I15">
        <v>18877.810000000001</v>
      </c>
      <c r="J15">
        <v>848.22</v>
      </c>
      <c r="K15">
        <v>19979.18</v>
      </c>
      <c r="L15">
        <v>1468.53</v>
      </c>
      <c r="M15">
        <v>849.23</v>
      </c>
      <c r="N15">
        <v>1128.6400000000001</v>
      </c>
      <c r="O15">
        <v>8112.59</v>
      </c>
      <c r="P15">
        <v>17884.22</v>
      </c>
      <c r="Q15">
        <v>18486.740000000002</v>
      </c>
      <c r="R15">
        <v>3868.15</v>
      </c>
      <c r="S15">
        <v>26774.46</v>
      </c>
      <c r="T15">
        <v>2075.46</v>
      </c>
      <c r="U15">
        <v>5231.54</v>
      </c>
      <c r="V15">
        <v>12147.71</v>
      </c>
      <c r="W15">
        <v>1976.65</v>
      </c>
      <c r="X15">
        <v>2422.9499999999998</v>
      </c>
      <c r="Y15">
        <v>1033.28</v>
      </c>
      <c r="Z15">
        <v>24963.279999999999</v>
      </c>
      <c r="AA15">
        <v>31678.62</v>
      </c>
      <c r="AB15">
        <v>5954.64</v>
      </c>
      <c r="AC15">
        <v>2059.37</v>
      </c>
      <c r="AD15">
        <v>2327.94</v>
      </c>
      <c r="AE15">
        <v>2948.78</v>
      </c>
      <c r="AF15">
        <v>1911.66</v>
      </c>
      <c r="AG15">
        <v>3038.35</v>
      </c>
      <c r="AH15">
        <v>6496.21</v>
      </c>
      <c r="AI15">
        <v>3360.1</v>
      </c>
      <c r="AJ15">
        <v>1610.15</v>
      </c>
      <c r="AK15">
        <v>6518.42</v>
      </c>
      <c r="AL15">
        <v>45646.64</v>
      </c>
      <c r="AM15">
        <v>13715.18</v>
      </c>
      <c r="AN15">
        <v>19475.04</v>
      </c>
      <c r="AO15">
        <v>3248.65</v>
      </c>
      <c r="AP15">
        <v>5622.49</v>
      </c>
      <c r="AQ15">
        <v>22387.07</v>
      </c>
      <c r="AR15">
        <v>4762.7</v>
      </c>
      <c r="AS15">
        <v>11564.11</v>
      </c>
      <c r="AT15">
        <v>6587.28</v>
      </c>
      <c r="AU15">
        <v>1559.56</v>
      </c>
      <c r="AV15">
        <v>12652.37</v>
      </c>
      <c r="AW15">
        <v>884.76</v>
      </c>
      <c r="AX15">
        <v>20026.09</v>
      </c>
      <c r="AY15">
        <v>4536.74</v>
      </c>
      <c r="AZ15">
        <v>21629.71</v>
      </c>
      <c r="BA15">
        <v>12135.81</v>
      </c>
      <c r="BB15">
        <v>19733.04</v>
      </c>
      <c r="BC15">
        <v>2384.87</v>
      </c>
      <c r="BD15">
        <v>3067.24</v>
      </c>
      <c r="BE15">
        <v>2903.51</v>
      </c>
      <c r="BF15">
        <v>1299.6300000000001</v>
      </c>
      <c r="BG15">
        <v>2303.6</v>
      </c>
      <c r="BH15">
        <v>13238.8</v>
      </c>
      <c r="BI15">
        <v>2903.83</v>
      </c>
      <c r="BJ15">
        <v>3486.48</v>
      </c>
      <c r="BK15">
        <v>16303.26</v>
      </c>
      <c r="BL15">
        <v>2514.8000000000002</v>
      </c>
      <c r="BM15">
        <v>1392.2</v>
      </c>
      <c r="BN15">
        <v>10759.98</v>
      </c>
      <c r="BO15">
        <v>2485.87</v>
      </c>
      <c r="BP15">
        <v>1058.8499999999999</v>
      </c>
      <c r="BQ15">
        <v>13243.08</v>
      </c>
      <c r="BR15">
        <v>3616.96</v>
      </c>
      <c r="BS15">
        <v>4637.33</v>
      </c>
      <c r="BT15">
        <v>25207.43</v>
      </c>
      <c r="BU15">
        <v>18034.87</v>
      </c>
      <c r="BV15">
        <v>19234.63</v>
      </c>
      <c r="BW15">
        <v>4076.31</v>
      </c>
      <c r="BX15">
        <v>3908.58</v>
      </c>
      <c r="BY15">
        <v>18148.59</v>
      </c>
      <c r="BZ15">
        <v>1991.42</v>
      </c>
      <c r="CA15">
        <v>808.75</v>
      </c>
      <c r="CB15">
        <v>6566.15</v>
      </c>
      <c r="CC15">
        <v>5804.79</v>
      </c>
      <c r="CD15">
        <v>39755.03</v>
      </c>
      <c r="CE15">
        <v>966.21</v>
      </c>
      <c r="CF15">
        <v>3685.71</v>
      </c>
      <c r="CG15">
        <v>1621.82</v>
      </c>
      <c r="CH15">
        <v>5207.1499999999996</v>
      </c>
      <c r="CI15">
        <v>2269.79</v>
      </c>
      <c r="CJ15">
        <v>1233.5899999999999</v>
      </c>
      <c r="CK15">
        <v>29034.18</v>
      </c>
      <c r="CL15">
        <v>2938.51</v>
      </c>
      <c r="CM15">
        <v>1335.95</v>
      </c>
      <c r="CN15">
        <v>2780</v>
      </c>
      <c r="CO15">
        <v>11988.73</v>
      </c>
      <c r="CP15">
        <v>704.86</v>
      </c>
      <c r="CQ15">
        <v>10157.030000000001</v>
      </c>
      <c r="CR15">
        <v>960.5</v>
      </c>
      <c r="CS15">
        <v>1978.9</v>
      </c>
      <c r="CT15">
        <v>594.89</v>
      </c>
      <c r="CU15">
        <v>2098.8000000000002</v>
      </c>
      <c r="CV15">
        <v>12161.43</v>
      </c>
      <c r="CW15">
        <v>6122.54</v>
      </c>
      <c r="CX15">
        <v>1283.28</v>
      </c>
      <c r="CY15">
        <v>7106.38</v>
      </c>
      <c r="CZ15">
        <v>5674.33</v>
      </c>
      <c r="DA15">
        <v>1161.3</v>
      </c>
      <c r="DB15">
        <v>4984.1099999999997</v>
      </c>
      <c r="DC15">
        <v>4844.0200000000004</v>
      </c>
      <c r="DD15">
        <v>22193.77</v>
      </c>
      <c r="DE15">
        <v>24461.16</v>
      </c>
      <c r="DF15">
        <v>780.87</v>
      </c>
      <c r="DG15">
        <v>17990.41</v>
      </c>
      <c r="DH15">
        <v>12422.5</v>
      </c>
      <c r="DI15">
        <v>2138.9499999999998</v>
      </c>
      <c r="DJ15">
        <v>6513.5</v>
      </c>
      <c r="DK15">
        <v>3702.95</v>
      </c>
      <c r="DL15">
        <v>3128.06</v>
      </c>
      <c r="DM15">
        <v>6216.94</v>
      </c>
      <c r="DN15">
        <v>9659.06</v>
      </c>
      <c r="DO15">
        <v>3351.29</v>
      </c>
      <c r="DP15">
        <v>2229.13</v>
      </c>
      <c r="DQ15">
        <v>6835.85</v>
      </c>
      <c r="DR15">
        <v>1242.44</v>
      </c>
      <c r="DS15">
        <v>24001.01</v>
      </c>
      <c r="DT15">
        <v>1560.81</v>
      </c>
      <c r="DU15">
        <v>2347.4299999999998</v>
      </c>
      <c r="DV15">
        <v>15599.22</v>
      </c>
      <c r="DW15">
        <v>1201.8900000000001</v>
      </c>
      <c r="DX15">
        <v>2271.8000000000002</v>
      </c>
      <c r="DY15">
        <v>1968.29</v>
      </c>
      <c r="DZ15">
        <v>6041.93</v>
      </c>
      <c r="EA15">
        <v>21685.79</v>
      </c>
      <c r="EB15">
        <v>4126.05</v>
      </c>
      <c r="EC15">
        <v>9951.19</v>
      </c>
      <c r="ED15">
        <v>2107.35</v>
      </c>
      <c r="EE15">
        <v>7929.63</v>
      </c>
      <c r="EF15">
        <v>1047.28</v>
      </c>
      <c r="EG15">
        <v>1484.55</v>
      </c>
      <c r="EH15">
        <v>3456.23</v>
      </c>
      <c r="EI15">
        <v>17725.240000000002</v>
      </c>
      <c r="EJ15">
        <v>4576.08</v>
      </c>
      <c r="EK15">
        <v>8297.9599999999991</v>
      </c>
      <c r="EL15">
        <v>11280.03</v>
      </c>
      <c r="EM15">
        <v>1560.99</v>
      </c>
      <c r="EN15">
        <v>885.94</v>
      </c>
      <c r="EO15">
        <v>7690.1</v>
      </c>
      <c r="EP15">
        <v>29397.84</v>
      </c>
      <c r="EQ15">
        <v>4266.55</v>
      </c>
      <c r="ER15">
        <v>9116.07</v>
      </c>
      <c r="ES15">
        <v>7117.46</v>
      </c>
      <c r="ET15">
        <v>1042.1099999999999</v>
      </c>
      <c r="EU15">
        <v>8935.4</v>
      </c>
      <c r="EV15">
        <v>1583.5</v>
      </c>
      <c r="EW15">
        <v>3603.45</v>
      </c>
    </row>
    <row r="16" spans="1:153" x14ac:dyDescent="0.2">
      <c r="A16">
        <v>1984</v>
      </c>
      <c r="B16">
        <v>18786.71</v>
      </c>
      <c r="C16">
        <v>3035.3</v>
      </c>
      <c r="D16">
        <v>13488.99</v>
      </c>
      <c r="E16">
        <v>3491.63</v>
      </c>
      <c r="F16">
        <v>4539.5</v>
      </c>
      <c r="G16">
        <v>6684.98</v>
      </c>
      <c r="H16">
        <v>23501.09</v>
      </c>
      <c r="I16">
        <v>18864.98</v>
      </c>
      <c r="J16">
        <v>848.56</v>
      </c>
      <c r="K16">
        <v>20022.25</v>
      </c>
      <c r="L16">
        <v>1589.94</v>
      </c>
      <c r="M16">
        <v>838.67</v>
      </c>
      <c r="N16">
        <v>1203.1199999999999</v>
      </c>
      <c r="O16">
        <v>8311.99</v>
      </c>
      <c r="P16">
        <v>19817.72</v>
      </c>
      <c r="Q16">
        <v>21192.95</v>
      </c>
      <c r="R16">
        <v>3841.03</v>
      </c>
      <c r="S16">
        <v>26379.07</v>
      </c>
      <c r="T16">
        <v>2177.58</v>
      </c>
      <c r="U16">
        <v>5388.61</v>
      </c>
      <c r="V16">
        <v>12627.86</v>
      </c>
      <c r="W16">
        <v>1974.34</v>
      </c>
      <c r="X16">
        <v>2743.88</v>
      </c>
      <c r="Y16">
        <v>1086.75</v>
      </c>
      <c r="Z16">
        <v>26386.22</v>
      </c>
      <c r="AA16">
        <v>32107.3</v>
      </c>
      <c r="AB16">
        <v>5983.13</v>
      </c>
      <c r="AC16">
        <v>2263.1999999999998</v>
      </c>
      <c r="AD16">
        <v>2508.71</v>
      </c>
      <c r="AE16">
        <v>3221.01</v>
      </c>
      <c r="AF16">
        <v>2315.58</v>
      </c>
      <c r="AG16">
        <v>3538.2</v>
      </c>
      <c r="AH16">
        <v>6516.68</v>
      </c>
      <c r="AI16">
        <v>3404.02</v>
      </c>
      <c r="AJ16">
        <v>1639.41</v>
      </c>
      <c r="AK16">
        <v>6877.11</v>
      </c>
      <c r="AL16">
        <v>47976.58</v>
      </c>
      <c r="AM16">
        <v>15218.85</v>
      </c>
      <c r="AN16">
        <v>19619.86</v>
      </c>
      <c r="AO16">
        <v>3229.96</v>
      </c>
      <c r="AP16">
        <v>5799.79</v>
      </c>
      <c r="AQ16">
        <v>23031.7</v>
      </c>
      <c r="AR16">
        <v>4550.17</v>
      </c>
      <c r="AS16">
        <v>11721.28</v>
      </c>
      <c r="AT16">
        <v>6514.3</v>
      </c>
      <c r="AU16">
        <v>1720.33</v>
      </c>
      <c r="AV16">
        <v>12441.03</v>
      </c>
      <c r="AW16">
        <v>867.11</v>
      </c>
      <c r="AX16">
        <v>20181.36</v>
      </c>
      <c r="AY16">
        <v>4699.38</v>
      </c>
      <c r="AZ16">
        <v>21227.94</v>
      </c>
      <c r="BA16">
        <v>11642.65</v>
      </c>
      <c r="BB16">
        <v>19932.14</v>
      </c>
      <c r="BC16">
        <v>2512.02</v>
      </c>
      <c r="BD16">
        <v>3037.37</v>
      </c>
      <c r="BE16">
        <v>2873.42</v>
      </c>
      <c r="BF16">
        <v>1296.58</v>
      </c>
      <c r="BG16">
        <v>2183.4299999999998</v>
      </c>
      <c r="BH16">
        <v>13382.99</v>
      </c>
      <c r="BI16">
        <v>3075.97</v>
      </c>
      <c r="BJ16">
        <v>3467.19</v>
      </c>
      <c r="BK16">
        <v>17807.05</v>
      </c>
      <c r="BL16">
        <v>2590.44</v>
      </c>
      <c r="BM16">
        <v>1417.36</v>
      </c>
      <c r="BN16">
        <v>10873.82</v>
      </c>
      <c r="BO16">
        <v>2595.16</v>
      </c>
      <c r="BP16">
        <v>1030.92</v>
      </c>
      <c r="BQ16">
        <v>13451.05</v>
      </c>
      <c r="BR16">
        <v>3194.15</v>
      </c>
      <c r="BS16">
        <v>4569.1499999999996</v>
      </c>
      <c r="BT16">
        <v>27402.44</v>
      </c>
      <c r="BU16">
        <v>17717.88</v>
      </c>
      <c r="BV16">
        <v>19490.41</v>
      </c>
      <c r="BW16">
        <v>4103.1000000000004</v>
      </c>
      <c r="BX16">
        <v>4341.1499999999996</v>
      </c>
      <c r="BY16">
        <v>18071.599999999999</v>
      </c>
      <c r="BZ16">
        <v>2071.9299999999998</v>
      </c>
      <c r="CA16">
        <v>817.07</v>
      </c>
      <c r="CB16">
        <v>7183.27</v>
      </c>
      <c r="CC16">
        <v>6331.12</v>
      </c>
      <c r="CD16">
        <v>38706.1</v>
      </c>
      <c r="CE16">
        <v>946.75</v>
      </c>
      <c r="CF16">
        <v>5422.9</v>
      </c>
      <c r="CG16">
        <v>1492.02</v>
      </c>
      <c r="CH16">
        <v>5509.21</v>
      </c>
      <c r="CI16">
        <v>2392.29</v>
      </c>
      <c r="CJ16">
        <v>1229.18</v>
      </c>
      <c r="CK16">
        <v>29561.21</v>
      </c>
      <c r="CL16">
        <v>3063.16</v>
      </c>
      <c r="CM16">
        <v>1347.01</v>
      </c>
      <c r="CN16">
        <v>3070.12</v>
      </c>
      <c r="CO16">
        <v>11991.74</v>
      </c>
      <c r="CP16">
        <v>695.6</v>
      </c>
      <c r="CQ16">
        <v>10080.74</v>
      </c>
      <c r="CR16">
        <v>1006.68</v>
      </c>
      <c r="CS16">
        <v>2188.11</v>
      </c>
      <c r="CT16">
        <v>624.4</v>
      </c>
      <c r="CU16">
        <v>2011.95</v>
      </c>
      <c r="CV16">
        <v>12849.68</v>
      </c>
      <c r="CW16">
        <v>6219.29</v>
      </c>
      <c r="CX16">
        <v>1355.44</v>
      </c>
      <c r="CY16">
        <v>7696.18</v>
      </c>
      <c r="CZ16">
        <v>5727.23</v>
      </c>
      <c r="DA16">
        <v>870.59</v>
      </c>
      <c r="DB16">
        <v>4450.32</v>
      </c>
      <c r="DC16">
        <v>4698.6000000000004</v>
      </c>
      <c r="DD16">
        <v>22641.09</v>
      </c>
      <c r="DE16">
        <v>25805.3</v>
      </c>
      <c r="DF16">
        <v>826.21</v>
      </c>
      <c r="DG16">
        <v>18610.2</v>
      </c>
      <c r="DH16">
        <v>13063.71</v>
      </c>
      <c r="DI16">
        <v>2198.67</v>
      </c>
      <c r="DJ16">
        <v>6353.94</v>
      </c>
      <c r="DK16">
        <v>3856.5</v>
      </c>
      <c r="DL16">
        <v>2897.69</v>
      </c>
      <c r="DM16">
        <v>6754.48</v>
      </c>
      <c r="DN16">
        <v>9298.77</v>
      </c>
      <c r="DO16">
        <v>3350.41</v>
      </c>
      <c r="DP16">
        <v>2273.7199999999998</v>
      </c>
      <c r="DQ16">
        <v>7147.08</v>
      </c>
      <c r="DR16">
        <v>1165.44</v>
      </c>
      <c r="DS16">
        <v>21548.57</v>
      </c>
      <c r="DT16">
        <v>1523.43</v>
      </c>
      <c r="DU16">
        <v>2426.65</v>
      </c>
      <c r="DV16">
        <v>16431.439999999999</v>
      </c>
      <c r="DW16">
        <v>1228.3</v>
      </c>
      <c r="DX16">
        <v>2330.9699999999998</v>
      </c>
      <c r="DY16">
        <v>1886.39</v>
      </c>
      <c r="DZ16">
        <v>5854.57</v>
      </c>
      <c r="EA16">
        <v>22829.72</v>
      </c>
      <c r="EB16">
        <v>4008.31</v>
      </c>
      <c r="EC16">
        <v>10844.35</v>
      </c>
      <c r="ED16">
        <v>1887.01</v>
      </c>
      <c r="EE16">
        <v>8373.42</v>
      </c>
      <c r="EF16">
        <v>1079.75</v>
      </c>
      <c r="EG16">
        <v>1457.43</v>
      </c>
      <c r="EH16">
        <v>3635.4</v>
      </c>
      <c r="EI16">
        <v>16531.310000000001</v>
      </c>
      <c r="EJ16">
        <v>4667.22</v>
      </c>
      <c r="EK16">
        <v>8550.59</v>
      </c>
      <c r="EL16">
        <v>12325.87</v>
      </c>
      <c r="EM16">
        <v>1634.68</v>
      </c>
      <c r="EN16">
        <v>844.11</v>
      </c>
      <c r="EO16">
        <v>7512.96</v>
      </c>
      <c r="EP16">
        <v>31519.54</v>
      </c>
      <c r="EQ16">
        <v>4483.3999999999996</v>
      </c>
      <c r="ER16">
        <v>9217.86</v>
      </c>
      <c r="ES16">
        <v>7139.55</v>
      </c>
      <c r="ET16">
        <v>1104.73</v>
      </c>
      <c r="EU16">
        <v>8959.18</v>
      </c>
      <c r="EV16">
        <v>1829.18</v>
      </c>
      <c r="EW16">
        <v>3311.18</v>
      </c>
    </row>
    <row r="17" spans="1:153" x14ac:dyDescent="0.2">
      <c r="A17">
        <v>1985</v>
      </c>
      <c r="B17">
        <v>20291.650000000001</v>
      </c>
      <c r="C17">
        <v>2990.91</v>
      </c>
      <c r="D17">
        <v>14930.29</v>
      </c>
      <c r="E17">
        <v>3441.53</v>
      </c>
      <c r="F17">
        <v>4285.32</v>
      </c>
      <c r="G17">
        <v>7326.3</v>
      </c>
      <c r="H17">
        <v>23864.79</v>
      </c>
      <c r="I17">
        <v>19237.47</v>
      </c>
      <c r="J17">
        <v>912.88</v>
      </c>
      <c r="K17">
        <v>19816.93</v>
      </c>
      <c r="L17">
        <v>1682.41</v>
      </c>
      <c r="M17">
        <v>906.43</v>
      </c>
      <c r="N17">
        <v>1218.6300000000001</v>
      </c>
      <c r="O17">
        <v>8700.7900000000009</v>
      </c>
      <c r="P17">
        <v>14578.35</v>
      </c>
      <c r="Q17">
        <v>23313.49</v>
      </c>
      <c r="R17">
        <v>4246.8100000000004</v>
      </c>
      <c r="S17">
        <v>27728.1</v>
      </c>
      <c r="T17">
        <v>2261.21</v>
      </c>
      <c r="U17">
        <v>5557.47</v>
      </c>
      <c r="V17">
        <v>12632.23</v>
      </c>
      <c r="W17">
        <v>1997.16</v>
      </c>
      <c r="X17">
        <v>3265.11</v>
      </c>
      <c r="Y17">
        <v>1179.3399999999999</v>
      </c>
      <c r="Z17">
        <v>27560.92</v>
      </c>
      <c r="AA17">
        <v>32528.6</v>
      </c>
      <c r="AB17">
        <v>5963.37</v>
      </c>
      <c r="AC17">
        <v>2407.4699999999998</v>
      </c>
      <c r="AD17">
        <v>2733.76</v>
      </c>
      <c r="AE17">
        <v>3280.17</v>
      </c>
      <c r="AF17">
        <v>2058.9299999999998</v>
      </c>
      <c r="AG17">
        <v>3407.95</v>
      </c>
      <c r="AH17">
        <v>6400.94</v>
      </c>
      <c r="AI17">
        <v>3672.91</v>
      </c>
      <c r="AJ17">
        <v>1676.63</v>
      </c>
      <c r="AK17">
        <v>6925.9</v>
      </c>
      <c r="AL17">
        <v>45938.55</v>
      </c>
      <c r="AM17">
        <v>15606.5</v>
      </c>
      <c r="AN17">
        <v>19741.64</v>
      </c>
      <c r="AO17">
        <v>3173.55</v>
      </c>
      <c r="AP17">
        <v>5927.51</v>
      </c>
      <c r="AQ17">
        <v>23630.95</v>
      </c>
      <c r="AR17">
        <v>4459.84</v>
      </c>
      <c r="AS17">
        <v>11985.18</v>
      </c>
      <c r="AT17">
        <v>6647.58</v>
      </c>
      <c r="AU17">
        <v>1793.6</v>
      </c>
      <c r="AV17">
        <v>12314.38</v>
      </c>
      <c r="AW17">
        <v>867.62</v>
      </c>
      <c r="AX17">
        <v>20366.13</v>
      </c>
      <c r="AY17">
        <v>4757.45</v>
      </c>
      <c r="AZ17">
        <v>20980.98</v>
      </c>
      <c r="BA17">
        <v>10438.86</v>
      </c>
      <c r="BB17">
        <v>20479.29</v>
      </c>
      <c r="BC17">
        <v>2631.11</v>
      </c>
      <c r="BD17">
        <v>3102.12</v>
      </c>
      <c r="BE17">
        <v>2850.39</v>
      </c>
      <c r="BF17">
        <v>1101.2</v>
      </c>
      <c r="BG17">
        <v>2267.36</v>
      </c>
      <c r="BH17">
        <v>13777.67</v>
      </c>
      <c r="BI17">
        <v>3264.31</v>
      </c>
      <c r="BJ17">
        <v>3360.35</v>
      </c>
      <c r="BK17">
        <v>18188.38</v>
      </c>
      <c r="BL17">
        <v>2605.71</v>
      </c>
      <c r="BM17">
        <v>1424.18</v>
      </c>
      <c r="BN17">
        <v>10750.51</v>
      </c>
      <c r="BO17">
        <v>2620.1799999999998</v>
      </c>
      <c r="BP17">
        <v>1021.85</v>
      </c>
      <c r="BQ17">
        <v>13596.22</v>
      </c>
      <c r="BR17">
        <v>3090.65</v>
      </c>
      <c r="BS17">
        <v>4543.93</v>
      </c>
      <c r="BT17">
        <v>26967.52</v>
      </c>
      <c r="BU17">
        <v>17841.18</v>
      </c>
      <c r="BV17">
        <v>19678.669999999998</v>
      </c>
      <c r="BW17">
        <v>3774.21</v>
      </c>
      <c r="BX17">
        <v>4120.49</v>
      </c>
      <c r="BY17">
        <v>18393.28</v>
      </c>
      <c r="BZ17">
        <v>2050.52</v>
      </c>
      <c r="CA17">
        <v>823.11</v>
      </c>
      <c r="CB17">
        <v>7550.12</v>
      </c>
      <c r="CC17">
        <v>6669.4</v>
      </c>
      <c r="CD17">
        <v>34976.92</v>
      </c>
      <c r="CE17">
        <v>1015.34</v>
      </c>
      <c r="CF17">
        <v>6211.89</v>
      </c>
      <c r="CG17">
        <v>1483.84</v>
      </c>
      <c r="CH17">
        <v>5917.65</v>
      </c>
      <c r="CI17">
        <v>2533.2399999999998</v>
      </c>
      <c r="CJ17">
        <v>1261.25</v>
      </c>
      <c r="CK17">
        <v>29806.44</v>
      </c>
      <c r="CL17">
        <v>3298.4</v>
      </c>
      <c r="CM17">
        <v>1362.86</v>
      </c>
      <c r="CN17">
        <v>3345.92</v>
      </c>
      <c r="CO17">
        <v>11914.21</v>
      </c>
      <c r="CP17">
        <v>867.97</v>
      </c>
      <c r="CQ17">
        <v>10213.61</v>
      </c>
      <c r="CR17">
        <v>1004.88</v>
      </c>
      <c r="CS17">
        <v>2139.6799999999998</v>
      </c>
      <c r="CT17">
        <v>575.98</v>
      </c>
      <c r="CU17">
        <v>2025.05</v>
      </c>
      <c r="CV17">
        <v>13896.31</v>
      </c>
      <c r="CW17">
        <v>6517.16</v>
      </c>
      <c r="CX17">
        <v>1441.06</v>
      </c>
      <c r="CY17">
        <v>7172.13</v>
      </c>
      <c r="CZ17">
        <v>6206.75</v>
      </c>
      <c r="DA17">
        <v>925.89</v>
      </c>
      <c r="DB17">
        <v>4752.62</v>
      </c>
      <c r="DC17">
        <v>4757.5</v>
      </c>
      <c r="DD17">
        <v>22606.880000000001</v>
      </c>
      <c r="DE17">
        <v>26529.55</v>
      </c>
      <c r="DF17">
        <v>856.87</v>
      </c>
      <c r="DG17">
        <v>18534.849999999999</v>
      </c>
      <c r="DH17">
        <v>14032.09</v>
      </c>
      <c r="DI17">
        <v>2263.86</v>
      </c>
      <c r="DJ17">
        <v>6382.72</v>
      </c>
      <c r="DK17">
        <v>3881.19</v>
      </c>
      <c r="DL17">
        <v>2691.81</v>
      </c>
      <c r="DM17">
        <v>7295.89</v>
      </c>
      <c r="DN17">
        <v>9609.0400000000009</v>
      </c>
      <c r="DO17">
        <v>3376.43</v>
      </c>
      <c r="DP17">
        <v>2186.86</v>
      </c>
      <c r="DQ17">
        <v>7295.63</v>
      </c>
      <c r="DR17">
        <v>1176.57</v>
      </c>
      <c r="DS17">
        <v>17652.04</v>
      </c>
      <c r="DT17">
        <v>1499.61</v>
      </c>
      <c r="DU17">
        <v>2613.41</v>
      </c>
      <c r="DV17">
        <v>15466.75</v>
      </c>
      <c r="DW17">
        <v>1217.6500000000001</v>
      </c>
      <c r="DX17">
        <v>2394.81</v>
      </c>
      <c r="DY17">
        <v>1929.65</v>
      </c>
      <c r="DZ17">
        <v>6439.85</v>
      </c>
      <c r="EA17">
        <v>23377.02</v>
      </c>
      <c r="EB17">
        <v>3964.04</v>
      </c>
      <c r="EC17">
        <v>11315.15</v>
      </c>
      <c r="ED17">
        <v>1824.97</v>
      </c>
      <c r="EE17">
        <v>8866.69</v>
      </c>
      <c r="EF17">
        <v>1124.97</v>
      </c>
      <c r="EG17">
        <v>1438.07</v>
      </c>
      <c r="EH17">
        <v>3724.57</v>
      </c>
      <c r="EI17">
        <v>16238.41</v>
      </c>
      <c r="EJ17">
        <v>4863.17</v>
      </c>
      <c r="EK17">
        <v>8895.82</v>
      </c>
      <c r="EL17">
        <v>12722.37</v>
      </c>
      <c r="EM17">
        <v>1810.01</v>
      </c>
      <c r="EN17">
        <v>799.92</v>
      </c>
      <c r="EO17">
        <v>7456.14</v>
      </c>
      <c r="EP17">
        <v>32548.87</v>
      </c>
      <c r="EQ17">
        <v>4637.99</v>
      </c>
      <c r="ER17">
        <v>8730</v>
      </c>
      <c r="ES17">
        <v>6919.57</v>
      </c>
      <c r="ET17">
        <v>1139.95</v>
      </c>
      <c r="EU17">
        <v>8739.4</v>
      </c>
      <c r="EV17">
        <v>1981.22</v>
      </c>
      <c r="EW17">
        <v>3501.88</v>
      </c>
    </row>
    <row r="18" spans="1:153" x14ac:dyDescent="0.2">
      <c r="A18">
        <v>1986</v>
      </c>
      <c r="B18">
        <v>22369.06</v>
      </c>
      <c r="C18">
        <v>2508.11</v>
      </c>
      <c r="D18">
        <v>17797.09</v>
      </c>
      <c r="E18">
        <v>3549.33</v>
      </c>
      <c r="F18">
        <v>4806.08</v>
      </c>
      <c r="G18">
        <v>8983.89</v>
      </c>
      <c r="H18">
        <v>23865.3</v>
      </c>
      <c r="I18">
        <v>20130.43</v>
      </c>
      <c r="J18">
        <v>928.89</v>
      </c>
      <c r="K18">
        <v>20815.16</v>
      </c>
      <c r="L18">
        <v>1469.24</v>
      </c>
      <c r="M18">
        <v>949.25</v>
      </c>
      <c r="N18">
        <v>1222.6300000000001</v>
      </c>
      <c r="O18">
        <v>8715.66</v>
      </c>
      <c r="P18">
        <v>13193.5</v>
      </c>
      <c r="Q18">
        <v>23808.880000000001</v>
      </c>
      <c r="R18">
        <v>4589.6400000000003</v>
      </c>
      <c r="S18">
        <v>29462.87</v>
      </c>
      <c r="T18">
        <v>2159.19</v>
      </c>
      <c r="U18">
        <v>6152.56</v>
      </c>
      <c r="V18">
        <v>13844.23</v>
      </c>
      <c r="W18">
        <v>2077.35</v>
      </c>
      <c r="X18">
        <v>3942.72</v>
      </c>
      <c r="Y18">
        <v>1124.23</v>
      </c>
      <c r="Z18">
        <v>27725.43</v>
      </c>
      <c r="AA18">
        <v>34103.21</v>
      </c>
      <c r="AB18">
        <v>6148.98</v>
      </c>
      <c r="AC18">
        <v>2472.13</v>
      </c>
      <c r="AD18">
        <v>2687.9</v>
      </c>
      <c r="AE18">
        <v>3023.06</v>
      </c>
      <c r="AF18">
        <v>1857.04</v>
      </c>
      <c r="AG18">
        <v>2237.81</v>
      </c>
      <c r="AH18">
        <v>6767.92</v>
      </c>
      <c r="AI18">
        <v>4145.47</v>
      </c>
      <c r="AJ18">
        <v>1856.58</v>
      </c>
      <c r="AK18">
        <v>7495.78</v>
      </c>
      <c r="AL18">
        <v>48437.5</v>
      </c>
      <c r="AM18">
        <v>16047.15</v>
      </c>
      <c r="AN18">
        <v>21090.98</v>
      </c>
      <c r="AO18">
        <v>2995.87</v>
      </c>
      <c r="AP18">
        <v>6565.49</v>
      </c>
      <c r="AQ18">
        <v>25218.400000000001</v>
      </c>
      <c r="AR18">
        <v>4613.91</v>
      </c>
      <c r="AS18">
        <v>9986.6</v>
      </c>
      <c r="AT18">
        <v>6143.3</v>
      </c>
      <c r="AU18">
        <v>1763.28</v>
      </c>
      <c r="AV18">
        <v>13154.29</v>
      </c>
      <c r="AW18">
        <v>847.85</v>
      </c>
      <c r="AX18">
        <v>21238.14</v>
      </c>
      <c r="AY18">
        <v>4782.3900000000003</v>
      </c>
      <c r="AZ18">
        <v>21827.439999999999</v>
      </c>
      <c r="BA18">
        <v>8201.9500000000007</v>
      </c>
      <c r="BB18">
        <v>20701.07</v>
      </c>
      <c r="BC18">
        <v>2617.44</v>
      </c>
      <c r="BD18">
        <v>3080.24</v>
      </c>
      <c r="BE18">
        <v>2777.83</v>
      </c>
      <c r="BF18">
        <v>1326.45</v>
      </c>
      <c r="BG18">
        <v>1881.26</v>
      </c>
      <c r="BH18">
        <v>14374.25</v>
      </c>
      <c r="BI18">
        <v>3275.58</v>
      </c>
      <c r="BJ18">
        <v>3455.13</v>
      </c>
      <c r="BK18">
        <v>19212.310000000001</v>
      </c>
      <c r="BL18">
        <v>2688.04</v>
      </c>
      <c r="BM18">
        <v>1426.01</v>
      </c>
      <c r="BN18">
        <v>11058.25</v>
      </c>
      <c r="BO18">
        <v>2576.9</v>
      </c>
      <c r="BP18">
        <v>1057.8800000000001</v>
      </c>
      <c r="BQ18">
        <v>13934.02</v>
      </c>
      <c r="BR18">
        <v>2717.89</v>
      </c>
      <c r="BS18">
        <v>4728.8</v>
      </c>
      <c r="BT18">
        <v>28296.51</v>
      </c>
      <c r="BU18">
        <v>18692.64</v>
      </c>
      <c r="BV18">
        <v>20928.73</v>
      </c>
      <c r="BW18">
        <v>4050.57</v>
      </c>
      <c r="BX18">
        <v>4203.54</v>
      </c>
      <c r="BY18">
        <v>19560.34</v>
      </c>
      <c r="BZ18">
        <v>2139.81</v>
      </c>
      <c r="CA18">
        <v>833.65</v>
      </c>
      <c r="CB18">
        <v>8378.9</v>
      </c>
      <c r="CC18">
        <v>7667.56</v>
      </c>
      <c r="CD18">
        <v>25703.06</v>
      </c>
      <c r="CE18">
        <v>1035.8499999999999</v>
      </c>
      <c r="CF18">
        <v>5513.48</v>
      </c>
      <c r="CG18">
        <v>1446.14</v>
      </c>
      <c r="CH18">
        <v>6500.8</v>
      </c>
      <c r="CI18">
        <v>2653.86</v>
      </c>
      <c r="CJ18">
        <v>1208.52</v>
      </c>
      <c r="CK18">
        <v>32771.660000000003</v>
      </c>
      <c r="CL18">
        <v>3643.61</v>
      </c>
      <c r="CM18">
        <v>1611.8</v>
      </c>
      <c r="CN18">
        <v>3537.63</v>
      </c>
      <c r="CO18">
        <v>10932.36</v>
      </c>
      <c r="CP18">
        <v>882.33</v>
      </c>
      <c r="CQ18">
        <v>10572.95</v>
      </c>
      <c r="CR18">
        <v>980.45</v>
      </c>
      <c r="CS18">
        <v>2248.56</v>
      </c>
      <c r="CT18">
        <v>588.52</v>
      </c>
      <c r="CU18">
        <v>2043.86</v>
      </c>
      <c r="CV18">
        <v>14841.55</v>
      </c>
      <c r="CW18">
        <v>7615.59</v>
      </c>
      <c r="CX18">
        <v>1271.3800000000001</v>
      </c>
      <c r="CY18">
        <v>6383.57</v>
      </c>
      <c r="CZ18">
        <v>6059.72</v>
      </c>
      <c r="DA18">
        <v>903.33</v>
      </c>
      <c r="DB18">
        <v>1443.23</v>
      </c>
      <c r="DC18">
        <v>4434.54</v>
      </c>
      <c r="DD18">
        <v>23220.58</v>
      </c>
      <c r="DE18">
        <v>25866.92</v>
      </c>
      <c r="DF18">
        <v>879.14</v>
      </c>
      <c r="DG18">
        <v>19434.78</v>
      </c>
      <c r="DH18">
        <v>10191.82</v>
      </c>
      <c r="DI18">
        <v>2286.2600000000002</v>
      </c>
      <c r="DJ18">
        <v>6716.88</v>
      </c>
      <c r="DK18">
        <v>4152.58</v>
      </c>
      <c r="DL18">
        <v>2782.38</v>
      </c>
      <c r="DM18">
        <v>7677.6</v>
      </c>
      <c r="DN18">
        <v>10640.51</v>
      </c>
      <c r="DO18">
        <v>3255.62</v>
      </c>
      <c r="DP18">
        <v>2529.4699999999998</v>
      </c>
      <c r="DQ18">
        <v>7497.73</v>
      </c>
      <c r="DR18">
        <v>1183.18</v>
      </c>
      <c r="DS18">
        <v>17222.169999999998</v>
      </c>
      <c r="DT18">
        <v>1595.11</v>
      </c>
      <c r="DU18">
        <v>2688.4</v>
      </c>
      <c r="DV18">
        <v>15110.09</v>
      </c>
      <c r="DW18">
        <v>1207.56</v>
      </c>
      <c r="DX18">
        <v>2524.48</v>
      </c>
      <c r="DY18">
        <v>1796.67</v>
      </c>
      <c r="DZ18">
        <v>6078.68</v>
      </c>
      <c r="EA18">
        <v>24445.17</v>
      </c>
      <c r="EB18">
        <v>4619.07</v>
      </c>
      <c r="EC18">
        <v>10953.43</v>
      </c>
      <c r="ED18">
        <v>1586.03</v>
      </c>
      <c r="EE18">
        <v>9440.6200000000008</v>
      </c>
      <c r="EF18">
        <v>1080.44</v>
      </c>
      <c r="EG18">
        <v>1444.36</v>
      </c>
      <c r="EH18">
        <v>3785</v>
      </c>
      <c r="EI18">
        <v>13556.44</v>
      </c>
      <c r="EJ18">
        <v>4672.3900000000003</v>
      </c>
      <c r="EK18">
        <v>9242.7800000000007</v>
      </c>
      <c r="EL18">
        <v>14600.95</v>
      </c>
      <c r="EM18">
        <v>1207.0999999999999</v>
      </c>
      <c r="EN18">
        <v>776.86</v>
      </c>
      <c r="EO18">
        <v>8381.9599999999991</v>
      </c>
      <c r="EP18">
        <v>33284.58</v>
      </c>
      <c r="EQ18">
        <v>4896.45</v>
      </c>
      <c r="ER18">
        <v>7852.98</v>
      </c>
      <c r="ES18">
        <v>6872.47</v>
      </c>
      <c r="ET18">
        <v>1149.1500000000001</v>
      </c>
      <c r="EU18">
        <v>8373.9500000000007</v>
      </c>
      <c r="EV18">
        <v>1645.68</v>
      </c>
      <c r="EW18">
        <v>3515.02</v>
      </c>
    </row>
    <row r="19" spans="1:153" x14ac:dyDescent="0.2">
      <c r="A19">
        <v>1987</v>
      </c>
      <c r="B19">
        <v>26620.959999999999</v>
      </c>
      <c r="C19">
        <v>2777.73</v>
      </c>
      <c r="D19">
        <v>18874.25</v>
      </c>
      <c r="E19">
        <v>3514.56</v>
      </c>
      <c r="F19">
        <v>5090.8500000000004</v>
      </c>
      <c r="G19">
        <v>9594.0400000000009</v>
      </c>
      <c r="H19">
        <v>25249.25</v>
      </c>
      <c r="I19">
        <v>20923.61</v>
      </c>
      <c r="J19">
        <v>884.57</v>
      </c>
      <c r="K19">
        <v>21556.43</v>
      </c>
      <c r="L19">
        <v>1325.62</v>
      </c>
      <c r="M19">
        <v>918.32</v>
      </c>
      <c r="N19">
        <v>1204.5</v>
      </c>
      <c r="O19">
        <v>9560.74</v>
      </c>
      <c r="P19">
        <v>12593.47</v>
      </c>
      <c r="Q19">
        <v>23922.21</v>
      </c>
      <c r="R19">
        <v>4979.57</v>
      </c>
      <c r="S19">
        <v>30456.73</v>
      </c>
      <c r="T19">
        <v>2185.02</v>
      </c>
      <c r="U19">
        <v>6242.55</v>
      </c>
      <c r="V19">
        <v>14544.17</v>
      </c>
      <c r="W19">
        <v>2291.2800000000002</v>
      </c>
      <c r="X19">
        <v>4291.13</v>
      </c>
      <c r="Y19">
        <v>1020.32</v>
      </c>
      <c r="Z19">
        <v>28952.62</v>
      </c>
      <c r="AA19">
        <v>34567.56</v>
      </c>
      <c r="AB19">
        <v>6462.56</v>
      </c>
      <c r="AC19">
        <v>2583.98</v>
      </c>
      <c r="AD19">
        <v>2475.42</v>
      </c>
      <c r="AE19">
        <v>2889.08</v>
      </c>
      <c r="AF19">
        <v>1810.76</v>
      </c>
      <c r="AG19">
        <v>2213.06</v>
      </c>
      <c r="AH19">
        <v>6642.87</v>
      </c>
      <c r="AI19">
        <v>4039.82</v>
      </c>
      <c r="AJ19">
        <v>1948.47</v>
      </c>
      <c r="AK19">
        <v>7210.92</v>
      </c>
      <c r="AL19">
        <v>49926.38</v>
      </c>
      <c r="AM19">
        <v>17217.400000000001</v>
      </c>
      <c r="AN19">
        <v>21827.08</v>
      </c>
      <c r="AO19">
        <v>2733.02</v>
      </c>
      <c r="AP19">
        <v>6870.54</v>
      </c>
      <c r="AQ19">
        <v>25266.92</v>
      </c>
      <c r="AR19">
        <v>4752.16</v>
      </c>
      <c r="AS19">
        <v>9067.5300000000007</v>
      </c>
      <c r="AT19">
        <v>5873.61</v>
      </c>
      <c r="AU19">
        <v>1768.07</v>
      </c>
      <c r="AV19">
        <v>14129.01</v>
      </c>
      <c r="AW19">
        <v>852.53</v>
      </c>
      <c r="AX19">
        <v>22136.43</v>
      </c>
      <c r="AY19">
        <v>4750.2</v>
      </c>
      <c r="AZ19">
        <v>22287</v>
      </c>
      <c r="BA19">
        <v>7385.64</v>
      </c>
      <c r="BB19">
        <v>21520.2</v>
      </c>
      <c r="BC19">
        <v>2603.56</v>
      </c>
      <c r="BD19">
        <v>3085.22</v>
      </c>
      <c r="BE19">
        <v>2691.34</v>
      </c>
      <c r="BF19">
        <v>1330.13</v>
      </c>
      <c r="BG19">
        <v>2003.39</v>
      </c>
      <c r="BH19">
        <v>14237.33</v>
      </c>
      <c r="BI19">
        <v>3750.72</v>
      </c>
      <c r="BJ19">
        <v>3344.88</v>
      </c>
      <c r="BK19">
        <v>21355.52</v>
      </c>
      <c r="BL19">
        <v>2731.04</v>
      </c>
      <c r="BM19">
        <v>1391.58</v>
      </c>
      <c r="BN19">
        <v>11840.81</v>
      </c>
      <c r="BO19">
        <v>2642.77</v>
      </c>
      <c r="BP19">
        <v>1103.96</v>
      </c>
      <c r="BQ19">
        <v>14487.31</v>
      </c>
      <c r="BR19">
        <v>2744.63</v>
      </c>
      <c r="BS19">
        <v>5549.71</v>
      </c>
      <c r="BT19">
        <v>31526.91</v>
      </c>
      <c r="BU19">
        <v>19840.71</v>
      </c>
      <c r="BV19">
        <v>21932.15</v>
      </c>
      <c r="BW19">
        <v>4353.3100000000004</v>
      </c>
      <c r="BX19">
        <v>4520.7700000000004</v>
      </c>
      <c r="BY19">
        <v>20731.03</v>
      </c>
      <c r="BZ19">
        <v>2071.83</v>
      </c>
      <c r="CA19">
        <v>973.59</v>
      </c>
      <c r="CB19">
        <v>8988.2800000000007</v>
      </c>
      <c r="CC19">
        <v>8760.7000000000007</v>
      </c>
      <c r="CD19">
        <v>28660.080000000002</v>
      </c>
      <c r="CE19">
        <v>1015.19</v>
      </c>
      <c r="CF19">
        <v>6657.14</v>
      </c>
      <c r="CG19">
        <v>1505.76</v>
      </c>
      <c r="CH19">
        <v>6672.08</v>
      </c>
      <c r="CI19">
        <v>2728.17</v>
      </c>
      <c r="CJ19">
        <v>1270.0899999999999</v>
      </c>
      <c r="CK19">
        <v>33788.35</v>
      </c>
      <c r="CL19">
        <v>3663.97</v>
      </c>
      <c r="CM19">
        <v>1483.24</v>
      </c>
      <c r="CN19">
        <v>3723.56</v>
      </c>
      <c r="CO19">
        <v>11012.29</v>
      </c>
      <c r="CP19">
        <v>784.78</v>
      </c>
      <c r="CQ19">
        <v>10958.65</v>
      </c>
      <c r="CR19">
        <v>925.6</v>
      </c>
      <c r="CS19">
        <v>2379.7800000000002</v>
      </c>
      <c r="CT19">
        <v>519.53</v>
      </c>
      <c r="CU19">
        <v>2034.22</v>
      </c>
      <c r="CV19">
        <v>15693.09</v>
      </c>
      <c r="CW19">
        <v>8556.57</v>
      </c>
      <c r="CX19">
        <v>1138.45</v>
      </c>
      <c r="CY19">
        <v>6770.64</v>
      </c>
      <c r="CZ19">
        <v>5576.44</v>
      </c>
      <c r="DA19">
        <v>872.16</v>
      </c>
      <c r="DB19">
        <v>1093.97</v>
      </c>
      <c r="DC19">
        <v>4590.8500000000004</v>
      </c>
      <c r="DD19">
        <v>23161.52</v>
      </c>
      <c r="DE19">
        <v>25787.85</v>
      </c>
      <c r="DF19">
        <v>882.3</v>
      </c>
      <c r="DG19">
        <v>20005.5</v>
      </c>
      <c r="DH19">
        <v>10053.69</v>
      </c>
      <c r="DI19">
        <v>2374.39</v>
      </c>
      <c r="DJ19">
        <v>6952.03</v>
      </c>
      <c r="DK19">
        <v>4573.67</v>
      </c>
      <c r="DL19">
        <v>2958.75</v>
      </c>
      <c r="DM19">
        <v>8055.74</v>
      </c>
      <c r="DN19">
        <v>11483.73</v>
      </c>
      <c r="DO19">
        <v>3287.7</v>
      </c>
      <c r="DP19">
        <v>2378.94</v>
      </c>
      <c r="DQ19">
        <v>7598.83</v>
      </c>
      <c r="DR19">
        <v>1080.97</v>
      </c>
      <c r="DS19">
        <v>15662.98</v>
      </c>
      <c r="DT19">
        <v>1588.3</v>
      </c>
      <c r="DU19">
        <v>2664.55</v>
      </c>
      <c r="DV19">
        <v>16099.85</v>
      </c>
      <c r="DW19">
        <v>1259.43</v>
      </c>
      <c r="DX19">
        <v>2480.3200000000002</v>
      </c>
      <c r="DY19">
        <v>1699.46</v>
      </c>
      <c r="DZ19">
        <v>5465.06</v>
      </c>
      <c r="EA19">
        <v>25275.29</v>
      </c>
      <c r="EB19">
        <v>5337.27</v>
      </c>
      <c r="EC19">
        <v>13001.53</v>
      </c>
      <c r="ED19">
        <v>1434.02</v>
      </c>
      <c r="EE19">
        <v>10065.61</v>
      </c>
      <c r="EF19">
        <v>1071.69</v>
      </c>
      <c r="EG19">
        <v>1374.39</v>
      </c>
      <c r="EH19">
        <v>3991.55</v>
      </c>
      <c r="EI19">
        <v>12118.37</v>
      </c>
      <c r="EJ19">
        <v>4880.5600000000004</v>
      </c>
      <c r="EK19">
        <v>10086.84</v>
      </c>
      <c r="EL19">
        <v>16096.92</v>
      </c>
      <c r="EM19">
        <v>917.73</v>
      </c>
      <c r="EN19">
        <v>804.69</v>
      </c>
      <c r="EO19">
        <v>9143.7199999999993</v>
      </c>
      <c r="EP19">
        <v>34007.19</v>
      </c>
      <c r="EQ19">
        <v>4903.03</v>
      </c>
      <c r="ER19">
        <v>8048.98</v>
      </c>
      <c r="ES19">
        <v>7519.8</v>
      </c>
      <c r="ET19">
        <v>1155.93</v>
      </c>
      <c r="EU19">
        <v>8531.5499999999993</v>
      </c>
      <c r="EV19">
        <v>1725.35</v>
      </c>
      <c r="EW19">
        <v>3413.95</v>
      </c>
    </row>
    <row r="20" spans="1:153" x14ac:dyDescent="0.2">
      <c r="A20">
        <v>1988</v>
      </c>
      <c r="B20">
        <v>30935.91</v>
      </c>
      <c r="C20">
        <v>2572.6</v>
      </c>
      <c r="D20">
        <v>18247.02</v>
      </c>
      <c r="E20">
        <v>3360.62</v>
      </c>
      <c r="F20">
        <v>5259.07</v>
      </c>
      <c r="G20">
        <v>10764.74</v>
      </c>
      <c r="H20">
        <v>26643.41</v>
      </c>
      <c r="I20">
        <v>22114.58</v>
      </c>
      <c r="J20">
        <v>924.11</v>
      </c>
      <c r="K20">
        <v>23172.12</v>
      </c>
      <c r="L20">
        <v>1329.52</v>
      </c>
      <c r="M20">
        <v>950.72</v>
      </c>
      <c r="N20">
        <v>1214.56</v>
      </c>
      <c r="O20">
        <v>9842.48</v>
      </c>
      <c r="P20">
        <v>13966.15</v>
      </c>
      <c r="Q20">
        <v>24253.75</v>
      </c>
      <c r="R20">
        <v>5161.53</v>
      </c>
      <c r="S20">
        <v>30416.03</v>
      </c>
      <c r="T20">
        <v>1999.61</v>
      </c>
      <c r="U20">
        <v>6229.4</v>
      </c>
      <c r="V20">
        <v>15479.6</v>
      </c>
      <c r="W20">
        <v>2218.84</v>
      </c>
      <c r="X20">
        <v>4878.08</v>
      </c>
      <c r="Y20">
        <v>1050.32</v>
      </c>
      <c r="Z20">
        <v>30270.080000000002</v>
      </c>
      <c r="AA20">
        <v>35187.99</v>
      </c>
      <c r="AB20">
        <v>7091.84</v>
      </c>
      <c r="AC20">
        <v>2637.58</v>
      </c>
      <c r="AD20">
        <v>2428.65</v>
      </c>
      <c r="AE20">
        <v>2781.27</v>
      </c>
      <c r="AF20">
        <v>1903.99</v>
      </c>
      <c r="AG20">
        <v>1930.18</v>
      </c>
      <c r="AH20">
        <v>6687.52</v>
      </c>
      <c r="AI20">
        <v>3892.33</v>
      </c>
      <c r="AJ20">
        <v>1978.78</v>
      </c>
      <c r="AK20">
        <v>7246.35</v>
      </c>
      <c r="AL20">
        <v>55157.75</v>
      </c>
      <c r="AM20">
        <v>18348.77</v>
      </c>
      <c r="AN20">
        <v>22925.24</v>
      </c>
      <c r="AO20">
        <v>2527.85</v>
      </c>
      <c r="AP20">
        <v>7255.57</v>
      </c>
      <c r="AQ20">
        <v>25099.27</v>
      </c>
      <c r="AR20">
        <v>5025.78</v>
      </c>
      <c r="AS20">
        <v>8056.23</v>
      </c>
      <c r="AT20">
        <v>5580.87</v>
      </c>
      <c r="AU20">
        <v>1700.86</v>
      </c>
      <c r="AV20">
        <v>15182.61</v>
      </c>
      <c r="AW20">
        <v>787.98</v>
      </c>
      <c r="AX20">
        <v>23717.07</v>
      </c>
      <c r="AY20">
        <v>4881.08</v>
      </c>
      <c r="AZ20">
        <v>23393.56</v>
      </c>
      <c r="BA20">
        <v>6781.14</v>
      </c>
      <c r="BB20">
        <v>22528.15</v>
      </c>
      <c r="BC20">
        <v>2785.84</v>
      </c>
      <c r="BD20">
        <v>3163.9</v>
      </c>
      <c r="BE20">
        <v>2664.39</v>
      </c>
      <c r="BF20">
        <v>1368.14</v>
      </c>
      <c r="BG20">
        <v>1993.54</v>
      </c>
      <c r="BH20">
        <v>15259.88</v>
      </c>
      <c r="BI20">
        <v>3905.97</v>
      </c>
      <c r="BJ20">
        <v>3438.88</v>
      </c>
      <c r="BK20">
        <v>22637.07</v>
      </c>
      <c r="BL20">
        <v>2847.94</v>
      </c>
      <c r="BM20">
        <v>1368.36</v>
      </c>
      <c r="BN20">
        <v>12215.41</v>
      </c>
      <c r="BO20">
        <v>2701.54</v>
      </c>
      <c r="BP20">
        <v>1173.67</v>
      </c>
      <c r="BQ20">
        <v>15284.83</v>
      </c>
      <c r="BR20">
        <v>2469.02</v>
      </c>
      <c r="BS20">
        <v>5616.32</v>
      </c>
      <c r="BT20">
        <v>31787.19</v>
      </c>
      <c r="BU20">
        <v>20531.54</v>
      </c>
      <c r="BV20">
        <v>23039.65</v>
      </c>
      <c r="BW20">
        <v>4555.0600000000004</v>
      </c>
      <c r="BX20">
        <v>4400.58</v>
      </c>
      <c r="BY20">
        <v>22741.71</v>
      </c>
      <c r="BZ20">
        <v>2110.19</v>
      </c>
      <c r="CA20">
        <v>1067.72</v>
      </c>
      <c r="CB20">
        <v>8909.8700000000008</v>
      </c>
      <c r="CC20">
        <v>9966.32</v>
      </c>
      <c r="CD20">
        <v>23961.37</v>
      </c>
      <c r="CE20">
        <v>1018.32</v>
      </c>
      <c r="CF20">
        <v>4871.67</v>
      </c>
      <c r="CG20">
        <v>1616.99</v>
      </c>
      <c r="CH20">
        <v>7086.86</v>
      </c>
      <c r="CI20">
        <v>2763.59</v>
      </c>
      <c r="CJ20">
        <v>1389.8</v>
      </c>
      <c r="CK20">
        <v>37255.46</v>
      </c>
      <c r="CL20">
        <v>4048.83</v>
      </c>
      <c r="CM20">
        <v>1396.41</v>
      </c>
      <c r="CN20">
        <v>3923.07</v>
      </c>
      <c r="CO20">
        <v>10636.41</v>
      </c>
      <c r="CP20">
        <v>675.8</v>
      </c>
      <c r="CQ20">
        <v>12162.3</v>
      </c>
      <c r="CR20">
        <v>800.59</v>
      </c>
      <c r="CS20">
        <v>2456.6</v>
      </c>
      <c r="CT20">
        <v>501.44</v>
      </c>
      <c r="CU20">
        <v>2041.45</v>
      </c>
      <c r="CV20">
        <v>18342.95</v>
      </c>
      <c r="CW20">
        <v>8764.1299999999992</v>
      </c>
      <c r="CX20">
        <v>1011.4</v>
      </c>
      <c r="CY20">
        <v>7273.17</v>
      </c>
      <c r="CZ20">
        <v>5624.53</v>
      </c>
      <c r="DA20">
        <v>857.18</v>
      </c>
      <c r="DB20">
        <v>952.86</v>
      </c>
      <c r="DC20">
        <v>3131.33</v>
      </c>
      <c r="DD20">
        <v>24029.05</v>
      </c>
      <c r="DE20">
        <v>25317.71</v>
      </c>
      <c r="DF20">
        <v>933.58</v>
      </c>
      <c r="DG20">
        <v>20745.47</v>
      </c>
      <c r="DH20">
        <v>8809.34</v>
      </c>
      <c r="DI20">
        <v>2463.64</v>
      </c>
      <c r="DJ20">
        <v>6123.3</v>
      </c>
      <c r="DK20">
        <v>4242.45</v>
      </c>
      <c r="DL20">
        <v>3186.65</v>
      </c>
      <c r="DM20">
        <v>8591.2099999999991</v>
      </c>
      <c r="DN20">
        <v>12532.27</v>
      </c>
      <c r="DO20">
        <v>3484.34</v>
      </c>
      <c r="DP20">
        <v>2267.41</v>
      </c>
      <c r="DQ20">
        <v>7813.14</v>
      </c>
      <c r="DR20">
        <v>1051.54</v>
      </c>
      <c r="DS20">
        <v>16568.47</v>
      </c>
      <c r="DT20">
        <v>1611.76</v>
      </c>
      <c r="DU20">
        <v>2669.42</v>
      </c>
      <c r="DV20">
        <v>17165.64</v>
      </c>
      <c r="DW20">
        <v>1275.1300000000001</v>
      </c>
      <c r="DX20">
        <v>2569.4899999999998</v>
      </c>
      <c r="DY20">
        <v>1621.84</v>
      </c>
      <c r="DZ20">
        <v>6174.9</v>
      </c>
      <c r="EA20">
        <v>26104.53</v>
      </c>
      <c r="EB20">
        <v>5237.63</v>
      </c>
      <c r="EC20">
        <v>13763.45</v>
      </c>
      <c r="ED20">
        <v>1466.97</v>
      </c>
      <c r="EE20">
        <v>10769.21</v>
      </c>
      <c r="EF20">
        <v>1135.96</v>
      </c>
      <c r="EG20">
        <v>1518.14</v>
      </c>
      <c r="EH20">
        <v>4324.09</v>
      </c>
      <c r="EI20">
        <v>11385.39</v>
      </c>
      <c r="EJ20">
        <v>4988.72</v>
      </c>
      <c r="EK20">
        <v>10104.83</v>
      </c>
      <c r="EL20">
        <v>16742.099999999999</v>
      </c>
      <c r="EM20">
        <v>1174.49</v>
      </c>
      <c r="EN20">
        <v>821.24</v>
      </c>
      <c r="EO20">
        <v>9101.35</v>
      </c>
      <c r="EP20">
        <v>35070.26</v>
      </c>
      <c r="EQ20">
        <v>5735.86</v>
      </c>
      <c r="ER20">
        <v>7865.19</v>
      </c>
      <c r="ES20">
        <v>7947.6</v>
      </c>
      <c r="ET20">
        <v>1185.96</v>
      </c>
      <c r="EU20">
        <v>8568.4500000000007</v>
      </c>
      <c r="EV20">
        <v>1707.24</v>
      </c>
      <c r="EW20">
        <v>3893.31</v>
      </c>
    </row>
    <row r="21" spans="1:153" x14ac:dyDescent="0.2">
      <c r="A21">
        <v>1989</v>
      </c>
      <c r="B21">
        <v>35964.21</v>
      </c>
      <c r="C21">
        <v>2640.22</v>
      </c>
      <c r="D21">
        <v>19552.12</v>
      </c>
      <c r="E21">
        <v>3554.89</v>
      </c>
      <c r="F21">
        <v>5092.3500000000004</v>
      </c>
      <c r="G21">
        <v>11218.27</v>
      </c>
      <c r="H21">
        <v>27447.279999999999</v>
      </c>
      <c r="I21">
        <v>23422.51</v>
      </c>
      <c r="J21">
        <v>862.13</v>
      </c>
      <c r="K21">
        <v>24353.24</v>
      </c>
      <c r="L21">
        <v>1210.29</v>
      </c>
      <c r="M21">
        <v>933.87</v>
      </c>
      <c r="N21">
        <v>1318.63</v>
      </c>
      <c r="O21">
        <v>9579.73</v>
      </c>
      <c r="P21">
        <v>14082</v>
      </c>
      <c r="Q21">
        <v>25699.78</v>
      </c>
      <c r="R21">
        <v>5501.9</v>
      </c>
      <c r="S21">
        <v>30463.64</v>
      </c>
      <c r="T21">
        <v>2099.4499999999998</v>
      </c>
      <c r="U21">
        <v>6156.77</v>
      </c>
      <c r="V21">
        <v>16873.259999999998</v>
      </c>
      <c r="W21">
        <v>2366.2399999999998</v>
      </c>
      <c r="X21">
        <v>6144.27</v>
      </c>
      <c r="Y21">
        <v>1083.1400000000001</v>
      </c>
      <c r="Z21">
        <v>30915.27</v>
      </c>
      <c r="AA21">
        <v>36710.589999999997</v>
      </c>
      <c r="AB21">
        <v>7580.75</v>
      </c>
      <c r="AC21">
        <v>2551.46</v>
      </c>
      <c r="AD21">
        <v>2572.7199999999998</v>
      </c>
      <c r="AE21">
        <v>2612.5500000000002</v>
      </c>
      <c r="AF21">
        <v>1855.48</v>
      </c>
      <c r="AG21">
        <v>2019.07</v>
      </c>
      <c r="AH21">
        <v>6725.94</v>
      </c>
      <c r="AI21">
        <v>3566.02</v>
      </c>
      <c r="AJ21">
        <v>2082.7199999999998</v>
      </c>
      <c r="AK21">
        <v>7388.07</v>
      </c>
      <c r="AL21">
        <v>56190.63</v>
      </c>
      <c r="AM21">
        <v>19812.82</v>
      </c>
      <c r="AN21">
        <v>23996.45</v>
      </c>
      <c r="AO21">
        <v>2340.5</v>
      </c>
      <c r="AP21">
        <v>7128.4</v>
      </c>
      <c r="AQ21">
        <v>25346.35</v>
      </c>
      <c r="AR21">
        <v>4926.8500000000004</v>
      </c>
      <c r="AS21">
        <v>8075.31</v>
      </c>
      <c r="AT21">
        <v>5525.74</v>
      </c>
      <c r="AU21">
        <v>1842.78</v>
      </c>
      <c r="AV21">
        <v>16246.95</v>
      </c>
      <c r="AW21">
        <v>752.88</v>
      </c>
      <c r="AX21">
        <v>24987.48</v>
      </c>
      <c r="AY21">
        <v>5274.77</v>
      </c>
      <c r="AZ21">
        <v>24273.03</v>
      </c>
      <c r="BA21">
        <v>8928.9</v>
      </c>
      <c r="BB21">
        <v>22943.25</v>
      </c>
      <c r="BC21">
        <v>2702.79</v>
      </c>
      <c r="BD21">
        <v>3166.07</v>
      </c>
      <c r="BE21">
        <v>2648</v>
      </c>
      <c r="BF21">
        <v>1386.65</v>
      </c>
      <c r="BG21">
        <v>2150.34</v>
      </c>
      <c r="BH21">
        <v>15932.93</v>
      </c>
      <c r="BI21">
        <v>4398.04</v>
      </c>
      <c r="BJ21">
        <v>3510.39</v>
      </c>
      <c r="BK21">
        <v>23440.89</v>
      </c>
      <c r="BL21">
        <v>2856</v>
      </c>
      <c r="BM21">
        <v>1263.29</v>
      </c>
      <c r="BN21">
        <v>12670.13</v>
      </c>
      <c r="BO21">
        <v>2913.42</v>
      </c>
      <c r="BP21">
        <v>1232.19</v>
      </c>
      <c r="BQ21">
        <v>16576.439999999999</v>
      </c>
      <c r="BR21">
        <v>2609.8200000000002</v>
      </c>
      <c r="BS21">
        <v>4959.8500000000004</v>
      </c>
      <c r="BT21">
        <v>30319.55</v>
      </c>
      <c r="BU21">
        <v>19920.689999999999</v>
      </c>
      <c r="BV21">
        <v>24090.58</v>
      </c>
      <c r="BW21">
        <v>4573.6400000000003</v>
      </c>
      <c r="BX21">
        <v>4204.75</v>
      </c>
      <c r="BY21">
        <v>24465.63</v>
      </c>
      <c r="BZ21">
        <v>2080.12</v>
      </c>
      <c r="CA21">
        <v>1102.1500000000001</v>
      </c>
      <c r="CB21">
        <v>9596.82</v>
      </c>
      <c r="CC21">
        <v>10847.08</v>
      </c>
      <c r="CD21">
        <v>26869.16</v>
      </c>
      <c r="CE21">
        <v>1115.6099999999999</v>
      </c>
      <c r="CF21">
        <v>2842.77</v>
      </c>
      <c r="CG21">
        <v>1690.6</v>
      </c>
      <c r="CH21">
        <v>7047.94</v>
      </c>
      <c r="CI21">
        <v>2860.75</v>
      </c>
      <c r="CJ21">
        <v>1451.5</v>
      </c>
      <c r="CK21">
        <v>41003.68</v>
      </c>
      <c r="CL21">
        <v>3996.12</v>
      </c>
      <c r="CM21">
        <v>1325.7</v>
      </c>
      <c r="CN21">
        <v>4158.29</v>
      </c>
      <c r="CO21">
        <v>10853.7</v>
      </c>
      <c r="CP21">
        <v>693.82</v>
      </c>
      <c r="CQ21">
        <v>12900.29</v>
      </c>
      <c r="CR21">
        <v>811.09</v>
      </c>
      <c r="CS21">
        <v>2393.88</v>
      </c>
      <c r="CT21">
        <v>539.82000000000005</v>
      </c>
      <c r="CU21">
        <v>2061.09</v>
      </c>
      <c r="CV21">
        <v>22127.07</v>
      </c>
      <c r="CW21">
        <v>9042.36</v>
      </c>
      <c r="CX21">
        <v>1025.69</v>
      </c>
      <c r="CY21">
        <v>7646.79</v>
      </c>
      <c r="CZ21">
        <v>5590.21</v>
      </c>
      <c r="DA21">
        <v>817.23</v>
      </c>
      <c r="DB21">
        <v>917.46</v>
      </c>
      <c r="DC21">
        <v>2900.81</v>
      </c>
      <c r="DD21">
        <v>25173.73</v>
      </c>
      <c r="DE21">
        <v>25741.32</v>
      </c>
      <c r="DF21">
        <v>984.2</v>
      </c>
      <c r="DG21">
        <v>21100.7</v>
      </c>
      <c r="DH21">
        <v>9238.17</v>
      </c>
      <c r="DI21">
        <v>2491.85</v>
      </c>
      <c r="DJ21">
        <v>5971.43</v>
      </c>
      <c r="DK21">
        <v>3481.1</v>
      </c>
      <c r="DL21">
        <v>3341.16</v>
      </c>
      <c r="DM21">
        <v>9068.58</v>
      </c>
      <c r="DN21">
        <v>13444.41</v>
      </c>
      <c r="DO21">
        <v>3626.69</v>
      </c>
      <c r="DP21">
        <v>2235.12</v>
      </c>
      <c r="DQ21">
        <v>7431.2</v>
      </c>
      <c r="DR21">
        <v>1102.97</v>
      </c>
      <c r="DS21">
        <v>15925.04</v>
      </c>
      <c r="DT21">
        <v>1492.44</v>
      </c>
      <c r="DU21">
        <v>2565.6999999999998</v>
      </c>
      <c r="DV21">
        <v>18517.77</v>
      </c>
      <c r="DW21">
        <v>1316.66</v>
      </c>
      <c r="DX21">
        <v>2574.11</v>
      </c>
      <c r="DY21">
        <v>1790.47</v>
      </c>
      <c r="DZ21">
        <v>6368.53</v>
      </c>
      <c r="EA21">
        <v>27037.62</v>
      </c>
      <c r="EB21">
        <v>5197.76</v>
      </c>
      <c r="EC21">
        <v>14799.47</v>
      </c>
      <c r="ED21">
        <v>1309.52</v>
      </c>
      <c r="EE21">
        <v>11502.42</v>
      </c>
      <c r="EF21">
        <v>1135.53</v>
      </c>
      <c r="EG21">
        <v>1497.25</v>
      </c>
      <c r="EH21">
        <v>4645.66</v>
      </c>
      <c r="EI21">
        <v>10657.94</v>
      </c>
      <c r="EJ21">
        <v>5057.09</v>
      </c>
      <c r="EK21">
        <v>9820.19</v>
      </c>
      <c r="EL21">
        <v>18094.169999999998</v>
      </c>
      <c r="EM21">
        <v>1083.26</v>
      </c>
      <c r="EN21">
        <v>817.88</v>
      </c>
      <c r="EO21">
        <v>9123.26</v>
      </c>
      <c r="EP21">
        <v>35993.339999999997</v>
      </c>
      <c r="EQ21">
        <v>5644.97</v>
      </c>
      <c r="ER21">
        <v>7867.52</v>
      </c>
      <c r="ES21">
        <v>8242.52</v>
      </c>
      <c r="ET21">
        <v>1206.8499999999999</v>
      </c>
      <c r="EU21">
        <v>8557.4</v>
      </c>
      <c r="EV21">
        <v>1341.6</v>
      </c>
      <c r="EW21">
        <v>4257.7</v>
      </c>
    </row>
    <row r="22" spans="1:153" x14ac:dyDescent="0.2">
      <c r="A22">
        <v>1990</v>
      </c>
      <c r="B22">
        <v>38092.71</v>
      </c>
      <c r="C22">
        <v>2698.76</v>
      </c>
      <c r="D22">
        <v>22867.21</v>
      </c>
      <c r="E22">
        <v>3374.06</v>
      </c>
      <c r="F22">
        <v>5406.27</v>
      </c>
      <c r="G22">
        <v>11710.31</v>
      </c>
      <c r="H22">
        <v>26769.89</v>
      </c>
      <c r="I22">
        <v>24872.14</v>
      </c>
      <c r="J22">
        <v>847.16</v>
      </c>
      <c r="K22">
        <v>25249.46</v>
      </c>
      <c r="L22">
        <v>1207.6500000000001</v>
      </c>
      <c r="M22">
        <v>910.25</v>
      </c>
      <c r="N22">
        <v>1337.06</v>
      </c>
      <c r="O22">
        <v>10130.82</v>
      </c>
      <c r="P22">
        <v>15153.13</v>
      </c>
      <c r="Q22">
        <v>25452.880000000001</v>
      </c>
      <c r="R22">
        <v>6138.5</v>
      </c>
      <c r="S22">
        <v>29642.880000000001</v>
      </c>
      <c r="T22">
        <v>2200</v>
      </c>
      <c r="U22">
        <v>5841.4</v>
      </c>
      <c r="V22">
        <v>16307.3</v>
      </c>
      <c r="W22">
        <v>2507.09</v>
      </c>
      <c r="X22">
        <v>6274.95</v>
      </c>
      <c r="Y22">
        <v>1050.44</v>
      </c>
      <c r="Z22">
        <v>30398.7</v>
      </c>
      <c r="AA22">
        <v>38163.769999999997</v>
      </c>
      <c r="AB22">
        <v>7552.53</v>
      </c>
      <c r="AC22">
        <v>2548.2800000000002</v>
      </c>
      <c r="AD22">
        <v>2294.13</v>
      </c>
      <c r="AE22">
        <v>2410</v>
      </c>
      <c r="AF22">
        <v>1392.43</v>
      </c>
      <c r="AG22">
        <v>2213.21</v>
      </c>
      <c r="AH22">
        <v>6829.81</v>
      </c>
      <c r="AI22">
        <v>3487.15</v>
      </c>
      <c r="AJ22">
        <v>2010.01</v>
      </c>
      <c r="AK22">
        <v>7326.17</v>
      </c>
      <c r="AL22">
        <v>59744.71</v>
      </c>
      <c r="AM22">
        <v>20823.89</v>
      </c>
      <c r="AN22">
        <v>25626.28</v>
      </c>
      <c r="AO22">
        <v>2353.17</v>
      </c>
      <c r="AP22">
        <v>7718.4</v>
      </c>
      <c r="AQ22">
        <v>25711.34</v>
      </c>
      <c r="AR22">
        <v>4493.43</v>
      </c>
      <c r="AS22">
        <v>8282.1200000000008</v>
      </c>
      <c r="AT22">
        <v>5774.59</v>
      </c>
      <c r="AU22">
        <v>2012.93</v>
      </c>
      <c r="AV22">
        <v>17279.91</v>
      </c>
      <c r="AW22">
        <v>722.94</v>
      </c>
      <c r="AX22">
        <v>25111.71</v>
      </c>
      <c r="AY22">
        <v>5707.93</v>
      </c>
      <c r="AZ22">
        <v>24898.23</v>
      </c>
      <c r="BA22">
        <v>8699.6200000000008</v>
      </c>
      <c r="BB22">
        <v>23052.52</v>
      </c>
      <c r="BC22">
        <v>2734.69</v>
      </c>
      <c r="BD22">
        <v>3068.07</v>
      </c>
      <c r="BE22">
        <v>2639.63</v>
      </c>
      <c r="BF22">
        <v>1417.39</v>
      </c>
      <c r="BG22">
        <v>1846.16</v>
      </c>
      <c r="BH22">
        <v>16214.13</v>
      </c>
      <c r="BI22">
        <v>4687.34</v>
      </c>
      <c r="BJ22">
        <v>3586.91</v>
      </c>
      <c r="BK22">
        <v>24111.51</v>
      </c>
      <c r="BL22">
        <v>2786.47</v>
      </c>
      <c r="BM22">
        <v>1240.9000000000001</v>
      </c>
      <c r="BN22">
        <v>12652.11</v>
      </c>
      <c r="BO22">
        <v>3202.77</v>
      </c>
      <c r="BP22">
        <v>1283.8699999999999</v>
      </c>
      <c r="BQ22">
        <v>17781.98</v>
      </c>
      <c r="BR22">
        <v>3049.37</v>
      </c>
      <c r="BS22">
        <v>4839.5</v>
      </c>
      <c r="BT22">
        <v>29850.12</v>
      </c>
      <c r="BU22">
        <v>21261.81</v>
      </c>
      <c r="BV22">
        <v>25096.57</v>
      </c>
      <c r="BW22">
        <v>4792.84</v>
      </c>
      <c r="BX22">
        <v>3309.74</v>
      </c>
      <c r="BY22">
        <v>26252.23</v>
      </c>
      <c r="BZ22">
        <v>2068.11</v>
      </c>
      <c r="CA22">
        <v>1073.5</v>
      </c>
      <c r="CB22">
        <v>10147.5</v>
      </c>
      <c r="CC22">
        <v>12048.54</v>
      </c>
      <c r="CD22">
        <v>19934.189999999999</v>
      </c>
      <c r="CE22">
        <v>1157.71</v>
      </c>
      <c r="CF22">
        <v>3873.14</v>
      </c>
      <c r="CG22">
        <v>852.92</v>
      </c>
      <c r="CH22">
        <v>7284.85</v>
      </c>
      <c r="CI22">
        <v>2929.09</v>
      </c>
      <c r="CJ22">
        <v>1456.78</v>
      </c>
      <c r="CK22">
        <v>42348.65</v>
      </c>
      <c r="CL22">
        <v>3985.47</v>
      </c>
      <c r="CM22">
        <v>1265.57</v>
      </c>
      <c r="CN22">
        <v>4653.54</v>
      </c>
      <c r="CO22">
        <v>11282.54</v>
      </c>
      <c r="CP22">
        <v>664.81</v>
      </c>
      <c r="CQ22">
        <v>13538.99</v>
      </c>
      <c r="CR22">
        <v>805.98</v>
      </c>
      <c r="CS22">
        <v>3314.83</v>
      </c>
      <c r="CT22">
        <v>526.88</v>
      </c>
      <c r="CU22">
        <v>1964.41</v>
      </c>
      <c r="CV22">
        <v>26573.94</v>
      </c>
      <c r="CW22">
        <v>9745.6299999999992</v>
      </c>
      <c r="CX22">
        <v>962.95</v>
      </c>
      <c r="CY22">
        <v>8089.8</v>
      </c>
      <c r="CZ22">
        <v>4725.75</v>
      </c>
      <c r="DA22">
        <v>826.01</v>
      </c>
      <c r="DB22">
        <v>844.14</v>
      </c>
      <c r="DC22">
        <v>2949.56</v>
      </c>
      <c r="DD22">
        <v>26252.66</v>
      </c>
      <c r="DE22">
        <v>26209.200000000001</v>
      </c>
      <c r="DF22">
        <v>986.63</v>
      </c>
      <c r="DG22">
        <v>20825.310000000001</v>
      </c>
      <c r="DH22">
        <v>10590.51</v>
      </c>
      <c r="DI22">
        <v>2480.88</v>
      </c>
      <c r="DJ22">
        <v>6152.43</v>
      </c>
      <c r="DK22">
        <v>3448.76</v>
      </c>
      <c r="DL22">
        <v>3489.25</v>
      </c>
      <c r="DM22">
        <v>8113.9</v>
      </c>
      <c r="DN22">
        <v>14541.34</v>
      </c>
      <c r="DO22">
        <v>3649.18</v>
      </c>
      <c r="DP22">
        <v>2552.2800000000002</v>
      </c>
      <c r="DQ22">
        <v>7183.23</v>
      </c>
      <c r="DR22">
        <v>1061.97</v>
      </c>
      <c r="DS22">
        <v>16343.7</v>
      </c>
      <c r="DT22">
        <v>1499.59</v>
      </c>
      <c r="DU22">
        <v>2544.77</v>
      </c>
      <c r="DV22">
        <v>20444.330000000002</v>
      </c>
      <c r="DW22">
        <v>1423.1</v>
      </c>
      <c r="DX22">
        <v>2483.2800000000002</v>
      </c>
      <c r="DY22">
        <v>1723.64</v>
      </c>
      <c r="DZ22">
        <v>6377.15</v>
      </c>
      <c r="EA22">
        <v>27229.87</v>
      </c>
      <c r="EB22">
        <v>5820.36</v>
      </c>
      <c r="EC22">
        <v>16136.8</v>
      </c>
      <c r="ED22">
        <v>1203.57</v>
      </c>
      <c r="EE22">
        <v>12137.9</v>
      </c>
      <c r="EF22">
        <v>1122.47</v>
      </c>
      <c r="EG22">
        <v>1632.67</v>
      </c>
      <c r="EH22">
        <v>4973.6099999999997</v>
      </c>
      <c r="EI22">
        <v>11237.06</v>
      </c>
      <c r="EJ22">
        <v>5311.88</v>
      </c>
      <c r="EK22">
        <v>10371.07</v>
      </c>
      <c r="EL22">
        <v>19194.009999999998</v>
      </c>
      <c r="EM22">
        <v>1106.32</v>
      </c>
      <c r="EN22">
        <v>811.15</v>
      </c>
      <c r="EO22">
        <v>8919.09</v>
      </c>
      <c r="EP22">
        <v>36169.019999999997</v>
      </c>
      <c r="EQ22">
        <v>5533.21</v>
      </c>
      <c r="ER22">
        <v>8527.7900000000009</v>
      </c>
      <c r="ES22">
        <v>10009.040000000001</v>
      </c>
      <c r="ET22">
        <v>1258.94</v>
      </c>
      <c r="EU22">
        <v>8322.35</v>
      </c>
      <c r="EV22">
        <v>1306.6600000000001</v>
      </c>
      <c r="EW22">
        <v>4417.75</v>
      </c>
    </row>
    <row r="23" spans="1:153" x14ac:dyDescent="0.2">
      <c r="A23">
        <v>1991</v>
      </c>
      <c r="B23">
        <v>33607.69</v>
      </c>
      <c r="C23">
        <v>2424.25</v>
      </c>
      <c r="D23">
        <v>17356.77</v>
      </c>
      <c r="E23">
        <v>2776.01</v>
      </c>
      <c r="F23">
        <v>6406.55</v>
      </c>
      <c r="G23">
        <v>11796.94</v>
      </c>
      <c r="H23">
        <v>26397.21</v>
      </c>
      <c r="I23">
        <v>26199.119999999999</v>
      </c>
      <c r="J23">
        <v>862.27</v>
      </c>
      <c r="K23">
        <v>25668.39</v>
      </c>
      <c r="L23">
        <v>1224.28</v>
      </c>
      <c r="M23">
        <v>955.72</v>
      </c>
      <c r="N23">
        <v>1369.41</v>
      </c>
      <c r="O23">
        <v>10524.72</v>
      </c>
      <c r="P23">
        <v>15281.78</v>
      </c>
      <c r="Q23">
        <v>23511.97</v>
      </c>
      <c r="R23">
        <v>5671.39</v>
      </c>
      <c r="S23">
        <v>29202.54</v>
      </c>
      <c r="T23">
        <v>2266.41</v>
      </c>
      <c r="U23">
        <v>6272.55</v>
      </c>
      <c r="V23">
        <v>17256.27</v>
      </c>
      <c r="W23">
        <v>2489.87</v>
      </c>
      <c r="X23">
        <v>6416.09</v>
      </c>
      <c r="Y23">
        <v>1009.06</v>
      </c>
      <c r="Z23">
        <v>29254.02</v>
      </c>
      <c r="AA23">
        <v>37455.74</v>
      </c>
      <c r="AB23">
        <v>8017.13</v>
      </c>
      <c r="AC23">
        <v>2654.89</v>
      </c>
      <c r="AD23">
        <v>2256.87</v>
      </c>
      <c r="AE23">
        <v>2276.09</v>
      </c>
      <c r="AF23">
        <v>1052.1400000000001</v>
      </c>
      <c r="AG23">
        <v>2450.73</v>
      </c>
      <c r="AH23">
        <v>6805.6</v>
      </c>
      <c r="AI23">
        <v>3272.72</v>
      </c>
      <c r="AJ23">
        <v>2022.3</v>
      </c>
      <c r="AK23">
        <v>7346.58</v>
      </c>
      <c r="AL23">
        <v>57814.58</v>
      </c>
      <c r="AM23">
        <v>20136.810000000001</v>
      </c>
      <c r="AN23">
        <v>27081.02</v>
      </c>
      <c r="AO23">
        <v>2216.19</v>
      </c>
      <c r="AP23">
        <v>7255.34</v>
      </c>
      <c r="AQ23">
        <v>25824.78</v>
      </c>
      <c r="AR23">
        <v>4511.59</v>
      </c>
      <c r="AS23">
        <v>8286.48</v>
      </c>
      <c r="AT23">
        <v>5808.47</v>
      </c>
      <c r="AU23">
        <v>2280.83</v>
      </c>
      <c r="AV23">
        <v>18110.509999999998</v>
      </c>
      <c r="AW23">
        <v>648.49</v>
      </c>
      <c r="AX23">
        <v>23340.37</v>
      </c>
      <c r="AY23">
        <v>5503.89</v>
      </c>
      <c r="AZ23">
        <v>24931.1</v>
      </c>
      <c r="BA23">
        <v>9112.61</v>
      </c>
      <c r="BB23">
        <v>22394.560000000001</v>
      </c>
      <c r="BC23">
        <v>2909.35</v>
      </c>
      <c r="BD23">
        <v>3026.98</v>
      </c>
      <c r="BE23">
        <v>2606.38</v>
      </c>
      <c r="BF23">
        <v>1437.64</v>
      </c>
      <c r="BG23">
        <v>1786.15</v>
      </c>
      <c r="BH23">
        <v>17190.04</v>
      </c>
      <c r="BI23">
        <v>4766.26</v>
      </c>
      <c r="BJ23">
        <v>3736.87</v>
      </c>
      <c r="BK23">
        <v>25622.63</v>
      </c>
      <c r="BL23">
        <v>2864.45</v>
      </c>
      <c r="BM23">
        <v>1224.06</v>
      </c>
      <c r="BN23">
        <v>11340.06</v>
      </c>
      <c r="BO23">
        <v>3412.98</v>
      </c>
      <c r="BP23">
        <v>1291.58</v>
      </c>
      <c r="BQ23">
        <v>18011.61</v>
      </c>
      <c r="BR23">
        <v>3505.35</v>
      </c>
      <c r="BS23">
        <v>1584.07</v>
      </c>
      <c r="BT23">
        <v>30374.44</v>
      </c>
      <c r="BU23">
        <v>22965.14</v>
      </c>
      <c r="BV23">
        <v>25946.78</v>
      </c>
      <c r="BW23">
        <v>4805.38</v>
      </c>
      <c r="BX23">
        <v>2868.51</v>
      </c>
      <c r="BY23">
        <v>27763.57</v>
      </c>
      <c r="BZ23">
        <v>2086.23</v>
      </c>
      <c r="CA23">
        <v>1134.47</v>
      </c>
      <c r="CB23">
        <v>10479.870000000001</v>
      </c>
      <c r="CC23">
        <v>13510.33</v>
      </c>
      <c r="CD23">
        <v>11997.62</v>
      </c>
      <c r="CE23">
        <v>1173.77</v>
      </c>
      <c r="CF23">
        <v>5311.27</v>
      </c>
      <c r="CG23">
        <v>766.34</v>
      </c>
      <c r="CH23">
        <v>7114.38</v>
      </c>
      <c r="CI23">
        <v>2926.83</v>
      </c>
      <c r="CJ23">
        <v>1422.94</v>
      </c>
      <c r="CK23">
        <v>45637.03</v>
      </c>
      <c r="CL23">
        <v>4398.3500000000004</v>
      </c>
      <c r="CM23">
        <v>1178.47</v>
      </c>
      <c r="CN23">
        <v>4874.9799999999996</v>
      </c>
      <c r="CO23">
        <v>11509.8</v>
      </c>
      <c r="CP23">
        <v>733.93</v>
      </c>
      <c r="CQ23">
        <v>14368.86</v>
      </c>
      <c r="CR23">
        <v>770.83</v>
      </c>
      <c r="CS23">
        <v>2401.65</v>
      </c>
      <c r="CT23">
        <v>530.94000000000005</v>
      </c>
      <c r="CU23">
        <v>1976.69</v>
      </c>
      <c r="CV23">
        <v>19509.080000000002</v>
      </c>
      <c r="CW23">
        <v>10304.790000000001</v>
      </c>
      <c r="CX23">
        <v>1020.52</v>
      </c>
      <c r="CY23">
        <v>8634.6</v>
      </c>
      <c r="CZ23">
        <v>4806.16</v>
      </c>
      <c r="DA23">
        <v>803.89</v>
      </c>
      <c r="DB23">
        <v>696.72</v>
      </c>
      <c r="DC23">
        <v>2981.75</v>
      </c>
      <c r="DD23">
        <v>26933.39</v>
      </c>
      <c r="DE23">
        <v>26668.16</v>
      </c>
      <c r="DF23">
        <v>1037.8</v>
      </c>
      <c r="DG23">
        <v>20233.509999999998</v>
      </c>
      <c r="DH23">
        <v>9918.4</v>
      </c>
      <c r="DI23">
        <v>2467.66</v>
      </c>
      <c r="DJ23">
        <v>6693.49</v>
      </c>
      <c r="DK23">
        <v>3526.46</v>
      </c>
      <c r="DL23">
        <v>3542.17</v>
      </c>
      <c r="DM23">
        <v>7676.05</v>
      </c>
      <c r="DN23">
        <v>15256.3</v>
      </c>
      <c r="DO23">
        <v>3672.38</v>
      </c>
      <c r="DP23">
        <v>2344.5100000000002</v>
      </c>
      <c r="DQ23">
        <v>6692.25</v>
      </c>
      <c r="DR23">
        <v>960.54</v>
      </c>
      <c r="DS23">
        <v>17717.830000000002</v>
      </c>
      <c r="DT23">
        <v>1531.24</v>
      </c>
      <c r="DU23">
        <v>2448.67</v>
      </c>
      <c r="DV23">
        <v>21643.21</v>
      </c>
      <c r="DW23">
        <v>1467.01</v>
      </c>
      <c r="DX23">
        <v>2579.5</v>
      </c>
      <c r="DY23">
        <v>1664.01</v>
      </c>
      <c r="DZ23">
        <v>6454.69</v>
      </c>
      <c r="EA23">
        <v>26908.799999999999</v>
      </c>
      <c r="EB23">
        <v>5958.72</v>
      </c>
      <c r="EC23">
        <v>16106.12</v>
      </c>
      <c r="ED23">
        <v>1079.29</v>
      </c>
      <c r="EE23">
        <v>12666.07</v>
      </c>
      <c r="EF23">
        <v>1131.83</v>
      </c>
      <c r="EG23">
        <v>1500.65</v>
      </c>
      <c r="EH23">
        <v>5336.31</v>
      </c>
      <c r="EI23">
        <v>10592.33</v>
      </c>
      <c r="EJ23">
        <v>5568.74</v>
      </c>
      <c r="EK23">
        <v>9901.4599999999991</v>
      </c>
      <c r="EL23">
        <v>20619.29</v>
      </c>
      <c r="EM23">
        <v>1078.67</v>
      </c>
      <c r="EN23">
        <v>794.87</v>
      </c>
      <c r="EO23">
        <v>9277.4599999999991</v>
      </c>
      <c r="EP23">
        <v>35751.57</v>
      </c>
      <c r="EQ23">
        <v>6077.47</v>
      </c>
      <c r="ER23">
        <v>8244.8700000000008</v>
      </c>
      <c r="ES23">
        <v>12228.98</v>
      </c>
      <c r="ET23">
        <v>1350.15</v>
      </c>
      <c r="EU23">
        <v>8115.41</v>
      </c>
      <c r="EV23">
        <v>1309.94</v>
      </c>
      <c r="EW23">
        <v>5041.1099999999997</v>
      </c>
    </row>
    <row r="24" spans="1:153" x14ac:dyDescent="0.2">
      <c r="A24">
        <v>1992</v>
      </c>
      <c r="B24">
        <v>42728.29</v>
      </c>
      <c r="C24">
        <v>2702.66</v>
      </c>
      <c r="D24">
        <v>20921.22</v>
      </c>
      <c r="E24">
        <v>2177.38</v>
      </c>
      <c r="F24">
        <v>7605.83</v>
      </c>
      <c r="G24">
        <v>11922.56</v>
      </c>
      <c r="H24">
        <v>27114.04</v>
      </c>
      <c r="I24">
        <v>27045.759999999998</v>
      </c>
      <c r="J24">
        <v>820.23</v>
      </c>
      <c r="K24">
        <v>26413.35</v>
      </c>
      <c r="L24">
        <v>1218.8499999999999</v>
      </c>
      <c r="M24">
        <v>928.57</v>
      </c>
      <c r="N24">
        <v>1374.81</v>
      </c>
      <c r="O24">
        <v>8903.7099999999991</v>
      </c>
      <c r="P24">
        <v>15851.7</v>
      </c>
      <c r="Q24">
        <v>22715.16</v>
      </c>
      <c r="R24">
        <v>5946.05</v>
      </c>
      <c r="S24">
        <v>28613.919999999998</v>
      </c>
      <c r="T24">
        <v>2318.15</v>
      </c>
      <c r="U24">
        <v>6378.63</v>
      </c>
      <c r="V24">
        <v>17208.87</v>
      </c>
      <c r="W24">
        <v>2549.0500000000002</v>
      </c>
      <c r="X24">
        <v>6308.82</v>
      </c>
      <c r="Y24">
        <v>942.55</v>
      </c>
      <c r="Z24">
        <v>29149.67</v>
      </c>
      <c r="AA24">
        <v>36928.720000000001</v>
      </c>
      <c r="AB24">
        <v>8701.0400000000009</v>
      </c>
      <c r="AC24">
        <v>2820.92</v>
      </c>
      <c r="AD24">
        <v>2278.59</v>
      </c>
      <c r="AE24">
        <v>2172.36</v>
      </c>
      <c r="AF24">
        <v>1382.1</v>
      </c>
      <c r="AG24">
        <v>1740.97</v>
      </c>
      <c r="AH24">
        <v>6882.27</v>
      </c>
      <c r="AI24">
        <v>3383.41</v>
      </c>
      <c r="AJ24">
        <v>2127.81</v>
      </c>
      <c r="AK24">
        <v>7905.16</v>
      </c>
      <c r="AL24">
        <v>57289.1</v>
      </c>
      <c r="AM24">
        <v>21733.91</v>
      </c>
      <c r="AN24">
        <v>27987.08</v>
      </c>
      <c r="AO24">
        <v>2449.1999999999998</v>
      </c>
      <c r="AP24">
        <v>8108.45</v>
      </c>
      <c r="AQ24">
        <v>26433.52</v>
      </c>
      <c r="AR24">
        <v>4942.88</v>
      </c>
      <c r="AS24">
        <v>7861.96</v>
      </c>
      <c r="AT24">
        <v>5787.18</v>
      </c>
      <c r="AU24">
        <v>2472.02</v>
      </c>
      <c r="AV24">
        <v>18599.080000000002</v>
      </c>
      <c r="AW24">
        <v>559.52</v>
      </c>
      <c r="AX24">
        <v>22134.76</v>
      </c>
      <c r="AY24">
        <v>5656.49</v>
      </c>
      <c r="AZ24">
        <v>25195.74</v>
      </c>
      <c r="BA24">
        <v>8503.58</v>
      </c>
      <c r="BB24">
        <v>22304.61</v>
      </c>
      <c r="BC24">
        <v>2682.06</v>
      </c>
      <c r="BD24">
        <v>2831.77</v>
      </c>
      <c r="BE24">
        <v>2585.58</v>
      </c>
      <c r="BF24">
        <v>1232.82</v>
      </c>
      <c r="BG24">
        <v>2063.79</v>
      </c>
      <c r="BH24">
        <v>17466.11</v>
      </c>
      <c r="BI24">
        <v>5475.93</v>
      </c>
      <c r="BJ24">
        <v>3742.05</v>
      </c>
      <c r="BK24">
        <v>27482.2</v>
      </c>
      <c r="BL24">
        <v>2909.72</v>
      </c>
      <c r="BM24">
        <v>1157.97</v>
      </c>
      <c r="BN24">
        <v>11491.3</v>
      </c>
      <c r="BO24">
        <v>3626.39</v>
      </c>
      <c r="BP24">
        <v>1338.34</v>
      </c>
      <c r="BQ24">
        <v>18535.75</v>
      </c>
      <c r="BR24">
        <v>3780.05</v>
      </c>
      <c r="BS24">
        <v>1924.82</v>
      </c>
      <c r="BT24">
        <v>28740.639999999999</v>
      </c>
      <c r="BU24">
        <v>24086.1</v>
      </c>
      <c r="BV24">
        <v>26364.31</v>
      </c>
      <c r="BW24">
        <v>5156.78</v>
      </c>
      <c r="BX24">
        <v>3125.3</v>
      </c>
      <c r="BY24">
        <v>28610.99</v>
      </c>
      <c r="BZ24">
        <v>1991.18</v>
      </c>
      <c r="CA24">
        <v>1172.3499999999999</v>
      </c>
      <c r="CB24">
        <v>10451.030000000001</v>
      </c>
      <c r="CC24">
        <v>14533.96</v>
      </c>
      <c r="CD24">
        <v>24394.31</v>
      </c>
      <c r="CE24">
        <v>1204.48</v>
      </c>
      <c r="CF24">
        <v>4466.49</v>
      </c>
      <c r="CG24">
        <v>492.46</v>
      </c>
      <c r="CH24">
        <v>7523.33</v>
      </c>
      <c r="CI24">
        <v>3150.47</v>
      </c>
      <c r="CJ24">
        <v>1500.29</v>
      </c>
      <c r="CK24">
        <v>45226.23</v>
      </c>
      <c r="CL24">
        <v>4312.25</v>
      </c>
      <c r="CM24">
        <v>1115.31</v>
      </c>
      <c r="CN24">
        <v>5054.83</v>
      </c>
      <c r="CO24">
        <v>11763.06</v>
      </c>
      <c r="CP24">
        <v>663.51</v>
      </c>
      <c r="CQ24">
        <v>14598.87</v>
      </c>
      <c r="CR24">
        <v>822.46</v>
      </c>
      <c r="CS24">
        <v>2251.1999999999998</v>
      </c>
      <c r="CT24">
        <v>441.77</v>
      </c>
      <c r="CU24">
        <v>1951.23</v>
      </c>
      <c r="CV24">
        <v>19381.88</v>
      </c>
      <c r="CW24">
        <v>10992.08</v>
      </c>
      <c r="CX24">
        <v>907.96</v>
      </c>
      <c r="CY24">
        <v>9196.83</v>
      </c>
      <c r="CZ24">
        <v>4880.41</v>
      </c>
      <c r="DA24">
        <v>773.16</v>
      </c>
      <c r="DB24">
        <v>584.70000000000005</v>
      </c>
      <c r="DC24">
        <v>2907.21</v>
      </c>
      <c r="DD24">
        <v>27305.26</v>
      </c>
      <c r="DE24">
        <v>26847.29</v>
      </c>
      <c r="DF24">
        <v>1035.0899999999999</v>
      </c>
      <c r="DG24">
        <v>20422.16</v>
      </c>
      <c r="DH24">
        <v>10263.36</v>
      </c>
      <c r="DI24">
        <v>2543.46</v>
      </c>
      <c r="DJ24">
        <v>7176.32</v>
      </c>
      <c r="DK24">
        <v>3522.92</v>
      </c>
      <c r="DL24">
        <v>3621.15</v>
      </c>
      <c r="DM24">
        <v>8191.99</v>
      </c>
      <c r="DN24">
        <v>16004.52</v>
      </c>
      <c r="DO24">
        <v>3701.86</v>
      </c>
      <c r="DP24">
        <v>2782.12</v>
      </c>
      <c r="DQ24">
        <v>6159.11</v>
      </c>
      <c r="DR24">
        <v>1061.03</v>
      </c>
      <c r="DS24">
        <v>18488.72</v>
      </c>
      <c r="DT24">
        <v>1439.33</v>
      </c>
      <c r="DU24">
        <v>2411.8200000000002</v>
      </c>
      <c r="DV24">
        <v>22284.959999999999</v>
      </c>
      <c r="DW24">
        <v>1381.96</v>
      </c>
      <c r="DX24">
        <v>2738.1</v>
      </c>
      <c r="DY24">
        <v>1613.1</v>
      </c>
      <c r="DZ24">
        <v>6507.84</v>
      </c>
      <c r="EA24">
        <v>26572.799999999999</v>
      </c>
      <c r="EB24">
        <v>6117.51</v>
      </c>
      <c r="EC24">
        <v>16820.990000000002</v>
      </c>
      <c r="ED24">
        <v>1082.3499999999999</v>
      </c>
      <c r="EE24">
        <v>12984.97</v>
      </c>
      <c r="EF24">
        <v>1107.05</v>
      </c>
      <c r="EG24">
        <v>1444.22</v>
      </c>
      <c r="EH24">
        <v>5939.03</v>
      </c>
      <c r="EI24">
        <v>9814.4500000000007</v>
      </c>
      <c r="EJ24">
        <v>6008.09</v>
      </c>
      <c r="EK24">
        <v>10166.92</v>
      </c>
      <c r="EL24">
        <v>21766.54</v>
      </c>
      <c r="EM24">
        <v>961.32</v>
      </c>
      <c r="EN24">
        <v>804.85</v>
      </c>
      <c r="EO24">
        <v>10307.91</v>
      </c>
      <c r="EP24">
        <v>36700.57</v>
      </c>
      <c r="EQ24">
        <v>6973.61</v>
      </c>
      <c r="ER24">
        <v>8147.38</v>
      </c>
      <c r="ES24">
        <v>14388.63</v>
      </c>
      <c r="ET24">
        <v>1429.63</v>
      </c>
      <c r="EU24">
        <v>7863.55</v>
      </c>
      <c r="EV24">
        <v>1092.1400000000001</v>
      </c>
      <c r="EW24">
        <v>4409.59</v>
      </c>
    </row>
    <row r="25" spans="1:153" x14ac:dyDescent="0.2">
      <c r="A25">
        <v>1993</v>
      </c>
      <c r="B25">
        <v>44692.35</v>
      </c>
      <c r="C25">
        <v>2265.7399999999998</v>
      </c>
      <c r="D25">
        <v>20859.7</v>
      </c>
      <c r="E25">
        <v>2715.27</v>
      </c>
      <c r="F25">
        <v>8633.89</v>
      </c>
      <c r="G25">
        <v>12495.59</v>
      </c>
      <c r="H25">
        <v>27902.73</v>
      </c>
      <c r="I25">
        <v>27425.45</v>
      </c>
      <c r="J25">
        <v>754.4</v>
      </c>
      <c r="K25">
        <v>26389.64</v>
      </c>
      <c r="L25">
        <v>1235.47</v>
      </c>
      <c r="M25">
        <v>933.03</v>
      </c>
      <c r="N25">
        <v>1389.17</v>
      </c>
      <c r="O25">
        <v>8274.5499999999993</v>
      </c>
      <c r="P25">
        <v>16507.759999999998</v>
      </c>
      <c r="Q25">
        <v>22347.69</v>
      </c>
      <c r="R25">
        <v>6480.03</v>
      </c>
      <c r="S25">
        <v>29558.45</v>
      </c>
      <c r="T25">
        <v>2426.98</v>
      </c>
      <c r="U25">
        <v>6753.29</v>
      </c>
      <c r="V25">
        <v>17937.490000000002</v>
      </c>
      <c r="W25">
        <v>2754.39</v>
      </c>
      <c r="X25">
        <v>6398.47</v>
      </c>
      <c r="Y25">
        <v>897.21</v>
      </c>
      <c r="Z25">
        <v>29689.66</v>
      </c>
      <c r="AA25">
        <v>36907.51</v>
      </c>
      <c r="AB25">
        <v>9074.6</v>
      </c>
      <c r="AC25">
        <v>3076.02</v>
      </c>
      <c r="AD25">
        <v>2215.84</v>
      </c>
      <c r="AE25">
        <v>2225.08</v>
      </c>
      <c r="AF25">
        <v>1028.3499999999999</v>
      </c>
      <c r="AG25">
        <v>1787.53</v>
      </c>
      <c r="AH25">
        <v>7092.8</v>
      </c>
      <c r="AI25">
        <v>3249.03</v>
      </c>
      <c r="AJ25">
        <v>2195.27</v>
      </c>
      <c r="AK25">
        <v>8336.66</v>
      </c>
      <c r="AL25">
        <v>57512.33</v>
      </c>
      <c r="AM25">
        <v>20982.71</v>
      </c>
      <c r="AN25">
        <v>27994.14</v>
      </c>
      <c r="AO25">
        <v>3144.12</v>
      </c>
      <c r="AP25">
        <v>8378.0400000000009</v>
      </c>
      <c r="AQ25">
        <v>26015.11</v>
      </c>
      <c r="AR25">
        <v>5316.49</v>
      </c>
      <c r="AS25">
        <v>7187.17</v>
      </c>
      <c r="AT25">
        <v>5255.51</v>
      </c>
      <c r="AU25">
        <v>2839.86</v>
      </c>
      <c r="AV25">
        <v>18520.79</v>
      </c>
      <c r="AW25">
        <v>580.39</v>
      </c>
      <c r="AX25">
        <v>21652.17</v>
      </c>
      <c r="AY25">
        <v>5677</v>
      </c>
      <c r="AZ25">
        <v>24841.06</v>
      </c>
      <c r="BA25">
        <v>8228.98</v>
      </c>
      <c r="BB25">
        <v>22773.58</v>
      </c>
      <c r="BC25">
        <v>2504.69</v>
      </c>
      <c r="BD25">
        <v>2799.2</v>
      </c>
      <c r="BE25">
        <v>2608.4499999999998</v>
      </c>
      <c r="BF25">
        <v>1344.54</v>
      </c>
      <c r="BG25">
        <v>2082.2800000000002</v>
      </c>
      <c r="BH25">
        <v>17485.37</v>
      </c>
      <c r="BI25">
        <v>5393.81</v>
      </c>
      <c r="BJ25">
        <v>3882.02</v>
      </c>
      <c r="BK25">
        <v>29434.94</v>
      </c>
      <c r="BL25">
        <v>2941.67</v>
      </c>
      <c r="BM25">
        <v>1061.82</v>
      </c>
      <c r="BN25">
        <v>12046.74</v>
      </c>
      <c r="BO25">
        <v>3811.25</v>
      </c>
      <c r="BP25">
        <v>1411.88</v>
      </c>
      <c r="BQ25">
        <v>19454.93</v>
      </c>
      <c r="BR25">
        <v>4569.88</v>
      </c>
      <c r="BS25">
        <v>2785.74</v>
      </c>
      <c r="BT25">
        <v>28588.59</v>
      </c>
      <c r="BU25">
        <v>24426.65</v>
      </c>
      <c r="BV25">
        <v>26090.47</v>
      </c>
      <c r="BW25">
        <v>5283.5</v>
      </c>
      <c r="BX25">
        <v>3119.62</v>
      </c>
      <c r="BY25">
        <v>29276.15</v>
      </c>
      <c r="BZ25">
        <v>2034.52</v>
      </c>
      <c r="CA25">
        <v>1069.94</v>
      </c>
      <c r="CB25">
        <v>10772.28</v>
      </c>
      <c r="CC25">
        <v>15899.35</v>
      </c>
      <c r="CD25">
        <v>35137.910000000003</v>
      </c>
      <c r="CE25">
        <v>1244.06</v>
      </c>
      <c r="CF25">
        <v>4641.63</v>
      </c>
      <c r="CG25">
        <v>333.73</v>
      </c>
      <c r="CH25">
        <v>7581.19</v>
      </c>
      <c r="CI25">
        <v>3409.33</v>
      </c>
      <c r="CJ25">
        <v>1598.15</v>
      </c>
      <c r="CK25">
        <v>48444.83</v>
      </c>
      <c r="CL25">
        <v>4294.97</v>
      </c>
      <c r="CM25">
        <v>1097.1199999999999</v>
      </c>
      <c r="CN25">
        <v>5256.86</v>
      </c>
      <c r="CO25">
        <v>12940.73</v>
      </c>
      <c r="CP25">
        <v>684.27</v>
      </c>
      <c r="CQ25">
        <v>14919.35</v>
      </c>
      <c r="CR25">
        <v>872.23</v>
      </c>
      <c r="CS25">
        <v>1837.11</v>
      </c>
      <c r="CT25">
        <v>454.43</v>
      </c>
      <c r="CU25">
        <v>2092.11</v>
      </c>
      <c r="CV25">
        <v>18425.689999999999</v>
      </c>
      <c r="CW25">
        <v>11381.47</v>
      </c>
      <c r="CX25">
        <v>974.23</v>
      </c>
      <c r="CY25">
        <v>9950.76</v>
      </c>
      <c r="CZ25">
        <v>4828.58</v>
      </c>
      <c r="DA25">
        <v>741.29</v>
      </c>
      <c r="DB25">
        <v>492.01</v>
      </c>
      <c r="DC25">
        <v>2861.13</v>
      </c>
      <c r="DD25">
        <v>27501.26</v>
      </c>
      <c r="DE25">
        <v>27642.1</v>
      </c>
      <c r="DF25">
        <v>1093.77</v>
      </c>
      <c r="DG25">
        <v>21789.040000000001</v>
      </c>
      <c r="DH25">
        <v>10044.9</v>
      </c>
      <c r="DI25">
        <v>2527.46</v>
      </c>
      <c r="DJ25">
        <v>7455.65</v>
      </c>
      <c r="DK25">
        <v>3701.27</v>
      </c>
      <c r="DL25">
        <v>3718.07</v>
      </c>
      <c r="DM25">
        <v>8819.7199999999993</v>
      </c>
      <c r="DN25">
        <v>16032.79</v>
      </c>
      <c r="DO25">
        <v>3785.6</v>
      </c>
      <c r="DP25">
        <v>2945.26</v>
      </c>
      <c r="DQ25">
        <v>6538.95</v>
      </c>
      <c r="DR25">
        <v>1033.1300000000001</v>
      </c>
      <c r="DS25">
        <v>18226.169999999998</v>
      </c>
      <c r="DT25">
        <v>1365.93</v>
      </c>
      <c r="DU25">
        <v>2280.8000000000002</v>
      </c>
      <c r="DV25">
        <v>24192.41</v>
      </c>
      <c r="DW25">
        <v>1540.98</v>
      </c>
      <c r="DX25">
        <v>2993.1</v>
      </c>
      <c r="DY25">
        <v>1595.49</v>
      </c>
      <c r="DZ25">
        <v>5960.43</v>
      </c>
      <c r="EA25">
        <v>25397.99</v>
      </c>
      <c r="EB25">
        <v>6638.74</v>
      </c>
      <c r="EC25">
        <v>18691.57</v>
      </c>
      <c r="ED25">
        <v>1005.55</v>
      </c>
      <c r="EE25">
        <v>13764.54</v>
      </c>
      <c r="EF25">
        <v>1058.26</v>
      </c>
      <c r="EG25">
        <v>1175.83</v>
      </c>
      <c r="EH25">
        <v>6459.31</v>
      </c>
      <c r="EI25">
        <v>9248.27</v>
      </c>
      <c r="EJ25">
        <v>6283.76</v>
      </c>
      <c r="EK25">
        <v>10943.41</v>
      </c>
      <c r="EL25">
        <v>23078.42</v>
      </c>
      <c r="EM25">
        <v>909.74</v>
      </c>
      <c r="EN25">
        <v>814.1</v>
      </c>
      <c r="EO25">
        <v>10685.8</v>
      </c>
      <c r="EP25">
        <v>37473</v>
      </c>
      <c r="EQ25">
        <v>6678.73</v>
      </c>
      <c r="ER25">
        <v>7679.17</v>
      </c>
      <c r="ES25">
        <v>18330.79</v>
      </c>
      <c r="ET25">
        <v>1476.73</v>
      </c>
      <c r="EU25">
        <v>7925.11</v>
      </c>
      <c r="EV25">
        <v>1012.02</v>
      </c>
      <c r="EW25">
        <v>4511.71</v>
      </c>
    </row>
    <row r="26" spans="1:153" x14ac:dyDescent="0.2">
      <c r="A26">
        <v>1994</v>
      </c>
      <c r="B26">
        <v>48549.7</v>
      </c>
      <c r="C26">
        <v>2388.54</v>
      </c>
      <c r="D26">
        <v>22067.57</v>
      </c>
      <c r="E26">
        <v>3315.14</v>
      </c>
      <c r="F26">
        <v>9957.27</v>
      </c>
      <c r="G26">
        <v>12952.33</v>
      </c>
      <c r="H26">
        <v>29004.9</v>
      </c>
      <c r="I26">
        <v>28673.78</v>
      </c>
      <c r="J26">
        <v>769</v>
      </c>
      <c r="K26">
        <v>27282.57</v>
      </c>
      <c r="L26">
        <v>1108.3499999999999</v>
      </c>
      <c r="M26">
        <v>859.43</v>
      </c>
      <c r="N26">
        <v>1426.18</v>
      </c>
      <c r="O26">
        <v>8330.2999999999993</v>
      </c>
      <c r="P26">
        <v>16157.99</v>
      </c>
      <c r="Q26">
        <v>23055.99</v>
      </c>
      <c r="R26">
        <v>6979.93</v>
      </c>
      <c r="S26">
        <v>29969.02</v>
      </c>
      <c r="T26">
        <v>2615.4299999999998</v>
      </c>
      <c r="U26">
        <v>7461.99</v>
      </c>
      <c r="V26">
        <v>18851.47</v>
      </c>
      <c r="W26">
        <v>2858.74</v>
      </c>
      <c r="X26">
        <v>6597.06</v>
      </c>
      <c r="Y26">
        <v>1030.94</v>
      </c>
      <c r="Z26">
        <v>31000.87</v>
      </c>
      <c r="AA26">
        <v>37536.28</v>
      </c>
      <c r="AB26">
        <v>9820.58</v>
      </c>
      <c r="AC26">
        <v>3247.19</v>
      </c>
      <c r="AD26">
        <v>2263.2600000000002</v>
      </c>
      <c r="AE26">
        <v>2235.29</v>
      </c>
      <c r="AF26">
        <v>748.86</v>
      </c>
      <c r="AG26">
        <v>1602.74</v>
      </c>
      <c r="AH26">
        <v>7397.7</v>
      </c>
      <c r="AI26">
        <v>2698.33</v>
      </c>
      <c r="AJ26">
        <v>2426.0300000000002</v>
      </c>
      <c r="AK26">
        <v>8615.4</v>
      </c>
      <c r="AL26">
        <v>57587.94</v>
      </c>
      <c r="AM26">
        <v>22113.49</v>
      </c>
      <c r="AN26">
        <v>29026.560000000001</v>
      </c>
      <c r="AO26">
        <v>2305.31</v>
      </c>
      <c r="AP26">
        <v>8201.2999999999993</v>
      </c>
      <c r="AQ26">
        <v>27348.97</v>
      </c>
      <c r="AR26">
        <v>5509.98</v>
      </c>
      <c r="AS26">
        <v>6922.82</v>
      </c>
      <c r="AT26">
        <v>5276.33</v>
      </c>
      <c r="AU26">
        <v>3177.48</v>
      </c>
      <c r="AV26">
        <v>19277.68</v>
      </c>
      <c r="AW26">
        <v>523.92999999999995</v>
      </c>
      <c r="AX26">
        <v>22334.84</v>
      </c>
      <c r="AY26">
        <v>5830.81</v>
      </c>
      <c r="AZ26">
        <v>25357.98</v>
      </c>
      <c r="BA26">
        <v>8638.3700000000008</v>
      </c>
      <c r="BB26">
        <v>23393.97</v>
      </c>
      <c r="BC26">
        <v>2594.1799999999998</v>
      </c>
      <c r="BD26">
        <v>2808.29</v>
      </c>
      <c r="BE26">
        <v>2565.4499999999998</v>
      </c>
      <c r="BF26">
        <v>1456.57</v>
      </c>
      <c r="BG26">
        <v>1376.77</v>
      </c>
      <c r="BH26">
        <v>18231.580000000002</v>
      </c>
      <c r="BI26">
        <v>5645.31</v>
      </c>
      <c r="BJ26">
        <v>4044.06</v>
      </c>
      <c r="BK26">
        <v>30986.25</v>
      </c>
      <c r="BL26">
        <v>2912.48</v>
      </c>
      <c r="BM26">
        <v>956.81</v>
      </c>
      <c r="BN26">
        <v>12765.25</v>
      </c>
      <c r="BO26">
        <v>4018.89</v>
      </c>
      <c r="BP26">
        <v>1481.48</v>
      </c>
      <c r="BQ26">
        <v>20696.87</v>
      </c>
      <c r="BR26">
        <v>4877.8100000000004</v>
      </c>
      <c r="BS26">
        <v>2533.84</v>
      </c>
      <c r="BT26">
        <v>29089.55</v>
      </c>
      <c r="BU26">
        <v>25515.09</v>
      </c>
      <c r="BV26">
        <v>27046.76</v>
      </c>
      <c r="BW26">
        <v>5285.83</v>
      </c>
      <c r="BX26">
        <v>3279.07</v>
      </c>
      <c r="BY26">
        <v>30236.99</v>
      </c>
      <c r="BZ26">
        <v>2255.39</v>
      </c>
      <c r="CA26">
        <v>1117.04</v>
      </c>
      <c r="CB26">
        <v>11611.53</v>
      </c>
      <c r="CC26">
        <v>17838.98</v>
      </c>
      <c r="CD26">
        <v>40713.760000000002</v>
      </c>
      <c r="CE26">
        <v>1306.6400000000001</v>
      </c>
      <c r="CF26">
        <v>4907.32</v>
      </c>
      <c r="CG26">
        <v>259.45999999999998</v>
      </c>
      <c r="CH26">
        <v>7268.78</v>
      </c>
      <c r="CI26">
        <v>3607.08</v>
      </c>
      <c r="CJ26">
        <v>1637.42</v>
      </c>
      <c r="CK26">
        <v>50528.83</v>
      </c>
      <c r="CL26">
        <v>4745.5200000000004</v>
      </c>
      <c r="CM26">
        <v>1074.43</v>
      </c>
      <c r="CN26">
        <v>5469.47</v>
      </c>
      <c r="CO26">
        <v>13461.31</v>
      </c>
      <c r="CP26">
        <v>667.95</v>
      </c>
      <c r="CQ26">
        <v>15700.9</v>
      </c>
      <c r="CR26">
        <v>899.25</v>
      </c>
      <c r="CS26">
        <v>1969.94</v>
      </c>
      <c r="CT26">
        <v>483.7</v>
      </c>
      <c r="CU26">
        <v>2131.09</v>
      </c>
      <c r="CV26">
        <v>19439.810000000001</v>
      </c>
      <c r="CW26">
        <v>11913.08</v>
      </c>
      <c r="CX26">
        <v>1060.0999999999999</v>
      </c>
      <c r="CY26">
        <v>10749.64</v>
      </c>
      <c r="CZ26">
        <v>4926.79</v>
      </c>
      <c r="DA26">
        <v>729.95</v>
      </c>
      <c r="DB26">
        <v>443.65</v>
      </c>
      <c r="DC26">
        <v>2935.03</v>
      </c>
      <c r="DD26">
        <v>28414.400000000001</v>
      </c>
      <c r="DE26">
        <v>28673.599999999999</v>
      </c>
      <c r="DF26">
        <v>1209.67</v>
      </c>
      <c r="DG26">
        <v>22972.32</v>
      </c>
      <c r="DH26">
        <v>9747.0300000000007</v>
      </c>
      <c r="DI26">
        <v>2533.39</v>
      </c>
      <c r="DJ26">
        <v>7493.6</v>
      </c>
      <c r="DK26">
        <v>4258.29</v>
      </c>
      <c r="DL26">
        <v>4037.66</v>
      </c>
      <c r="DM26">
        <v>9534.25</v>
      </c>
      <c r="DN26">
        <v>17076.16</v>
      </c>
      <c r="DO26">
        <v>3897.91</v>
      </c>
      <c r="DP26">
        <v>3280.58</v>
      </c>
      <c r="DQ26">
        <v>7078.42</v>
      </c>
      <c r="DR26">
        <v>499.96</v>
      </c>
      <c r="DS26">
        <v>17449.099999999999</v>
      </c>
      <c r="DT26">
        <v>1410.22</v>
      </c>
      <c r="DU26">
        <v>2250.2199999999998</v>
      </c>
      <c r="DV26">
        <v>25948.09</v>
      </c>
      <c r="DW26">
        <v>1734.28</v>
      </c>
      <c r="DX26">
        <v>3233.65</v>
      </c>
      <c r="DY26">
        <v>1547.83</v>
      </c>
      <c r="DZ26">
        <v>5889.15</v>
      </c>
      <c r="EA26">
        <v>26916.06</v>
      </c>
      <c r="EB26">
        <v>6705.2</v>
      </c>
      <c r="EC26">
        <v>19051</v>
      </c>
      <c r="ED26">
        <v>943.43</v>
      </c>
      <c r="EE26">
        <v>14802.72</v>
      </c>
      <c r="EF26">
        <v>1070.48</v>
      </c>
      <c r="EG26">
        <v>1301.51</v>
      </c>
      <c r="EH26">
        <v>7100.84</v>
      </c>
      <c r="EI26">
        <v>9528.25</v>
      </c>
      <c r="EJ26">
        <v>6794.87</v>
      </c>
      <c r="EK26">
        <v>10088.77</v>
      </c>
      <c r="EL26">
        <v>24475.86</v>
      </c>
      <c r="EM26">
        <v>853.56</v>
      </c>
      <c r="EN26">
        <v>1054.73</v>
      </c>
      <c r="EO26">
        <v>11595.67</v>
      </c>
      <c r="EP26">
        <v>38727.39</v>
      </c>
      <c r="EQ26">
        <v>6458.45</v>
      </c>
      <c r="ER26">
        <v>7374.15</v>
      </c>
      <c r="ES26">
        <v>22763.040000000001</v>
      </c>
      <c r="ET26">
        <v>1529.88</v>
      </c>
      <c r="EU26">
        <v>8030.25</v>
      </c>
      <c r="EV26">
        <v>954.61</v>
      </c>
      <c r="EW26">
        <v>4962.8999999999996</v>
      </c>
    </row>
    <row r="27" spans="1:153" x14ac:dyDescent="0.2">
      <c r="A27">
        <v>1995</v>
      </c>
      <c r="B27">
        <v>43330.89</v>
      </c>
      <c r="C27">
        <v>2342.61</v>
      </c>
      <c r="D27">
        <v>20537.23</v>
      </c>
      <c r="E27">
        <v>3619.52</v>
      </c>
      <c r="F27">
        <v>10912.57</v>
      </c>
      <c r="G27">
        <v>12134</v>
      </c>
      <c r="H27">
        <v>30113.61</v>
      </c>
      <c r="I27">
        <v>30071.43</v>
      </c>
      <c r="J27">
        <v>693.7</v>
      </c>
      <c r="K27">
        <v>28083.8</v>
      </c>
      <c r="L27">
        <v>1150.76</v>
      </c>
      <c r="M27">
        <v>879.42</v>
      </c>
      <c r="N27">
        <v>1450.09</v>
      </c>
      <c r="O27">
        <v>8125.19</v>
      </c>
      <c r="P27">
        <v>16560.27</v>
      </c>
      <c r="Q27">
        <v>23629.54</v>
      </c>
      <c r="R27">
        <v>7453.35</v>
      </c>
      <c r="S27">
        <v>31282.67</v>
      </c>
      <c r="T27">
        <v>2840.4</v>
      </c>
      <c r="U27">
        <v>8543.2999999999993</v>
      </c>
      <c r="V27">
        <v>19333.080000000002</v>
      </c>
      <c r="W27">
        <v>3183.69</v>
      </c>
      <c r="X27">
        <v>7064.44</v>
      </c>
      <c r="Y27">
        <v>1021.09</v>
      </c>
      <c r="Z27">
        <v>32066.21</v>
      </c>
      <c r="AA27">
        <v>37769.68</v>
      </c>
      <c r="AB27">
        <v>11158.51</v>
      </c>
      <c r="AC27">
        <v>3424.93</v>
      </c>
      <c r="AD27">
        <v>2389.2800000000002</v>
      </c>
      <c r="AE27">
        <v>2302.27</v>
      </c>
      <c r="AF27">
        <v>758.46</v>
      </c>
      <c r="AG27">
        <v>1479.92</v>
      </c>
      <c r="AH27">
        <v>7604.22</v>
      </c>
      <c r="AI27">
        <v>3146.15</v>
      </c>
      <c r="AJ27">
        <v>2414.94</v>
      </c>
      <c r="AK27">
        <v>8860.11</v>
      </c>
      <c r="AL27">
        <v>57231.55</v>
      </c>
      <c r="AM27">
        <v>23219.18</v>
      </c>
      <c r="AN27">
        <v>29964.79</v>
      </c>
      <c r="AO27">
        <v>2677.7</v>
      </c>
      <c r="AP27">
        <v>8335.86</v>
      </c>
      <c r="AQ27">
        <v>28257.599999999999</v>
      </c>
      <c r="AR27">
        <v>5675.64</v>
      </c>
      <c r="AS27">
        <v>7035.57</v>
      </c>
      <c r="AT27">
        <v>5182.49</v>
      </c>
      <c r="AU27">
        <v>3657.96</v>
      </c>
      <c r="AV27">
        <v>20313.759999999998</v>
      </c>
      <c r="AW27">
        <v>560.82000000000005</v>
      </c>
      <c r="AX27">
        <v>24622.080000000002</v>
      </c>
      <c r="AY27">
        <v>5883.31</v>
      </c>
      <c r="AZ27">
        <v>25762.37</v>
      </c>
      <c r="BA27">
        <v>8654.64</v>
      </c>
      <c r="BB27">
        <v>25831.61</v>
      </c>
      <c r="BC27">
        <v>2616.27</v>
      </c>
      <c r="BD27">
        <v>2837.2</v>
      </c>
      <c r="BE27">
        <v>2503.6999999999998</v>
      </c>
      <c r="BF27">
        <v>1453.39</v>
      </c>
      <c r="BG27">
        <v>1556.56</v>
      </c>
      <c r="BH27">
        <v>18972.84</v>
      </c>
      <c r="BI27">
        <v>5678.77</v>
      </c>
      <c r="BJ27">
        <v>4215.45</v>
      </c>
      <c r="BK27">
        <v>31325.759999999998</v>
      </c>
      <c r="BL27">
        <v>3052.07</v>
      </c>
      <c r="BM27">
        <v>1223.46</v>
      </c>
      <c r="BN27">
        <v>13300.7</v>
      </c>
      <c r="BO27">
        <v>4292</v>
      </c>
      <c r="BP27">
        <v>1560.45</v>
      </c>
      <c r="BQ27">
        <v>23428.95</v>
      </c>
      <c r="BR27">
        <v>5036.1400000000003</v>
      </c>
      <c r="BS27">
        <v>1999.99</v>
      </c>
      <c r="BT27">
        <v>29273.03</v>
      </c>
      <c r="BU27">
        <v>27008.99</v>
      </c>
      <c r="BV27">
        <v>28320.12</v>
      </c>
      <c r="BW27">
        <v>5330.92</v>
      </c>
      <c r="BX27">
        <v>3312.71</v>
      </c>
      <c r="BY27">
        <v>31912.36</v>
      </c>
      <c r="BZ27">
        <v>2096.63</v>
      </c>
      <c r="CA27">
        <v>1180.23</v>
      </c>
      <c r="CB27">
        <v>11959.91</v>
      </c>
      <c r="CC27">
        <v>20014.560000000001</v>
      </c>
      <c r="CD27">
        <v>42295.48</v>
      </c>
      <c r="CE27">
        <v>1369.56</v>
      </c>
      <c r="CF27">
        <v>5200.8599999999997</v>
      </c>
      <c r="CG27">
        <v>241.23</v>
      </c>
      <c r="CH27">
        <v>7699.57</v>
      </c>
      <c r="CI27">
        <v>3791.23</v>
      </c>
      <c r="CJ27">
        <v>1654.34</v>
      </c>
      <c r="CK27">
        <v>50686.89</v>
      </c>
      <c r="CL27">
        <v>4620.97</v>
      </c>
      <c r="CM27">
        <v>1065.6199999999999</v>
      </c>
      <c r="CN27">
        <v>5508.95</v>
      </c>
      <c r="CO27">
        <v>10873.53</v>
      </c>
      <c r="CP27">
        <v>876.98</v>
      </c>
      <c r="CQ27">
        <v>16547.75</v>
      </c>
      <c r="CR27">
        <v>957.12</v>
      </c>
      <c r="CS27">
        <v>2537.23</v>
      </c>
      <c r="CT27">
        <v>426.59</v>
      </c>
      <c r="CU27">
        <v>2023.95</v>
      </c>
      <c r="CV27">
        <v>18177.46</v>
      </c>
      <c r="CW27">
        <v>12961.22</v>
      </c>
      <c r="CX27">
        <v>1059.3699999999999</v>
      </c>
      <c r="CY27">
        <v>11717.2</v>
      </c>
      <c r="CZ27">
        <v>4865.12</v>
      </c>
      <c r="DA27">
        <v>753.48</v>
      </c>
      <c r="DB27">
        <v>415.48</v>
      </c>
      <c r="DC27">
        <v>3068.76</v>
      </c>
      <c r="DD27">
        <v>29445.68</v>
      </c>
      <c r="DE27">
        <v>30007.16</v>
      </c>
      <c r="DF27">
        <v>1228.33</v>
      </c>
      <c r="DG27">
        <v>23947.9</v>
      </c>
      <c r="DH27">
        <v>10199.040000000001</v>
      </c>
      <c r="DI27">
        <v>2618.9299999999998</v>
      </c>
      <c r="DJ27">
        <v>7293.92</v>
      </c>
      <c r="DK27">
        <v>4707.05</v>
      </c>
      <c r="DL27">
        <v>4377.09</v>
      </c>
      <c r="DM27">
        <v>10493.75</v>
      </c>
      <c r="DN27">
        <v>17914.560000000001</v>
      </c>
      <c r="DO27">
        <v>3988.32</v>
      </c>
      <c r="DP27">
        <v>3350.62</v>
      </c>
      <c r="DQ27">
        <v>7471.87</v>
      </c>
      <c r="DR27">
        <v>621.79</v>
      </c>
      <c r="DS27">
        <v>17114.07</v>
      </c>
      <c r="DT27">
        <v>1373.59</v>
      </c>
      <c r="DU27">
        <v>2211.39</v>
      </c>
      <c r="DV27">
        <v>28065.49</v>
      </c>
      <c r="DW27">
        <v>1627.16</v>
      </c>
      <c r="DX27">
        <v>3546.68</v>
      </c>
      <c r="DY27">
        <v>1465.01</v>
      </c>
      <c r="DZ27">
        <v>5561.67</v>
      </c>
      <c r="EA27">
        <v>28669.11</v>
      </c>
      <c r="EB27">
        <v>7517.56</v>
      </c>
      <c r="EC27">
        <v>17785.05</v>
      </c>
      <c r="ED27">
        <v>979.95</v>
      </c>
      <c r="EE27">
        <v>15155.93</v>
      </c>
      <c r="EF27">
        <v>1060.0999999999999</v>
      </c>
      <c r="EG27">
        <v>1278.97</v>
      </c>
      <c r="EH27">
        <v>7917.7</v>
      </c>
      <c r="EI27">
        <v>9555.0499999999993</v>
      </c>
      <c r="EJ27">
        <v>7242.22</v>
      </c>
      <c r="EK27">
        <v>10543.62</v>
      </c>
      <c r="EL27">
        <v>25803.81</v>
      </c>
      <c r="EM27">
        <v>863.52</v>
      </c>
      <c r="EN27">
        <v>1026.8399999999999</v>
      </c>
      <c r="EO27">
        <v>11451.72</v>
      </c>
      <c r="EP27">
        <v>39360.639999999999</v>
      </c>
      <c r="EQ27">
        <v>6826.08</v>
      </c>
      <c r="ER27">
        <v>7328.84</v>
      </c>
      <c r="ES27">
        <v>27557.74</v>
      </c>
      <c r="ET27">
        <v>1625.68</v>
      </c>
      <c r="EU27">
        <v>8260.51</v>
      </c>
      <c r="EV27">
        <v>950.81</v>
      </c>
      <c r="EW27">
        <v>4655.58</v>
      </c>
    </row>
    <row r="28" spans="1:153" x14ac:dyDescent="0.2">
      <c r="A28">
        <v>1996</v>
      </c>
      <c r="B28">
        <v>45676.58</v>
      </c>
      <c r="C28">
        <v>3053.9</v>
      </c>
      <c r="D28">
        <v>20484.91</v>
      </c>
      <c r="E28">
        <v>4083.91</v>
      </c>
      <c r="F28">
        <v>13962.05</v>
      </c>
      <c r="G28">
        <v>12468.59</v>
      </c>
      <c r="H28">
        <v>31373.919999999998</v>
      </c>
      <c r="I28">
        <v>30714.400000000001</v>
      </c>
      <c r="J28">
        <v>644.36</v>
      </c>
      <c r="K28">
        <v>28206.59</v>
      </c>
      <c r="L28">
        <v>1212.1500000000001</v>
      </c>
      <c r="M28">
        <v>946.14</v>
      </c>
      <c r="N28">
        <v>1453.89</v>
      </c>
      <c r="O28">
        <v>7212.09</v>
      </c>
      <c r="P28">
        <v>16081.81</v>
      </c>
      <c r="Q28">
        <v>27045.21</v>
      </c>
      <c r="R28">
        <v>6667.22</v>
      </c>
      <c r="S28">
        <v>32534.12</v>
      </c>
      <c r="T28">
        <v>3060.39</v>
      </c>
      <c r="U28">
        <v>10068.18</v>
      </c>
      <c r="V28">
        <v>21700.14</v>
      </c>
      <c r="W28">
        <v>3379.31</v>
      </c>
      <c r="X28">
        <v>8292.7000000000007</v>
      </c>
      <c r="Y28">
        <v>874.82</v>
      </c>
      <c r="Z28">
        <v>32696</v>
      </c>
      <c r="AA28">
        <v>38224.92</v>
      </c>
      <c r="AB28">
        <v>11428.98</v>
      </c>
      <c r="AC28">
        <v>3645.35</v>
      </c>
      <c r="AD28">
        <v>2534.25</v>
      </c>
      <c r="AE28">
        <v>2397.19</v>
      </c>
      <c r="AF28">
        <v>655.55</v>
      </c>
      <c r="AG28">
        <v>1697.66</v>
      </c>
      <c r="AH28">
        <v>7532.38</v>
      </c>
      <c r="AI28">
        <v>3030.75</v>
      </c>
      <c r="AJ28">
        <v>2707</v>
      </c>
      <c r="AK28">
        <v>8678.09</v>
      </c>
      <c r="AL28">
        <v>56774.71</v>
      </c>
      <c r="AM28">
        <v>23000.3</v>
      </c>
      <c r="AN28">
        <v>30273.200000000001</v>
      </c>
      <c r="AO28">
        <v>2378.7199999999998</v>
      </c>
      <c r="AP28">
        <v>8265.0300000000007</v>
      </c>
      <c r="AQ28">
        <v>29179.49</v>
      </c>
      <c r="AR28">
        <v>5970.87</v>
      </c>
      <c r="AS28">
        <v>7668.56</v>
      </c>
      <c r="AT28">
        <v>5138.18</v>
      </c>
      <c r="AU28">
        <v>4315.93</v>
      </c>
      <c r="AV28">
        <v>20985.94</v>
      </c>
      <c r="AW28">
        <v>557.57000000000005</v>
      </c>
      <c r="AX28">
        <v>24915.19</v>
      </c>
      <c r="AY28">
        <v>6126.85</v>
      </c>
      <c r="AZ28">
        <v>26105.48</v>
      </c>
      <c r="BA28">
        <v>9422.76</v>
      </c>
      <c r="BB28">
        <v>27243.02</v>
      </c>
      <c r="BC28">
        <v>2629</v>
      </c>
      <c r="BD28">
        <v>3016.94</v>
      </c>
      <c r="BE28">
        <v>2524.04</v>
      </c>
      <c r="BF28">
        <v>1463.09</v>
      </c>
      <c r="BG28">
        <v>2339.9299999999998</v>
      </c>
      <c r="BH28">
        <v>19600.89</v>
      </c>
      <c r="BI28">
        <v>6238.8</v>
      </c>
      <c r="BJ28">
        <v>4273.91</v>
      </c>
      <c r="BK28">
        <v>33474.26</v>
      </c>
      <c r="BL28">
        <v>3057.22</v>
      </c>
      <c r="BM28">
        <v>1395.79</v>
      </c>
      <c r="BN28">
        <v>13701.13</v>
      </c>
      <c r="BO28">
        <v>4608.7299999999996</v>
      </c>
      <c r="BP28">
        <v>1669.87</v>
      </c>
      <c r="BQ28">
        <v>25206.37</v>
      </c>
      <c r="BR28">
        <v>6064.92</v>
      </c>
      <c r="BS28">
        <v>2898.08</v>
      </c>
      <c r="BT28">
        <v>30188.92</v>
      </c>
      <c r="BU28">
        <v>28246.66</v>
      </c>
      <c r="BV28">
        <v>28786.31</v>
      </c>
      <c r="BW28">
        <v>5426.48</v>
      </c>
      <c r="BX28">
        <v>3219.91</v>
      </c>
      <c r="BY28">
        <v>33783.33</v>
      </c>
      <c r="BZ28">
        <v>2144.6799999999998</v>
      </c>
      <c r="CA28">
        <v>1106.33</v>
      </c>
      <c r="CB28">
        <v>13080.53</v>
      </c>
      <c r="CC28">
        <v>21902.400000000001</v>
      </c>
      <c r="CD28">
        <v>43079.59</v>
      </c>
      <c r="CE28">
        <v>1445.42</v>
      </c>
      <c r="CF28">
        <v>5424.68</v>
      </c>
      <c r="CG28">
        <v>223.09</v>
      </c>
      <c r="CH28">
        <v>8183.4</v>
      </c>
      <c r="CI28">
        <v>4034.19</v>
      </c>
      <c r="CJ28">
        <v>1792.1</v>
      </c>
      <c r="CK28">
        <v>51957.440000000002</v>
      </c>
      <c r="CL28">
        <v>5372.43</v>
      </c>
      <c r="CM28">
        <v>1081.5</v>
      </c>
      <c r="CN28">
        <v>6029.05</v>
      </c>
      <c r="CO28">
        <v>11250.28</v>
      </c>
      <c r="CP28">
        <v>1052.17</v>
      </c>
      <c r="CQ28">
        <v>17031.419999999998</v>
      </c>
      <c r="CR28">
        <v>972.27</v>
      </c>
      <c r="CS28">
        <v>2313.87</v>
      </c>
      <c r="CT28">
        <v>527.45000000000005</v>
      </c>
      <c r="CU28">
        <v>2178.96</v>
      </c>
      <c r="CV28">
        <v>15056.83</v>
      </c>
      <c r="CW28">
        <v>14235.99</v>
      </c>
      <c r="CX28">
        <v>1033.81</v>
      </c>
      <c r="CY28">
        <v>12696.65</v>
      </c>
      <c r="CZ28">
        <v>5117.8900000000003</v>
      </c>
      <c r="DA28">
        <v>734.42</v>
      </c>
      <c r="DB28">
        <v>414.52</v>
      </c>
      <c r="DC28">
        <v>3121.64</v>
      </c>
      <c r="DD28">
        <v>30625.13</v>
      </c>
      <c r="DE28">
        <v>32593.81</v>
      </c>
      <c r="DF28">
        <v>1302.8399999999999</v>
      </c>
      <c r="DG28">
        <v>24858.12</v>
      </c>
      <c r="DH28">
        <v>11053.9</v>
      </c>
      <c r="DI28">
        <v>2689.32</v>
      </c>
      <c r="DJ28">
        <v>7535.38</v>
      </c>
      <c r="DK28">
        <v>4872.3599999999997</v>
      </c>
      <c r="DL28">
        <v>4681.26</v>
      </c>
      <c r="DM28">
        <v>11295.47</v>
      </c>
      <c r="DN28">
        <v>18472.02</v>
      </c>
      <c r="DO28">
        <v>4035.77</v>
      </c>
      <c r="DP28">
        <v>3213.65</v>
      </c>
      <c r="DQ28">
        <v>7750.22</v>
      </c>
      <c r="DR28">
        <v>688.6</v>
      </c>
      <c r="DS28">
        <v>17169.07</v>
      </c>
      <c r="DT28">
        <v>1376.51</v>
      </c>
      <c r="DU28">
        <v>2289.1799999999998</v>
      </c>
      <c r="DV28">
        <v>29659.599999999999</v>
      </c>
      <c r="DW28">
        <v>1374.47</v>
      </c>
      <c r="DX28">
        <v>3639.07</v>
      </c>
      <c r="DY28">
        <v>1516.11</v>
      </c>
      <c r="DZ28">
        <v>6479.26</v>
      </c>
      <c r="EA28">
        <v>29197.11</v>
      </c>
      <c r="EB28">
        <v>7854.39</v>
      </c>
      <c r="EC28">
        <v>18825.29</v>
      </c>
      <c r="ED28">
        <v>957.78</v>
      </c>
      <c r="EE28">
        <v>15681.27</v>
      </c>
      <c r="EF28">
        <v>1011.35</v>
      </c>
      <c r="EG28">
        <v>1452.47</v>
      </c>
      <c r="EH28">
        <v>8650.8700000000008</v>
      </c>
      <c r="EI28">
        <v>9371.35</v>
      </c>
      <c r="EJ28">
        <v>8264.43</v>
      </c>
      <c r="EK28">
        <v>11519.44</v>
      </c>
      <c r="EL28">
        <v>27487.99</v>
      </c>
      <c r="EM28">
        <v>911.42</v>
      </c>
      <c r="EN28">
        <v>1013.11</v>
      </c>
      <c r="EO28">
        <v>12087.74</v>
      </c>
      <c r="EP28">
        <v>40504.65</v>
      </c>
      <c r="EQ28">
        <v>6980.93</v>
      </c>
      <c r="ER28">
        <v>7367.33</v>
      </c>
      <c r="ES28">
        <v>29132.89</v>
      </c>
      <c r="ET28">
        <v>1721.85</v>
      </c>
      <c r="EU28">
        <v>8441.3799999999992</v>
      </c>
      <c r="EV28">
        <v>1029.8499999999999</v>
      </c>
      <c r="EW28">
        <v>5213.07</v>
      </c>
    </row>
    <row r="29" spans="1:153" x14ac:dyDescent="0.2">
      <c r="A29">
        <v>1997</v>
      </c>
      <c r="B29">
        <v>47401.760000000002</v>
      </c>
      <c r="C29">
        <v>2771.25</v>
      </c>
      <c r="D29">
        <v>21867.919999999998</v>
      </c>
      <c r="E29">
        <v>3750.85</v>
      </c>
      <c r="F29">
        <v>14302.34</v>
      </c>
      <c r="G29">
        <v>12839.32</v>
      </c>
      <c r="H29">
        <v>32667.200000000001</v>
      </c>
      <c r="I29">
        <v>32073.02</v>
      </c>
      <c r="J29">
        <v>647.01</v>
      </c>
      <c r="K29">
        <v>29944.3</v>
      </c>
      <c r="L29">
        <v>1269.71</v>
      </c>
      <c r="M29">
        <v>974.47</v>
      </c>
      <c r="N29">
        <v>1425.74</v>
      </c>
      <c r="O29">
        <v>6390.41</v>
      </c>
      <c r="P29">
        <v>17121.25</v>
      </c>
      <c r="Q29">
        <v>28358.09</v>
      </c>
      <c r="R29">
        <v>6419.21</v>
      </c>
      <c r="S29">
        <v>34326.949999999997</v>
      </c>
      <c r="T29">
        <v>3063.54</v>
      </c>
      <c r="U29">
        <v>9638.01</v>
      </c>
      <c r="V29">
        <v>22521.16</v>
      </c>
      <c r="W29">
        <v>3573.01</v>
      </c>
      <c r="X29">
        <v>8795.27</v>
      </c>
      <c r="Y29">
        <v>915.25</v>
      </c>
      <c r="Z29">
        <v>34042.300000000003</v>
      </c>
      <c r="AA29">
        <v>40131.46</v>
      </c>
      <c r="AB29">
        <v>11563.24</v>
      </c>
      <c r="AC29">
        <v>3712.04</v>
      </c>
      <c r="AD29">
        <v>2465.08</v>
      </c>
      <c r="AE29">
        <v>2429.9299999999998</v>
      </c>
      <c r="AF29">
        <v>655.07000000000005</v>
      </c>
      <c r="AG29">
        <v>1557.15</v>
      </c>
      <c r="AH29">
        <v>7604.15</v>
      </c>
      <c r="AI29">
        <v>2998.91</v>
      </c>
      <c r="AJ29">
        <v>2652.14</v>
      </c>
      <c r="AK29">
        <v>9042.36</v>
      </c>
      <c r="AL29">
        <v>56465.64</v>
      </c>
      <c r="AM29">
        <v>23146.02</v>
      </c>
      <c r="AN29">
        <v>31469.89</v>
      </c>
      <c r="AO29">
        <v>2525.0100000000002</v>
      </c>
      <c r="AP29">
        <v>7979.81</v>
      </c>
      <c r="AQ29">
        <v>31317.53</v>
      </c>
      <c r="AR29">
        <v>6512.02</v>
      </c>
      <c r="AS29">
        <v>7557.01</v>
      </c>
      <c r="AT29">
        <v>5281.64</v>
      </c>
      <c r="AU29">
        <v>4434.76</v>
      </c>
      <c r="AV29">
        <v>22497.01</v>
      </c>
      <c r="AW29">
        <v>598.80999999999995</v>
      </c>
      <c r="AX29">
        <v>27438.01</v>
      </c>
      <c r="AY29">
        <v>5824.06</v>
      </c>
      <c r="AZ29">
        <v>27585.64</v>
      </c>
      <c r="BA29">
        <v>7926.84</v>
      </c>
      <c r="BB29">
        <v>28983.41</v>
      </c>
      <c r="BC29">
        <v>2690.37</v>
      </c>
      <c r="BD29">
        <v>2702.78</v>
      </c>
      <c r="BE29">
        <v>2492.63</v>
      </c>
      <c r="BF29">
        <v>1654.97</v>
      </c>
      <c r="BG29">
        <v>5678.66</v>
      </c>
      <c r="BH29">
        <v>21094.03</v>
      </c>
      <c r="BI29">
        <v>6381.65</v>
      </c>
      <c r="BJ29">
        <v>4428.67</v>
      </c>
      <c r="BK29">
        <v>35409.65</v>
      </c>
      <c r="BL29">
        <v>3106.56</v>
      </c>
      <c r="BM29">
        <v>1449.9</v>
      </c>
      <c r="BN29">
        <v>13906.95</v>
      </c>
      <c r="BO29">
        <v>4683.1099999999997</v>
      </c>
      <c r="BP29">
        <v>1740.69</v>
      </c>
      <c r="BQ29">
        <v>28128.83</v>
      </c>
      <c r="BR29">
        <v>6249.28</v>
      </c>
      <c r="BS29">
        <v>3430.77</v>
      </c>
      <c r="BT29">
        <v>33860.239999999998</v>
      </c>
      <c r="BU29">
        <v>29204.98</v>
      </c>
      <c r="BV29">
        <v>30235.73</v>
      </c>
      <c r="BW29">
        <v>5475.38</v>
      </c>
      <c r="BX29">
        <v>3366.67</v>
      </c>
      <c r="BY29">
        <v>33949.57</v>
      </c>
      <c r="BZ29">
        <v>2095.52</v>
      </c>
      <c r="CA29">
        <v>1150.6300000000001</v>
      </c>
      <c r="CB29">
        <v>13096.14</v>
      </c>
      <c r="CC29">
        <v>21429.69</v>
      </c>
      <c r="CD29">
        <v>41488.92</v>
      </c>
      <c r="CE29">
        <v>1501.31</v>
      </c>
      <c r="CF29">
        <v>5609.58</v>
      </c>
      <c r="CG29">
        <v>428.02</v>
      </c>
      <c r="CH29">
        <v>8105.87</v>
      </c>
      <c r="CI29">
        <v>4215.21</v>
      </c>
      <c r="CJ29">
        <v>1905.91</v>
      </c>
      <c r="CK29">
        <v>54779.35</v>
      </c>
      <c r="CL29">
        <v>4934.78</v>
      </c>
      <c r="CM29">
        <v>1085.46</v>
      </c>
      <c r="CN29">
        <v>6457.91</v>
      </c>
      <c r="CO29">
        <v>11973.26</v>
      </c>
      <c r="CP29">
        <v>1106.8</v>
      </c>
      <c r="CQ29">
        <v>18782.07</v>
      </c>
      <c r="CR29">
        <v>979.8</v>
      </c>
      <c r="CS29">
        <v>2417.5700000000002</v>
      </c>
      <c r="CT29">
        <v>602.69000000000005</v>
      </c>
      <c r="CU29">
        <v>2025.91</v>
      </c>
      <c r="CV29">
        <v>14048.86</v>
      </c>
      <c r="CW29">
        <v>13987.31</v>
      </c>
      <c r="CX29">
        <v>1108.3699999999999</v>
      </c>
      <c r="CY29">
        <v>13221.66</v>
      </c>
      <c r="CZ29">
        <v>5093.96</v>
      </c>
      <c r="DA29">
        <v>713.58</v>
      </c>
      <c r="DB29">
        <v>437.38</v>
      </c>
      <c r="DC29">
        <v>3169.13</v>
      </c>
      <c r="DD29">
        <v>33033.26</v>
      </c>
      <c r="DE29">
        <v>35297.29</v>
      </c>
      <c r="DF29">
        <v>1266.76</v>
      </c>
      <c r="DG29">
        <v>25684.31</v>
      </c>
      <c r="DH29">
        <v>11783.72</v>
      </c>
      <c r="DI29">
        <v>2619.5700000000002</v>
      </c>
      <c r="DJ29">
        <v>8181.7</v>
      </c>
      <c r="DK29">
        <v>5145.13</v>
      </c>
      <c r="DL29">
        <v>4575.1000000000004</v>
      </c>
      <c r="DM29">
        <v>11925.55</v>
      </c>
      <c r="DN29">
        <v>19841.490000000002</v>
      </c>
      <c r="DO29">
        <v>4063.53</v>
      </c>
      <c r="DP29">
        <v>3511.96</v>
      </c>
      <c r="DQ29">
        <v>7431.81</v>
      </c>
      <c r="DR29">
        <v>769.9</v>
      </c>
      <c r="DS29">
        <v>17288.759999999998</v>
      </c>
      <c r="DT29">
        <v>1409.65</v>
      </c>
      <c r="DU29">
        <v>2280.56</v>
      </c>
      <c r="DV29">
        <v>32890.269999999997</v>
      </c>
      <c r="DW29">
        <v>1220.76</v>
      </c>
      <c r="DX29">
        <v>3850.44</v>
      </c>
      <c r="DY29">
        <v>1508.1</v>
      </c>
      <c r="DZ29">
        <v>6955.99</v>
      </c>
      <c r="EA29">
        <v>30596.65</v>
      </c>
      <c r="EB29">
        <v>7566.71</v>
      </c>
      <c r="EC29">
        <v>20751.12</v>
      </c>
      <c r="ED29">
        <v>1067.71</v>
      </c>
      <c r="EE29">
        <v>16270.22</v>
      </c>
      <c r="EF29">
        <v>1101.9100000000001</v>
      </c>
      <c r="EG29">
        <v>1525.59</v>
      </c>
      <c r="EH29">
        <v>8054.27</v>
      </c>
      <c r="EI29">
        <v>9625.2099999999991</v>
      </c>
      <c r="EJ29">
        <v>8165.06</v>
      </c>
      <c r="EK29">
        <v>11997.86</v>
      </c>
      <c r="EL29">
        <v>29142.11</v>
      </c>
      <c r="EM29">
        <v>972.19</v>
      </c>
      <c r="EN29">
        <v>1027.75</v>
      </c>
      <c r="EO29">
        <v>12216.94</v>
      </c>
      <c r="EP29">
        <v>41994.3</v>
      </c>
      <c r="EQ29">
        <v>6909.2</v>
      </c>
      <c r="ER29">
        <v>7083.47</v>
      </c>
      <c r="ES29">
        <v>31509.31</v>
      </c>
      <c r="ET29">
        <v>1835.83</v>
      </c>
      <c r="EU29">
        <v>8491.2000000000007</v>
      </c>
      <c r="EV29">
        <v>1077.8699999999999</v>
      </c>
      <c r="EW29">
        <v>4255.5</v>
      </c>
    </row>
    <row r="30" spans="1:153" x14ac:dyDescent="0.2">
      <c r="A30">
        <v>1998</v>
      </c>
      <c r="B30">
        <v>46852.99</v>
      </c>
      <c r="C30">
        <v>2801.55</v>
      </c>
      <c r="D30">
        <v>24756.89</v>
      </c>
      <c r="E30">
        <v>4142.83</v>
      </c>
      <c r="F30">
        <v>14202.34</v>
      </c>
      <c r="G30">
        <v>13354.57</v>
      </c>
      <c r="H30">
        <v>33802.65</v>
      </c>
      <c r="I30">
        <v>33918.93</v>
      </c>
      <c r="J30">
        <v>680.63</v>
      </c>
      <c r="K30">
        <v>31052.74</v>
      </c>
      <c r="L30">
        <v>1296.1600000000001</v>
      </c>
      <c r="M30">
        <v>1039.8499999999999</v>
      </c>
      <c r="N30">
        <v>1405.54</v>
      </c>
      <c r="O30">
        <v>6765.46</v>
      </c>
      <c r="P30">
        <v>16262.61</v>
      </c>
      <c r="Q30">
        <v>31252.94</v>
      </c>
      <c r="R30">
        <v>6403.31</v>
      </c>
      <c r="S30">
        <v>35790.379999999997</v>
      </c>
      <c r="T30">
        <v>3081.67</v>
      </c>
      <c r="U30">
        <v>9129.3799999999992</v>
      </c>
      <c r="V30">
        <v>22074.63</v>
      </c>
      <c r="W30">
        <v>3613.33</v>
      </c>
      <c r="X30">
        <v>8503.2199999999993</v>
      </c>
      <c r="Y30">
        <v>940.86</v>
      </c>
      <c r="Z30">
        <v>34639.06</v>
      </c>
      <c r="AA30">
        <v>41964.05</v>
      </c>
      <c r="AB30">
        <v>11316.55</v>
      </c>
      <c r="AC30">
        <v>3744.89</v>
      </c>
      <c r="AD30">
        <v>2436.98</v>
      </c>
      <c r="AE30">
        <v>2491.5700000000002</v>
      </c>
      <c r="AF30">
        <v>565.02</v>
      </c>
      <c r="AG30">
        <v>1232.77</v>
      </c>
      <c r="AH30">
        <v>7322.2</v>
      </c>
      <c r="AI30">
        <v>2762.23</v>
      </c>
      <c r="AJ30">
        <v>2931.37</v>
      </c>
      <c r="AK30">
        <v>9573.91</v>
      </c>
      <c r="AL30">
        <v>69382.14</v>
      </c>
      <c r="AM30">
        <v>24131.82</v>
      </c>
      <c r="AN30">
        <v>32866.85</v>
      </c>
      <c r="AO30">
        <v>2410.9699999999998</v>
      </c>
      <c r="AP30">
        <v>8820.86</v>
      </c>
      <c r="AQ30">
        <v>32771.83</v>
      </c>
      <c r="AR30">
        <v>7171.99</v>
      </c>
      <c r="AS30">
        <v>7325.97</v>
      </c>
      <c r="AT30">
        <v>5230.41</v>
      </c>
      <c r="AU30">
        <v>4400.38</v>
      </c>
      <c r="AV30">
        <v>24227.53</v>
      </c>
      <c r="AW30">
        <v>527.96</v>
      </c>
      <c r="AX30">
        <v>30066.77</v>
      </c>
      <c r="AY30">
        <v>5731.67</v>
      </c>
      <c r="AZ30">
        <v>29395.46</v>
      </c>
      <c r="BA30">
        <v>6957.58</v>
      </c>
      <c r="BB30">
        <v>30120.35</v>
      </c>
      <c r="BC30">
        <v>2658.27</v>
      </c>
      <c r="BD30">
        <v>2644.91</v>
      </c>
      <c r="BE30">
        <v>2496.5</v>
      </c>
      <c r="BF30">
        <v>1384.18</v>
      </c>
      <c r="BG30">
        <v>4414.16</v>
      </c>
      <c r="BH30">
        <v>22375.69</v>
      </c>
      <c r="BI30">
        <v>7048.15</v>
      </c>
      <c r="BJ30">
        <v>4615.37</v>
      </c>
      <c r="BK30">
        <v>33543.46</v>
      </c>
      <c r="BL30">
        <v>3130.38</v>
      </c>
      <c r="BM30">
        <v>1445.18</v>
      </c>
      <c r="BN30">
        <v>14155.53</v>
      </c>
      <c r="BO30">
        <v>4262.46</v>
      </c>
      <c r="BP30">
        <v>1833.8</v>
      </c>
      <c r="BQ30">
        <v>31465.32</v>
      </c>
      <c r="BR30">
        <v>6223.89</v>
      </c>
      <c r="BS30">
        <v>4479.2299999999996</v>
      </c>
      <c r="BT30">
        <v>36876.83</v>
      </c>
      <c r="BU30">
        <v>30150.46</v>
      </c>
      <c r="BV30">
        <v>31900.99</v>
      </c>
      <c r="BW30">
        <v>5539.39</v>
      </c>
      <c r="BX30">
        <v>3477.85</v>
      </c>
      <c r="BY30">
        <v>33406.629999999997</v>
      </c>
      <c r="BZ30">
        <v>2072.3200000000002</v>
      </c>
      <c r="CA30">
        <v>1153.43</v>
      </c>
      <c r="CB30">
        <v>13428.76</v>
      </c>
      <c r="CC30">
        <v>19330.86</v>
      </c>
      <c r="CD30">
        <v>40582.06</v>
      </c>
      <c r="CE30">
        <v>1527.06</v>
      </c>
      <c r="CF30">
        <v>6412.95</v>
      </c>
      <c r="CG30">
        <v>515.99</v>
      </c>
      <c r="CH30">
        <v>8640.1299999999992</v>
      </c>
      <c r="CI30">
        <v>4531.25</v>
      </c>
      <c r="CJ30">
        <v>1769.68</v>
      </c>
      <c r="CK30">
        <v>57393.05</v>
      </c>
      <c r="CL30">
        <v>4962.91</v>
      </c>
      <c r="CM30">
        <v>1112.0999999999999</v>
      </c>
      <c r="CN30">
        <v>6976.54</v>
      </c>
      <c r="CO30">
        <v>12481.5</v>
      </c>
      <c r="CP30">
        <v>1182.82</v>
      </c>
      <c r="CQ30">
        <v>20331.79</v>
      </c>
      <c r="CR30">
        <v>1006.02</v>
      </c>
      <c r="CS30">
        <v>2296.4499999999998</v>
      </c>
      <c r="CT30">
        <v>636.84</v>
      </c>
      <c r="CU30">
        <v>2006.04</v>
      </c>
      <c r="CV30">
        <v>14387.33</v>
      </c>
      <c r="CW30">
        <v>14543.97</v>
      </c>
      <c r="CX30">
        <v>925.67</v>
      </c>
      <c r="CY30">
        <v>12301.25</v>
      </c>
      <c r="CZ30">
        <v>5152.68</v>
      </c>
      <c r="DA30">
        <v>762.85</v>
      </c>
      <c r="DB30">
        <v>409.78</v>
      </c>
      <c r="DC30">
        <v>3295.4</v>
      </c>
      <c r="DD30">
        <v>35584.79</v>
      </c>
      <c r="DE30">
        <v>35505.040000000001</v>
      </c>
      <c r="DF30">
        <v>1251.0999999999999</v>
      </c>
      <c r="DG30">
        <v>25958.65</v>
      </c>
      <c r="DH30">
        <v>11559.98</v>
      </c>
      <c r="DI30">
        <v>2718.26</v>
      </c>
      <c r="DJ30">
        <v>8724.6299999999992</v>
      </c>
      <c r="DK30">
        <v>4976.3900000000003</v>
      </c>
      <c r="DL30">
        <v>4378.62</v>
      </c>
      <c r="DM30">
        <v>12530.17</v>
      </c>
      <c r="DN30">
        <v>21187.88</v>
      </c>
      <c r="DO30">
        <v>4057.38</v>
      </c>
      <c r="DP30">
        <v>3830.33</v>
      </c>
      <c r="DQ30">
        <v>7350.28</v>
      </c>
      <c r="DR30">
        <v>768.58</v>
      </c>
      <c r="DS30">
        <v>15491.66</v>
      </c>
      <c r="DT30">
        <v>1424.27</v>
      </c>
      <c r="DU30">
        <v>2335.6999999999998</v>
      </c>
      <c r="DV30">
        <v>31791.29</v>
      </c>
      <c r="DW30">
        <v>1066.48</v>
      </c>
      <c r="DX30">
        <v>4050.12</v>
      </c>
      <c r="DY30">
        <v>1603.17</v>
      </c>
      <c r="DZ30">
        <v>7334.77</v>
      </c>
      <c r="EA30">
        <v>32356.11</v>
      </c>
      <c r="EB30">
        <v>7183.07</v>
      </c>
      <c r="EC30">
        <v>20785.73</v>
      </c>
      <c r="ED30">
        <v>1204.55</v>
      </c>
      <c r="EE30">
        <v>17304.54</v>
      </c>
      <c r="EF30">
        <v>1058.81</v>
      </c>
      <c r="EG30">
        <v>1314.55</v>
      </c>
      <c r="EH30">
        <v>7210.81</v>
      </c>
      <c r="EI30">
        <v>9575.07</v>
      </c>
      <c r="EJ30">
        <v>8053.27</v>
      </c>
      <c r="EK30">
        <v>11838.29</v>
      </c>
      <c r="EL30">
        <v>30482.15</v>
      </c>
      <c r="EM30">
        <v>1028.3599999999999</v>
      </c>
      <c r="EN30">
        <v>1084.43</v>
      </c>
      <c r="EO30">
        <v>12433.23</v>
      </c>
      <c r="EP30">
        <v>43624.75</v>
      </c>
      <c r="EQ30">
        <v>6605.23</v>
      </c>
      <c r="ER30">
        <v>6368.99</v>
      </c>
      <c r="ES30">
        <v>33909.51</v>
      </c>
      <c r="ET30">
        <v>1915.78</v>
      </c>
      <c r="EU30">
        <v>8440.1200000000008</v>
      </c>
      <c r="EV30">
        <v>1015.88</v>
      </c>
      <c r="EW30">
        <v>3699.46</v>
      </c>
    </row>
    <row r="31" spans="1:153" x14ac:dyDescent="0.2">
      <c r="A31">
        <v>1999</v>
      </c>
      <c r="B31">
        <v>42399.09</v>
      </c>
      <c r="C31">
        <v>2853.66</v>
      </c>
      <c r="D31">
        <v>25390.77</v>
      </c>
      <c r="E31">
        <v>4438.97</v>
      </c>
      <c r="F31">
        <v>13165.24</v>
      </c>
      <c r="G31">
        <v>13606.24</v>
      </c>
      <c r="H31">
        <v>35212.28</v>
      </c>
      <c r="I31">
        <v>34938</v>
      </c>
      <c r="J31">
        <v>685.37</v>
      </c>
      <c r="K31">
        <v>32356.7</v>
      </c>
      <c r="L31">
        <v>1368.24</v>
      </c>
      <c r="M31">
        <v>1079.05</v>
      </c>
      <c r="N31">
        <v>1366.99</v>
      </c>
      <c r="O31">
        <v>7820.62</v>
      </c>
      <c r="P31">
        <v>18688.400000000001</v>
      </c>
      <c r="Q31">
        <v>33859.360000000001</v>
      </c>
      <c r="R31">
        <v>6404.16</v>
      </c>
      <c r="S31">
        <v>37537.089999999997</v>
      </c>
      <c r="T31">
        <v>3073.79</v>
      </c>
      <c r="U31">
        <v>8622.73</v>
      </c>
      <c r="V31">
        <v>22462.53</v>
      </c>
      <c r="W31">
        <v>3823.61</v>
      </c>
      <c r="X31">
        <v>9725.17</v>
      </c>
      <c r="Y31">
        <v>920.55</v>
      </c>
      <c r="Z31">
        <v>36496</v>
      </c>
      <c r="AA31">
        <v>42750.8</v>
      </c>
      <c r="AB31">
        <v>10849.79</v>
      </c>
      <c r="AC31">
        <v>3959.63</v>
      </c>
      <c r="AD31">
        <v>2358.27</v>
      </c>
      <c r="AE31">
        <v>2537.61</v>
      </c>
      <c r="AF31">
        <v>577.02</v>
      </c>
      <c r="AG31">
        <v>1545.46</v>
      </c>
      <c r="AH31">
        <v>6874.15</v>
      </c>
      <c r="AI31">
        <v>2742.64</v>
      </c>
      <c r="AJ31">
        <v>3340.03</v>
      </c>
      <c r="AK31">
        <v>9654.2199999999993</v>
      </c>
      <c r="AL31">
        <v>67981.679999999993</v>
      </c>
      <c r="AM31">
        <v>25254.69</v>
      </c>
      <c r="AN31">
        <v>34203.26</v>
      </c>
      <c r="AO31">
        <v>2502.64</v>
      </c>
      <c r="AP31">
        <v>8922.14</v>
      </c>
      <c r="AQ31">
        <v>33525.47</v>
      </c>
      <c r="AR31">
        <v>7454.46</v>
      </c>
      <c r="AS31">
        <v>7734.68</v>
      </c>
      <c r="AT31">
        <v>4987.6899999999996</v>
      </c>
      <c r="AU31">
        <v>4559.9399999999996</v>
      </c>
      <c r="AV31">
        <v>25101.75</v>
      </c>
      <c r="AW31">
        <v>524.52</v>
      </c>
      <c r="AX31">
        <v>31433.05</v>
      </c>
      <c r="AY31">
        <v>6028.75</v>
      </c>
      <c r="AZ31">
        <v>30564.77</v>
      </c>
      <c r="BA31">
        <v>7821.49</v>
      </c>
      <c r="BB31">
        <v>31109.62</v>
      </c>
      <c r="BC31">
        <v>2731.39</v>
      </c>
      <c r="BD31">
        <v>2440.14</v>
      </c>
      <c r="BE31">
        <v>2593.42</v>
      </c>
      <c r="BF31">
        <v>1603.58</v>
      </c>
      <c r="BG31">
        <v>6602.66</v>
      </c>
      <c r="BH31">
        <v>22682.57</v>
      </c>
      <c r="BI31">
        <v>7376.29</v>
      </c>
      <c r="BJ31">
        <v>4699.4399999999996</v>
      </c>
      <c r="BK31">
        <v>33348.660000000003</v>
      </c>
      <c r="BL31">
        <v>2937.23</v>
      </c>
      <c r="BM31">
        <v>1584.06</v>
      </c>
      <c r="BN31">
        <v>14379.78</v>
      </c>
      <c r="BO31">
        <v>4030.67</v>
      </c>
      <c r="BP31">
        <v>1921.87</v>
      </c>
      <c r="BQ31">
        <v>33680.019999999997</v>
      </c>
      <c r="BR31">
        <v>6988.88</v>
      </c>
      <c r="BS31">
        <v>5082.87</v>
      </c>
      <c r="BT31">
        <v>38356.39</v>
      </c>
      <c r="BU31">
        <v>31149.29</v>
      </c>
      <c r="BV31">
        <v>32726.09</v>
      </c>
      <c r="BW31">
        <v>5612.24</v>
      </c>
      <c r="BX31">
        <v>3615.94</v>
      </c>
      <c r="BY31">
        <v>33180.29</v>
      </c>
      <c r="BZ31">
        <v>2036.18</v>
      </c>
      <c r="CA31">
        <v>1264.04</v>
      </c>
      <c r="CB31">
        <v>14908.54</v>
      </c>
      <c r="CC31">
        <v>20841.669999999998</v>
      </c>
      <c r="CD31">
        <v>36943.31</v>
      </c>
      <c r="CE31">
        <v>1668.57</v>
      </c>
      <c r="CF31">
        <v>6889.71</v>
      </c>
      <c r="CG31">
        <v>585.86</v>
      </c>
      <c r="CH31">
        <v>8729.06</v>
      </c>
      <c r="CI31">
        <v>4400.57</v>
      </c>
      <c r="CJ31">
        <v>1840.57</v>
      </c>
      <c r="CK31">
        <v>64435.71</v>
      </c>
      <c r="CL31">
        <v>4680.87</v>
      </c>
      <c r="CM31">
        <v>1137.56</v>
      </c>
      <c r="CN31">
        <v>7078.54</v>
      </c>
      <c r="CO31">
        <v>12939.64</v>
      </c>
      <c r="CP31">
        <v>1186.71</v>
      </c>
      <c r="CQ31">
        <v>21443.62</v>
      </c>
      <c r="CR31">
        <v>1058.94</v>
      </c>
      <c r="CS31">
        <v>2395.9299999999998</v>
      </c>
      <c r="CT31">
        <v>612.74</v>
      </c>
      <c r="CU31">
        <v>2079.44</v>
      </c>
      <c r="CV31">
        <v>15948.81</v>
      </c>
      <c r="CW31">
        <v>14096.06</v>
      </c>
      <c r="CX31">
        <v>894.03</v>
      </c>
      <c r="CY31">
        <v>12831.6</v>
      </c>
      <c r="CZ31">
        <v>5210.9799999999996</v>
      </c>
      <c r="DA31">
        <v>740</v>
      </c>
      <c r="DB31">
        <v>510.14</v>
      </c>
      <c r="DC31">
        <v>3348.93</v>
      </c>
      <c r="DD31">
        <v>37786.17</v>
      </c>
      <c r="DE31">
        <v>37644.959999999999</v>
      </c>
      <c r="DF31">
        <v>1249.82</v>
      </c>
      <c r="DG31">
        <v>27407.73</v>
      </c>
      <c r="DH31">
        <v>13500.89</v>
      </c>
      <c r="DI31">
        <v>2710.69</v>
      </c>
      <c r="DJ31">
        <v>8885.51</v>
      </c>
      <c r="DK31">
        <v>4911.7700000000004</v>
      </c>
      <c r="DL31">
        <v>4311.24</v>
      </c>
      <c r="DM31">
        <v>13114.07</v>
      </c>
      <c r="DN31">
        <v>22412.99</v>
      </c>
      <c r="DO31">
        <v>3860.93</v>
      </c>
      <c r="DP31">
        <v>3970.7</v>
      </c>
      <c r="DQ31">
        <v>7441.07</v>
      </c>
      <c r="DR31">
        <v>731.11</v>
      </c>
      <c r="DS31">
        <v>17090.5</v>
      </c>
      <c r="DT31">
        <v>1654.09</v>
      </c>
      <c r="DU31">
        <v>2487.71</v>
      </c>
      <c r="DV31">
        <v>33958.629999999997</v>
      </c>
      <c r="DW31">
        <v>769.31</v>
      </c>
      <c r="DX31">
        <v>4196</v>
      </c>
      <c r="DY31">
        <v>1564.14</v>
      </c>
      <c r="DZ31">
        <v>6214.47</v>
      </c>
      <c r="EA31">
        <v>34468.019999999997</v>
      </c>
      <c r="EB31">
        <v>6864.11</v>
      </c>
      <c r="EC31">
        <v>20975.58</v>
      </c>
      <c r="ED31">
        <v>1262.98</v>
      </c>
      <c r="EE31">
        <v>18009.080000000002</v>
      </c>
      <c r="EF31">
        <v>1046.69</v>
      </c>
      <c r="EG31">
        <v>1387.03</v>
      </c>
      <c r="EH31">
        <v>7221.82</v>
      </c>
      <c r="EI31">
        <v>11002.92</v>
      </c>
      <c r="EJ31">
        <v>8041.53</v>
      </c>
      <c r="EK31">
        <v>11175.75</v>
      </c>
      <c r="EL31">
        <v>31556.51</v>
      </c>
      <c r="EM31">
        <v>1072.2</v>
      </c>
      <c r="EN31">
        <v>1098.77</v>
      </c>
      <c r="EO31">
        <v>11724.95</v>
      </c>
      <c r="EP31">
        <v>45179.55</v>
      </c>
      <c r="EQ31">
        <v>6879.48</v>
      </c>
      <c r="ER31">
        <v>6263.48</v>
      </c>
      <c r="ES31">
        <v>36378.83</v>
      </c>
      <c r="ET31">
        <v>1992.58</v>
      </c>
      <c r="EU31">
        <v>8503.0499999999993</v>
      </c>
      <c r="EV31">
        <v>1018.08</v>
      </c>
      <c r="EW31">
        <v>3266.71</v>
      </c>
    </row>
    <row r="32" spans="1:153" x14ac:dyDescent="0.2">
      <c r="A32">
        <v>2000</v>
      </c>
      <c r="B32">
        <v>44036.39</v>
      </c>
      <c r="C32">
        <v>2274.1799999999998</v>
      </c>
      <c r="D32">
        <v>24809.16</v>
      </c>
      <c r="E32">
        <v>4477.57</v>
      </c>
      <c r="F32">
        <v>12869.53</v>
      </c>
      <c r="G32">
        <v>14224.29</v>
      </c>
      <c r="H32">
        <v>35356.370000000003</v>
      </c>
      <c r="I32">
        <v>36020.199999999997</v>
      </c>
      <c r="J32">
        <v>626.16999999999996</v>
      </c>
      <c r="K32">
        <v>34262.01</v>
      </c>
      <c r="L32">
        <v>1472.9</v>
      </c>
      <c r="M32">
        <v>1061.94</v>
      </c>
      <c r="N32">
        <v>1354.45</v>
      </c>
      <c r="O32">
        <v>8428.56</v>
      </c>
      <c r="P32">
        <v>23983.25</v>
      </c>
      <c r="Q32">
        <v>34784.239999999998</v>
      </c>
      <c r="R32">
        <v>6785.03</v>
      </c>
      <c r="S32">
        <v>39330.559999999998</v>
      </c>
      <c r="T32">
        <v>3091.47</v>
      </c>
      <c r="U32">
        <v>8617.32</v>
      </c>
      <c r="V32">
        <v>22624.79</v>
      </c>
      <c r="W32">
        <v>4181.09</v>
      </c>
      <c r="X32">
        <v>10254.15</v>
      </c>
      <c r="Y32">
        <v>927.63</v>
      </c>
      <c r="Z32">
        <v>38225.370000000003</v>
      </c>
      <c r="AA32">
        <v>43496.05</v>
      </c>
      <c r="AB32">
        <v>11011.34</v>
      </c>
      <c r="AC32">
        <v>4219.04</v>
      </c>
      <c r="AD32">
        <v>2233.8000000000002</v>
      </c>
      <c r="AE32">
        <v>2553.35</v>
      </c>
      <c r="AF32">
        <v>510.85</v>
      </c>
      <c r="AG32">
        <v>2372.35</v>
      </c>
      <c r="AH32">
        <v>7011.34</v>
      </c>
      <c r="AI32">
        <v>2620</v>
      </c>
      <c r="AJ32">
        <v>3334.06</v>
      </c>
      <c r="AK32">
        <v>9677.7800000000007</v>
      </c>
      <c r="AL32">
        <v>65551.759999999995</v>
      </c>
      <c r="AM32">
        <v>26746.93</v>
      </c>
      <c r="AN32">
        <v>34435.97</v>
      </c>
      <c r="AO32">
        <v>2453.21</v>
      </c>
      <c r="AP32">
        <v>8634.49</v>
      </c>
      <c r="AQ32">
        <v>34924.75</v>
      </c>
      <c r="AR32">
        <v>7686.41</v>
      </c>
      <c r="AS32">
        <v>9464.82</v>
      </c>
      <c r="AT32">
        <v>5205.01</v>
      </c>
      <c r="AU32">
        <v>4689.53</v>
      </c>
      <c r="AV32">
        <v>26139.87</v>
      </c>
      <c r="AW32">
        <v>513.76</v>
      </c>
      <c r="AX32">
        <v>32875.83</v>
      </c>
      <c r="AY32">
        <v>5806.24</v>
      </c>
      <c r="AZ32">
        <v>31971.75</v>
      </c>
      <c r="BA32">
        <v>9791.2800000000007</v>
      </c>
      <c r="BB32">
        <v>32722.47</v>
      </c>
      <c r="BC32">
        <v>3034.56</v>
      </c>
      <c r="BD32">
        <v>2246.6999999999998</v>
      </c>
      <c r="BE32">
        <v>2682.2</v>
      </c>
      <c r="BF32">
        <v>1537.57</v>
      </c>
      <c r="BG32">
        <v>9747.76</v>
      </c>
      <c r="BH32">
        <v>23127.7</v>
      </c>
      <c r="BI32">
        <v>7588.42</v>
      </c>
      <c r="BJ32">
        <v>4812.04</v>
      </c>
      <c r="BK32">
        <v>35735.51</v>
      </c>
      <c r="BL32">
        <v>3059.78</v>
      </c>
      <c r="BM32">
        <v>1798.13</v>
      </c>
      <c r="BN32">
        <v>15165.8</v>
      </c>
      <c r="BO32">
        <v>3825.91</v>
      </c>
      <c r="BP32">
        <v>1988.44</v>
      </c>
      <c r="BQ32">
        <v>36225.1</v>
      </c>
      <c r="BR32">
        <v>7614.95</v>
      </c>
      <c r="BS32">
        <v>5033.0200000000004</v>
      </c>
      <c r="BT32">
        <v>38036.620000000003</v>
      </c>
      <c r="BU32">
        <v>33314.239999999998</v>
      </c>
      <c r="BV32">
        <v>33412.1</v>
      </c>
      <c r="BW32">
        <v>5683.11</v>
      </c>
      <c r="BX32">
        <v>3703.52</v>
      </c>
      <c r="BY32">
        <v>33908.82</v>
      </c>
      <c r="BZ32">
        <v>1936.54</v>
      </c>
      <c r="CA32">
        <v>1321.89</v>
      </c>
      <c r="CB32">
        <v>14612.11</v>
      </c>
      <c r="CC32">
        <v>21919.01</v>
      </c>
      <c r="CD32">
        <v>36658.18</v>
      </c>
      <c r="CE32">
        <v>1630.8</v>
      </c>
      <c r="CF32">
        <v>7296.81</v>
      </c>
      <c r="CG32">
        <v>871.39</v>
      </c>
      <c r="CH32">
        <v>8229.3799999999992</v>
      </c>
      <c r="CI32">
        <v>4425.45</v>
      </c>
      <c r="CJ32">
        <v>1918.07</v>
      </c>
      <c r="CK32">
        <v>68055.7</v>
      </c>
      <c r="CL32">
        <v>4394.53</v>
      </c>
      <c r="CM32">
        <v>1171.04</v>
      </c>
      <c r="CN32">
        <v>7719.72</v>
      </c>
      <c r="CO32">
        <v>13308.79</v>
      </c>
      <c r="CP32">
        <v>1126.33</v>
      </c>
      <c r="CQ32">
        <v>22526</v>
      </c>
      <c r="CR32">
        <v>1131.76</v>
      </c>
      <c r="CS32">
        <v>2735.53</v>
      </c>
      <c r="CT32">
        <v>651.35</v>
      </c>
      <c r="CU32">
        <v>2021.73</v>
      </c>
      <c r="CV32">
        <v>16565.490000000002</v>
      </c>
      <c r="CW32">
        <v>14390.53</v>
      </c>
      <c r="CX32">
        <v>859.16</v>
      </c>
      <c r="CY32">
        <v>13492.58</v>
      </c>
      <c r="CZ32">
        <v>5383.1</v>
      </c>
      <c r="DA32">
        <v>690.33</v>
      </c>
      <c r="DB32">
        <v>764.37</v>
      </c>
      <c r="DC32">
        <v>3412.25</v>
      </c>
      <c r="DD32">
        <v>39967.78</v>
      </c>
      <c r="DE32">
        <v>42875.83</v>
      </c>
      <c r="DF32">
        <v>1263.51</v>
      </c>
      <c r="DG32">
        <v>27467.39</v>
      </c>
      <c r="DH32">
        <v>16173.21</v>
      </c>
      <c r="DI32">
        <v>2723.3</v>
      </c>
      <c r="DJ32">
        <v>9042.5400000000009</v>
      </c>
      <c r="DK32">
        <v>4982.6000000000004</v>
      </c>
      <c r="DL32">
        <v>4295.42</v>
      </c>
      <c r="DM32">
        <v>13403.11</v>
      </c>
      <c r="DN32">
        <v>23059.94</v>
      </c>
      <c r="DO32">
        <v>3577.88</v>
      </c>
      <c r="DP32">
        <v>3708.19</v>
      </c>
      <c r="DQ32">
        <v>7566.21</v>
      </c>
      <c r="DR32">
        <v>772.59</v>
      </c>
      <c r="DS32">
        <v>19753.099999999999</v>
      </c>
      <c r="DT32">
        <v>1806.25</v>
      </c>
      <c r="DU32">
        <v>2378.42</v>
      </c>
      <c r="DV32">
        <v>39913.15</v>
      </c>
      <c r="DW32">
        <v>871.48</v>
      </c>
      <c r="DX32">
        <v>4292.97</v>
      </c>
      <c r="DY32">
        <v>1638.51</v>
      </c>
      <c r="DZ32">
        <v>7021.58</v>
      </c>
      <c r="EA32">
        <v>36169.4</v>
      </c>
      <c r="EB32">
        <v>7263.76</v>
      </c>
      <c r="EC32">
        <v>21612.82</v>
      </c>
      <c r="ED32">
        <v>1526.13</v>
      </c>
      <c r="EE32">
        <v>18023.78</v>
      </c>
      <c r="EF32">
        <v>973.53</v>
      </c>
      <c r="EG32">
        <v>1289.57</v>
      </c>
      <c r="EH32">
        <v>7353.85</v>
      </c>
      <c r="EI32">
        <v>13134.31</v>
      </c>
      <c r="EJ32">
        <v>8067.4</v>
      </c>
      <c r="EK32">
        <v>11687.04</v>
      </c>
      <c r="EL32">
        <v>32857.410000000003</v>
      </c>
      <c r="EM32">
        <v>1113.77</v>
      </c>
      <c r="EN32">
        <v>1112.3499999999999</v>
      </c>
      <c r="EO32">
        <v>11069.72</v>
      </c>
      <c r="EP32">
        <v>46461.14</v>
      </c>
      <c r="EQ32">
        <v>7194.84</v>
      </c>
      <c r="ER32">
        <v>7101.96</v>
      </c>
      <c r="ES32">
        <v>38882.01</v>
      </c>
      <c r="ET32">
        <v>2070.29</v>
      </c>
      <c r="EU32">
        <v>8797.81</v>
      </c>
      <c r="EV32">
        <v>1188.8800000000001</v>
      </c>
      <c r="EW32">
        <v>2917.61</v>
      </c>
    </row>
    <row r="33" spans="1:153" x14ac:dyDescent="0.2">
      <c r="A33">
        <v>2001</v>
      </c>
      <c r="B33">
        <v>42353.94</v>
      </c>
      <c r="C33">
        <v>2197.3000000000002</v>
      </c>
      <c r="D33">
        <v>23988.26</v>
      </c>
      <c r="E33">
        <v>4688.28</v>
      </c>
      <c r="F33">
        <v>11870.5</v>
      </c>
      <c r="G33">
        <v>13925.15</v>
      </c>
      <c r="H33">
        <v>36249.51</v>
      </c>
      <c r="I33">
        <v>35188.14</v>
      </c>
      <c r="J33">
        <v>615.01</v>
      </c>
      <c r="K33">
        <v>34275.019999999997</v>
      </c>
      <c r="L33">
        <v>1524.8</v>
      </c>
      <c r="M33">
        <v>1098.17</v>
      </c>
      <c r="N33">
        <v>1362.06</v>
      </c>
      <c r="O33">
        <v>8595.34</v>
      </c>
      <c r="P33">
        <v>24767.93</v>
      </c>
      <c r="Q33">
        <v>33826.1</v>
      </c>
      <c r="R33">
        <v>7027.24</v>
      </c>
      <c r="S33">
        <v>43135.75</v>
      </c>
      <c r="T33">
        <v>3137.63</v>
      </c>
      <c r="U33">
        <v>8447.6</v>
      </c>
      <c r="V33">
        <v>20891.39</v>
      </c>
      <c r="W33">
        <v>4326.04</v>
      </c>
      <c r="X33">
        <v>9987.48</v>
      </c>
      <c r="Y33">
        <v>923.2</v>
      </c>
      <c r="Z33">
        <v>37724.1</v>
      </c>
      <c r="AA33">
        <v>43133.95</v>
      </c>
      <c r="AB33">
        <v>10844.56</v>
      </c>
      <c r="AC33">
        <v>4527.46</v>
      </c>
      <c r="AD33">
        <v>2211.3200000000002</v>
      </c>
      <c r="AE33">
        <v>2505.16</v>
      </c>
      <c r="AF33">
        <v>492.15</v>
      </c>
      <c r="AG33">
        <v>2150.79</v>
      </c>
      <c r="AH33">
        <v>6872.36</v>
      </c>
      <c r="AI33">
        <v>2845.15</v>
      </c>
      <c r="AJ33">
        <v>3437.91</v>
      </c>
      <c r="AK33">
        <v>9884.9599999999991</v>
      </c>
      <c r="AL33">
        <v>63443.94</v>
      </c>
      <c r="AM33">
        <v>27637.58</v>
      </c>
      <c r="AN33">
        <v>34786.81</v>
      </c>
      <c r="AO33">
        <v>2464.37</v>
      </c>
      <c r="AP33">
        <v>8263.7900000000009</v>
      </c>
      <c r="AQ33">
        <v>34667.699999999997</v>
      </c>
      <c r="AR33">
        <v>7873.87</v>
      </c>
      <c r="AS33">
        <v>9000.4</v>
      </c>
      <c r="AT33">
        <v>5274.67</v>
      </c>
      <c r="AU33">
        <v>4824.62</v>
      </c>
      <c r="AV33">
        <v>26725.49</v>
      </c>
      <c r="AW33">
        <v>554.87</v>
      </c>
      <c r="AX33">
        <v>32954.339999999997</v>
      </c>
      <c r="AY33">
        <v>5807.37</v>
      </c>
      <c r="AZ33">
        <v>32729.45</v>
      </c>
      <c r="BA33">
        <v>9413.1200000000008</v>
      </c>
      <c r="BB33">
        <v>33247.64</v>
      </c>
      <c r="BC33">
        <v>2763.52</v>
      </c>
      <c r="BD33">
        <v>2059.5500000000002</v>
      </c>
      <c r="BE33">
        <v>2666.04</v>
      </c>
      <c r="BF33">
        <v>1520.59</v>
      </c>
      <c r="BG33">
        <v>13277.59</v>
      </c>
      <c r="BH33">
        <v>24048.29</v>
      </c>
      <c r="BI33">
        <v>7625.2</v>
      </c>
      <c r="BJ33">
        <v>4902.6099999999997</v>
      </c>
      <c r="BK33">
        <v>36182.410000000003</v>
      </c>
      <c r="BL33">
        <v>3076.03</v>
      </c>
      <c r="BM33">
        <v>1691.78</v>
      </c>
      <c r="BN33">
        <v>16448.37</v>
      </c>
      <c r="BO33">
        <v>3850.32</v>
      </c>
      <c r="BP33">
        <v>2062.5500000000002</v>
      </c>
      <c r="BQ33">
        <v>37596.980000000003</v>
      </c>
      <c r="BR33">
        <v>8431.0300000000007</v>
      </c>
      <c r="BS33">
        <v>5009.8900000000003</v>
      </c>
      <c r="BT33">
        <v>38755.089999999997</v>
      </c>
      <c r="BU33">
        <v>33106.129999999997</v>
      </c>
      <c r="BV33">
        <v>33253.96</v>
      </c>
      <c r="BW33">
        <v>5809.41</v>
      </c>
      <c r="BX33">
        <v>3910.33</v>
      </c>
      <c r="BY33">
        <v>33953.089999999997</v>
      </c>
      <c r="BZ33">
        <v>1898.77</v>
      </c>
      <c r="CA33">
        <v>1398.87</v>
      </c>
      <c r="CB33">
        <v>13454.26</v>
      </c>
      <c r="CC33">
        <v>22568.9</v>
      </c>
      <c r="CD33">
        <v>32819.839999999997</v>
      </c>
      <c r="CE33">
        <v>1943.59</v>
      </c>
      <c r="CF33">
        <v>7910.41</v>
      </c>
      <c r="CG33">
        <v>797.27</v>
      </c>
      <c r="CH33">
        <v>7462.92</v>
      </c>
      <c r="CI33">
        <v>4414.71</v>
      </c>
      <c r="CJ33">
        <v>2056.21</v>
      </c>
      <c r="CK33">
        <v>66053.820000000007</v>
      </c>
      <c r="CL33">
        <v>4457.3100000000004</v>
      </c>
      <c r="CM33">
        <v>1226.8699999999999</v>
      </c>
      <c r="CN33">
        <v>7821.55</v>
      </c>
      <c r="CO33">
        <v>13128.88</v>
      </c>
      <c r="CP33">
        <v>1247.3599999999999</v>
      </c>
      <c r="CQ33">
        <v>22044.31</v>
      </c>
      <c r="CR33">
        <v>1210.17</v>
      </c>
      <c r="CS33">
        <v>2999.55</v>
      </c>
      <c r="CT33">
        <v>692.57</v>
      </c>
      <c r="CU33">
        <v>1990.3</v>
      </c>
      <c r="CV33">
        <v>17871.27</v>
      </c>
      <c r="CW33">
        <v>14066.59</v>
      </c>
      <c r="CX33">
        <v>775.14</v>
      </c>
      <c r="CY33">
        <v>12988.6</v>
      </c>
      <c r="CZ33">
        <v>5493.92</v>
      </c>
      <c r="DA33">
        <v>721.24</v>
      </c>
      <c r="DB33">
        <v>919.86</v>
      </c>
      <c r="DC33">
        <v>3450.06</v>
      </c>
      <c r="DD33">
        <v>40264.49</v>
      </c>
      <c r="DE33">
        <v>42239.54</v>
      </c>
      <c r="DF33">
        <v>1309.27</v>
      </c>
      <c r="DG33">
        <v>28002.71</v>
      </c>
      <c r="DH33">
        <v>16853.11</v>
      </c>
      <c r="DI33">
        <v>2691.64</v>
      </c>
      <c r="DJ33">
        <v>9189.19</v>
      </c>
      <c r="DK33">
        <v>4940.47</v>
      </c>
      <c r="DL33">
        <v>4130.18</v>
      </c>
      <c r="DM33">
        <v>13676.21</v>
      </c>
      <c r="DN33">
        <v>23123.75</v>
      </c>
      <c r="DO33">
        <v>3648.41</v>
      </c>
      <c r="DP33">
        <v>3234.12</v>
      </c>
      <c r="DQ33">
        <v>8121.23</v>
      </c>
      <c r="DR33">
        <v>797.41</v>
      </c>
      <c r="DS33">
        <v>18371.23</v>
      </c>
      <c r="DT33">
        <v>1771.62</v>
      </c>
      <c r="DU33">
        <v>2421.5700000000002</v>
      </c>
      <c r="DV33">
        <v>38750.050000000003</v>
      </c>
      <c r="DW33">
        <v>939.36</v>
      </c>
      <c r="DX33">
        <v>4485.95</v>
      </c>
      <c r="DY33">
        <v>1974.73</v>
      </c>
      <c r="DZ33">
        <v>7356.78</v>
      </c>
      <c r="EA33">
        <v>35503.83</v>
      </c>
      <c r="EB33">
        <v>7010.13</v>
      </c>
      <c r="EC33">
        <v>19715.46</v>
      </c>
      <c r="ED33">
        <v>1721.09</v>
      </c>
      <c r="EE33">
        <v>17876.43</v>
      </c>
      <c r="EF33">
        <v>973.72</v>
      </c>
      <c r="EG33">
        <v>1260.3800000000001</v>
      </c>
      <c r="EH33">
        <v>7408.6</v>
      </c>
      <c r="EI33">
        <v>12498.51</v>
      </c>
      <c r="EJ33">
        <v>8175.49</v>
      </c>
      <c r="EK33">
        <v>11280.16</v>
      </c>
      <c r="EL33">
        <v>32080.84</v>
      </c>
      <c r="EM33">
        <v>1172.8399999999999</v>
      </c>
      <c r="EN33">
        <v>1151.0899999999999</v>
      </c>
      <c r="EO33">
        <v>10499.88</v>
      </c>
      <c r="EP33">
        <v>46469.59</v>
      </c>
      <c r="EQ33">
        <v>7201.51</v>
      </c>
      <c r="ER33">
        <v>6992.07</v>
      </c>
      <c r="ES33">
        <v>40046.980000000003</v>
      </c>
      <c r="ET33">
        <v>2178.63</v>
      </c>
      <c r="EU33">
        <v>8996.65</v>
      </c>
      <c r="EV33">
        <v>1222.8499999999999</v>
      </c>
      <c r="EW33">
        <v>2688.85</v>
      </c>
    </row>
    <row r="34" spans="1:153" x14ac:dyDescent="0.2">
      <c r="A34">
        <v>2002</v>
      </c>
      <c r="B34">
        <v>40872.42</v>
      </c>
      <c r="C34">
        <v>2412.46</v>
      </c>
      <c r="D34">
        <v>21433.43</v>
      </c>
      <c r="E34">
        <v>4845.34</v>
      </c>
      <c r="F34">
        <v>10878.52</v>
      </c>
      <c r="G34">
        <v>14306.23</v>
      </c>
      <c r="H34">
        <v>36884.589999999997</v>
      </c>
      <c r="I34">
        <v>35578.019999999997</v>
      </c>
      <c r="J34">
        <v>616.13</v>
      </c>
      <c r="K34">
        <v>34714.93</v>
      </c>
      <c r="L34">
        <v>1631.61</v>
      </c>
      <c r="M34">
        <v>1119.8900000000001</v>
      </c>
      <c r="N34">
        <v>1393.59</v>
      </c>
      <c r="O34">
        <v>9158.64</v>
      </c>
      <c r="P34">
        <v>23810.42</v>
      </c>
      <c r="Q34">
        <v>36418.39</v>
      </c>
      <c r="R34">
        <v>7269.99</v>
      </c>
      <c r="S34">
        <v>43793.73</v>
      </c>
      <c r="T34">
        <v>3208</v>
      </c>
      <c r="U34">
        <v>8465.7000000000007</v>
      </c>
      <c r="V34">
        <v>20166.580000000002</v>
      </c>
      <c r="W34">
        <v>4751.91</v>
      </c>
      <c r="X34">
        <v>10264.98</v>
      </c>
      <c r="Y34">
        <v>901.62</v>
      </c>
      <c r="Z34">
        <v>37529.4</v>
      </c>
      <c r="AA34">
        <v>42438.78</v>
      </c>
      <c r="AB34">
        <v>10844.09</v>
      </c>
      <c r="AC34">
        <v>4897.17</v>
      </c>
      <c r="AD34">
        <v>2194.69</v>
      </c>
      <c r="AE34">
        <v>2520.7600000000002</v>
      </c>
      <c r="AF34">
        <v>498.52</v>
      </c>
      <c r="AG34">
        <v>2226.5500000000002</v>
      </c>
      <c r="AH34">
        <v>6897.4</v>
      </c>
      <c r="AI34">
        <v>2927.37</v>
      </c>
      <c r="AJ34">
        <v>3559.13</v>
      </c>
      <c r="AK34">
        <v>9941.52</v>
      </c>
      <c r="AL34">
        <v>62488.97</v>
      </c>
      <c r="AM34">
        <v>27597.57</v>
      </c>
      <c r="AN34">
        <v>34518.269999999997</v>
      </c>
      <c r="AO34">
        <v>2344.4699999999998</v>
      </c>
      <c r="AP34">
        <v>8305.4699999999993</v>
      </c>
      <c r="AQ34">
        <v>34713.35</v>
      </c>
      <c r="AR34">
        <v>8175.69</v>
      </c>
      <c r="AS34">
        <v>9036.02</v>
      </c>
      <c r="AT34">
        <v>5695.16</v>
      </c>
      <c r="AU34">
        <v>4870.1499999999996</v>
      </c>
      <c r="AV34">
        <v>27417.34</v>
      </c>
      <c r="AW34">
        <v>490.15</v>
      </c>
      <c r="AX34">
        <v>32569.81</v>
      </c>
      <c r="AY34">
        <v>5895.78</v>
      </c>
      <c r="AZ34">
        <v>32763.17</v>
      </c>
      <c r="BA34">
        <v>9453.35</v>
      </c>
      <c r="BB34">
        <v>33643.07</v>
      </c>
      <c r="BC34">
        <v>2763.29</v>
      </c>
      <c r="BD34">
        <v>1918.63</v>
      </c>
      <c r="BE34">
        <v>2387.7800000000002</v>
      </c>
      <c r="BF34">
        <v>1463.39</v>
      </c>
      <c r="BG34">
        <v>11230.4</v>
      </c>
      <c r="BH34">
        <v>25163.61</v>
      </c>
      <c r="BI34">
        <v>7940.79</v>
      </c>
      <c r="BJ34">
        <v>5030.9799999999996</v>
      </c>
      <c r="BK34">
        <v>37648.839999999997</v>
      </c>
      <c r="BL34">
        <v>3114.58</v>
      </c>
      <c r="BM34">
        <v>1645.69</v>
      </c>
      <c r="BN34">
        <v>17410.71</v>
      </c>
      <c r="BO34">
        <v>3769.72</v>
      </c>
      <c r="BP34">
        <v>2143.91</v>
      </c>
      <c r="BQ34">
        <v>39118.39</v>
      </c>
      <c r="BR34">
        <v>9621.4500000000007</v>
      </c>
      <c r="BS34">
        <v>4541.79</v>
      </c>
      <c r="BT34">
        <v>37732.26</v>
      </c>
      <c r="BU34">
        <v>32703.040000000001</v>
      </c>
      <c r="BV34">
        <v>32722.49</v>
      </c>
      <c r="BW34">
        <v>5932</v>
      </c>
      <c r="BX34">
        <v>4175.34</v>
      </c>
      <c r="BY34">
        <v>33793.64</v>
      </c>
      <c r="BZ34">
        <v>1853.08</v>
      </c>
      <c r="CA34">
        <v>1513.8</v>
      </c>
      <c r="CB34">
        <v>14910.98</v>
      </c>
      <c r="CC34">
        <v>24270.61</v>
      </c>
      <c r="CD34">
        <v>34726.32</v>
      </c>
      <c r="CE34">
        <v>2127.2600000000002</v>
      </c>
      <c r="CF34">
        <v>9037.9599999999991</v>
      </c>
      <c r="CG34">
        <v>813.1</v>
      </c>
      <c r="CH34">
        <v>7903.98</v>
      </c>
      <c r="CI34">
        <v>4613.3</v>
      </c>
      <c r="CJ34">
        <v>2049.41</v>
      </c>
      <c r="CK34">
        <v>66451.97</v>
      </c>
      <c r="CL34">
        <v>4396.58</v>
      </c>
      <c r="CM34">
        <v>1097.17</v>
      </c>
      <c r="CN34">
        <v>8167.53</v>
      </c>
      <c r="CO34">
        <v>12897.24</v>
      </c>
      <c r="CP34">
        <v>1293.83</v>
      </c>
      <c r="CQ34">
        <v>22756.73</v>
      </c>
      <c r="CR34">
        <v>1299.97</v>
      </c>
      <c r="CS34">
        <v>3262.09</v>
      </c>
      <c r="CT34">
        <v>776.4</v>
      </c>
      <c r="CU34">
        <v>2094.6999999999998</v>
      </c>
      <c r="CV34">
        <v>19169.18</v>
      </c>
      <c r="CW34">
        <v>14212.08</v>
      </c>
      <c r="CX34">
        <v>892.47</v>
      </c>
      <c r="CY34">
        <v>13532.5</v>
      </c>
      <c r="CZ34">
        <v>5698.14</v>
      </c>
      <c r="DA34">
        <v>730.48</v>
      </c>
      <c r="DB34">
        <v>1114.97</v>
      </c>
      <c r="DC34">
        <v>3428.66</v>
      </c>
      <c r="DD34">
        <v>40213.72</v>
      </c>
      <c r="DE34">
        <v>41098.06</v>
      </c>
      <c r="DF34">
        <v>1258.67</v>
      </c>
      <c r="DG34">
        <v>28369.67</v>
      </c>
      <c r="DH34">
        <v>18508.34</v>
      </c>
      <c r="DI34">
        <v>2759.37</v>
      </c>
      <c r="DJ34">
        <v>9475.99</v>
      </c>
      <c r="DK34">
        <v>5215.38</v>
      </c>
      <c r="DL34">
        <v>4065.52</v>
      </c>
      <c r="DM34">
        <v>14074.57</v>
      </c>
      <c r="DN34">
        <v>23296.65</v>
      </c>
      <c r="DO34">
        <v>4621.7299999999996</v>
      </c>
      <c r="DP34">
        <v>2838.06</v>
      </c>
      <c r="DQ34">
        <v>8540.9500000000007</v>
      </c>
      <c r="DR34">
        <v>876.7</v>
      </c>
      <c r="DS34">
        <v>19717.259999999998</v>
      </c>
      <c r="DT34">
        <v>1783.38</v>
      </c>
      <c r="DU34">
        <v>2348.19</v>
      </c>
      <c r="DV34">
        <v>40809.519999999997</v>
      </c>
      <c r="DW34">
        <v>1047.03</v>
      </c>
      <c r="DX34">
        <v>4645.34</v>
      </c>
      <c r="DY34">
        <v>1994.93</v>
      </c>
      <c r="DZ34">
        <v>7696.42</v>
      </c>
      <c r="EA34">
        <v>35106.89</v>
      </c>
      <c r="EB34">
        <v>6861.12</v>
      </c>
      <c r="EC34">
        <v>21003.599999999999</v>
      </c>
      <c r="ED34">
        <v>2113.5</v>
      </c>
      <c r="EE34">
        <v>19216.43</v>
      </c>
      <c r="EF34">
        <v>724.45</v>
      </c>
      <c r="EG34">
        <v>1281.8499999999999</v>
      </c>
      <c r="EH34">
        <v>7923.55</v>
      </c>
      <c r="EI34">
        <v>12973.78</v>
      </c>
      <c r="EJ34">
        <v>8112.95</v>
      </c>
      <c r="EK34">
        <v>11041.55</v>
      </c>
      <c r="EL34">
        <v>33465.230000000003</v>
      </c>
      <c r="EM34">
        <v>1261.51</v>
      </c>
      <c r="EN34">
        <v>1177.01</v>
      </c>
      <c r="EO34">
        <v>9571.7800000000007</v>
      </c>
      <c r="EP34">
        <v>46827.62</v>
      </c>
      <c r="EQ34">
        <v>7590.74</v>
      </c>
      <c r="ER34">
        <v>6651.38</v>
      </c>
      <c r="ES34">
        <v>37003.5</v>
      </c>
      <c r="ET34">
        <v>2300.0100000000002</v>
      </c>
      <c r="EU34">
        <v>9257.06</v>
      </c>
      <c r="EV34">
        <v>1261.08</v>
      </c>
      <c r="EW34">
        <v>2022.64</v>
      </c>
    </row>
    <row r="35" spans="1:153" x14ac:dyDescent="0.2">
      <c r="A35">
        <v>2003</v>
      </c>
      <c r="B35">
        <v>40485.199999999997</v>
      </c>
      <c r="C35">
        <v>2434.2199999999998</v>
      </c>
      <c r="D35">
        <v>22238.33</v>
      </c>
      <c r="E35">
        <v>5168.05</v>
      </c>
      <c r="F35">
        <v>11338.57</v>
      </c>
      <c r="G35">
        <v>14681.35</v>
      </c>
      <c r="H35">
        <v>38239.29</v>
      </c>
      <c r="I35">
        <v>36019.160000000003</v>
      </c>
      <c r="J35">
        <v>617.82000000000005</v>
      </c>
      <c r="K35">
        <v>34559.199999999997</v>
      </c>
      <c r="L35">
        <v>1701.38</v>
      </c>
      <c r="M35">
        <v>1173.83</v>
      </c>
      <c r="N35">
        <v>1411.87</v>
      </c>
      <c r="O35">
        <v>9533.77</v>
      </c>
      <c r="P35">
        <v>27430.45</v>
      </c>
      <c r="Q35">
        <v>34853.85</v>
      </c>
      <c r="R35">
        <v>7480.64</v>
      </c>
      <c r="S35">
        <v>46376.03</v>
      </c>
      <c r="T35">
        <v>3367.27</v>
      </c>
      <c r="U35">
        <v>8358.2000000000007</v>
      </c>
      <c r="V35">
        <v>19942.939999999999</v>
      </c>
      <c r="W35">
        <v>4891.92</v>
      </c>
      <c r="X35">
        <v>10497.83</v>
      </c>
      <c r="Y35">
        <v>837.16</v>
      </c>
      <c r="Z35">
        <v>38396.980000000003</v>
      </c>
      <c r="AA35">
        <v>42027.93</v>
      </c>
      <c r="AB35">
        <v>11187.76</v>
      </c>
      <c r="AC35">
        <v>5127.9399999999996</v>
      </c>
      <c r="AD35">
        <v>2325.37</v>
      </c>
      <c r="AE35">
        <v>2605.88</v>
      </c>
      <c r="AF35">
        <v>520.70000000000005</v>
      </c>
      <c r="AG35">
        <v>2202.64</v>
      </c>
      <c r="AH35">
        <v>7027.45</v>
      </c>
      <c r="AI35">
        <v>2789.79</v>
      </c>
      <c r="AJ35">
        <v>3904.99</v>
      </c>
      <c r="AK35">
        <v>10207.44</v>
      </c>
      <c r="AL35">
        <v>61949.72</v>
      </c>
      <c r="AM35">
        <v>27344.6</v>
      </c>
      <c r="AN35">
        <v>34568.18</v>
      </c>
      <c r="AO35">
        <v>2420.61</v>
      </c>
      <c r="AP35">
        <v>7938.83</v>
      </c>
      <c r="AQ35">
        <v>34175.21</v>
      </c>
      <c r="AR35">
        <v>7666.42</v>
      </c>
      <c r="AS35">
        <v>9797.18</v>
      </c>
      <c r="AT35">
        <v>5995.55</v>
      </c>
      <c r="AU35">
        <v>4968.1899999999996</v>
      </c>
      <c r="AV35">
        <v>27689.34</v>
      </c>
      <c r="AW35">
        <v>477.06</v>
      </c>
      <c r="AX35">
        <v>32574.28</v>
      </c>
      <c r="AY35">
        <v>5848.9</v>
      </c>
      <c r="AZ35">
        <v>31566.61</v>
      </c>
      <c r="BA35">
        <v>10472.18</v>
      </c>
      <c r="BB35">
        <v>34487.64</v>
      </c>
      <c r="BC35">
        <v>2930.03</v>
      </c>
      <c r="BD35">
        <v>1693.55</v>
      </c>
      <c r="BE35">
        <v>2468.36</v>
      </c>
      <c r="BF35">
        <v>1423.93</v>
      </c>
      <c r="BG35">
        <v>11444.21</v>
      </c>
      <c r="BH35">
        <v>26036.35</v>
      </c>
      <c r="BI35">
        <v>8627.19</v>
      </c>
      <c r="BJ35">
        <v>5083.3500000000004</v>
      </c>
      <c r="BK35">
        <v>38520.089999999997</v>
      </c>
      <c r="BL35">
        <v>3161.91</v>
      </c>
      <c r="BM35">
        <v>1567.07</v>
      </c>
      <c r="BN35">
        <v>17915.23</v>
      </c>
      <c r="BO35">
        <v>3722.39</v>
      </c>
      <c r="BP35">
        <v>2298</v>
      </c>
      <c r="BQ35">
        <v>39474.04</v>
      </c>
      <c r="BR35">
        <v>10529.62</v>
      </c>
      <c r="BS35">
        <v>2889</v>
      </c>
      <c r="BT35">
        <v>37628.230000000003</v>
      </c>
      <c r="BU35">
        <v>30783.64</v>
      </c>
      <c r="BV35">
        <v>32603.82</v>
      </c>
      <c r="BW35">
        <v>6246.82</v>
      </c>
      <c r="BX35">
        <v>4263.6099999999997</v>
      </c>
      <c r="BY35">
        <v>34282.53</v>
      </c>
      <c r="BZ35">
        <v>1820.56</v>
      </c>
      <c r="CA35">
        <v>1606.87</v>
      </c>
      <c r="CB35">
        <v>14277.05</v>
      </c>
      <c r="CC35">
        <v>25081.49</v>
      </c>
      <c r="CD35">
        <v>41541.089999999997</v>
      </c>
      <c r="CE35">
        <v>2153.9</v>
      </c>
      <c r="CF35">
        <v>9813.91</v>
      </c>
      <c r="CG35">
        <v>570.16</v>
      </c>
      <c r="CH35">
        <v>9172.7199999999993</v>
      </c>
      <c r="CI35">
        <v>4928.79</v>
      </c>
      <c r="CJ35">
        <v>2048</v>
      </c>
      <c r="CK35">
        <v>67130.509999999995</v>
      </c>
      <c r="CL35">
        <v>4541.0600000000004</v>
      </c>
      <c r="CM35">
        <v>1172.3800000000001</v>
      </c>
      <c r="CN35">
        <v>8912.92</v>
      </c>
      <c r="CO35">
        <v>12808.11</v>
      </c>
      <c r="CP35">
        <v>1393.58</v>
      </c>
      <c r="CQ35">
        <v>23572.82</v>
      </c>
      <c r="CR35">
        <v>1440.74</v>
      </c>
      <c r="CS35">
        <v>3574.63</v>
      </c>
      <c r="CT35">
        <v>814.35</v>
      </c>
      <c r="CU35">
        <v>2193.23</v>
      </c>
      <c r="CV35">
        <v>19078.02</v>
      </c>
      <c r="CW35">
        <v>13989.23</v>
      </c>
      <c r="CX35">
        <v>893.6</v>
      </c>
      <c r="CY35">
        <v>14320.07</v>
      </c>
      <c r="CZ35">
        <v>5593.6</v>
      </c>
      <c r="DA35">
        <v>729.42</v>
      </c>
      <c r="DB35">
        <v>1549.98</v>
      </c>
      <c r="DC35">
        <v>3422.36</v>
      </c>
      <c r="DD35">
        <v>38763.699999999997</v>
      </c>
      <c r="DE35">
        <v>41154.51</v>
      </c>
      <c r="DF35">
        <v>1247.6099999999999</v>
      </c>
      <c r="DG35">
        <v>29040.14</v>
      </c>
      <c r="DH35">
        <v>20328.87</v>
      </c>
      <c r="DI35">
        <v>2804.64</v>
      </c>
      <c r="DJ35">
        <v>10322.049999999999</v>
      </c>
      <c r="DK35">
        <v>5473.57</v>
      </c>
      <c r="DL35">
        <v>4070.49</v>
      </c>
      <c r="DM35">
        <v>14221.34</v>
      </c>
      <c r="DN35">
        <v>23386.15</v>
      </c>
      <c r="DO35">
        <v>4836.6000000000004</v>
      </c>
      <c r="DP35">
        <v>3152.43</v>
      </c>
      <c r="DQ35">
        <v>8970.33</v>
      </c>
      <c r="DR35">
        <v>869.08</v>
      </c>
      <c r="DS35">
        <v>20818.689999999999</v>
      </c>
      <c r="DT35">
        <v>1912.49</v>
      </c>
      <c r="DU35">
        <v>2413.63</v>
      </c>
      <c r="DV35">
        <v>42015.76</v>
      </c>
      <c r="DW35">
        <v>1027</v>
      </c>
      <c r="DX35">
        <v>4788.84</v>
      </c>
      <c r="DY35">
        <v>2025.43</v>
      </c>
      <c r="DZ35">
        <v>8458.17</v>
      </c>
      <c r="EA35">
        <v>35412.720000000001</v>
      </c>
      <c r="EB35">
        <v>6782.07</v>
      </c>
      <c r="EC35">
        <v>19103.22</v>
      </c>
      <c r="ED35">
        <v>2567.0500000000002</v>
      </c>
      <c r="EE35">
        <v>19531.240000000002</v>
      </c>
      <c r="EF35">
        <v>829.11</v>
      </c>
      <c r="EG35">
        <v>1321.03</v>
      </c>
      <c r="EH35">
        <v>8505.06</v>
      </c>
      <c r="EI35">
        <v>16141.88</v>
      </c>
      <c r="EJ35">
        <v>8171.22</v>
      </c>
      <c r="EK35">
        <v>10768.63</v>
      </c>
      <c r="EL35">
        <v>34001.019999999997</v>
      </c>
      <c r="EM35">
        <v>1309.4100000000001</v>
      </c>
      <c r="EN35">
        <v>1181.26</v>
      </c>
      <c r="EO35">
        <v>9502.48</v>
      </c>
      <c r="EP35">
        <v>47712.27</v>
      </c>
      <c r="EQ35">
        <v>7968.85</v>
      </c>
      <c r="ER35">
        <v>6439.95</v>
      </c>
      <c r="ES35">
        <v>32666.639999999999</v>
      </c>
      <c r="ET35">
        <v>2417.06</v>
      </c>
      <c r="EU35">
        <v>9409.24</v>
      </c>
      <c r="EV35">
        <v>1328.26</v>
      </c>
      <c r="EW35">
        <v>1694.96</v>
      </c>
    </row>
    <row r="36" spans="1:153" x14ac:dyDescent="0.2">
      <c r="A36">
        <v>2004</v>
      </c>
      <c r="B36">
        <v>42554.43</v>
      </c>
      <c r="C36">
        <v>2788.95</v>
      </c>
      <c r="D36">
        <v>25550.42</v>
      </c>
      <c r="E36">
        <v>5515.28</v>
      </c>
      <c r="F36">
        <v>12074.4</v>
      </c>
      <c r="G36">
        <v>15629.99</v>
      </c>
      <c r="H36">
        <v>39174.379999999997</v>
      </c>
      <c r="I36">
        <v>37184.22</v>
      </c>
      <c r="J36">
        <v>635.71</v>
      </c>
      <c r="K36">
        <v>35311.25</v>
      </c>
      <c r="L36">
        <v>1787.1</v>
      </c>
      <c r="M36">
        <v>1193.77</v>
      </c>
      <c r="N36">
        <v>1432.85</v>
      </c>
      <c r="O36">
        <v>10102.43</v>
      </c>
      <c r="P36">
        <v>30065.99</v>
      </c>
      <c r="Q36">
        <v>33573.440000000002</v>
      </c>
      <c r="R36">
        <v>7544.05</v>
      </c>
      <c r="S36">
        <v>48518.55</v>
      </c>
      <c r="T36">
        <v>3596.87</v>
      </c>
      <c r="U36">
        <v>8720.19</v>
      </c>
      <c r="V36">
        <v>20486.189999999999</v>
      </c>
      <c r="W36">
        <v>5037.99</v>
      </c>
      <c r="X36">
        <v>11145.77</v>
      </c>
      <c r="Y36">
        <v>844.77</v>
      </c>
      <c r="Z36">
        <v>39645.449999999997</v>
      </c>
      <c r="AA36">
        <v>42735.63</v>
      </c>
      <c r="AB36">
        <v>12446.88</v>
      </c>
      <c r="AC36">
        <v>5571.86</v>
      </c>
      <c r="AD36">
        <v>2159.0100000000002</v>
      </c>
      <c r="AE36">
        <v>2602.54</v>
      </c>
      <c r="AF36">
        <v>553.70000000000005</v>
      </c>
      <c r="AG36">
        <v>2620.8200000000002</v>
      </c>
      <c r="AH36">
        <v>7326.3</v>
      </c>
      <c r="AI36">
        <v>2679.11</v>
      </c>
      <c r="AJ36">
        <v>4113.5</v>
      </c>
      <c r="AK36">
        <v>10429.75</v>
      </c>
      <c r="AL36">
        <v>60824.49</v>
      </c>
      <c r="AM36">
        <v>28910.89</v>
      </c>
      <c r="AN36">
        <v>35248.82</v>
      </c>
      <c r="AO36">
        <v>2463.69</v>
      </c>
      <c r="AP36">
        <v>8186.58</v>
      </c>
      <c r="AQ36">
        <v>35937.85</v>
      </c>
      <c r="AR36">
        <v>7836.55</v>
      </c>
      <c r="AS36">
        <v>10182.4</v>
      </c>
      <c r="AT36">
        <v>6527.59</v>
      </c>
      <c r="AU36">
        <v>5117.8999999999996</v>
      </c>
      <c r="AV36">
        <v>28660.67</v>
      </c>
      <c r="AW36">
        <v>556.76</v>
      </c>
      <c r="AX36">
        <v>34139.050000000003</v>
      </c>
      <c r="AY36">
        <v>6025.7</v>
      </c>
      <c r="AZ36">
        <v>32163.279999999999</v>
      </c>
      <c r="BA36">
        <v>12432.9</v>
      </c>
      <c r="BB36">
        <v>35652.03</v>
      </c>
      <c r="BC36">
        <v>3021.93</v>
      </c>
      <c r="BD36">
        <v>1609.2</v>
      </c>
      <c r="BE36">
        <v>2689.27</v>
      </c>
      <c r="BF36">
        <v>1439.48</v>
      </c>
      <c r="BG36">
        <v>14749.67</v>
      </c>
      <c r="BH36">
        <v>27688.66</v>
      </c>
      <c r="BI36">
        <v>8773.67</v>
      </c>
      <c r="BJ36">
        <v>5164.54</v>
      </c>
      <c r="BK36">
        <v>40811.129999999997</v>
      </c>
      <c r="BL36">
        <v>3255.82</v>
      </c>
      <c r="BM36">
        <v>1517.02</v>
      </c>
      <c r="BN36">
        <v>18313.55</v>
      </c>
      <c r="BO36">
        <v>3984.73</v>
      </c>
      <c r="BP36">
        <v>2426.77</v>
      </c>
      <c r="BQ36">
        <v>40741.15</v>
      </c>
      <c r="BR36">
        <v>11895.35</v>
      </c>
      <c r="BS36">
        <v>4455.7700000000004</v>
      </c>
      <c r="BT36">
        <v>40737.360000000001</v>
      </c>
      <c r="BU36">
        <v>30144.31</v>
      </c>
      <c r="BV36">
        <v>32611.33</v>
      </c>
      <c r="BW36">
        <v>6405.19</v>
      </c>
      <c r="BX36">
        <v>4566.18</v>
      </c>
      <c r="BY36">
        <v>34938.07</v>
      </c>
      <c r="BZ36">
        <v>1811.53</v>
      </c>
      <c r="CA36">
        <v>1731.9</v>
      </c>
      <c r="CB36">
        <v>15381.29</v>
      </c>
      <c r="CC36">
        <v>26418.76</v>
      </c>
      <c r="CD36">
        <v>50362.33</v>
      </c>
      <c r="CE36">
        <v>2245.62</v>
      </c>
      <c r="CF36">
        <v>11222.89</v>
      </c>
      <c r="CG36">
        <v>611.98</v>
      </c>
      <c r="CH36">
        <v>9774.89</v>
      </c>
      <c r="CI36">
        <v>5006.6499999999996</v>
      </c>
      <c r="CJ36">
        <v>2113.8000000000002</v>
      </c>
      <c r="CK36">
        <v>70089.78</v>
      </c>
      <c r="CL36">
        <v>4489.9799999999996</v>
      </c>
      <c r="CM36">
        <v>1170.9000000000001</v>
      </c>
      <c r="CN36">
        <v>10355.52</v>
      </c>
      <c r="CO36">
        <v>13468.67</v>
      </c>
      <c r="CP36">
        <v>1279.95</v>
      </c>
      <c r="CQ36">
        <v>23558.91</v>
      </c>
      <c r="CR36">
        <v>1620.63</v>
      </c>
      <c r="CS36">
        <v>4212.21</v>
      </c>
      <c r="CT36">
        <v>870.62</v>
      </c>
      <c r="CU36">
        <v>2160.34</v>
      </c>
      <c r="CV36">
        <v>18474.5</v>
      </c>
      <c r="CW36">
        <v>14104.37</v>
      </c>
      <c r="CX36">
        <v>981.67</v>
      </c>
      <c r="CY36">
        <v>15326.82</v>
      </c>
      <c r="CZ36">
        <v>6158.27</v>
      </c>
      <c r="DA36">
        <v>690.31</v>
      </c>
      <c r="DB36">
        <v>2270.75</v>
      </c>
      <c r="DC36">
        <v>3492.61</v>
      </c>
      <c r="DD36">
        <v>39410.99</v>
      </c>
      <c r="DE36">
        <v>44879.11</v>
      </c>
      <c r="DF36">
        <v>1269.5</v>
      </c>
      <c r="DG36">
        <v>29239.82</v>
      </c>
      <c r="DH36">
        <v>25767.62</v>
      </c>
      <c r="DI36">
        <v>2978.9</v>
      </c>
      <c r="DJ36">
        <v>10706.26</v>
      </c>
      <c r="DK36">
        <v>5877.53</v>
      </c>
      <c r="DL36">
        <v>4101.41</v>
      </c>
      <c r="DM36">
        <v>15017.36</v>
      </c>
      <c r="DN36">
        <v>23868.33</v>
      </c>
      <c r="DO36">
        <v>4904.18</v>
      </c>
      <c r="DP36">
        <v>3345.97</v>
      </c>
      <c r="DQ36">
        <v>10050.76</v>
      </c>
      <c r="DR36">
        <v>937.83</v>
      </c>
      <c r="DS36">
        <v>24058.14</v>
      </c>
      <c r="DT36">
        <v>2046.02</v>
      </c>
      <c r="DU36">
        <v>2425.4299999999998</v>
      </c>
      <c r="DV36">
        <v>49647.12</v>
      </c>
      <c r="DW36">
        <v>1001.09</v>
      </c>
      <c r="DX36">
        <v>4908.74</v>
      </c>
      <c r="DY36">
        <v>2121.0700000000002</v>
      </c>
      <c r="DZ36">
        <v>9109.98</v>
      </c>
      <c r="EA36">
        <v>36565.42</v>
      </c>
      <c r="EB36">
        <v>6774.46</v>
      </c>
      <c r="EC36">
        <v>16022.57</v>
      </c>
      <c r="ED36">
        <v>3529.82</v>
      </c>
      <c r="EE36">
        <v>20471.23</v>
      </c>
      <c r="EF36">
        <v>1206.0899999999999</v>
      </c>
      <c r="EG36">
        <v>1249.42</v>
      </c>
      <c r="EH36">
        <v>9062.08</v>
      </c>
      <c r="EI36">
        <v>18973.14</v>
      </c>
      <c r="EJ36">
        <v>8319.24</v>
      </c>
      <c r="EK36">
        <v>11859.41</v>
      </c>
      <c r="EL36">
        <v>35008.58</v>
      </c>
      <c r="EM36">
        <v>1350.22</v>
      </c>
      <c r="EN36">
        <v>1207.56</v>
      </c>
      <c r="EO36">
        <v>9844.59</v>
      </c>
      <c r="EP36">
        <v>49138.48</v>
      </c>
      <c r="EQ36">
        <v>8288.42</v>
      </c>
      <c r="ER36">
        <v>8181.38</v>
      </c>
      <c r="ES36">
        <v>32243.37</v>
      </c>
      <c r="ET36">
        <v>2629.56</v>
      </c>
      <c r="EU36">
        <v>9732.7099999999991</v>
      </c>
      <c r="EV36">
        <v>1426.87</v>
      </c>
      <c r="EW36">
        <v>1530.02</v>
      </c>
    </row>
    <row r="37" spans="1:153" x14ac:dyDescent="0.2">
      <c r="A37">
        <v>2005</v>
      </c>
      <c r="B37">
        <v>42680.94</v>
      </c>
      <c r="C37">
        <v>3363.74</v>
      </c>
      <c r="D37">
        <v>28563.83</v>
      </c>
      <c r="E37">
        <v>5848.39</v>
      </c>
      <c r="F37">
        <v>12764.81</v>
      </c>
      <c r="G37">
        <v>16346.9</v>
      </c>
      <c r="H37">
        <v>39925.660000000003</v>
      </c>
      <c r="I37">
        <v>38499.550000000003</v>
      </c>
      <c r="J37">
        <v>605.12</v>
      </c>
      <c r="K37">
        <v>36384.080000000002</v>
      </c>
      <c r="L37">
        <v>1801.52</v>
      </c>
      <c r="M37">
        <v>1242.69</v>
      </c>
      <c r="N37">
        <v>1461.44</v>
      </c>
      <c r="O37">
        <v>10842.1</v>
      </c>
      <c r="P37">
        <v>36970.07</v>
      </c>
      <c r="Q37">
        <v>35196.61</v>
      </c>
      <c r="R37">
        <v>7506.96</v>
      </c>
      <c r="S37">
        <v>50765.07</v>
      </c>
      <c r="T37">
        <v>3743.53</v>
      </c>
      <c r="U37">
        <v>8812.89</v>
      </c>
      <c r="V37">
        <v>20937.22</v>
      </c>
      <c r="W37">
        <v>5242.94</v>
      </c>
      <c r="X37">
        <v>12599.56</v>
      </c>
      <c r="Y37">
        <v>839.24</v>
      </c>
      <c r="Z37">
        <v>40917.94</v>
      </c>
      <c r="AA37">
        <v>44663.59</v>
      </c>
      <c r="AB37">
        <v>13403.45</v>
      </c>
      <c r="AC37">
        <v>6228.76</v>
      </c>
      <c r="AD37">
        <v>2057.5</v>
      </c>
      <c r="AE37">
        <v>2570.42</v>
      </c>
      <c r="AF37">
        <v>576.28</v>
      </c>
      <c r="AG37">
        <v>3281.68</v>
      </c>
      <c r="AH37">
        <v>7615.52</v>
      </c>
      <c r="AI37">
        <v>2938.48</v>
      </c>
      <c r="AJ37">
        <v>4065.04</v>
      </c>
      <c r="AK37">
        <v>10607.13</v>
      </c>
      <c r="AL37">
        <v>63009.75</v>
      </c>
      <c r="AM37">
        <v>30873.9</v>
      </c>
      <c r="AN37">
        <v>35637.21</v>
      </c>
      <c r="AO37">
        <v>2545.33</v>
      </c>
      <c r="AP37">
        <v>8129.06</v>
      </c>
      <c r="AQ37">
        <v>37054.879999999997</v>
      </c>
      <c r="AR37">
        <v>8397.39</v>
      </c>
      <c r="AS37">
        <v>11644.56</v>
      </c>
      <c r="AT37">
        <v>7186.56</v>
      </c>
      <c r="AU37">
        <v>5203.6400000000003</v>
      </c>
      <c r="AV37">
        <v>30136.85</v>
      </c>
      <c r="AW37">
        <v>630.04999999999995</v>
      </c>
      <c r="AX37">
        <v>35202.559999999998</v>
      </c>
      <c r="AY37">
        <v>5932.43</v>
      </c>
      <c r="AZ37">
        <v>33644.949999999997</v>
      </c>
      <c r="BA37">
        <v>17201.93</v>
      </c>
      <c r="BB37">
        <v>36188.61</v>
      </c>
      <c r="BC37">
        <v>3006.71</v>
      </c>
      <c r="BD37">
        <v>1539.43</v>
      </c>
      <c r="BE37">
        <v>2582.61</v>
      </c>
      <c r="BF37">
        <v>1402.4</v>
      </c>
      <c r="BG37">
        <v>20988.51</v>
      </c>
      <c r="BH37">
        <v>27433.52</v>
      </c>
      <c r="BI37">
        <v>9847.67</v>
      </c>
      <c r="BJ37">
        <v>5251.47</v>
      </c>
      <c r="BK37">
        <v>43864.639999999999</v>
      </c>
      <c r="BL37">
        <v>3365.07</v>
      </c>
      <c r="BM37">
        <v>1535.25</v>
      </c>
      <c r="BN37">
        <v>19052.27</v>
      </c>
      <c r="BO37">
        <v>4264.0600000000004</v>
      </c>
      <c r="BP37">
        <v>2679.5</v>
      </c>
      <c r="BQ37">
        <v>43081.1</v>
      </c>
      <c r="BR37">
        <v>13937.49</v>
      </c>
      <c r="BS37">
        <v>4461.76</v>
      </c>
      <c r="BT37">
        <v>44273.68</v>
      </c>
      <c r="BU37">
        <v>29434.71</v>
      </c>
      <c r="BV37">
        <v>32961.19</v>
      </c>
      <c r="BW37">
        <v>6610.01</v>
      </c>
      <c r="BX37">
        <v>5010.37</v>
      </c>
      <c r="BY37">
        <v>35357.39</v>
      </c>
      <c r="BZ37">
        <v>1855.36</v>
      </c>
      <c r="CA37">
        <v>1914.44</v>
      </c>
      <c r="CB37">
        <v>18441.62</v>
      </c>
      <c r="CC37">
        <v>27324.44</v>
      </c>
      <c r="CD37">
        <v>64365.11</v>
      </c>
      <c r="CE37">
        <v>2284.94</v>
      </c>
      <c r="CF37">
        <v>12781.07</v>
      </c>
      <c r="CG37">
        <v>613</v>
      </c>
      <c r="CH37">
        <v>9899.42</v>
      </c>
      <c r="CI37">
        <v>5147.68</v>
      </c>
      <c r="CJ37">
        <v>2183.2600000000002</v>
      </c>
      <c r="CK37">
        <v>75124.100000000006</v>
      </c>
      <c r="CL37">
        <v>4305.8</v>
      </c>
      <c r="CM37">
        <v>1190.46</v>
      </c>
      <c r="CN37">
        <v>9348.4599999999991</v>
      </c>
      <c r="CO37">
        <v>13691.27</v>
      </c>
      <c r="CP37">
        <v>1324.58</v>
      </c>
      <c r="CQ37">
        <v>24279.58</v>
      </c>
      <c r="CR37">
        <v>1884.53</v>
      </c>
      <c r="CS37">
        <v>4946.9399999999996</v>
      </c>
      <c r="CT37">
        <v>919.32</v>
      </c>
      <c r="CU37">
        <v>2219.85</v>
      </c>
      <c r="CV37">
        <v>17697.29</v>
      </c>
      <c r="CW37">
        <v>13137.62</v>
      </c>
      <c r="CX37">
        <v>989.19</v>
      </c>
      <c r="CY37">
        <v>16123.87</v>
      </c>
      <c r="CZ37">
        <v>6314.03</v>
      </c>
      <c r="DA37">
        <v>693.21</v>
      </c>
      <c r="DB37">
        <v>3458.77</v>
      </c>
      <c r="DC37">
        <v>3548.05</v>
      </c>
      <c r="DD37">
        <v>41080.21</v>
      </c>
      <c r="DE37">
        <v>49907.53</v>
      </c>
      <c r="DF37">
        <v>1268.44</v>
      </c>
      <c r="DG37">
        <v>29036.92</v>
      </c>
      <c r="DH37">
        <v>26646.62</v>
      </c>
      <c r="DI37">
        <v>3145.59</v>
      </c>
      <c r="DJ37">
        <v>11828.84</v>
      </c>
      <c r="DK37">
        <v>6384.92</v>
      </c>
      <c r="DL37">
        <v>4055.16</v>
      </c>
      <c r="DM37">
        <v>15460.21</v>
      </c>
      <c r="DN37">
        <v>24848.68</v>
      </c>
      <c r="DO37">
        <v>4820.9799999999996</v>
      </c>
      <c r="DP37">
        <v>3561.45</v>
      </c>
      <c r="DQ37">
        <v>10464.92</v>
      </c>
      <c r="DR37">
        <v>1011.31</v>
      </c>
      <c r="DS37">
        <v>28314.6</v>
      </c>
      <c r="DT37">
        <v>2297.25</v>
      </c>
      <c r="DU37">
        <v>2485.09</v>
      </c>
      <c r="DV37">
        <v>56183.78</v>
      </c>
      <c r="DW37">
        <v>955.68</v>
      </c>
      <c r="DX37">
        <v>5180.57</v>
      </c>
      <c r="DY37">
        <v>2173.69</v>
      </c>
      <c r="DZ37">
        <v>9541.3799999999992</v>
      </c>
      <c r="EA37">
        <v>36747.22</v>
      </c>
      <c r="EB37">
        <v>7076.69</v>
      </c>
      <c r="EC37">
        <v>18066.080000000002</v>
      </c>
      <c r="ED37">
        <v>5238.4799999999996</v>
      </c>
      <c r="EE37">
        <v>22237.88</v>
      </c>
      <c r="EF37">
        <v>1459.46</v>
      </c>
      <c r="EG37">
        <v>1150</v>
      </c>
      <c r="EH37">
        <v>9439.5300000000007</v>
      </c>
      <c r="EI37">
        <v>20448.38</v>
      </c>
      <c r="EJ37">
        <v>8554.16</v>
      </c>
      <c r="EK37">
        <v>12793.7</v>
      </c>
      <c r="EL37">
        <v>35978.54</v>
      </c>
      <c r="EM37">
        <v>1448.15</v>
      </c>
      <c r="EN37">
        <v>1284.3499999999999</v>
      </c>
      <c r="EO37">
        <v>10227.25</v>
      </c>
      <c r="EP37">
        <v>50303.86</v>
      </c>
      <c r="EQ37">
        <v>8481.7099999999991</v>
      </c>
      <c r="ER37">
        <v>10074.74</v>
      </c>
      <c r="ES37">
        <v>36389.85</v>
      </c>
      <c r="ET37">
        <v>2887.34</v>
      </c>
      <c r="EU37">
        <v>10168.969999999999</v>
      </c>
      <c r="EV37">
        <v>1560.08</v>
      </c>
      <c r="EW37">
        <v>1234.72</v>
      </c>
    </row>
    <row r="38" spans="1:153" x14ac:dyDescent="0.2">
      <c r="A38">
        <v>2006</v>
      </c>
      <c r="B38">
        <v>42730.7</v>
      </c>
      <c r="C38">
        <v>4115.21</v>
      </c>
      <c r="D38">
        <v>33210.519999999997</v>
      </c>
      <c r="E38">
        <v>6406.83</v>
      </c>
      <c r="F38">
        <v>13770.24</v>
      </c>
      <c r="G38">
        <v>18305.13</v>
      </c>
      <c r="H38">
        <v>40703.9</v>
      </c>
      <c r="I38">
        <v>40318.46</v>
      </c>
      <c r="J38">
        <v>612.79999999999995</v>
      </c>
      <c r="K38">
        <v>37592.67</v>
      </c>
      <c r="L38">
        <v>1790.5</v>
      </c>
      <c r="M38">
        <v>1251.67</v>
      </c>
      <c r="N38">
        <v>1588.51</v>
      </c>
      <c r="O38">
        <v>11680.36</v>
      </c>
      <c r="P38">
        <v>38739.72</v>
      </c>
      <c r="Q38">
        <v>34926.559999999998</v>
      </c>
      <c r="R38">
        <v>7687.68</v>
      </c>
      <c r="S38">
        <v>54633.65</v>
      </c>
      <c r="T38">
        <v>4095.96</v>
      </c>
      <c r="U38">
        <v>9515.43</v>
      </c>
      <c r="V38">
        <v>19633.349999999999</v>
      </c>
      <c r="W38">
        <v>5495.12</v>
      </c>
      <c r="X38">
        <v>13214</v>
      </c>
      <c r="Y38">
        <v>852.75</v>
      </c>
      <c r="Z38">
        <v>41138.86</v>
      </c>
      <c r="AA38">
        <v>48280.18</v>
      </c>
      <c r="AB38">
        <v>15648.71</v>
      </c>
      <c r="AC38">
        <v>6844.39</v>
      </c>
      <c r="AD38">
        <v>2129.7199999999998</v>
      </c>
      <c r="AE38">
        <v>2605.88</v>
      </c>
      <c r="AF38">
        <v>585.16</v>
      </c>
      <c r="AG38">
        <v>3467.57</v>
      </c>
      <c r="AH38">
        <v>8281.32</v>
      </c>
      <c r="AI38">
        <v>2881.26</v>
      </c>
      <c r="AJ38">
        <v>4428.63</v>
      </c>
      <c r="AK38">
        <v>10979.12</v>
      </c>
      <c r="AL38">
        <v>64055.66</v>
      </c>
      <c r="AM38">
        <v>32547.93</v>
      </c>
      <c r="AN38">
        <v>37150.160000000003</v>
      </c>
      <c r="AO38">
        <v>2884.18</v>
      </c>
      <c r="AP38">
        <v>8741.17</v>
      </c>
      <c r="AQ38">
        <v>39691.58</v>
      </c>
      <c r="AR38">
        <v>9277.91</v>
      </c>
      <c r="AS38">
        <v>12669.24</v>
      </c>
      <c r="AT38">
        <v>7692.93</v>
      </c>
      <c r="AU38">
        <v>5714.7</v>
      </c>
      <c r="AV38">
        <v>32784.449999999997</v>
      </c>
      <c r="AW38">
        <v>641.73</v>
      </c>
      <c r="AX38">
        <v>36694.17</v>
      </c>
      <c r="AY38">
        <v>6230.2</v>
      </c>
      <c r="AZ38">
        <v>34900.83</v>
      </c>
      <c r="BA38">
        <v>15256.29</v>
      </c>
      <c r="BB38">
        <v>37359.760000000002</v>
      </c>
      <c r="BC38">
        <v>3077.41</v>
      </c>
      <c r="BD38">
        <v>1546.03</v>
      </c>
      <c r="BE38">
        <v>2469.8200000000002</v>
      </c>
      <c r="BF38">
        <v>1335.5</v>
      </c>
      <c r="BG38">
        <v>19244.54</v>
      </c>
      <c r="BH38">
        <v>29838.67</v>
      </c>
      <c r="BI38">
        <v>9724.49</v>
      </c>
      <c r="BJ38">
        <v>5480.76</v>
      </c>
      <c r="BK38">
        <v>45199.81</v>
      </c>
      <c r="BL38">
        <v>3519.53</v>
      </c>
      <c r="BM38">
        <v>1517.2</v>
      </c>
      <c r="BN38">
        <v>19974.38</v>
      </c>
      <c r="BO38">
        <v>4655.2700000000004</v>
      </c>
      <c r="BP38">
        <v>2953.98</v>
      </c>
      <c r="BQ38">
        <v>46786.28</v>
      </c>
      <c r="BR38">
        <v>14804.13</v>
      </c>
      <c r="BS38">
        <v>5223.4399999999996</v>
      </c>
      <c r="BT38">
        <v>46175.98</v>
      </c>
      <c r="BU38">
        <v>29684.639999999999</v>
      </c>
      <c r="BV38">
        <v>34478.19</v>
      </c>
      <c r="BW38">
        <v>6947.32</v>
      </c>
      <c r="BX38">
        <v>5617.08</v>
      </c>
      <c r="BY38">
        <v>35909.32</v>
      </c>
      <c r="BZ38">
        <v>1993.75</v>
      </c>
      <c r="CA38">
        <v>2035.67</v>
      </c>
      <c r="CB38">
        <v>18385.349999999999</v>
      </c>
      <c r="CC38">
        <v>28248.53</v>
      </c>
      <c r="CD38">
        <v>75600.42</v>
      </c>
      <c r="CE38">
        <v>2895.27</v>
      </c>
      <c r="CF38">
        <v>12553.9</v>
      </c>
      <c r="CG38">
        <v>626.09</v>
      </c>
      <c r="CH38">
        <v>9498.8799999999992</v>
      </c>
      <c r="CI38">
        <v>5660.52</v>
      </c>
      <c r="CJ38">
        <v>2227.62</v>
      </c>
      <c r="CK38">
        <v>82331.039999999994</v>
      </c>
      <c r="CL38">
        <v>4672.57</v>
      </c>
      <c r="CM38">
        <v>1240.08</v>
      </c>
      <c r="CN38">
        <v>11743.36</v>
      </c>
      <c r="CO38">
        <v>14310.64</v>
      </c>
      <c r="CP38">
        <v>1491.74</v>
      </c>
      <c r="CQ38">
        <v>24749.59</v>
      </c>
      <c r="CR38">
        <v>2143</v>
      </c>
      <c r="CS38">
        <v>5981.51</v>
      </c>
      <c r="CT38">
        <v>956.51</v>
      </c>
      <c r="CU38">
        <v>2960.68</v>
      </c>
      <c r="CV38">
        <v>17238.7</v>
      </c>
      <c r="CW38">
        <v>13820.31</v>
      </c>
      <c r="CX38">
        <v>998.9</v>
      </c>
      <c r="CY38">
        <v>17066.330000000002</v>
      </c>
      <c r="CZ38">
        <v>7106.21</v>
      </c>
      <c r="DA38">
        <v>705.74</v>
      </c>
      <c r="DB38">
        <v>3551.33</v>
      </c>
      <c r="DC38">
        <v>3586.27</v>
      </c>
      <c r="DD38">
        <v>43355.03</v>
      </c>
      <c r="DE38">
        <v>55063.55</v>
      </c>
      <c r="DF38">
        <v>1316.26</v>
      </c>
      <c r="DG38">
        <v>29575.85</v>
      </c>
      <c r="DH38">
        <v>38457.9</v>
      </c>
      <c r="DI38">
        <v>3350.27</v>
      </c>
      <c r="DJ38">
        <v>12694.37</v>
      </c>
      <c r="DK38">
        <v>7311.8</v>
      </c>
      <c r="DL38">
        <v>4282.5200000000004</v>
      </c>
      <c r="DM38">
        <v>16415.86</v>
      </c>
      <c r="DN38">
        <v>26173.06</v>
      </c>
      <c r="DO38">
        <v>5007.16</v>
      </c>
      <c r="DP38">
        <v>3352.45</v>
      </c>
      <c r="DQ38">
        <v>12232.3</v>
      </c>
      <c r="DR38">
        <v>1100.3699999999999</v>
      </c>
      <c r="DS38">
        <v>32015.57</v>
      </c>
      <c r="DT38">
        <v>2677.24</v>
      </c>
      <c r="DU38">
        <v>2492.17</v>
      </c>
      <c r="DV38">
        <v>59335.18</v>
      </c>
      <c r="DW38">
        <v>973.33</v>
      </c>
      <c r="DX38">
        <v>5484.25</v>
      </c>
      <c r="DY38">
        <v>2285.29</v>
      </c>
      <c r="DZ38">
        <v>10267.98</v>
      </c>
      <c r="EA38">
        <v>39528.720000000001</v>
      </c>
      <c r="EB38">
        <v>7328.46</v>
      </c>
      <c r="EC38">
        <v>20108.18</v>
      </c>
      <c r="ED38">
        <v>4953.03</v>
      </c>
      <c r="EE38">
        <v>25096.080000000002</v>
      </c>
      <c r="EF38">
        <v>1488.47</v>
      </c>
      <c r="EG38">
        <v>1143.92</v>
      </c>
      <c r="EH38">
        <v>10179.19</v>
      </c>
      <c r="EI38">
        <v>24120.93</v>
      </c>
      <c r="EJ38">
        <v>8902.09</v>
      </c>
      <c r="EK38">
        <v>14492.32</v>
      </c>
      <c r="EL38">
        <v>36972.21</v>
      </c>
      <c r="EM38">
        <v>1506.54</v>
      </c>
      <c r="EN38">
        <v>1341.81</v>
      </c>
      <c r="EO38">
        <v>10887.07</v>
      </c>
      <c r="EP38">
        <v>51271.01</v>
      </c>
      <c r="EQ38">
        <v>9076.5300000000007</v>
      </c>
      <c r="ER38">
        <v>11663.42</v>
      </c>
      <c r="ES38">
        <v>34755.33</v>
      </c>
      <c r="ET38">
        <v>3121.4</v>
      </c>
      <c r="EU38">
        <v>10844.27</v>
      </c>
      <c r="EV38">
        <v>1822.3</v>
      </c>
      <c r="EW38">
        <v>1097.1099999999999</v>
      </c>
    </row>
    <row r="39" spans="1:153" x14ac:dyDescent="0.2">
      <c r="A39">
        <v>2007</v>
      </c>
      <c r="B39">
        <v>44776.66</v>
      </c>
      <c r="C39">
        <v>4353.8100000000004</v>
      </c>
      <c r="D39">
        <v>39179.519999999997</v>
      </c>
      <c r="E39">
        <v>7014.49</v>
      </c>
      <c r="F39">
        <v>14940.02</v>
      </c>
      <c r="G39">
        <v>20419.18</v>
      </c>
      <c r="H39">
        <v>41337.769999999997</v>
      </c>
      <c r="I39">
        <v>41867.300000000003</v>
      </c>
      <c r="J39">
        <v>616.26</v>
      </c>
      <c r="K39">
        <v>38936.949999999997</v>
      </c>
      <c r="L39">
        <v>1806.08</v>
      </c>
      <c r="M39">
        <v>1235.06</v>
      </c>
      <c r="N39">
        <v>1752.89</v>
      </c>
      <c r="O39">
        <v>13094.76</v>
      </c>
      <c r="P39">
        <v>41015.760000000002</v>
      </c>
      <c r="Q39">
        <v>35920.26</v>
      </c>
      <c r="R39">
        <v>7762.9</v>
      </c>
      <c r="S39">
        <v>60522.49</v>
      </c>
      <c r="T39">
        <v>4248.84</v>
      </c>
      <c r="U39">
        <v>10462.15</v>
      </c>
      <c r="V39">
        <v>21108.3</v>
      </c>
      <c r="W39">
        <v>6161.35</v>
      </c>
      <c r="X39">
        <v>13347.71</v>
      </c>
      <c r="Y39">
        <v>868.91</v>
      </c>
      <c r="Z39">
        <v>41359.9</v>
      </c>
      <c r="AA39">
        <v>52723.54</v>
      </c>
      <c r="AB39">
        <v>16855.54</v>
      </c>
      <c r="AC39">
        <v>7330.28</v>
      </c>
      <c r="AD39">
        <v>2178.77</v>
      </c>
      <c r="AE39">
        <v>2661.27</v>
      </c>
      <c r="AF39">
        <v>618.26</v>
      </c>
      <c r="AG39">
        <v>2833.57</v>
      </c>
      <c r="AH39">
        <v>9024.0400000000009</v>
      </c>
      <c r="AI39">
        <v>2297.0300000000002</v>
      </c>
      <c r="AJ39">
        <v>5006.97</v>
      </c>
      <c r="AK39">
        <v>11622.56</v>
      </c>
      <c r="AL39">
        <v>64219.09</v>
      </c>
      <c r="AM39">
        <v>34802.589999999997</v>
      </c>
      <c r="AN39">
        <v>39135.4</v>
      </c>
      <c r="AO39">
        <v>2829.76</v>
      </c>
      <c r="AP39">
        <v>9243.7199999999993</v>
      </c>
      <c r="AQ39">
        <v>41254.79</v>
      </c>
      <c r="AR39">
        <v>10017.120000000001</v>
      </c>
      <c r="AS39">
        <v>12400.21</v>
      </c>
      <c r="AT39">
        <v>8057.27</v>
      </c>
      <c r="AU39">
        <v>6364.81</v>
      </c>
      <c r="AV39">
        <v>34771.54</v>
      </c>
      <c r="AW39">
        <v>764.97</v>
      </c>
      <c r="AX39">
        <v>39887.279999999999</v>
      </c>
      <c r="AY39">
        <v>6289.63</v>
      </c>
      <c r="AZ39">
        <v>36463.199999999997</v>
      </c>
      <c r="BA39">
        <v>14476.78</v>
      </c>
      <c r="BB39">
        <v>37910.199999999997</v>
      </c>
      <c r="BC39">
        <v>3537.1</v>
      </c>
      <c r="BD39">
        <v>1556.8</v>
      </c>
      <c r="BE39">
        <v>2435.61</v>
      </c>
      <c r="BF39">
        <v>1345.19</v>
      </c>
      <c r="BG39">
        <v>21142.23</v>
      </c>
      <c r="BH39">
        <v>30585.69</v>
      </c>
      <c r="BI39">
        <v>10534.41</v>
      </c>
      <c r="BJ39">
        <v>5793.81</v>
      </c>
      <c r="BK39">
        <v>47759.360000000001</v>
      </c>
      <c r="BL39">
        <v>3652.13</v>
      </c>
      <c r="BM39">
        <v>1593.27</v>
      </c>
      <c r="BN39">
        <v>20589.45</v>
      </c>
      <c r="BO39">
        <v>5094.29</v>
      </c>
      <c r="BP39">
        <v>3290.87</v>
      </c>
      <c r="BQ39">
        <v>50000.59</v>
      </c>
      <c r="BR39">
        <v>16489.95</v>
      </c>
      <c r="BS39">
        <v>5857.15</v>
      </c>
      <c r="BT39">
        <v>46952.85</v>
      </c>
      <c r="BU39">
        <v>29824.400000000001</v>
      </c>
      <c r="BV39">
        <v>35872.660000000003</v>
      </c>
      <c r="BW39">
        <v>7267.47</v>
      </c>
      <c r="BX39">
        <v>6278.17</v>
      </c>
      <c r="BY39">
        <v>36599.730000000003</v>
      </c>
      <c r="BZ39">
        <v>2094.29</v>
      </c>
      <c r="CA39">
        <v>2179.5500000000002</v>
      </c>
      <c r="CB39">
        <v>18598.53</v>
      </c>
      <c r="CC39">
        <v>29846.18</v>
      </c>
      <c r="CD39">
        <v>77976.160000000003</v>
      </c>
      <c r="CE39">
        <v>3187.69</v>
      </c>
      <c r="CF39">
        <v>13482.25</v>
      </c>
      <c r="CG39">
        <v>726.69</v>
      </c>
      <c r="CH39">
        <v>9941.73</v>
      </c>
      <c r="CI39">
        <v>6157.13</v>
      </c>
      <c r="CJ39">
        <v>2277.88</v>
      </c>
      <c r="CK39">
        <v>87294.59</v>
      </c>
      <c r="CL39">
        <v>4890.71</v>
      </c>
      <c r="CM39">
        <v>1265.74</v>
      </c>
      <c r="CN39">
        <v>13196.86</v>
      </c>
      <c r="CO39">
        <v>14544.99</v>
      </c>
      <c r="CP39">
        <v>1459.51</v>
      </c>
      <c r="CQ39">
        <v>26411.200000000001</v>
      </c>
      <c r="CR39">
        <v>2376.7800000000002</v>
      </c>
      <c r="CS39">
        <v>6585.1</v>
      </c>
      <c r="CT39">
        <v>974.4</v>
      </c>
      <c r="CU39">
        <v>2865.25</v>
      </c>
      <c r="CV39">
        <v>17712.7</v>
      </c>
      <c r="CW39">
        <v>14960.76</v>
      </c>
      <c r="CX39">
        <v>1148.4100000000001</v>
      </c>
      <c r="CY39">
        <v>18120.310000000001</v>
      </c>
      <c r="CZ39">
        <v>7356.49</v>
      </c>
      <c r="DA39">
        <v>705.53</v>
      </c>
      <c r="DB39">
        <v>4468.68</v>
      </c>
      <c r="DC39">
        <v>3710.57</v>
      </c>
      <c r="DD39">
        <v>46014.9</v>
      </c>
      <c r="DE39">
        <v>57068.160000000003</v>
      </c>
      <c r="DF39">
        <v>1385</v>
      </c>
      <c r="DG39">
        <v>31360.9</v>
      </c>
      <c r="DH39">
        <v>40960.050000000003</v>
      </c>
      <c r="DI39">
        <v>3563.78</v>
      </c>
      <c r="DJ39">
        <v>11940.6</v>
      </c>
      <c r="DK39">
        <v>7983.11</v>
      </c>
      <c r="DL39">
        <v>4562.7299999999996</v>
      </c>
      <c r="DM39">
        <v>17966.849999999999</v>
      </c>
      <c r="DN39">
        <v>27020.799999999999</v>
      </c>
      <c r="DO39">
        <v>5424.77</v>
      </c>
      <c r="DP39">
        <v>3371.51</v>
      </c>
      <c r="DQ39">
        <v>14224.09</v>
      </c>
      <c r="DR39">
        <v>1142.9000000000001</v>
      </c>
      <c r="DS39">
        <v>34430.720000000001</v>
      </c>
      <c r="DT39">
        <v>2710.73</v>
      </c>
      <c r="DU39">
        <v>2582.15</v>
      </c>
      <c r="DV39">
        <v>63381.79</v>
      </c>
      <c r="DW39">
        <v>1009.23</v>
      </c>
      <c r="DX39">
        <v>5679.11</v>
      </c>
      <c r="DY39">
        <v>2324.0700000000002</v>
      </c>
      <c r="DZ39">
        <v>10862.17</v>
      </c>
      <c r="EA39">
        <v>42660.94</v>
      </c>
      <c r="EB39">
        <v>7287.35</v>
      </c>
      <c r="EC39">
        <v>21659.360000000001</v>
      </c>
      <c r="ED39">
        <v>5094.0200000000004</v>
      </c>
      <c r="EE39">
        <v>25587.07</v>
      </c>
      <c r="EF39">
        <v>1595.94</v>
      </c>
      <c r="EG39">
        <v>1115.8699999999999</v>
      </c>
      <c r="EH39">
        <v>11038.67</v>
      </c>
      <c r="EI39">
        <v>26650.84</v>
      </c>
      <c r="EJ39">
        <v>9402.4599999999991</v>
      </c>
      <c r="EK39">
        <v>15716.07</v>
      </c>
      <c r="EL39">
        <v>38591.120000000003</v>
      </c>
      <c r="EM39">
        <v>1616.79</v>
      </c>
      <c r="EN39">
        <v>1394.62</v>
      </c>
      <c r="EO39">
        <v>12002.86</v>
      </c>
      <c r="EP39">
        <v>51720.58</v>
      </c>
      <c r="EQ39">
        <v>9402.34</v>
      </c>
      <c r="ER39">
        <v>13099.27</v>
      </c>
      <c r="ES39">
        <v>33212.699999999997</v>
      </c>
      <c r="ET39">
        <v>3320.06</v>
      </c>
      <c r="EU39">
        <v>11368.31</v>
      </c>
      <c r="EV39">
        <v>2431.9899999999998</v>
      </c>
      <c r="EW39">
        <v>1115</v>
      </c>
    </row>
    <row r="40" spans="1:153" x14ac:dyDescent="0.2">
      <c r="A40">
        <v>2008</v>
      </c>
      <c r="B40">
        <v>45110.66</v>
      </c>
      <c r="C40">
        <v>5014.29</v>
      </c>
      <c r="D40">
        <v>38608.94</v>
      </c>
      <c r="E40">
        <v>7749.34</v>
      </c>
      <c r="F40">
        <v>15703.44</v>
      </c>
      <c r="G40">
        <v>21255.360000000001</v>
      </c>
      <c r="H40">
        <v>41295.4</v>
      </c>
      <c r="I40">
        <v>42896.36</v>
      </c>
      <c r="J40">
        <v>640.27</v>
      </c>
      <c r="K40">
        <v>39678.75</v>
      </c>
      <c r="L40">
        <v>1844.64</v>
      </c>
      <c r="M40">
        <v>1248.8</v>
      </c>
      <c r="N40">
        <v>1892.52</v>
      </c>
      <c r="O40">
        <v>14229.54</v>
      </c>
      <c r="P40">
        <v>43683.360000000001</v>
      </c>
      <c r="Q40">
        <v>34126.730000000003</v>
      </c>
      <c r="R40">
        <v>7509.77</v>
      </c>
      <c r="S40">
        <v>63268.17</v>
      </c>
      <c r="T40">
        <v>4604.34</v>
      </c>
      <c r="U40">
        <v>11472.68</v>
      </c>
      <c r="V40">
        <v>20034.330000000002</v>
      </c>
      <c r="W40">
        <v>5875.57</v>
      </c>
      <c r="X40">
        <v>12718.23</v>
      </c>
      <c r="Y40">
        <v>861.86</v>
      </c>
      <c r="Z40">
        <v>41346.17</v>
      </c>
      <c r="AA40">
        <v>54403.86</v>
      </c>
      <c r="AB40">
        <v>16349.52</v>
      </c>
      <c r="AC40">
        <v>7635.55</v>
      </c>
      <c r="AD40">
        <v>2298.34</v>
      </c>
      <c r="AE40">
        <v>2688.55</v>
      </c>
      <c r="AF40">
        <v>593.79999999999995</v>
      </c>
      <c r="AG40">
        <v>3654.57</v>
      </c>
      <c r="AH40">
        <v>9615.65</v>
      </c>
      <c r="AI40">
        <v>2358.98</v>
      </c>
      <c r="AJ40">
        <v>5386.96</v>
      </c>
      <c r="AK40">
        <v>11871.93</v>
      </c>
      <c r="AL40">
        <v>62243.13</v>
      </c>
      <c r="AM40">
        <v>36136.93</v>
      </c>
      <c r="AN40">
        <v>39986.42</v>
      </c>
      <c r="AO40">
        <v>3028.7</v>
      </c>
      <c r="AP40">
        <v>9908.3799999999992</v>
      </c>
      <c r="AQ40">
        <v>42729.41</v>
      </c>
      <c r="AR40">
        <v>10039.049999999999</v>
      </c>
      <c r="AS40">
        <v>12989.82</v>
      </c>
      <c r="AT40">
        <v>8788</v>
      </c>
      <c r="AU40">
        <v>7050.48</v>
      </c>
      <c r="AV40">
        <v>34931.64</v>
      </c>
      <c r="AW40">
        <v>808.97</v>
      </c>
      <c r="AX40">
        <v>41531.589999999997</v>
      </c>
      <c r="AY40">
        <v>6448.68</v>
      </c>
      <c r="AZ40">
        <v>36689.550000000003</v>
      </c>
      <c r="BA40">
        <v>14430.67</v>
      </c>
      <c r="BB40">
        <v>37725.160000000003</v>
      </c>
      <c r="BC40">
        <v>3782.38</v>
      </c>
      <c r="BD40">
        <v>1579.24</v>
      </c>
      <c r="BE40">
        <v>2455.5</v>
      </c>
      <c r="BF40">
        <v>1340.58</v>
      </c>
      <c r="BG40">
        <v>29615.23</v>
      </c>
      <c r="BH40">
        <v>31339.95</v>
      </c>
      <c r="BI40">
        <v>10915.16</v>
      </c>
      <c r="BJ40">
        <v>5942.37</v>
      </c>
      <c r="BK40">
        <v>47564.47</v>
      </c>
      <c r="BL40">
        <v>3639.19</v>
      </c>
      <c r="BM40">
        <v>1525.43</v>
      </c>
      <c r="BN40">
        <v>21810.55</v>
      </c>
      <c r="BO40">
        <v>5809.18</v>
      </c>
      <c r="BP40">
        <v>3359.12</v>
      </c>
      <c r="BQ40">
        <v>46151.5</v>
      </c>
      <c r="BR40">
        <v>16272.63</v>
      </c>
      <c r="BS40">
        <v>6792.86</v>
      </c>
      <c r="BT40">
        <v>51970.48</v>
      </c>
      <c r="BU40">
        <v>29095.16</v>
      </c>
      <c r="BV40">
        <v>36608.42</v>
      </c>
      <c r="BW40">
        <v>7042.04</v>
      </c>
      <c r="BX40">
        <v>7720.66</v>
      </c>
      <c r="BY40">
        <v>35884.46</v>
      </c>
      <c r="BZ40">
        <v>2110.15</v>
      </c>
      <c r="CA40">
        <v>2410.54</v>
      </c>
      <c r="CB40">
        <v>20198.53</v>
      </c>
      <c r="CC40">
        <v>29835.7</v>
      </c>
      <c r="CD40">
        <v>83943.23</v>
      </c>
      <c r="CE40">
        <v>3319.22</v>
      </c>
      <c r="CF40">
        <v>14384.55</v>
      </c>
      <c r="CG40">
        <v>734.99</v>
      </c>
      <c r="CH40">
        <v>10569.44</v>
      </c>
      <c r="CI40">
        <v>6577.28</v>
      </c>
      <c r="CJ40">
        <v>2375.16</v>
      </c>
      <c r="CK40">
        <v>89110.95</v>
      </c>
      <c r="CL40">
        <v>5338.91</v>
      </c>
      <c r="CM40">
        <v>1349.59</v>
      </c>
      <c r="CN40">
        <v>13358.44</v>
      </c>
      <c r="CO40">
        <v>14522.68</v>
      </c>
      <c r="CP40">
        <v>1517.09</v>
      </c>
      <c r="CQ40">
        <v>26994.31</v>
      </c>
      <c r="CR40">
        <v>2586.63</v>
      </c>
      <c r="CS40">
        <v>6658.45</v>
      </c>
      <c r="CT40">
        <v>995.64</v>
      </c>
      <c r="CU40">
        <v>2690.09</v>
      </c>
      <c r="CV40">
        <v>18058.509999999998</v>
      </c>
      <c r="CW40">
        <v>15046.94</v>
      </c>
      <c r="CX40">
        <v>1155.78</v>
      </c>
      <c r="CY40">
        <v>19908.71</v>
      </c>
      <c r="CZ40">
        <v>7990.11</v>
      </c>
      <c r="DA40">
        <v>741.99</v>
      </c>
      <c r="DB40">
        <v>4474.84</v>
      </c>
      <c r="DC40">
        <v>3813.61</v>
      </c>
      <c r="DD40">
        <v>47672.84</v>
      </c>
      <c r="DE40">
        <v>61023.86</v>
      </c>
      <c r="DF40">
        <v>1500.27</v>
      </c>
      <c r="DG40">
        <v>30720.799999999999</v>
      </c>
      <c r="DH40">
        <v>47136.27</v>
      </c>
      <c r="DI40">
        <v>3617.21</v>
      </c>
      <c r="DJ40">
        <v>12967.85</v>
      </c>
      <c r="DK40">
        <v>8416.02</v>
      </c>
      <c r="DL40">
        <v>4786.09</v>
      </c>
      <c r="DM40">
        <v>18990.490000000002</v>
      </c>
      <c r="DN40">
        <v>27255.8</v>
      </c>
      <c r="DO40">
        <v>5809.69</v>
      </c>
      <c r="DP40">
        <v>3570.48</v>
      </c>
      <c r="DQ40">
        <v>16701.96</v>
      </c>
      <c r="DR40">
        <v>1148.82</v>
      </c>
      <c r="DS40">
        <v>42376.24</v>
      </c>
      <c r="DT40">
        <v>2646.16</v>
      </c>
      <c r="DU40">
        <v>2535.06</v>
      </c>
      <c r="DV40">
        <v>60868.78</v>
      </c>
      <c r="DW40">
        <v>1049.5899999999999</v>
      </c>
      <c r="DX40">
        <v>5819.94</v>
      </c>
      <c r="DY40">
        <v>2454.91</v>
      </c>
      <c r="DZ40">
        <v>11684.7</v>
      </c>
      <c r="EA40">
        <v>43024.55</v>
      </c>
      <c r="EB40">
        <v>6979.51</v>
      </c>
      <c r="EC40">
        <v>18685.849999999999</v>
      </c>
      <c r="ED40">
        <v>5200.3999999999996</v>
      </c>
      <c r="EE40">
        <v>26995.32</v>
      </c>
      <c r="EF40">
        <v>1610.81</v>
      </c>
      <c r="EG40">
        <v>1138.98</v>
      </c>
      <c r="EH40">
        <v>11374.44</v>
      </c>
      <c r="EI40">
        <v>30290.52</v>
      </c>
      <c r="EJ40">
        <v>9720.2999999999993</v>
      </c>
      <c r="EK40">
        <v>16446.87</v>
      </c>
      <c r="EL40">
        <v>36713.21</v>
      </c>
      <c r="EM40">
        <v>1692.3</v>
      </c>
      <c r="EN40">
        <v>1444.8</v>
      </c>
      <c r="EO40">
        <v>13373.23</v>
      </c>
      <c r="EP40">
        <v>50549.51</v>
      </c>
      <c r="EQ40">
        <v>9629.9500000000007</v>
      </c>
      <c r="ER40">
        <v>14844.4</v>
      </c>
      <c r="ES40">
        <v>31850.19</v>
      </c>
      <c r="ET40">
        <v>3565</v>
      </c>
      <c r="EU40">
        <v>11427.06</v>
      </c>
      <c r="EV40">
        <v>2476.2800000000002</v>
      </c>
      <c r="EW40">
        <v>810.23</v>
      </c>
    </row>
    <row r="41" spans="1:153" x14ac:dyDescent="0.2">
      <c r="A41">
        <v>2009</v>
      </c>
      <c r="B41">
        <v>43607.57</v>
      </c>
      <c r="C41">
        <v>3978.64</v>
      </c>
      <c r="D41">
        <v>29035.22</v>
      </c>
      <c r="E41">
        <v>8385.2800000000007</v>
      </c>
      <c r="F41">
        <v>14598.83</v>
      </c>
      <c r="G41">
        <v>19736.2</v>
      </c>
      <c r="H41">
        <v>41156.519999999997</v>
      </c>
      <c r="I41">
        <v>42216.19</v>
      </c>
      <c r="J41">
        <v>648.04999999999995</v>
      </c>
      <c r="K41">
        <v>39205.81</v>
      </c>
      <c r="L41">
        <v>1834.64</v>
      </c>
      <c r="M41">
        <v>1248.44</v>
      </c>
      <c r="N41">
        <v>2074.08</v>
      </c>
      <c r="O41">
        <v>14464.92</v>
      </c>
      <c r="P41">
        <v>36885.82</v>
      </c>
      <c r="Q41">
        <v>31387.040000000001</v>
      </c>
      <c r="R41">
        <v>7344.24</v>
      </c>
      <c r="S41">
        <v>61518.78</v>
      </c>
      <c r="T41">
        <v>4623.83</v>
      </c>
      <c r="U41">
        <v>11875.58</v>
      </c>
      <c r="V41">
        <v>18154.96</v>
      </c>
      <c r="W41">
        <v>6289.69</v>
      </c>
      <c r="X41">
        <v>11560.66</v>
      </c>
      <c r="Y41">
        <v>837.08</v>
      </c>
      <c r="Z41">
        <v>38350.730000000003</v>
      </c>
      <c r="AA41">
        <v>53368.85</v>
      </c>
      <c r="AB41">
        <v>16646.810000000001</v>
      </c>
      <c r="AC41">
        <v>8254.58</v>
      </c>
      <c r="AD41">
        <v>2462.1999999999998</v>
      </c>
      <c r="AE41">
        <v>2663.03</v>
      </c>
      <c r="AF41">
        <v>591.15</v>
      </c>
      <c r="AG41">
        <v>3191.73</v>
      </c>
      <c r="AH41">
        <v>9783.99</v>
      </c>
      <c r="AI41">
        <v>2401.35</v>
      </c>
      <c r="AJ41">
        <v>5538.24</v>
      </c>
      <c r="AK41">
        <v>12574.43</v>
      </c>
      <c r="AL41">
        <v>56323.38</v>
      </c>
      <c r="AM41">
        <v>34919.21</v>
      </c>
      <c r="AN41">
        <v>38430.53</v>
      </c>
      <c r="AO41">
        <v>2518.06</v>
      </c>
      <c r="AP41">
        <v>9870.36</v>
      </c>
      <c r="AQ41">
        <v>41127.97</v>
      </c>
      <c r="AR41">
        <v>10465.76</v>
      </c>
      <c r="AS41">
        <v>11041.69</v>
      </c>
      <c r="AT41">
        <v>8517.59</v>
      </c>
      <c r="AU41">
        <v>7616.14</v>
      </c>
      <c r="AV41">
        <v>33625.69</v>
      </c>
      <c r="AW41">
        <v>877.49</v>
      </c>
      <c r="AX41">
        <v>39067.279999999999</v>
      </c>
      <c r="AY41">
        <v>6540.74</v>
      </c>
      <c r="AZ41">
        <v>35812.699999999997</v>
      </c>
      <c r="BA41">
        <v>11391.84</v>
      </c>
      <c r="BB41">
        <v>35423.31</v>
      </c>
      <c r="BC41">
        <v>3641.24</v>
      </c>
      <c r="BD41">
        <v>1493.75</v>
      </c>
      <c r="BE41">
        <v>2478.4899999999998</v>
      </c>
      <c r="BF41">
        <v>1291.0999999999999</v>
      </c>
      <c r="BG41">
        <v>21851.97</v>
      </c>
      <c r="BH41">
        <v>30528.400000000001</v>
      </c>
      <c r="BI41">
        <v>10460.450000000001</v>
      </c>
      <c r="BJ41">
        <v>6134.95</v>
      </c>
      <c r="BK41">
        <v>46069.1</v>
      </c>
      <c r="BL41">
        <v>3637.15</v>
      </c>
      <c r="BM41">
        <v>1595.94</v>
      </c>
      <c r="BN41">
        <v>21841.18</v>
      </c>
      <c r="BO41">
        <v>6398.56</v>
      </c>
      <c r="BP41">
        <v>3688.58</v>
      </c>
      <c r="BQ41">
        <v>42554.35</v>
      </c>
      <c r="BR41">
        <v>16132.4</v>
      </c>
      <c r="BS41">
        <v>8003.29</v>
      </c>
      <c r="BT41">
        <v>43681.96</v>
      </c>
      <c r="BU41">
        <v>29612.51</v>
      </c>
      <c r="BV41">
        <v>35626.18</v>
      </c>
      <c r="BW41">
        <v>7049.42</v>
      </c>
      <c r="BX41">
        <v>8742.5300000000007</v>
      </c>
      <c r="BY41">
        <v>34672.42</v>
      </c>
      <c r="BZ41">
        <v>2234.61</v>
      </c>
      <c r="CA41">
        <v>2406.48</v>
      </c>
      <c r="CB41">
        <v>20226.04</v>
      </c>
      <c r="CC41">
        <v>30161.34</v>
      </c>
      <c r="CD41">
        <v>60128.26</v>
      </c>
      <c r="CE41">
        <v>3770.01</v>
      </c>
      <c r="CF41">
        <v>17021.3</v>
      </c>
      <c r="CG41">
        <v>724.09</v>
      </c>
      <c r="CH41">
        <v>10780.77</v>
      </c>
      <c r="CI41">
        <v>7528.14</v>
      </c>
      <c r="CJ41">
        <v>2219.4699999999998</v>
      </c>
      <c r="CK41">
        <v>81832.990000000005</v>
      </c>
      <c r="CL41">
        <v>5928.65</v>
      </c>
      <c r="CM41">
        <v>1293.31</v>
      </c>
      <c r="CN41">
        <v>11915.82</v>
      </c>
      <c r="CO41">
        <v>13973.26</v>
      </c>
      <c r="CP41">
        <v>1724.03</v>
      </c>
      <c r="CQ41">
        <v>26791.83</v>
      </c>
      <c r="CR41">
        <v>2860.93</v>
      </c>
      <c r="CS41">
        <v>6253.58</v>
      </c>
      <c r="CT41">
        <v>978.86</v>
      </c>
      <c r="CU41">
        <v>2620.89</v>
      </c>
      <c r="CV41">
        <v>18109.900000000001</v>
      </c>
      <c r="CW41">
        <v>14916.27</v>
      </c>
      <c r="CX41">
        <v>1008.81</v>
      </c>
      <c r="CY41">
        <v>19142.13</v>
      </c>
      <c r="CZ41">
        <v>8050.91</v>
      </c>
      <c r="DA41">
        <v>721.97</v>
      </c>
      <c r="DB41">
        <v>4830.1899999999996</v>
      </c>
      <c r="DC41">
        <v>3842.9</v>
      </c>
      <c r="DD41">
        <v>45233.26</v>
      </c>
      <c r="DE41">
        <v>55649.48</v>
      </c>
      <c r="DF41">
        <v>1620.77</v>
      </c>
      <c r="DG41">
        <v>30634.55</v>
      </c>
      <c r="DH41">
        <v>38537.519999999997</v>
      </c>
      <c r="DI41">
        <v>3860.05</v>
      </c>
      <c r="DJ41">
        <v>13975.85</v>
      </c>
      <c r="DK41">
        <v>8514.58</v>
      </c>
      <c r="DL41">
        <v>4981.63</v>
      </c>
      <c r="DM41">
        <v>19958.07</v>
      </c>
      <c r="DN41">
        <v>27107.55</v>
      </c>
      <c r="DO41">
        <v>5945.48</v>
      </c>
      <c r="DP41">
        <v>3764.18</v>
      </c>
      <c r="DQ41">
        <v>16752.45</v>
      </c>
      <c r="DR41">
        <v>1241.8900000000001</v>
      </c>
      <c r="DS41">
        <v>34827.33</v>
      </c>
      <c r="DT41">
        <v>3041.1</v>
      </c>
      <c r="DU41">
        <v>2705.25</v>
      </c>
      <c r="DV41">
        <v>59897.45</v>
      </c>
      <c r="DW41">
        <v>1101.78</v>
      </c>
      <c r="DX41">
        <v>5821.32</v>
      </c>
      <c r="DY41">
        <v>2514.54</v>
      </c>
      <c r="DZ41">
        <v>12343.94</v>
      </c>
      <c r="EA41">
        <v>40469.43</v>
      </c>
      <c r="EB41">
        <v>7185.12</v>
      </c>
      <c r="EC41">
        <v>16984.810000000001</v>
      </c>
      <c r="ED41">
        <v>5210.16</v>
      </c>
      <c r="EE41">
        <v>21206.99</v>
      </c>
      <c r="EF41">
        <v>1461.86</v>
      </c>
      <c r="EG41">
        <v>1168.79</v>
      </c>
      <c r="EH41">
        <v>11848.37</v>
      </c>
      <c r="EI41">
        <v>24215.21</v>
      </c>
      <c r="EJ41">
        <v>10159.51</v>
      </c>
      <c r="EK41">
        <v>15925.44</v>
      </c>
      <c r="EL41">
        <v>36747.730000000003</v>
      </c>
      <c r="EM41">
        <v>1761.24</v>
      </c>
      <c r="EN41">
        <v>1570.68</v>
      </c>
      <c r="EO41">
        <v>14487.85</v>
      </c>
      <c r="EP41">
        <v>49103.7</v>
      </c>
      <c r="EQ41">
        <v>9527.0300000000007</v>
      </c>
      <c r="ER41">
        <v>12670.51</v>
      </c>
      <c r="ES41">
        <v>30177.79</v>
      </c>
      <c r="ET41">
        <v>3748.63</v>
      </c>
      <c r="EU41">
        <v>11176.27</v>
      </c>
      <c r="EV41">
        <v>2735.47</v>
      </c>
      <c r="EW41">
        <v>1391.64</v>
      </c>
    </row>
    <row r="42" spans="1:153" x14ac:dyDescent="0.2">
      <c r="A42">
        <v>2010</v>
      </c>
      <c r="B42">
        <v>39064.04</v>
      </c>
      <c r="C42">
        <v>5408.56</v>
      </c>
      <c r="D42">
        <v>27006.13</v>
      </c>
      <c r="E42">
        <v>9243.14</v>
      </c>
      <c r="F42">
        <v>16042.5</v>
      </c>
      <c r="G42">
        <v>18416.669999999998</v>
      </c>
      <c r="H42">
        <v>43056.25</v>
      </c>
      <c r="I42">
        <v>43076.35</v>
      </c>
      <c r="J42">
        <v>682.61</v>
      </c>
      <c r="K42">
        <v>41439.040000000001</v>
      </c>
      <c r="L42">
        <v>1786.77</v>
      </c>
      <c r="M42">
        <v>1323.58</v>
      </c>
      <c r="N42">
        <v>2307.4499999999998</v>
      </c>
      <c r="O42">
        <v>15348.97</v>
      </c>
      <c r="P42">
        <v>40069.769999999997</v>
      </c>
      <c r="Q42">
        <v>31412.83</v>
      </c>
      <c r="R42">
        <v>7628.69</v>
      </c>
      <c r="S42">
        <v>62289.96</v>
      </c>
      <c r="T42">
        <v>5104.78</v>
      </c>
      <c r="U42">
        <v>13623.48</v>
      </c>
      <c r="V42">
        <v>17051.43</v>
      </c>
      <c r="W42">
        <v>6481.62</v>
      </c>
      <c r="X42">
        <v>12893.37</v>
      </c>
      <c r="Y42">
        <v>859.98</v>
      </c>
      <c r="Z42">
        <v>39877.29</v>
      </c>
      <c r="AA42">
        <v>54027.97</v>
      </c>
      <c r="AB42">
        <v>19069.79</v>
      </c>
      <c r="AC42">
        <v>9423.4500000000007</v>
      </c>
      <c r="AD42">
        <v>2596.71</v>
      </c>
      <c r="AE42">
        <v>2700.11</v>
      </c>
      <c r="AF42">
        <v>650.37</v>
      </c>
      <c r="AG42">
        <v>4709.3900000000003</v>
      </c>
      <c r="AH42">
        <v>10501.83</v>
      </c>
      <c r="AI42">
        <v>2305.79</v>
      </c>
      <c r="AJ42">
        <v>5683.48</v>
      </c>
      <c r="AK42">
        <v>12915.08</v>
      </c>
      <c r="AL42">
        <v>53581.74</v>
      </c>
      <c r="AM42">
        <v>34415.769999999997</v>
      </c>
      <c r="AN42">
        <v>40480.57</v>
      </c>
      <c r="AO42">
        <v>2245.21</v>
      </c>
      <c r="AP42">
        <v>10004.719999999999</v>
      </c>
      <c r="AQ42">
        <v>43207.34</v>
      </c>
      <c r="AR42">
        <v>11147.08</v>
      </c>
      <c r="AS42">
        <v>12450.57</v>
      </c>
      <c r="AT42">
        <v>8957.11</v>
      </c>
      <c r="AU42">
        <v>8563.64</v>
      </c>
      <c r="AV42">
        <v>32978.519999999997</v>
      </c>
      <c r="AW42">
        <v>976.6</v>
      </c>
      <c r="AX42">
        <v>39866.870000000003</v>
      </c>
      <c r="AY42">
        <v>6902.58</v>
      </c>
      <c r="AZ42">
        <v>36928.99</v>
      </c>
      <c r="BA42">
        <v>13150.51</v>
      </c>
      <c r="BB42">
        <v>36647.129999999997</v>
      </c>
      <c r="BC42">
        <v>3909.09</v>
      </c>
      <c r="BD42">
        <v>1677.18</v>
      </c>
      <c r="BE42">
        <v>2534.13</v>
      </c>
      <c r="BF42">
        <v>1330</v>
      </c>
      <c r="BG42">
        <v>24970.52</v>
      </c>
      <c r="BH42">
        <v>28067.46</v>
      </c>
      <c r="BI42">
        <v>10599.03</v>
      </c>
      <c r="BJ42">
        <v>6292.97</v>
      </c>
      <c r="BK42">
        <v>47904.12</v>
      </c>
      <c r="BL42">
        <v>3763.11</v>
      </c>
      <c r="BM42">
        <v>1469.06</v>
      </c>
      <c r="BN42">
        <v>22820.12</v>
      </c>
      <c r="BO42">
        <v>7433.65</v>
      </c>
      <c r="BP42">
        <v>4201.74</v>
      </c>
      <c r="BQ42">
        <v>43597.62</v>
      </c>
      <c r="BR42">
        <v>17432.439999999999</v>
      </c>
      <c r="BS42">
        <v>9468.7000000000007</v>
      </c>
      <c r="BT42">
        <v>39728.300000000003</v>
      </c>
      <c r="BU42">
        <v>30538.29</v>
      </c>
      <c r="BV42">
        <v>35935.82</v>
      </c>
      <c r="BW42">
        <v>7162.67</v>
      </c>
      <c r="BX42">
        <v>8736.3700000000008</v>
      </c>
      <c r="BY42">
        <v>35919.61</v>
      </c>
      <c r="BZ42">
        <v>2379.2399999999998</v>
      </c>
      <c r="CA42">
        <v>2454.98</v>
      </c>
      <c r="CB42">
        <v>20374.490000000002</v>
      </c>
      <c r="CC42">
        <v>32095.5</v>
      </c>
      <c r="CD42">
        <v>63808.58</v>
      </c>
      <c r="CE42">
        <v>4016.89</v>
      </c>
      <c r="CF42">
        <v>17202.919999999998</v>
      </c>
      <c r="CG42">
        <v>718.6</v>
      </c>
      <c r="CH42">
        <v>11121.44</v>
      </c>
      <c r="CI42">
        <v>8229.07</v>
      </c>
      <c r="CJ42">
        <v>2309.02</v>
      </c>
      <c r="CK42">
        <v>86042.6</v>
      </c>
      <c r="CL42">
        <v>6184.34</v>
      </c>
      <c r="CM42">
        <v>1384.74</v>
      </c>
      <c r="CN42">
        <v>12144.82</v>
      </c>
      <c r="CO42">
        <v>14862.97</v>
      </c>
      <c r="CP42">
        <v>1736.06</v>
      </c>
      <c r="CQ42">
        <v>28514.1</v>
      </c>
      <c r="CR42">
        <v>3543.76</v>
      </c>
      <c r="CS42">
        <v>7306.19</v>
      </c>
      <c r="CT42">
        <v>942.73</v>
      </c>
      <c r="CU42">
        <v>3062.26</v>
      </c>
      <c r="CV42">
        <v>17293.740000000002</v>
      </c>
      <c r="CW42">
        <v>15058.69</v>
      </c>
      <c r="CX42">
        <v>964.36</v>
      </c>
      <c r="CY42">
        <v>20192.18</v>
      </c>
      <c r="CZ42">
        <v>8467.64</v>
      </c>
      <c r="DA42">
        <v>754.83</v>
      </c>
      <c r="DB42">
        <v>5220.41</v>
      </c>
      <c r="DC42">
        <v>3932.68</v>
      </c>
      <c r="DD42">
        <v>45548.93</v>
      </c>
      <c r="DE42">
        <v>57899.74</v>
      </c>
      <c r="DF42">
        <v>1807.27</v>
      </c>
      <c r="DG42">
        <v>31339.09</v>
      </c>
      <c r="DH42">
        <v>40304.730000000003</v>
      </c>
      <c r="DI42">
        <v>4062.05</v>
      </c>
      <c r="DJ42">
        <v>14707.23</v>
      </c>
      <c r="DK42">
        <v>9534.1</v>
      </c>
      <c r="DL42">
        <v>5433.37</v>
      </c>
      <c r="DM42">
        <v>21630.45</v>
      </c>
      <c r="DN42">
        <v>27934.47</v>
      </c>
      <c r="DO42">
        <v>6830.8</v>
      </c>
      <c r="DP42">
        <v>3975.5</v>
      </c>
      <c r="DQ42">
        <v>17196.47</v>
      </c>
      <c r="DR42">
        <v>1304.02</v>
      </c>
      <c r="DS42">
        <v>41481.99</v>
      </c>
      <c r="DT42">
        <v>3524.61</v>
      </c>
      <c r="DU42">
        <v>2728.88</v>
      </c>
      <c r="DV42">
        <v>69175.31</v>
      </c>
      <c r="DW42">
        <v>1110.32</v>
      </c>
      <c r="DX42">
        <v>6036.77</v>
      </c>
      <c r="DY42">
        <v>2633.36</v>
      </c>
      <c r="DZ42">
        <v>13594.87</v>
      </c>
      <c r="EA42">
        <v>42191.040000000001</v>
      </c>
      <c r="EB42">
        <v>7254.23</v>
      </c>
      <c r="EC42">
        <v>19294.46</v>
      </c>
      <c r="ED42">
        <v>5618.24</v>
      </c>
      <c r="EE42">
        <v>21224.69</v>
      </c>
      <c r="EF42">
        <v>1869.48</v>
      </c>
      <c r="EG42">
        <v>1213.3</v>
      </c>
      <c r="EH42">
        <v>13108.82</v>
      </c>
      <c r="EI42">
        <v>27624.75</v>
      </c>
      <c r="EJ42">
        <v>10463.64</v>
      </c>
      <c r="EK42">
        <v>17844.3</v>
      </c>
      <c r="EL42">
        <v>39949.449999999997</v>
      </c>
      <c r="EM42">
        <v>1899.76</v>
      </c>
      <c r="EN42">
        <v>1646.15</v>
      </c>
      <c r="EO42">
        <v>16436.830000000002</v>
      </c>
      <c r="EP42">
        <v>49907.13</v>
      </c>
      <c r="EQ42">
        <v>9375.35</v>
      </c>
      <c r="ER42">
        <v>15081.8</v>
      </c>
      <c r="ES42">
        <v>29276.06</v>
      </c>
      <c r="ET42">
        <v>4226.3500000000004</v>
      </c>
      <c r="EU42">
        <v>11538.16</v>
      </c>
      <c r="EV42">
        <v>3075.38</v>
      </c>
      <c r="EW42">
        <v>1479.67</v>
      </c>
    </row>
    <row r="43" spans="1:153" x14ac:dyDescent="0.2">
      <c r="A43">
        <v>2011</v>
      </c>
      <c r="B43">
        <v>37363.839999999997</v>
      </c>
      <c r="C43">
        <v>6828.92</v>
      </c>
      <c r="D43">
        <v>27013.4</v>
      </c>
      <c r="E43">
        <v>9598.56</v>
      </c>
      <c r="F43">
        <v>17235.43</v>
      </c>
      <c r="G43">
        <v>18365.2</v>
      </c>
      <c r="H43">
        <v>44117.7</v>
      </c>
      <c r="I43">
        <v>44873.89</v>
      </c>
      <c r="J43">
        <v>693.53</v>
      </c>
      <c r="K43">
        <v>42336.69</v>
      </c>
      <c r="L43">
        <v>1769.18</v>
      </c>
      <c r="M43">
        <v>1388.2</v>
      </c>
      <c r="N43">
        <v>2570.67</v>
      </c>
      <c r="O43">
        <v>15924.35</v>
      </c>
      <c r="P43">
        <v>42522.96</v>
      </c>
      <c r="Q43">
        <v>30619.43</v>
      </c>
      <c r="R43">
        <v>7732.23</v>
      </c>
      <c r="S43">
        <v>61206.94</v>
      </c>
      <c r="T43">
        <v>5576.75</v>
      </c>
      <c r="U43">
        <v>15019.91</v>
      </c>
      <c r="V43">
        <v>16184.27</v>
      </c>
      <c r="W43">
        <v>6598.87</v>
      </c>
      <c r="X43">
        <v>13908.67</v>
      </c>
      <c r="Y43">
        <v>917.03</v>
      </c>
      <c r="Z43">
        <v>41259.480000000003</v>
      </c>
      <c r="AA43">
        <v>56751.08</v>
      </c>
      <c r="AB43">
        <v>20700.759999999998</v>
      </c>
      <c r="AC43">
        <v>10249.06</v>
      </c>
      <c r="AD43">
        <v>2561.92</v>
      </c>
      <c r="AE43">
        <v>2771.54</v>
      </c>
      <c r="AF43">
        <v>675.57</v>
      </c>
      <c r="AG43">
        <v>5527.94</v>
      </c>
      <c r="AH43">
        <v>11583.98</v>
      </c>
      <c r="AI43">
        <v>2469.21</v>
      </c>
      <c r="AJ43">
        <v>5975.96</v>
      </c>
      <c r="AK43">
        <v>13320.64</v>
      </c>
      <c r="AL43">
        <v>53180.67</v>
      </c>
      <c r="AM43">
        <v>33334.58</v>
      </c>
      <c r="AN43">
        <v>42547.12</v>
      </c>
      <c r="AO43">
        <v>2403.7600000000002</v>
      </c>
      <c r="AP43">
        <v>10087.5</v>
      </c>
      <c r="AQ43">
        <v>43851.88</v>
      </c>
      <c r="AR43">
        <v>11247.73</v>
      </c>
      <c r="AS43">
        <v>13422.74</v>
      </c>
      <c r="AT43">
        <v>9833.58</v>
      </c>
      <c r="AU43">
        <v>9641.7900000000009</v>
      </c>
      <c r="AV43">
        <v>32448.53</v>
      </c>
      <c r="AW43">
        <v>1075.06</v>
      </c>
      <c r="AX43">
        <v>41382.93</v>
      </c>
      <c r="AY43">
        <v>7410.18</v>
      </c>
      <c r="AZ43">
        <v>37861.74</v>
      </c>
      <c r="BA43">
        <v>15253.33</v>
      </c>
      <c r="BB43">
        <v>36591.39</v>
      </c>
      <c r="BC43">
        <v>4506.8599999999997</v>
      </c>
      <c r="BD43">
        <v>1687.7</v>
      </c>
      <c r="BE43">
        <v>2251.1799999999998</v>
      </c>
      <c r="BF43">
        <v>1477.51</v>
      </c>
      <c r="BG43">
        <v>34364.620000000003</v>
      </c>
      <c r="BH43">
        <v>25408.29</v>
      </c>
      <c r="BI43">
        <v>10857.71</v>
      </c>
      <c r="BJ43">
        <v>6589.41</v>
      </c>
      <c r="BK43">
        <v>49544.74</v>
      </c>
      <c r="BL43">
        <v>3928.97</v>
      </c>
      <c r="BM43">
        <v>1515.63</v>
      </c>
      <c r="BN43">
        <v>23740.51</v>
      </c>
      <c r="BO43">
        <v>8876.31</v>
      </c>
      <c r="BP43">
        <v>4513.03</v>
      </c>
      <c r="BQ43">
        <v>44431.75</v>
      </c>
      <c r="BR43">
        <v>18347.41</v>
      </c>
      <c r="BS43">
        <v>12167.93</v>
      </c>
      <c r="BT43">
        <v>39990.76</v>
      </c>
      <c r="BU43">
        <v>31350.560000000001</v>
      </c>
      <c r="BV43">
        <v>36696.620000000003</v>
      </c>
      <c r="BW43">
        <v>7384.7</v>
      </c>
      <c r="BX43">
        <v>9120.36</v>
      </c>
      <c r="BY43">
        <v>35599.68</v>
      </c>
      <c r="BZ43">
        <v>2477.5300000000002</v>
      </c>
      <c r="CA43">
        <v>2607.94</v>
      </c>
      <c r="CB43">
        <v>21456.82</v>
      </c>
      <c r="CC43">
        <v>32293.85</v>
      </c>
      <c r="CD43">
        <v>75861.91</v>
      </c>
      <c r="CE43">
        <v>4635.2</v>
      </c>
      <c r="CF43">
        <v>15753.8</v>
      </c>
      <c r="CG43">
        <v>719.15</v>
      </c>
      <c r="CH43">
        <v>11901.45</v>
      </c>
      <c r="CI43">
        <v>8920.83</v>
      </c>
      <c r="CJ43">
        <v>2507.7399999999998</v>
      </c>
      <c r="CK43">
        <v>92324.38</v>
      </c>
      <c r="CL43">
        <v>6705.78</v>
      </c>
      <c r="CM43">
        <v>1459.22</v>
      </c>
      <c r="CN43">
        <v>13223.65</v>
      </c>
      <c r="CO43">
        <v>15777.24</v>
      </c>
      <c r="CP43">
        <v>1841.4</v>
      </c>
      <c r="CQ43">
        <v>28653.43</v>
      </c>
      <c r="CR43">
        <v>3885.48</v>
      </c>
      <c r="CS43">
        <v>8670.3799999999992</v>
      </c>
      <c r="CT43">
        <v>927.92</v>
      </c>
      <c r="CU43">
        <v>3156.09</v>
      </c>
      <c r="CV43">
        <v>17878.64</v>
      </c>
      <c r="CW43">
        <v>16517.73</v>
      </c>
      <c r="CX43">
        <v>1052.54</v>
      </c>
      <c r="CY43">
        <v>21750.07</v>
      </c>
      <c r="CZ43">
        <v>8976.76</v>
      </c>
      <c r="DA43">
        <v>768.59</v>
      </c>
      <c r="DB43">
        <v>5225.1499999999996</v>
      </c>
      <c r="DC43">
        <v>4062.68</v>
      </c>
      <c r="DD43">
        <v>46337.71</v>
      </c>
      <c r="DE43">
        <v>60559.16</v>
      </c>
      <c r="DF43">
        <v>1927.74</v>
      </c>
      <c r="DG43">
        <v>32041.21</v>
      </c>
      <c r="DH43">
        <v>44477.17</v>
      </c>
      <c r="DI43">
        <v>4351.09</v>
      </c>
      <c r="DJ43">
        <v>16436.240000000002</v>
      </c>
      <c r="DK43">
        <v>10373.23</v>
      </c>
      <c r="DL43">
        <v>5710.2</v>
      </c>
      <c r="DM43">
        <v>23036.240000000002</v>
      </c>
      <c r="DN43">
        <v>26809.84</v>
      </c>
      <c r="DO43">
        <v>7433.97</v>
      </c>
      <c r="DP43">
        <v>4355.1499999999996</v>
      </c>
      <c r="DQ43">
        <v>17883.560000000001</v>
      </c>
      <c r="DR43">
        <v>1430.4</v>
      </c>
      <c r="DS43">
        <v>52252.67</v>
      </c>
      <c r="DT43">
        <v>4204.92</v>
      </c>
      <c r="DU43">
        <v>2702.13</v>
      </c>
      <c r="DV43">
        <v>72151.22</v>
      </c>
      <c r="DW43">
        <v>1157.8599999999999</v>
      </c>
      <c r="DX43">
        <v>6359.27</v>
      </c>
      <c r="DY43">
        <v>2974.29</v>
      </c>
      <c r="DZ43">
        <v>14677.31</v>
      </c>
      <c r="EA43">
        <v>43648.35</v>
      </c>
      <c r="EB43">
        <v>7241.04</v>
      </c>
      <c r="EC43">
        <v>21383.78</v>
      </c>
      <c r="ED43">
        <v>5606.11</v>
      </c>
      <c r="EE43">
        <v>21538.82</v>
      </c>
      <c r="EF43">
        <v>1951.39</v>
      </c>
      <c r="EG43">
        <v>1259.92</v>
      </c>
      <c r="EH43">
        <v>13527.85</v>
      </c>
      <c r="EI43">
        <v>31431.48</v>
      </c>
      <c r="EJ43">
        <v>10165.92</v>
      </c>
      <c r="EK43">
        <v>19547.57</v>
      </c>
      <c r="EL43">
        <v>40531.870000000003</v>
      </c>
      <c r="EM43">
        <v>2032.73</v>
      </c>
      <c r="EN43">
        <v>1729.01</v>
      </c>
      <c r="EO43">
        <v>17976.73</v>
      </c>
      <c r="EP43">
        <v>50229.279999999999</v>
      </c>
      <c r="EQ43">
        <v>9401.99</v>
      </c>
      <c r="ER43">
        <v>16765.560000000001</v>
      </c>
      <c r="ES43">
        <v>28373.03</v>
      </c>
      <c r="ET43">
        <v>4556.3100000000004</v>
      </c>
      <c r="EU43">
        <v>11961.34</v>
      </c>
      <c r="EV43">
        <v>3367.48</v>
      </c>
      <c r="EW43">
        <v>1608.96</v>
      </c>
    </row>
    <row r="44" spans="1:153" x14ac:dyDescent="0.2">
      <c r="A44">
        <v>2012</v>
      </c>
      <c r="B44">
        <v>36786.21</v>
      </c>
      <c r="C44">
        <v>6918.86</v>
      </c>
      <c r="D44">
        <v>25310.15</v>
      </c>
      <c r="E44">
        <v>9918.49</v>
      </c>
      <c r="F44">
        <v>16966.939999999999</v>
      </c>
      <c r="G44">
        <v>18680.490000000002</v>
      </c>
      <c r="H44">
        <v>44577.82</v>
      </c>
      <c r="I44">
        <v>46441.51</v>
      </c>
      <c r="J44">
        <v>714.48</v>
      </c>
      <c r="K44">
        <v>43129.14</v>
      </c>
      <c r="L44">
        <v>1818.82</v>
      </c>
      <c r="M44">
        <v>1447.59</v>
      </c>
      <c r="N44">
        <v>2677.45</v>
      </c>
      <c r="O44">
        <v>16129.08</v>
      </c>
      <c r="P44">
        <v>40729.040000000001</v>
      </c>
      <c r="Q44">
        <v>31180.880000000001</v>
      </c>
      <c r="R44">
        <v>7905.07</v>
      </c>
      <c r="S44">
        <v>59344.78</v>
      </c>
      <c r="T44">
        <v>5860.16</v>
      </c>
      <c r="U44">
        <v>15048.78</v>
      </c>
      <c r="V44">
        <v>15593.48</v>
      </c>
      <c r="W44">
        <v>6429.64</v>
      </c>
      <c r="X44">
        <v>13666.23</v>
      </c>
      <c r="Y44">
        <v>946.34</v>
      </c>
      <c r="Z44">
        <v>41941.07</v>
      </c>
      <c r="AA44">
        <v>58079.39</v>
      </c>
      <c r="AB44">
        <v>21606.32</v>
      </c>
      <c r="AC44">
        <v>10596.49</v>
      </c>
      <c r="AD44">
        <v>2678.32</v>
      </c>
      <c r="AE44">
        <v>2834.55</v>
      </c>
      <c r="AF44">
        <v>748.9</v>
      </c>
      <c r="AG44">
        <v>5526.76</v>
      </c>
      <c r="AH44">
        <v>11933.88</v>
      </c>
      <c r="AI44">
        <v>2573.5</v>
      </c>
      <c r="AJ44">
        <v>6003.36</v>
      </c>
      <c r="AK44">
        <v>13809.56</v>
      </c>
      <c r="AL44">
        <v>52951.839999999997</v>
      </c>
      <c r="AM44">
        <v>31840.959999999999</v>
      </c>
      <c r="AN44">
        <v>42911.82</v>
      </c>
      <c r="AO44">
        <v>2472.4299999999998</v>
      </c>
      <c r="AP44">
        <v>9923.31</v>
      </c>
      <c r="AQ44">
        <v>43646.83</v>
      </c>
      <c r="AR44">
        <v>11466.76</v>
      </c>
      <c r="AS44">
        <v>13546.97</v>
      </c>
      <c r="AT44">
        <v>10168.4</v>
      </c>
      <c r="AU44">
        <v>9632.15</v>
      </c>
      <c r="AV44">
        <v>32078.49</v>
      </c>
      <c r="AW44">
        <v>1147.5</v>
      </c>
      <c r="AX44">
        <v>40823.78</v>
      </c>
      <c r="AY44">
        <v>7454.97</v>
      </c>
      <c r="AZ44">
        <v>37608.25</v>
      </c>
      <c r="BA44">
        <v>15204.66</v>
      </c>
      <c r="BB44">
        <v>37255.800000000003</v>
      </c>
      <c r="BC44">
        <v>4704.13</v>
      </c>
      <c r="BD44">
        <v>1804.04</v>
      </c>
      <c r="BE44">
        <v>2303.2600000000002</v>
      </c>
      <c r="BF44">
        <v>1309</v>
      </c>
      <c r="BG44">
        <v>35490.82</v>
      </c>
      <c r="BH44">
        <v>24137.96</v>
      </c>
      <c r="BI44">
        <v>10690.85</v>
      </c>
      <c r="BJ44">
        <v>6628.64</v>
      </c>
      <c r="BK44">
        <v>49764.71</v>
      </c>
      <c r="BL44">
        <v>3972.65</v>
      </c>
      <c r="BM44">
        <v>1503.61</v>
      </c>
      <c r="BN44">
        <v>23669.55</v>
      </c>
      <c r="BO44">
        <v>9104.4699999999993</v>
      </c>
      <c r="BP44">
        <v>4717.79</v>
      </c>
      <c r="BQ44">
        <v>46133.62</v>
      </c>
      <c r="BR44">
        <v>15881.32</v>
      </c>
      <c r="BS44">
        <v>13247.58</v>
      </c>
      <c r="BT44">
        <v>40483.71</v>
      </c>
      <c r="BU44">
        <v>32381.91</v>
      </c>
      <c r="BV44">
        <v>36266.03</v>
      </c>
      <c r="BW44">
        <v>7317.26</v>
      </c>
      <c r="BX44">
        <v>8960.76</v>
      </c>
      <c r="BY44">
        <v>36430.39</v>
      </c>
      <c r="BZ44">
        <v>2577.65</v>
      </c>
      <c r="CA44">
        <v>2771.33</v>
      </c>
      <c r="CB44">
        <v>21606.92</v>
      </c>
      <c r="CC44">
        <v>32445.32</v>
      </c>
      <c r="CD44">
        <v>78921.14</v>
      </c>
      <c r="CE44">
        <v>4692.55</v>
      </c>
      <c r="CF44">
        <v>15597.96</v>
      </c>
      <c r="CG44">
        <v>776.38</v>
      </c>
      <c r="CH44">
        <v>11810.23</v>
      </c>
      <c r="CI44">
        <v>9653.17</v>
      </c>
      <c r="CJ44">
        <v>2525.86</v>
      </c>
      <c r="CK44">
        <v>91415.93</v>
      </c>
      <c r="CL44">
        <v>6814.45</v>
      </c>
      <c r="CM44">
        <v>1489.25</v>
      </c>
      <c r="CN44">
        <v>13444.05</v>
      </c>
      <c r="CO44">
        <v>16391.32</v>
      </c>
      <c r="CP44">
        <v>1972.09</v>
      </c>
      <c r="CQ44">
        <v>29273.03</v>
      </c>
      <c r="CR44">
        <v>4272.54</v>
      </c>
      <c r="CS44">
        <v>9837.1200000000008</v>
      </c>
      <c r="CT44">
        <v>969.89</v>
      </c>
      <c r="CU44">
        <v>2934.04</v>
      </c>
      <c r="CV44">
        <v>18644.77</v>
      </c>
      <c r="CW44">
        <v>16683.57</v>
      </c>
      <c r="CX44">
        <v>972.17</v>
      </c>
      <c r="CY44">
        <v>22309.81</v>
      </c>
      <c r="CZ44">
        <v>9737.9699999999993</v>
      </c>
      <c r="DA44">
        <v>831.85</v>
      </c>
      <c r="DB44">
        <v>5640.7</v>
      </c>
      <c r="DC44">
        <v>4245.29</v>
      </c>
      <c r="DD44">
        <v>46311.71</v>
      </c>
      <c r="DE44">
        <v>63298.559999999998</v>
      </c>
      <c r="DF44">
        <v>2025.82</v>
      </c>
      <c r="DG44">
        <v>32509</v>
      </c>
      <c r="DH44">
        <v>47333.919999999998</v>
      </c>
      <c r="DI44">
        <v>4349.9799999999996</v>
      </c>
      <c r="DJ44">
        <v>17495.47</v>
      </c>
      <c r="DK44">
        <v>10742.37</v>
      </c>
      <c r="DL44">
        <v>5935.02</v>
      </c>
      <c r="DM44">
        <v>23863.07</v>
      </c>
      <c r="DN44">
        <v>26149.59</v>
      </c>
      <c r="DO44">
        <v>7405.46</v>
      </c>
      <c r="DP44">
        <v>4608.2299999999996</v>
      </c>
      <c r="DQ44">
        <v>18814.75</v>
      </c>
      <c r="DR44">
        <v>1507.09</v>
      </c>
      <c r="DS44">
        <v>53258.21</v>
      </c>
      <c r="DT44">
        <v>3866.8</v>
      </c>
      <c r="DU44">
        <v>2701.57</v>
      </c>
      <c r="DV44">
        <v>73158.52</v>
      </c>
      <c r="DW44">
        <v>1336.13</v>
      </c>
      <c r="DX44">
        <v>6493.48</v>
      </c>
      <c r="DY44">
        <v>3007.81</v>
      </c>
      <c r="DZ44">
        <v>14946.46</v>
      </c>
      <c r="EA44">
        <v>43884.11</v>
      </c>
      <c r="EB44">
        <v>7448.49</v>
      </c>
      <c r="EC44">
        <v>22113.86</v>
      </c>
      <c r="ED44">
        <v>4756.6099999999997</v>
      </c>
      <c r="EE44">
        <v>20368.55</v>
      </c>
      <c r="EF44">
        <v>1937.09</v>
      </c>
      <c r="EG44">
        <v>1303.0999999999999</v>
      </c>
      <c r="EH44">
        <v>14313.67</v>
      </c>
      <c r="EI44">
        <v>31556.94</v>
      </c>
      <c r="EJ44">
        <v>10368.57</v>
      </c>
      <c r="EK44">
        <v>20620.12</v>
      </c>
      <c r="EL44">
        <v>40967.51</v>
      </c>
      <c r="EM44">
        <v>2053.8000000000002</v>
      </c>
      <c r="EN44">
        <v>1725.91</v>
      </c>
      <c r="EO44">
        <v>18674.91</v>
      </c>
      <c r="EP44">
        <v>51150.55</v>
      </c>
      <c r="EQ44">
        <v>9158.8700000000008</v>
      </c>
      <c r="ER44">
        <v>16827.53</v>
      </c>
      <c r="ES44">
        <v>26462.080000000002</v>
      </c>
      <c r="ET44">
        <v>4916.68</v>
      </c>
      <c r="EU44">
        <v>11964.98</v>
      </c>
      <c r="EV44">
        <v>3515.05</v>
      </c>
      <c r="EW44">
        <v>1777.2</v>
      </c>
    </row>
    <row r="45" spans="1:153" x14ac:dyDescent="0.2">
      <c r="A45">
        <v>2013</v>
      </c>
      <c r="B45">
        <v>37494.81</v>
      </c>
      <c r="C45">
        <v>6779.48</v>
      </c>
      <c r="D45">
        <v>24751.63</v>
      </c>
      <c r="E45">
        <v>9744.5400000000009</v>
      </c>
      <c r="F45">
        <v>17105.419999999998</v>
      </c>
      <c r="G45">
        <v>18465.61</v>
      </c>
      <c r="H45">
        <v>45677.05</v>
      </c>
      <c r="I45">
        <v>46548.54</v>
      </c>
      <c r="J45">
        <v>746.9</v>
      </c>
      <c r="K45">
        <v>42818.5</v>
      </c>
      <c r="L45">
        <v>1884.69</v>
      </c>
      <c r="M45">
        <v>1455.14</v>
      </c>
      <c r="N45">
        <v>2803.79</v>
      </c>
      <c r="O45">
        <v>16213.63</v>
      </c>
      <c r="P45">
        <v>44281.07</v>
      </c>
      <c r="Q45">
        <v>30117.040000000001</v>
      </c>
      <c r="R45">
        <v>7831.52</v>
      </c>
      <c r="S45">
        <v>59686.35</v>
      </c>
      <c r="T45">
        <v>6064.79</v>
      </c>
      <c r="U45">
        <v>15316.65</v>
      </c>
      <c r="V45">
        <v>14889.74</v>
      </c>
      <c r="W45">
        <v>7410.38</v>
      </c>
      <c r="X45">
        <v>15086.24</v>
      </c>
      <c r="Y45">
        <v>600.78</v>
      </c>
      <c r="Z45">
        <v>43170.91</v>
      </c>
      <c r="AA45">
        <v>58538.03</v>
      </c>
      <c r="AB45">
        <v>22291.56</v>
      </c>
      <c r="AC45">
        <v>11188.59</v>
      </c>
      <c r="AD45">
        <v>2841.61</v>
      </c>
      <c r="AE45">
        <v>2922.97</v>
      </c>
      <c r="AF45">
        <v>807.97</v>
      </c>
      <c r="AG45">
        <v>4693.68</v>
      </c>
      <c r="AH45">
        <v>12309.14</v>
      </c>
      <c r="AI45">
        <v>2733.56</v>
      </c>
      <c r="AJ45">
        <v>6067.45</v>
      </c>
      <c r="AK45">
        <v>14028.99</v>
      </c>
      <c r="AL45">
        <v>52851.06</v>
      </c>
      <c r="AM45">
        <v>29695.279999999999</v>
      </c>
      <c r="AN45">
        <v>43402.22</v>
      </c>
      <c r="AO45">
        <v>2669.28</v>
      </c>
      <c r="AP45">
        <v>9832.6200000000008</v>
      </c>
      <c r="AQ45">
        <v>43948.18</v>
      </c>
      <c r="AR45">
        <v>11866.47</v>
      </c>
      <c r="AS45">
        <v>13097.25</v>
      </c>
      <c r="AT45">
        <v>10536.02</v>
      </c>
      <c r="AU45">
        <v>9745.51</v>
      </c>
      <c r="AV45">
        <v>31832.6</v>
      </c>
      <c r="AW45">
        <v>1247.6500000000001</v>
      </c>
      <c r="AX45">
        <v>40089.86</v>
      </c>
      <c r="AY45">
        <v>7834.41</v>
      </c>
      <c r="AZ45">
        <v>38327.42</v>
      </c>
      <c r="BA45">
        <v>14765.56</v>
      </c>
      <c r="BB45">
        <v>38221.79</v>
      </c>
      <c r="BC45">
        <v>4910.43</v>
      </c>
      <c r="BD45">
        <v>1874.38</v>
      </c>
      <c r="BE45">
        <v>2391.08</v>
      </c>
      <c r="BF45">
        <v>1315.04</v>
      </c>
      <c r="BG45">
        <v>30734.47</v>
      </c>
      <c r="BH45">
        <v>24149.279999999999</v>
      </c>
      <c r="BI45">
        <v>10912.04</v>
      </c>
      <c r="BJ45">
        <v>6713.15</v>
      </c>
      <c r="BK45">
        <v>51218.51</v>
      </c>
      <c r="BL45">
        <v>3903.07</v>
      </c>
      <c r="BM45">
        <v>1565.13</v>
      </c>
      <c r="BN45">
        <v>24290.75</v>
      </c>
      <c r="BO45">
        <v>9460.41</v>
      </c>
      <c r="BP45">
        <v>4975.78</v>
      </c>
      <c r="BQ45">
        <v>46371</v>
      </c>
      <c r="BR45">
        <v>15962.19</v>
      </c>
      <c r="BS45">
        <v>15919.04</v>
      </c>
      <c r="BT45">
        <v>41230.22</v>
      </c>
      <c r="BU45">
        <v>34018.53</v>
      </c>
      <c r="BV45">
        <v>35655.61</v>
      </c>
      <c r="BW45">
        <v>7264.52</v>
      </c>
      <c r="BX45">
        <v>8694.4</v>
      </c>
      <c r="BY45">
        <v>37265.67</v>
      </c>
      <c r="BZ45">
        <v>2652.37</v>
      </c>
      <c r="CA45">
        <v>2967.66</v>
      </c>
      <c r="CB45">
        <v>22764.28</v>
      </c>
      <c r="CC45">
        <v>33017.19</v>
      </c>
      <c r="CD45">
        <v>73089.97</v>
      </c>
      <c r="CE45">
        <v>5168.18</v>
      </c>
      <c r="CF45">
        <v>15189.79</v>
      </c>
      <c r="CG45">
        <v>776.49</v>
      </c>
      <c r="CH45">
        <v>11590.05</v>
      </c>
      <c r="CI45">
        <v>10128.620000000001</v>
      </c>
      <c r="CJ45">
        <v>2616.4299999999998</v>
      </c>
      <c r="CK45">
        <v>90457.49</v>
      </c>
      <c r="CL45">
        <v>7107.38</v>
      </c>
      <c r="CM45">
        <v>1475.67</v>
      </c>
      <c r="CN45">
        <v>14605.35</v>
      </c>
      <c r="CO45">
        <v>16705.96</v>
      </c>
      <c r="CP45">
        <v>1966.63</v>
      </c>
      <c r="CQ45">
        <v>30370.29</v>
      </c>
      <c r="CR45">
        <v>4724.25</v>
      </c>
      <c r="CS45">
        <v>10608.52</v>
      </c>
      <c r="CT45">
        <v>1078.22</v>
      </c>
      <c r="CU45">
        <v>3134.4</v>
      </c>
      <c r="CV45">
        <v>18911.04</v>
      </c>
      <c r="CW45">
        <v>17842.27</v>
      </c>
      <c r="CX45">
        <v>932.37</v>
      </c>
      <c r="CY45">
        <v>22719.11</v>
      </c>
      <c r="CZ45">
        <v>10187.25</v>
      </c>
      <c r="DA45">
        <v>845.49</v>
      </c>
      <c r="DB45">
        <v>5439.33</v>
      </c>
      <c r="DC45">
        <v>4354.93</v>
      </c>
      <c r="DD45">
        <v>46745.89</v>
      </c>
      <c r="DE45">
        <v>63768.31</v>
      </c>
      <c r="DF45">
        <v>2067.39</v>
      </c>
      <c r="DG45">
        <v>34349.699999999997</v>
      </c>
      <c r="DH45">
        <v>44979.18</v>
      </c>
      <c r="DI45">
        <v>4443.6499999999996</v>
      </c>
      <c r="DJ45">
        <v>18667.689999999999</v>
      </c>
      <c r="DK45">
        <v>11017.94</v>
      </c>
      <c r="DL45">
        <v>6330.65</v>
      </c>
      <c r="DM45">
        <v>24150.36</v>
      </c>
      <c r="DN45">
        <v>26856.959999999999</v>
      </c>
      <c r="DO45">
        <v>8069.16</v>
      </c>
      <c r="DP45">
        <v>4417.2700000000004</v>
      </c>
      <c r="DQ45">
        <v>19386.61</v>
      </c>
      <c r="DR45">
        <v>1551.06</v>
      </c>
      <c r="DS45">
        <v>51132.88</v>
      </c>
      <c r="DT45">
        <v>3776.22</v>
      </c>
      <c r="DU45">
        <v>2790.04</v>
      </c>
      <c r="DV45">
        <v>74041.13</v>
      </c>
      <c r="DW45">
        <v>1514.38</v>
      </c>
      <c r="DX45">
        <v>6566.36</v>
      </c>
      <c r="DY45">
        <v>3176.77</v>
      </c>
      <c r="DZ45">
        <v>15265.44</v>
      </c>
      <c r="EA45">
        <v>43538.19</v>
      </c>
      <c r="EB45">
        <v>7719.47</v>
      </c>
      <c r="EC45">
        <v>26956.97</v>
      </c>
      <c r="ED45">
        <v>4028.54</v>
      </c>
      <c r="EE45">
        <v>20563.63</v>
      </c>
      <c r="EF45">
        <v>1928.89</v>
      </c>
      <c r="EG45">
        <v>1335.65</v>
      </c>
      <c r="EH45">
        <v>14661.58</v>
      </c>
      <c r="EI45">
        <v>38180.57</v>
      </c>
      <c r="EJ45">
        <v>10545.82</v>
      </c>
      <c r="EK45">
        <v>21770.43</v>
      </c>
      <c r="EL45">
        <v>42393.59</v>
      </c>
      <c r="EM45">
        <v>2080.65</v>
      </c>
      <c r="EN45">
        <v>1758.94</v>
      </c>
      <c r="EO45">
        <v>19638.95</v>
      </c>
      <c r="EP45">
        <v>51959.73</v>
      </c>
      <c r="EQ45">
        <v>9210.8700000000008</v>
      </c>
      <c r="ER45">
        <v>15421.76</v>
      </c>
      <c r="ES45">
        <v>27310.86</v>
      </c>
      <c r="ET45">
        <v>5094.7</v>
      </c>
      <c r="EU45">
        <v>12030.99</v>
      </c>
      <c r="EV45">
        <v>3584.72</v>
      </c>
      <c r="EW45">
        <v>1865.68</v>
      </c>
    </row>
    <row r="46" spans="1:153" x14ac:dyDescent="0.2">
      <c r="A46">
        <v>2014</v>
      </c>
      <c r="B46">
        <v>37491.519999999997</v>
      </c>
      <c r="C46">
        <v>6383.43</v>
      </c>
      <c r="D46">
        <v>26002.41</v>
      </c>
      <c r="E46">
        <v>10211.93</v>
      </c>
      <c r="F46">
        <v>16393.560000000001</v>
      </c>
      <c r="G46">
        <v>16295.33</v>
      </c>
      <c r="H46">
        <v>46029.8</v>
      </c>
      <c r="I46">
        <v>46669.41</v>
      </c>
      <c r="J46">
        <v>761.67</v>
      </c>
      <c r="K46">
        <v>42885.120000000003</v>
      </c>
      <c r="L46">
        <v>1976.48</v>
      </c>
      <c r="M46">
        <v>1504.91</v>
      </c>
      <c r="N46">
        <v>2924.71</v>
      </c>
      <c r="O46">
        <v>16796.13</v>
      </c>
      <c r="P46">
        <v>44014.96</v>
      </c>
      <c r="Q46">
        <v>29956.63</v>
      </c>
      <c r="R46">
        <v>7913.97</v>
      </c>
      <c r="S46">
        <v>59706.66</v>
      </c>
      <c r="T46">
        <v>6014.07</v>
      </c>
      <c r="U46">
        <v>15146.13</v>
      </c>
      <c r="V46">
        <v>14405.49</v>
      </c>
      <c r="W46">
        <v>7127.26</v>
      </c>
      <c r="X46">
        <v>15907.8</v>
      </c>
      <c r="Y46">
        <v>609.05999999999995</v>
      </c>
      <c r="Z46">
        <v>44362.81</v>
      </c>
      <c r="AA46">
        <v>59583.91</v>
      </c>
      <c r="AB46">
        <v>22993.74</v>
      </c>
      <c r="AC46">
        <v>11745.11</v>
      </c>
      <c r="AD46">
        <v>3038.02</v>
      </c>
      <c r="AE46">
        <v>3007.59</v>
      </c>
      <c r="AF46">
        <v>832.09</v>
      </c>
      <c r="AG46">
        <v>4929.3500000000004</v>
      </c>
      <c r="AH46">
        <v>12551.27</v>
      </c>
      <c r="AI46">
        <v>2803.26</v>
      </c>
      <c r="AJ46">
        <v>6020.55</v>
      </c>
      <c r="AK46">
        <v>14436.79</v>
      </c>
      <c r="AL46">
        <v>53519.27</v>
      </c>
      <c r="AM46">
        <v>29148.87</v>
      </c>
      <c r="AN46">
        <v>44504.33</v>
      </c>
      <c r="AO46">
        <v>2863.13</v>
      </c>
      <c r="AP46">
        <v>10209.709999999999</v>
      </c>
      <c r="AQ46">
        <v>43995.9</v>
      </c>
      <c r="AR46">
        <v>12570.9</v>
      </c>
      <c r="AS46">
        <v>12744.06</v>
      </c>
      <c r="AT46">
        <v>10811.7</v>
      </c>
      <c r="AU46">
        <v>9800.33</v>
      </c>
      <c r="AV46">
        <v>32409.16</v>
      </c>
      <c r="AW46">
        <v>1357.12</v>
      </c>
      <c r="AX46">
        <v>39335.18</v>
      </c>
      <c r="AY46">
        <v>8213.73</v>
      </c>
      <c r="AZ46">
        <v>38161.01</v>
      </c>
      <c r="BA46">
        <v>13492.24</v>
      </c>
      <c r="BB46">
        <v>38997.24</v>
      </c>
      <c r="BC46">
        <v>5091.88</v>
      </c>
      <c r="BD46">
        <v>1873.48</v>
      </c>
      <c r="BE46">
        <v>2310.64</v>
      </c>
      <c r="BF46">
        <v>1357.55</v>
      </c>
      <c r="BG46">
        <v>28215.93</v>
      </c>
      <c r="BH46">
        <v>24377.78</v>
      </c>
      <c r="BI46">
        <v>11633.58</v>
      </c>
      <c r="BJ46">
        <v>6901.07</v>
      </c>
      <c r="BK46">
        <v>52148.92</v>
      </c>
      <c r="BL46">
        <v>4042.34</v>
      </c>
      <c r="BM46">
        <v>1579.16</v>
      </c>
      <c r="BN46">
        <v>24779.59</v>
      </c>
      <c r="BO46">
        <v>9709.5499999999993</v>
      </c>
      <c r="BP46">
        <v>5214.8</v>
      </c>
      <c r="BQ46">
        <v>49497.03</v>
      </c>
      <c r="BR46">
        <v>15786.36</v>
      </c>
      <c r="BS46">
        <v>15719.15</v>
      </c>
      <c r="BT46">
        <v>42065.53</v>
      </c>
      <c r="BU46">
        <v>35534.32</v>
      </c>
      <c r="BV46">
        <v>35364.5</v>
      </c>
      <c r="BW46">
        <v>7233.93</v>
      </c>
      <c r="BX46">
        <v>8512.1</v>
      </c>
      <c r="BY46">
        <v>37624.559999999998</v>
      </c>
      <c r="BZ46">
        <v>2679.9</v>
      </c>
      <c r="CA46">
        <v>3009.17</v>
      </c>
      <c r="CB46">
        <v>23824.61</v>
      </c>
      <c r="CC46">
        <v>33533.620000000003</v>
      </c>
      <c r="CD46">
        <v>63889.84</v>
      </c>
      <c r="CE46">
        <v>5484.75</v>
      </c>
      <c r="CF46">
        <v>14636.72</v>
      </c>
      <c r="CG46">
        <v>830.84</v>
      </c>
      <c r="CH46">
        <v>11995.67</v>
      </c>
      <c r="CI46">
        <v>10722.26</v>
      </c>
      <c r="CJ46">
        <v>2802.75</v>
      </c>
      <c r="CK46">
        <v>94958.26</v>
      </c>
      <c r="CL46">
        <v>7313.87</v>
      </c>
      <c r="CM46">
        <v>1499.19</v>
      </c>
      <c r="CN46">
        <v>15252.38</v>
      </c>
      <c r="CO46">
        <v>17652.02</v>
      </c>
      <c r="CP46">
        <v>1968.36</v>
      </c>
      <c r="CQ46">
        <v>32225.35</v>
      </c>
      <c r="CR46">
        <v>5063.17</v>
      </c>
      <c r="CS46">
        <v>11491.4</v>
      </c>
      <c r="CT46">
        <v>1169.31</v>
      </c>
      <c r="CU46">
        <v>2914.12</v>
      </c>
      <c r="CV46">
        <v>19329.64</v>
      </c>
      <c r="CW46">
        <v>18612.66</v>
      </c>
      <c r="CX46">
        <v>1014.17</v>
      </c>
      <c r="CY46">
        <v>23715.42</v>
      </c>
      <c r="CZ46">
        <v>10815.82</v>
      </c>
      <c r="DA46">
        <v>869.3</v>
      </c>
      <c r="DB46">
        <v>5437.6</v>
      </c>
      <c r="DC46">
        <v>4611.08</v>
      </c>
      <c r="DD46">
        <v>45510.43</v>
      </c>
      <c r="DE46">
        <v>61909.58</v>
      </c>
      <c r="DF46">
        <v>2182.7600000000002</v>
      </c>
      <c r="DG46">
        <v>35705.9</v>
      </c>
      <c r="DH46">
        <v>40855.040000000001</v>
      </c>
      <c r="DI46">
        <v>4575.49</v>
      </c>
      <c r="DJ46">
        <v>19326.189999999999</v>
      </c>
      <c r="DK46">
        <v>11086.07</v>
      </c>
      <c r="DL46">
        <v>6579.17</v>
      </c>
      <c r="DM46">
        <v>24486.63</v>
      </c>
      <c r="DN46">
        <v>27202.55</v>
      </c>
      <c r="DO46">
        <v>8141.14</v>
      </c>
      <c r="DP46">
        <v>4280.3</v>
      </c>
      <c r="DQ46">
        <v>19799.62</v>
      </c>
      <c r="DR46">
        <v>1644.91</v>
      </c>
      <c r="DS46">
        <v>48634.65</v>
      </c>
      <c r="DT46">
        <v>3972.7</v>
      </c>
      <c r="DU46">
        <v>2851.85</v>
      </c>
      <c r="DV46">
        <v>74389.119999999995</v>
      </c>
      <c r="DW46">
        <v>1355.57</v>
      </c>
      <c r="DX46">
        <v>6654.06</v>
      </c>
      <c r="DY46">
        <v>3188.93</v>
      </c>
      <c r="DZ46">
        <v>15110.66</v>
      </c>
      <c r="EA46">
        <v>43452.32</v>
      </c>
      <c r="EB46">
        <v>7694.36</v>
      </c>
      <c r="EC46">
        <v>25861.79</v>
      </c>
      <c r="ED46">
        <v>4184.3599999999997</v>
      </c>
      <c r="EE46">
        <v>21664.41</v>
      </c>
      <c r="EF46">
        <v>1575.09</v>
      </c>
      <c r="EG46">
        <v>1393.37</v>
      </c>
      <c r="EH46">
        <v>14736.2</v>
      </c>
      <c r="EI46">
        <v>41995.83</v>
      </c>
      <c r="EJ46">
        <v>10520.6</v>
      </c>
      <c r="EK46">
        <v>23275.99</v>
      </c>
      <c r="EL46">
        <v>44465.93</v>
      </c>
      <c r="EM46">
        <v>2240.71</v>
      </c>
      <c r="EN46">
        <v>1788.48</v>
      </c>
      <c r="EO46">
        <v>20208.78</v>
      </c>
      <c r="EP46">
        <v>53024.55</v>
      </c>
      <c r="EQ46">
        <v>9587.74</v>
      </c>
      <c r="ER46">
        <v>12858.34</v>
      </c>
      <c r="ES46">
        <v>27174.639999999999</v>
      </c>
      <c r="ET46">
        <v>5351.63</v>
      </c>
      <c r="EU46">
        <v>12034.06</v>
      </c>
      <c r="EV46">
        <v>3646.84</v>
      </c>
      <c r="EW46">
        <v>1895.81</v>
      </c>
    </row>
    <row r="47" spans="1:153" x14ac:dyDescent="0.2">
      <c r="A47">
        <v>2015</v>
      </c>
      <c r="B47">
        <v>37996.18</v>
      </c>
      <c r="C47">
        <v>5297.59</v>
      </c>
      <c r="D47">
        <v>26765.34</v>
      </c>
      <c r="E47">
        <v>10775.75</v>
      </c>
      <c r="F47">
        <v>16673.55</v>
      </c>
      <c r="G47">
        <v>17053.48</v>
      </c>
      <c r="H47">
        <v>45658.83</v>
      </c>
      <c r="I47">
        <v>48630.78</v>
      </c>
      <c r="J47">
        <v>734.56</v>
      </c>
      <c r="K47">
        <v>44425.23</v>
      </c>
      <c r="L47">
        <v>1984.55</v>
      </c>
      <c r="M47">
        <v>1528.43</v>
      </c>
      <c r="N47">
        <v>3069.37</v>
      </c>
      <c r="O47">
        <v>17796.54</v>
      </c>
      <c r="P47">
        <v>39770.74</v>
      </c>
      <c r="Q47">
        <v>29235.48</v>
      </c>
      <c r="R47">
        <v>8159.59</v>
      </c>
      <c r="S47">
        <v>61575.61</v>
      </c>
      <c r="T47">
        <v>5776.38</v>
      </c>
      <c r="U47">
        <v>14450.07</v>
      </c>
      <c r="V47">
        <v>14639.83</v>
      </c>
      <c r="W47">
        <v>7447.23</v>
      </c>
      <c r="X47">
        <v>15578.43</v>
      </c>
      <c r="Y47">
        <v>673.86</v>
      </c>
      <c r="Z47">
        <v>43222.99</v>
      </c>
      <c r="AA47">
        <v>61787.31</v>
      </c>
      <c r="AB47">
        <v>22979.8</v>
      </c>
      <c r="AC47">
        <v>12034.49</v>
      </c>
      <c r="AD47">
        <v>3299.69</v>
      </c>
      <c r="AE47">
        <v>3048.42</v>
      </c>
      <c r="AF47">
        <v>844.14</v>
      </c>
      <c r="AG47">
        <v>3742.83</v>
      </c>
      <c r="AH47">
        <v>12509.3</v>
      </c>
      <c r="AI47">
        <v>2814.99</v>
      </c>
      <c r="AJ47">
        <v>6135.58</v>
      </c>
      <c r="AK47">
        <v>15158.85</v>
      </c>
      <c r="AL47">
        <v>54311.26</v>
      </c>
      <c r="AM47">
        <v>30849.18</v>
      </c>
      <c r="AN47">
        <v>45995.23</v>
      </c>
      <c r="AO47">
        <v>2909.9</v>
      </c>
      <c r="AP47">
        <v>9961.24</v>
      </c>
      <c r="AQ47">
        <v>45765.62</v>
      </c>
      <c r="AR47">
        <v>13567.59</v>
      </c>
      <c r="AS47">
        <v>11697.4</v>
      </c>
      <c r="AT47">
        <v>10318.379999999999</v>
      </c>
      <c r="AU47">
        <v>10002.030000000001</v>
      </c>
      <c r="AV47">
        <v>34268.42</v>
      </c>
      <c r="AW47">
        <v>1450.53</v>
      </c>
      <c r="AX47">
        <v>40421.86</v>
      </c>
      <c r="AY47">
        <v>8491.14</v>
      </c>
      <c r="AZ47">
        <v>39247.26</v>
      </c>
      <c r="BA47">
        <v>12813.43</v>
      </c>
      <c r="BB47">
        <v>40705.4</v>
      </c>
      <c r="BC47">
        <v>4875.04</v>
      </c>
      <c r="BD47">
        <v>1881.11</v>
      </c>
      <c r="BE47">
        <v>2390.46</v>
      </c>
      <c r="BF47">
        <v>1515.24</v>
      </c>
      <c r="BG47">
        <v>19333.189999999999</v>
      </c>
      <c r="BH47">
        <v>24684.13</v>
      </c>
      <c r="BI47">
        <v>12230.83</v>
      </c>
      <c r="BJ47">
        <v>7239.29</v>
      </c>
      <c r="BK47">
        <v>53753.24</v>
      </c>
      <c r="BL47">
        <v>4285.96</v>
      </c>
      <c r="BM47">
        <v>1628.97</v>
      </c>
      <c r="BN47">
        <v>26094.97</v>
      </c>
      <c r="BO47">
        <v>9995.35</v>
      </c>
      <c r="BP47">
        <v>5566.69</v>
      </c>
      <c r="BQ47">
        <v>67984.75</v>
      </c>
      <c r="BR47">
        <v>14835.41</v>
      </c>
      <c r="BS47">
        <v>15205.35</v>
      </c>
      <c r="BT47">
        <v>45361.71</v>
      </c>
      <c r="BU47">
        <v>36770.5</v>
      </c>
      <c r="BV47">
        <v>36655.339999999997</v>
      </c>
      <c r="BW47">
        <v>7466.74</v>
      </c>
      <c r="BX47">
        <v>8814.81</v>
      </c>
      <c r="BY47">
        <v>38797.449999999997</v>
      </c>
      <c r="BZ47">
        <v>2818.18</v>
      </c>
      <c r="CA47">
        <v>3153.12</v>
      </c>
      <c r="CB47">
        <v>24080.47</v>
      </c>
      <c r="CC47">
        <v>35273.040000000001</v>
      </c>
      <c r="CD47">
        <v>44860.88</v>
      </c>
      <c r="CE47">
        <v>5714.36</v>
      </c>
      <c r="CF47">
        <v>14991.3</v>
      </c>
      <c r="CG47">
        <v>867.16</v>
      </c>
      <c r="CH47">
        <v>11804.11</v>
      </c>
      <c r="CI47">
        <v>11479.07</v>
      </c>
      <c r="CJ47">
        <v>3001.93</v>
      </c>
      <c r="CK47">
        <v>97541.05</v>
      </c>
      <c r="CL47">
        <v>7690.08</v>
      </c>
      <c r="CM47">
        <v>1499.67</v>
      </c>
      <c r="CN47">
        <v>15441.41</v>
      </c>
      <c r="CO47">
        <v>17702.93</v>
      </c>
      <c r="CP47">
        <v>2193.62</v>
      </c>
      <c r="CQ47">
        <v>36037.39</v>
      </c>
      <c r="CR47">
        <v>5135.8100000000004</v>
      </c>
      <c r="CS47">
        <v>11445.87</v>
      </c>
      <c r="CT47">
        <v>1239.73</v>
      </c>
      <c r="CU47">
        <v>3045.03</v>
      </c>
      <c r="CV47">
        <v>19813.099999999999</v>
      </c>
      <c r="CW47">
        <v>20104.28</v>
      </c>
      <c r="CX47">
        <v>1090.0999999999999</v>
      </c>
      <c r="CY47">
        <v>24269.41</v>
      </c>
      <c r="CZ47">
        <v>11279.93</v>
      </c>
      <c r="DA47">
        <v>873.48</v>
      </c>
      <c r="DB47">
        <v>4970.53</v>
      </c>
      <c r="DC47">
        <v>4874.79</v>
      </c>
      <c r="DD47">
        <v>47898.94</v>
      </c>
      <c r="DE47">
        <v>58096.37</v>
      </c>
      <c r="DF47">
        <v>2257.41</v>
      </c>
      <c r="DG47">
        <v>36598.660000000003</v>
      </c>
      <c r="DH47">
        <v>32460.47</v>
      </c>
      <c r="DI47">
        <v>4689.7700000000004</v>
      </c>
      <c r="DJ47">
        <v>20581.41</v>
      </c>
      <c r="DK47">
        <v>11173.72</v>
      </c>
      <c r="DL47">
        <v>6895.74</v>
      </c>
      <c r="DM47">
        <v>26227.35</v>
      </c>
      <c r="DN47">
        <v>28566.65</v>
      </c>
      <c r="DO47">
        <v>8055.44</v>
      </c>
      <c r="DP47">
        <v>4379.6099999999997</v>
      </c>
      <c r="DQ47">
        <v>21156.5</v>
      </c>
      <c r="DR47">
        <v>1788.24</v>
      </c>
      <c r="DS47">
        <v>41110.800000000003</v>
      </c>
      <c r="DT47">
        <v>4205.45</v>
      </c>
      <c r="DU47">
        <v>3003.45</v>
      </c>
      <c r="DV47">
        <v>76293.62</v>
      </c>
      <c r="DW47">
        <v>1265.52</v>
      </c>
      <c r="DX47">
        <v>6794.19</v>
      </c>
      <c r="DY47">
        <v>3058.83</v>
      </c>
      <c r="DZ47">
        <v>14579.03</v>
      </c>
      <c r="EA47">
        <v>45909.93</v>
      </c>
      <c r="EB47">
        <v>7832.35</v>
      </c>
      <c r="EC47">
        <v>28007.3</v>
      </c>
      <c r="ED47">
        <v>4214.25</v>
      </c>
      <c r="EE47">
        <v>22127.29</v>
      </c>
      <c r="EF47">
        <v>1674.76</v>
      </c>
      <c r="EG47">
        <v>1458.96</v>
      </c>
      <c r="EH47">
        <v>15476.2</v>
      </c>
      <c r="EI47">
        <v>46401.919999999998</v>
      </c>
      <c r="EJ47">
        <v>10697.72</v>
      </c>
      <c r="EK47">
        <v>25301.49</v>
      </c>
      <c r="EL47">
        <v>46490.7</v>
      </c>
      <c r="EM47">
        <v>2305.0700000000002</v>
      </c>
      <c r="EN47">
        <v>1834.38</v>
      </c>
      <c r="EO47">
        <v>20060.990000000002</v>
      </c>
      <c r="EP47">
        <v>54595.74</v>
      </c>
      <c r="EQ47">
        <v>9888.77</v>
      </c>
      <c r="ER47">
        <v>7374.15</v>
      </c>
      <c r="ES47">
        <v>26682.23</v>
      </c>
      <c r="ET47">
        <v>5593.52</v>
      </c>
      <c r="EU47">
        <v>12142.93</v>
      </c>
      <c r="EV47">
        <v>3643.6</v>
      </c>
      <c r="EW47">
        <v>1907.27</v>
      </c>
    </row>
    <row r="48" spans="1:153" x14ac:dyDescent="0.2">
      <c r="A48">
        <v>2016</v>
      </c>
      <c r="B48">
        <v>37168.97</v>
      </c>
      <c r="C48">
        <v>5112.63</v>
      </c>
      <c r="D48">
        <v>25326.39</v>
      </c>
      <c r="E48">
        <v>10843.56</v>
      </c>
      <c r="F48">
        <v>16335.16</v>
      </c>
      <c r="G48">
        <v>19010.84</v>
      </c>
      <c r="H48">
        <v>47198.75</v>
      </c>
      <c r="I48">
        <v>50159.15</v>
      </c>
      <c r="J48">
        <v>742.77</v>
      </c>
      <c r="K48">
        <v>45499.32</v>
      </c>
      <c r="L48">
        <v>1895.07</v>
      </c>
      <c r="M48">
        <v>1582.57</v>
      </c>
      <c r="N48">
        <v>3244.94</v>
      </c>
      <c r="O48">
        <v>19069.650000000001</v>
      </c>
      <c r="P48">
        <v>38499.360000000001</v>
      </c>
      <c r="Q48">
        <v>28911.93</v>
      </c>
      <c r="R48">
        <v>8229.69</v>
      </c>
      <c r="S48">
        <v>63514.22</v>
      </c>
      <c r="T48">
        <v>5863.28</v>
      </c>
      <c r="U48">
        <v>14002.17</v>
      </c>
      <c r="V48">
        <v>14637.68</v>
      </c>
      <c r="W48">
        <v>7943.1</v>
      </c>
      <c r="X48">
        <v>16934.48</v>
      </c>
      <c r="Y48">
        <v>722.64</v>
      </c>
      <c r="Z48">
        <v>43182.15</v>
      </c>
      <c r="AA48">
        <v>61670.93</v>
      </c>
      <c r="AB48">
        <v>23544.51</v>
      </c>
      <c r="AC48">
        <v>12501.66</v>
      </c>
      <c r="AD48">
        <v>3528.48</v>
      </c>
      <c r="AE48">
        <v>3104</v>
      </c>
      <c r="AF48">
        <v>789.17</v>
      </c>
      <c r="AG48">
        <v>3649.1</v>
      </c>
      <c r="AH48">
        <v>12627.93</v>
      </c>
      <c r="AI48">
        <v>2809.29</v>
      </c>
      <c r="AJ48">
        <v>6289.41</v>
      </c>
      <c r="AK48">
        <v>15772.02</v>
      </c>
      <c r="AL48">
        <v>55490.73</v>
      </c>
      <c r="AM48">
        <v>32777.089999999997</v>
      </c>
      <c r="AN48">
        <v>47496.23</v>
      </c>
      <c r="AO48">
        <v>3906.98</v>
      </c>
      <c r="AP48">
        <v>10155.379999999999</v>
      </c>
      <c r="AQ48">
        <v>47009.279999999999</v>
      </c>
      <c r="AR48">
        <v>14311.58</v>
      </c>
      <c r="AS48">
        <v>11719.53</v>
      </c>
      <c r="AT48">
        <v>9988.2999999999993</v>
      </c>
      <c r="AU48">
        <v>10199.790000000001</v>
      </c>
      <c r="AV48">
        <v>35607.629999999997</v>
      </c>
      <c r="AW48">
        <v>1525.76</v>
      </c>
      <c r="AX48">
        <v>41523.660000000003</v>
      </c>
      <c r="AY48">
        <v>8442.0300000000007</v>
      </c>
      <c r="AZ48">
        <v>39824.5</v>
      </c>
      <c r="BA48">
        <v>12638.73</v>
      </c>
      <c r="BB48">
        <v>41230.15</v>
      </c>
      <c r="BC48">
        <v>4920.6099999999997</v>
      </c>
      <c r="BD48">
        <v>1848.05</v>
      </c>
      <c r="BE48">
        <v>2328.8200000000002</v>
      </c>
      <c r="BF48">
        <v>1627.03</v>
      </c>
      <c r="BG48">
        <v>15586.11</v>
      </c>
      <c r="BH48">
        <v>24715.86</v>
      </c>
      <c r="BI48">
        <v>12605.86</v>
      </c>
      <c r="BJ48">
        <v>7407.81</v>
      </c>
      <c r="BK48">
        <v>54592.89</v>
      </c>
      <c r="BL48">
        <v>4393.63</v>
      </c>
      <c r="BM48">
        <v>1613.45</v>
      </c>
      <c r="BN48">
        <v>26279.29</v>
      </c>
      <c r="BO48">
        <v>10326.450000000001</v>
      </c>
      <c r="BP48">
        <v>5935.53</v>
      </c>
      <c r="BQ48">
        <v>72697.679999999993</v>
      </c>
      <c r="BR48">
        <v>15467.87</v>
      </c>
      <c r="BS48">
        <v>17104.34</v>
      </c>
      <c r="BT48">
        <v>48634.91</v>
      </c>
      <c r="BU48">
        <v>38112.76</v>
      </c>
      <c r="BV48">
        <v>38469.81</v>
      </c>
      <c r="BW48">
        <v>7664.04</v>
      </c>
      <c r="BX48">
        <v>8722.24</v>
      </c>
      <c r="BY48">
        <v>39546.67</v>
      </c>
      <c r="BZ48">
        <v>2954.55</v>
      </c>
      <c r="CA48">
        <v>3347.59</v>
      </c>
      <c r="CB48">
        <v>24310.51</v>
      </c>
      <c r="CC48">
        <v>36527.74</v>
      </c>
      <c r="CD48">
        <v>40690.15</v>
      </c>
      <c r="CE48">
        <v>6347.4</v>
      </c>
      <c r="CF48">
        <v>15243.25</v>
      </c>
      <c r="CG48">
        <v>842.25</v>
      </c>
      <c r="CH48">
        <v>12112.6</v>
      </c>
      <c r="CI48">
        <v>11938.07</v>
      </c>
      <c r="CJ48">
        <v>2982.97</v>
      </c>
      <c r="CK48">
        <v>98780.67</v>
      </c>
      <c r="CL48">
        <v>7794.08</v>
      </c>
      <c r="CM48">
        <v>1519.21</v>
      </c>
      <c r="CN48">
        <v>15630.06</v>
      </c>
      <c r="CO48">
        <v>17990.919999999998</v>
      </c>
      <c r="CP48">
        <v>2314.92</v>
      </c>
      <c r="CQ48">
        <v>38401.040000000001</v>
      </c>
      <c r="CR48">
        <v>5204.05</v>
      </c>
      <c r="CS48">
        <v>11904.03</v>
      </c>
      <c r="CT48">
        <v>1258.08</v>
      </c>
      <c r="CU48">
        <v>2935.98</v>
      </c>
      <c r="CV48">
        <v>19886.580000000002</v>
      </c>
      <c r="CW48">
        <v>21307.09</v>
      </c>
      <c r="CX48">
        <v>1029.79</v>
      </c>
      <c r="CY48">
        <v>24686.1</v>
      </c>
      <c r="CZ48">
        <v>11294.42</v>
      </c>
      <c r="DA48">
        <v>888.72</v>
      </c>
      <c r="DB48">
        <v>4436.5</v>
      </c>
      <c r="DC48">
        <v>5150.79</v>
      </c>
      <c r="DD48">
        <v>47983.14</v>
      </c>
      <c r="DE48">
        <v>55929.919999999998</v>
      </c>
      <c r="DF48">
        <v>2282.0500000000002</v>
      </c>
      <c r="DG48">
        <v>37824.550000000003</v>
      </c>
      <c r="DH48">
        <v>29938.84</v>
      </c>
      <c r="DI48">
        <v>4902.63</v>
      </c>
      <c r="DJ48">
        <v>21342.59</v>
      </c>
      <c r="DK48">
        <v>11520.24</v>
      </c>
      <c r="DL48">
        <v>7297.18</v>
      </c>
      <c r="DM48">
        <v>26879.06</v>
      </c>
      <c r="DN48">
        <v>26883.3</v>
      </c>
      <c r="DO48">
        <v>8217.42</v>
      </c>
      <c r="DP48">
        <v>4460.03</v>
      </c>
      <c r="DQ48">
        <v>22954.78</v>
      </c>
      <c r="DR48">
        <v>1871.53</v>
      </c>
      <c r="DS48">
        <v>38670.449999999997</v>
      </c>
      <c r="DT48">
        <v>4323.55</v>
      </c>
      <c r="DU48">
        <v>3078.7</v>
      </c>
      <c r="DV48">
        <v>77200.37</v>
      </c>
      <c r="DW48">
        <v>1373.09</v>
      </c>
      <c r="DX48">
        <v>6960.64</v>
      </c>
      <c r="DY48">
        <v>3497.13</v>
      </c>
      <c r="DZ48">
        <v>13697.66</v>
      </c>
      <c r="EA48">
        <v>46210.99</v>
      </c>
      <c r="EB48">
        <v>7661.51</v>
      </c>
      <c r="EC48">
        <v>27809.93</v>
      </c>
      <c r="ED48">
        <v>4213.25</v>
      </c>
      <c r="EE48">
        <v>22764.83</v>
      </c>
      <c r="EF48">
        <v>1494.74</v>
      </c>
      <c r="EG48">
        <v>1512.55</v>
      </c>
      <c r="EH48">
        <v>15935.33</v>
      </c>
      <c r="EI48">
        <v>42369.62</v>
      </c>
      <c r="EJ48">
        <v>10809.54</v>
      </c>
      <c r="EK48">
        <v>25482.33</v>
      </c>
      <c r="EL48">
        <v>47080.62</v>
      </c>
      <c r="EM48">
        <v>2386.15</v>
      </c>
      <c r="EN48">
        <v>1777.72</v>
      </c>
      <c r="EO48">
        <v>20315.02</v>
      </c>
      <c r="EP48">
        <v>55265.14</v>
      </c>
      <c r="EQ48">
        <v>10039.450000000001</v>
      </c>
      <c r="ER48">
        <v>7442.67</v>
      </c>
      <c r="ES48">
        <v>26227.9</v>
      </c>
      <c r="ET48">
        <v>5992.73</v>
      </c>
      <c r="EU48">
        <v>12059.59</v>
      </c>
      <c r="EV48">
        <v>3680.28</v>
      </c>
      <c r="EW48">
        <v>1917.87</v>
      </c>
    </row>
    <row r="49" spans="1:153" x14ac:dyDescent="0.2">
      <c r="A49">
        <v>2017</v>
      </c>
      <c r="B49">
        <v>37395.99</v>
      </c>
      <c r="C49">
        <v>5004.59</v>
      </c>
      <c r="D49">
        <v>23012.41</v>
      </c>
      <c r="E49">
        <v>11628.87</v>
      </c>
      <c r="F49">
        <v>16771.37</v>
      </c>
      <c r="G49">
        <v>20264.2</v>
      </c>
      <c r="H49">
        <v>48141.94</v>
      </c>
      <c r="I49">
        <v>51524.41</v>
      </c>
      <c r="J49">
        <v>743.92</v>
      </c>
      <c r="K49">
        <v>46522.36</v>
      </c>
      <c r="L49">
        <v>1963.8</v>
      </c>
      <c r="M49">
        <v>1645.95</v>
      </c>
      <c r="N49">
        <v>3455.1</v>
      </c>
      <c r="O49">
        <v>20026.93</v>
      </c>
      <c r="P49">
        <v>38029.800000000003</v>
      </c>
      <c r="Q49">
        <v>28449.96</v>
      </c>
      <c r="R49">
        <v>8561.6</v>
      </c>
      <c r="S49">
        <v>65571.759999999995</v>
      </c>
      <c r="T49">
        <v>6191.77</v>
      </c>
      <c r="U49">
        <v>14108.92</v>
      </c>
      <c r="V49">
        <v>13937.6</v>
      </c>
      <c r="W49">
        <v>8189.38</v>
      </c>
      <c r="X49">
        <v>16235.75</v>
      </c>
      <c r="Y49">
        <v>726.71</v>
      </c>
      <c r="Z49">
        <v>44492.65</v>
      </c>
      <c r="AA49">
        <v>62926.57</v>
      </c>
      <c r="AB49">
        <v>24024.400000000001</v>
      </c>
      <c r="AC49">
        <v>13051.32</v>
      </c>
      <c r="AD49">
        <v>3605.62</v>
      </c>
      <c r="AE49">
        <v>3156.45</v>
      </c>
      <c r="AF49">
        <v>798.68</v>
      </c>
      <c r="AG49">
        <v>4581.74</v>
      </c>
      <c r="AH49">
        <v>12964.43</v>
      </c>
      <c r="AI49">
        <v>2832.2</v>
      </c>
      <c r="AJ49">
        <v>6655.66</v>
      </c>
      <c r="AK49">
        <v>16272.16</v>
      </c>
      <c r="AL49">
        <v>56038.07</v>
      </c>
      <c r="AM49">
        <v>34470.269999999997</v>
      </c>
      <c r="AN49">
        <v>49141.04</v>
      </c>
      <c r="AO49">
        <v>3545.14</v>
      </c>
      <c r="AP49">
        <v>9114.69</v>
      </c>
      <c r="AQ49">
        <v>49606.82</v>
      </c>
      <c r="AR49">
        <v>14683.9</v>
      </c>
      <c r="AS49">
        <v>12116.37</v>
      </c>
      <c r="AT49">
        <v>10193.98</v>
      </c>
      <c r="AU49">
        <v>10209.41</v>
      </c>
      <c r="AV49">
        <v>37232.800000000003</v>
      </c>
      <c r="AW49">
        <v>1526.29</v>
      </c>
      <c r="AX49">
        <v>42901.9</v>
      </c>
      <c r="AY49">
        <v>8633.68</v>
      </c>
      <c r="AZ49">
        <v>40975.050000000003</v>
      </c>
      <c r="BA49">
        <v>11867.92</v>
      </c>
      <c r="BB49">
        <v>42137.82</v>
      </c>
      <c r="BC49">
        <v>5153.55</v>
      </c>
      <c r="BD49">
        <v>2142.87</v>
      </c>
      <c r="BE49">
        <v>2352.59</v>
      </c>
      <c r="BF49">
        <v>1755.44</v>
      </c>
      <c r="BG49">
        <v>16359.02</v>
      </c>
      <c r="BH49">
        <v>25376.06</v>
      </c>
      <c r="BI49">
        <v>13160.72</v>
      </c>
      <c r="BJ49">
        <v>7473.34</v>
      </c>
      <c r="BK49">
        <v>56154.34</v>
      </c>
      <c r="BL49">
        <v>4523.24</v>
      </c>
      <c r="BM49">
        <v>1561.73</v>
      </c>
      <c r="BN49">
        <v>27530.59</v>
      </c>
      <c r="BO49">
        <v>10841.7</v>
      </c>
      <c r="BP49">
        <v>6281.54</v>
      </c>
      <c r="BQ49">
        <v>73296.97</v>
      </c>
      <c r="BR49">
        <v>15985.95</v>
      </c>
      <c r="BS49">
        <v>16683.3</v>
      </c>
      <c r="BT49">
        <v>51315.9</v>
      </c>
      <c r="BU49">
        <v>38724.089999999997</v>
      </c>
      <c r="BV49">
        <v>39470.89</v>
      </c>
      <c r="BW49">
        <v>7713.82</v>
      </c>
      <c r="BX49">
        <v>8736.36</v>
      </c>
      <c r="BY49">
        <v>40063.53</v>
      </c>
      <c r="BZ49">
        <v>2987.5</v>
      </c>
      <c r="CA49">
        <v>3485.27</v>
      </c>
      <c r="CB49">
        <v>24562.74</v>
      </c>
      <c r="CC49">
        <v>37725.07</v>
      </c>
      <c r="CD49">
        <v>38451.129999999997</v>
      </c>
      <c r="CE49">
        <v>6563.87</v>
      </c>
      <c r="CF49">
        <v>15169.31</v>
      </c>
      <c r="CG49">
        <v>849.27</v>
      </c>
      <c r="CH49">
        <v>12812.86</v>
      </c>
      <c r="CI49">
        <v>12512.75</v>
      </c>
      <c r="CJ49">
        <v>2999.39</v>
      </c>
      <c r="CK49">
        <v>99476.79</v>
      </c>
      <c r="CL49">
        <v>8002.15</v>
      </c>
      <c r="CM49">
        <v>1595.09</v>
      </c>
      <c r="CN49">
        <v>16441.7</v>
      </c>
      <c r="CO49">
        <v>18360.419999999998</v>
      </c>
      <c r="CP49">
        <v>2410.87</v>
      </c>
      <c r="CQ49">
        <v>41846.75</v>
      </c>
      <c r="CR49">
        <v>5655.31</v>
      </c>
      <c r="CS49">
        <v>12011.06</v>
      </c>
      <c r="CT49">
        <v>1207.6400000000001</v>
      </c>
      <c r="CU49">
        <v>2998.25</v>
      </c>
      <c r="CV49">
        <v>19251.55</v>
      </c>
      <c r="CW49">
        <v>22656.92</v>
      </c>
      <c r="CX49">
        <v>1003.78</v>
      </c>
      <c r="CY49">
        <v>26000.6</v>
      </c>
      <c r="CZ49">
        <v>11142.07</v>
      </c>
      <c r="DA49">
        <v>892.62</v>
      </c>
      <c r="DB49">
        <v>4374.54</v>
      </c>
      <c r="DC49">
        <v>5360.22</v>
      </c>
      <c r="DD49">
        <v>50024.05</v>
      </c>
      <c r="DE49">
        <v>58073.04</v>
      </c>
      <c r="DF49">
        <v>2450.14</v>
      </c>
      <c r="DG49">
        <v>38985.47</v>
      </c>
      <c r="DH49">
        <v>28249.21</v>
      </c>
      <c r="DI49">
        <v>5106.63</v>
      </c>
      <c r="DJ49">
        <v>22421.91</v>
      </c>
      <c r="DK49">
        <v>11905.33</v>
      </c>
      <c r="DL49">
        <v>7628.83</v>
      </c>
      <c r="DM49">
        <v>28420.41</v>
      </c>
      <c r="DN49">
        <v>26953.45</v>
      </c>
      <c r="DO49">
        <v>8291.81</v>
      </c>
      <c r="DP49">
        <v>4399.3999999999996</v>
      </c>
      <c r="DQ49">
        <v>25262.14</v>
      </c>
      <c r="DR49">
        <v>1948.49</v>
      </c>
      <c r="DS49">
        <v>39890.65</v>
      </c>
      <c r="DT49">
        <v>4321.2299999999996</v>
      </c>
      <c r="DU49">
        <v>3140.13</v>
      </c>
      <c r="DV49">
        <v>79842.570000000007</v>
      </c>
      <c r="DW49">
        <v>1404.31</v>
      </c>
      <c r="DX49">
        <v>6994.61</v>
      </c>
      <c r="DY49">
        <v>3483.57</v>
      </c>
      <c r="DZ49">
        <v>13472.05</v>
      </c>
      <c r="EA49">
        <v>47891.92</v>
      </c>
      <c r="EB49">
        <v>7668.12</v>
      </c>
      <c r="EC49">
        <v>28553.1</v>
      </c>
      <c r="ED49">
        <v>4363.88</v>
      </c>
      <c r="EE49">
        <v>23362.83</v>
      </c>
      <c r="EF49">
        <v>1368.01</v>
      </c>
      <c r="EG49">
        <v>1547.22</v>
      </c>
      <c r="EH49">
        <v>16675.22</v>
      </c>
      <c r="EI49">
        <v>43008.81</v>
      </c>
      <c r="EJ49">
        <v>10873.24</v>
      </c>
      <c r="EK49">
        <v>26649.9</v>
      </c>
      <c r="EL49">
        <v>47843.24</v>
      </c>
      <c r="EM49">
        <v>2453.4899999999998</v>
      </c>
      <c r="EN49">
        <v>1784.99</v>
      </c>
      <c r="EO49">
        <v>20607.47</v>
      </c>
      <c r="EP49">
        <v>56153.42</v>
      </c>
      <c r="EQ49">
        <v>10099.56</v>
      </c>
      <c r="ER49">
        <v>7925.13</v>
      </c>
      <c r="ES49">
        <v>25930.51</v>
      </c>
      <c r="ET49">
        <v>6434.56</v>
      </c>
      <c r="EU49">
        <v>12201.4</v>
      </c>
      <c r="EV49">
        <v>3965.37</v>
      </c>
      <c r="EW49">
        <v>1977.84</v>
      </c>
    </row>
    <row r="51" spans="1:153" x14ac:dyDescent="0.2">
      <c r="B51" s="4" t="s">
        <v>55</v>
      </c>
      <c r="C51" s="4" t="s">
        <v>56</v>
      </c>
      <c r="D51" s="4" t="s">
        <v>57</v>
      </c>
      <c r="E51" s="4" t="s">
        <v>58</v>
      </c>
      <c r="F51" s="4" t="s">
        <v>59</v>
      </c>
      <c r="G51" s="4" t="s">
        <v>60</v>
      </c>
      <c r="H51" s="4" t="s">
        <v>35</v>
      </c>
      <c r="I51" s="4" t="s">
        <v>61</v>
      </c>
      <c r="J51" s="4" t="s">
        <v>62</v>
      </c>
      <c r="K51" s="4" t="s">
        <v>63</v>
      </c>
      <c r="L51" s="4" t="s">
        <v>64</v>
      </c>
      <c r="M51" s="4" t="s">
        <v>36</v>
      </c>
      <c r="N51" s="4" t="s">
        <v>65</v>
      </c>
      <c r="O51" s="4" t="s">
        <v>66</v>
      </c>
      <c r="P51" s="4" t="s">
        <v>67</v>
      </c>
      <c r="Q51" s="4" t="s">
        <v>68</v>
      </c>
      <c r="R51" s="4" t="s">
        <v>69</v>
      </c>
      <c r="S51" s="4" t="s">
        <v>70</v>
      </c>
      <c r="T51" s="4" t="s">
        <v>71</v>
      </c>
      <c r="U51" s="4" t="s">
        <v>72</v>
      </c>
      <c r="V51" s="4" t="s">
        <v>73</v>
      </c>
      <c r="W51" s="4" t="s">
        <v>74</v>
      </c>
      <c r="X51" s="4" t="s">
        <v>75</v>
      </c>
      <c r="Y51" s="4" t="s">
        <v>76</v>
      </c>
      <c r="Z51" s="4" t="s">
        <v>77</v>
      </c>
      <c r="AA51" s="4" t="s">
        <v>78</v>
      </c>
      <c r="AB51" s="4" t="s">
        <v>79</v>
      </c>
      <c r="AC51" s="4" t="s">
        <v>80</v>
      </c>
      <c r="AD51" s="4" t="s">
        <v>81</v>
      </c>
      <c r="AE51" s="4" t="s">
        <v>82</v>
      </c>
      <c r="AF51" s="4" t="s">
        <v>83</v>
      </c>
      <c r="AG51" s="4" t="s">
        <v>84</v>
      </c>
      <c r="AH51" s="4" t="s">
        <v>85</v>
      </c>
      <c r="AI51" s="4" t="s">
        <v>86</v>
      </c>
      <c r="AJ51" s="4" t="s">
        <v>87</v>
      </c>
      <c r="AK51" s="4" t="s">
        <v>88</v>
      </c>
      <c r="AL51" s="4" t="s">
        <v>89</v>
      </c>
      <c r="AM51" s="4" t="s">
        <v>90</v>
      </c>
      <c r="AN51" s="4" t="s">
        <v>91</v>
      </c>
      <c r="AO51" s="4" t="s">
        <v>92</v>
      </c>
      <c r="AP51" s="4" t="s">
        <v>37</v>
      </c>
      <c r="AQ51" s="4" t="s">
        <v>93</v>
      </c>
      <c r="AR51" s="4" t="s">
        <v>94</v>
      </c>
      <c r="AS51" s="4" t="s">
        <v>95</v>
      </c>
      <c r="AT51" s="4" t="s">
        <v>96</v>
      </c>
      <c r="AU51" s="4" t="s">
        <v>97</v>
      </c>
      <c r="AV51" s="4" t="s">
        <v>98</v>
      </c>
      <c r="AW51" s="4" t="s">
        <v>99</v>
      </c>
      <c r="AX51" s="4" t="s">
        <v>100</v>
      </c>
      <c r="AY51" s="4" t="s">
        <v>101</v>
      </c>
      <c r="AZ51" s="4" t="s">
        <v>102</v>
      </c>
      <c r="BA51" s="4" t="s">
        <v>103</v>
      </c>
      <c r="BB51" s="4" t="s">
        <v>104</v>
      </c>
      <c r="BC51" s="4" t="s">
        <v>105</v>
      </c>
      <c r="BD51" s="4" t="s">
        <v>106</v>
      </c>
      <c r="BE51" s="4" t="s">
        <v>107</v>
      </c>
      <c r="BF51" s="4" t="s">
        <v>108</v>
      </c>
      <c r="BG51" s="4" t="s">
        <v>109</v>
      </c>
      <c r="BH51" s="4" t="s">
        <v>110</v>
      </c>
      <c r="BI51" s="4" t="s">
        <v>111</v>
      </c>
      <c r="BJ51" s="4" t="s">
        <v>112</v>
      </c>
      <c r="BK51" s="4" t="s">
        <v>113</v>
      </c>
      <c r="BL51" s="4" t="s">
        <v>114</v>
      </c>
      <c r="BM51" s="4" t="s">
        <v>115</v>
      </c>
      <c r="BN51" s="4" t="s">
        <v>116</v>
      </c>
      <c r="BO51" s="4" t="s">
        <v>117</v>
      </c>
      <c r="BP51" s="4" t="s">
        <v>118</v>
      </c>
      <c r="BQ51" s="4" t="s">
        <v>119</v>
      </c>
      <c r="BR51" s="4" t="s">
        <v>120</v>
      </c>
      <c r="BS51" s="4" t="s">
        <v>121</v>
      </c>
      <c r="BT51" s="4" t="s">
        <v>122</v>
      </c>
      <c r="BU51" s="4" t="s">
        <v>123</v>
      </c>
      <c r="BV51" s="4" t="s">
        <v>124</v>
      </c>
      <c r="BW51" s="4" t="s">
        <v>125</v>
      </c>
      <c r="BX51" s="4" t="s">
        <v>126</v>
      </c>
      <c r="BY51" s="4" t="s">
        <v>127</v>
      </c>
      <c r="BZ51" s="4" t="s">
        <v>128</v>
      </c>
      <c r="CA51" s="4" t="s">
        <v>129</v>
      </c>
      <c r="CB51" s="4" t="s">
        <v>130</v>
      </c>
      <c r="CC51" s="4" t="s">
        <v>131</v>
      </c>
      <c r="CD51" s="4" t="s">
        <v>132</v>
      </c>
      <c r="CE51" s="4" t="s">
        <v>133</v>
      </c>
      <c r="CF51" s="4" t="s">
        <v>134</v>
      </c>
      <c r="CG51" s="4" t="s">
        <v>135</v>
      </c>
      <c r="CH51" s="4" t="s">
        <v>136</v>
      </c>
      <c r="CI51" s="4" t="s">
        <v>137</v>
      </c>
      <c r="CJ51" s="4" t="s">
        <v>38</v>
      </c>
      <c r="CK51" s="4" t="s">
        <v>138</v>
      </c>
      <c r="CL51" s="4" t="s">
        <v>139</v>
      </c>
      <c r="CM51" s="4" t="s">
        <v>140</v>
      </c>
      <c r="CN51" s="4" t="s">
        <v>141</v>
      </c>
      <c r="CO51" s="4" t="s">
        <v>142</v>
      </c>
      <c r="CP51" s="4" t="s">
        <v>143</v>
      </c>
      <c r="CQ51" s="4" t="s">
        <v>144</v>
      </c>
      <c r="CR51" s="4" t="s">
        <v>145</v>
      </c>
      <c r="CS51" s="4" t="s">
        <v>146</v>
      </c>
      <c r="CT51" s="4" t="s">
        <v>147</v>
      </c>
      <c r="CU51" s="4" t="s">
        <v>148</v>
      </c>
      <c r="CV51" s="4" t="s">
        <v>149</v>
      </c>
      <c r="CW51" s="4" t="s">
        <v>150</v>
      </c>
      <c r="CX51" s="4" t="s">
        <v>151</v>
      </c>
      <c r="CY51" s="4" t="s">
        <v>152</v>
      </c>
      <c r="CZ51" s="4" t="s">
        <v>153</v>
      </c>
      <c r="DA51" s="4" t="s">
        <v>154</v>
      </c>
      <c r="DB51" s="4" t="s">
        <v>155</v>
      </c>
      <c r="DC51" s="4" t="s">
        <v>156</v>
      </c>
      <c r="DD51" s="4" t="s">
        <v>157</v>
      </c>
      <c r="DE51" s="4" t="s">
        <v>158</v>
      </c>
      <c r="DF51" s="4" t="s">
        <v>159</v>
      </c>
      <c r="DG51" s="4" t="s">
        <v>160</v>
      </c>
      <c r="DH51" s="4" t="s">
        <v>161</v>
      </c>
      <c r="DI51" s="4" t="s">
        <v>162</v>
      </c>
      <c r="DJ51" s="4" t="s">
        <v>163</v>
      </c>
      <c r="DK51" s="4" t="s">
        <v>164</v>
      </c>
      <c r="DL51" s="4" t="s">
        <v>165</v>
      </c>
      <c r="DM51" s="4" t="s">
        <v>166</v>
      </c>
      <c r="DN51" s="4" t="s">
        <v>167</v>
      </c>
      <c r="DO51" s="4" t="s">
        <v>168</v>
      </c>
      <c r="DP51" s="4" t="s">
        <v>169</v>
      </c>
      <c r="DQ51" s="4" t="s">
        <v>170</v>
      </c>
      <c r="DR51" s="4" t="s">
        <v>171</v>
      </c>
      <c r="DS51" s="4" t="s">
        <v>172</v>
      </c>
      <c r="DT51" s="4" t="s">
        <v>173</v>
      </c>
      <c r="DU51" s="4" t="s">
        <v>174</v>
      </c>
      <c r="DV51" s="4" t="s">
        <v>175</v>
      </c>
      <c r="DW51" s="4" t="s">
        <v>176</v>
      </c>
      <c r="DX51" s="4" t="s">
        <v>177</v>
      </c>
      <c r="DY51" s="4" t="s">
        <v>178</v>
      </c>
      <c r="DZ51" s="4" t="s">
        <v>179</v>
      </c>
      <c r="EA51" s="4" t="s">
        <v>180</v>
      </c>
      <c r="EB51" s="4" t="s">
        <v>181</v>
      </c>
      <c r="EC51" s="4" t="s">
        <v>182</v>
      </c>
      <c r="ED51" s="4" t="s">
        <v>183</v>
      </c>
      <c r="EE51" s="4" t="s">
        <v>184</v>
      </c>
      <c r="EF51" s="4" t="s">
        <v>185</v>
      </c>
      <c r="EG51" s="4" t="s">
        <v>186</v>
      </c>
      <c r="EH51" s="4" t="s">
        <v>187</v>
      </c>
      <c r="EI51" s="4" t="s">
        <v>188</v>
      </c>
      <c r="EJ51" s="4" t="s">
        <v>189</v>
      </c>
      <c r="EK51" s="4" t="s">
        <v>190</v>
      </c>
      <c r="EL51" s="4" t="s">
        <v>191</v>
      </c>
      <c r="EM51" s="4" t="s">
        <v>192</v>
      </c>
      <c r="EN51" s="4" t="s">
        <v>193</v>
      </c>
      <c r="EO51" s="4" t="s">
        <v>194</v>
      </c>
      <c r="EP51" s="4" t="s">
        <v>195</v>
      </c>
      <c r="EQ51" s="4" t="s">
        <v>196</v>
      </c>
      <c r="ER51" s="4" t="s">
        <v>197</v>
      </c>
      <c r="ES51" s="4" t="s">
        <v>198</v>
      </c>
      <c r="ET51" s="4" t="s">
        <v>199</v>
      </c>
      <c r="EU51" s="4" t="s">
        <v>200</v>
      </c>
      <c r="EV51" s="4" t="s">
        <v>201</v>
      </c>
      <c r="EW51" s="5" t="s">
        <v>202</v>
      </c>
    </row>
    <row r="52" spans="1:153" x14ac:dyDescent="0.2">
      <c r="B52">
        <f t="shared" ref="B52:U52" si="0">B6/1000</f>
        <v>8.1403800000000004</v>
      </c>
      <c r="C52">
        <f t="shared" si="0"/>
        <v>4.1963100000000004</v>
      </c>
      <c r="D52">
        <f t="shared" si="0"/>
        <v>9.8844500000000011</v>
      </c>
      <c r="E52">
        <f t="shared" si="0"/>
        <v>3.0653699999999997</v>
      </c>
      <c r="F52">
        <f t="shared" si="0"/>
        <v>4.0222499999999997</v>
      </c>
      <c r="G52">
        <f t="shared" si="0"/>
        <v>5.1923399999999997</v>
      </c>
      <c r="H52">
        <f t="shared" si="0"/>
        <v>19.993359999999999</v>
      </c>
      <c r="I52">
        <f t="shared" si="0"/>
        <v>16.320040000000002</v>
      </c>
      <c r="J52">
        <f t="shared" si="0"/>
        <v>0.72482000000000002</v>
      </c>
      <c r="K52">
        <f t="shared" si="0"/>
        <v>19.41197</v>
      </c>
      <c r="L52">
        <f t="shared" si="0"/>
        <v>1.9657100000000001</v>
      </c>
      <c r="M52">
        <f t="shared" si="0"/>
        <v>0.81990999999999992</v>
      </c>
      <c r="N52">
        <f t="shared" si="0"/>
        <v>1.0996900000000001</v>
      </c>
      <c r="O52">
        <f t="shared" si="0"/>
        <v>4.8873100000000003</v>
      </c>
      <c r="P52">
        <f t="shared" si="0"/>
        <v>17.466139999999999</v>
      </c>
      <c r="Q52">
        <f t="shared" si="0"/>
        <v>12.803840000000001</v>
      </c>
      <c r="R52">
        <f t="shared" si="0"/>
        <v>4.6958100000000007</v>
      </c>
      <c r="S52">
        <f t="shared" si="0"/>
        <v>20.931570000000001</v>
      </c>
      <c r="T52">
        <f t="shared" si="0"/>
        <v>2.0867300000000002</v>
      </c>
      <c r="U52">
        <f t="shared" si="0"/>
        <v>4.8229799999999994</v>
      </c>
      <c r="V52">
        <f t="shared" ref="V52:CG52" si="1">V6/1000</f>
        <v>14.254629999999999</v>
      </c>
      <c r="W52">
        <f t="shared" si="1"/>
        <v>1.45099</v>
      </c>
      <c r="X52">
        <f t="shared" si="1"/>
        <v>1.4505599999999998</v>
      </c>
      <c r="Y52">
        <f t="shared" si="1"/>
        <v>1.20194</v>
      </c>
      <c r="Z52">
        <f t="shared" si="1"/>
        <v>22.300519999999999</v>
      </c>
      <c r="AA52">
        <f t="shared" si="1"/>
        <v>30.534790000000001</v>
      </c>
      <c r="AB52">
        <f t="shared" si="1"/>
        <v>6.8719799999999998</v>
      </c>
      <c r="AC52">
        <f t="shared" si="1"/>
        <v>1.5478299999999998</v>
      </c>
      <c r="AD52">
        <f t="shared" si="1"/>
        <v>2.8826900000000002</v>
      </c>
      <c r="AE52">
        <f t="shared" si="1"/>
        <v>1.6091099999999998</v>
      </c>
      <c r="AF52">
        <f t="shared" si="1"/>
        <v>2.71367</v>
      </c>
      <c r="AG52">
        <f t="shared" si="1"/>
        <v>1.7243599999999999</v>
      </c>
      <c r="AH52">
        <f>AH6/1000</f>
        <v>5.7359399999999994</v>
      </c>
      <c r="AI52">
        <f t="shared" si="1"/>
        <v>2.8585500000000001</v>
      </c>
      <c r="AJ52">
        <f t="shared" si="1"/>
        <v>1.5394600000000001</v>
      </c>
      <c r="AK52">
        <f t="shared" si="1"/>
        <v>6.15916</v>
      </c>
      <c r="AL52">
        <f t="shared" si="1"/>
        <v>29.509689999999999</v>
      </c>
      <c r="AM52">
        <f t="shared" si="1"/>
        <v>7.2198900000000004</v>
      </c>
      <c r="AN52">
        <f t="shared" si="1"/>
        <v>16.957840000000001</v>
      </c>
      <c r="AO52">
        <f t="shared" si="1"/>
        <v>5.65428</v>
      </c>
      <c r="AP52">
        <f>AP6/1000</f>
        <v>4.3614899999999999</v>
      </c>
      <c r="AQ52">
        <f t="shared" si="1"/>
        <v>20.561900000000001</v>
      </c>
      <c r="AR52">
        <f t="shared" si="1"/>
        <v>3.95181</v>
      </c>
      <c r="AS52">
        <f t="shared" si="1"/>
        <v>8.3527399999999989</v>
      </c>
      <c r="AT52">
        <f t="shared" si="1"/>
        <v>5.9574099999999994</v>
      </c>
      <c r="AU52">
        <f t="shared" si="1"/>
        <v>1.1940500000000001</v>
      </c>
      <c r="AV52">
        <f>AV6/1000</f>
        <v>12.96701</v>
      </c>
      <c r="AW52">
        <f t="shared" si="1"/>
        <v>0.64224000000000003</v>
      </c>
      <c r="AX52">
        <f t="shared" si="1"/>
        <v>17.594939999999998</v>
      </c>
      <c r="AY52">
        <f t="shared" si="1"/>
        <v>4.3786199999999997</v>
      </c>
      <c r="AZ52">
        <f t="shared" si="1"/>
        <v>19.454069999999998</v>
      </c>
      <c r="BA52">
        <f t="shared" si="1"/>
        <v>8.5241100000000003</v>
      </c>
      <c r="BB52">
        <f t="shared" si="1"/>
        <v>15.39362</v>
      </c>
      <c r="BC52">
        <f t="shared" si="1"/>
        <v>4.2104999999999997</v>
      </c>
      <c r="BD52">
        <f t="shared" si="1"/>
        <v>2.84789</v>
      </c>
      <c r="BE52">
        <f t="shared" si="1"/>
        <v>2.9623699999999999</v>
      </c>
      <c r="BF52">
        <f t="shared" si="1"/>
        <v>1.4065699999999999</v>
      </c>
      <c r="BG52">
        <f t="shared" si="1"/>
        <v>1.9124400000000001</v>
      </c>
      <c r="BH52">
        <f t="shared" si="1"/>
        <v>11.893870000000001</v>
      </c>
      <c r="BI52">
        <f>BI6/1000</f>
        <v>2.3541999999999996</v>
      </c>
      <c r="BJ52">
        <f t="shared" si="1"/>
        <v>3.2720199999999999</v>
      </c>
      <c r="BK52">
        <f t="shared" si="1"/>
        <v>9.7083300000000001</v>
      </c>
      <c r="BL52">
        <f t="shared" si="1"/>
        <v>2.21448</v>
      </c>
      <c r="BM52">
        <f t="shared" si="1"/>
        <v>1.26918</v>
      </c>
      <c r="BN52">
        <f t="shared" si="1"/>
        <v>6.4601000000000006</v>
      </c>
      <c r="BO52">
        <f>BO6/1000</f>
        <v>1.4428599999999998</v>
      </c>
      <c r="BP52">
        <f t="shared" si="1"/>
        <v>1.2826199999999999</v>
      </c>
      <c r="BQ52">
        <f t="shared" si="1"/>
        <v>10.31855</v>
      </c>
      <c r="BR52">
        <f t="shared" si="1"/>
        <v>7.843</v>
      </c>
      <c r="BS52">
        <f t="shared" si="1"/>
        <v>4.0822399999999996</v>
      </c>
      <c r="BT52">
        <f t="shared" si="1"/>
        <v>22.65795</v>
      </c>
      <c r="BU52">
        <f t="shared" si="1"/>
        <v>16.51145</v>
      </c>
      <c r="BV52">
        <f t="shared" si="1"/>
        <v>14.758290000000001</v>
      </c>
      <c r="BW52">
        <f t="shared" si="1"/>
        <v>6.8278599999999994</v>
      </c>
      <c r="BX52">
        <f t="shared" si="1"/>
        <v>2.44509</v>
      </c>
      <c r="BY52">
        <f t="shared" si="1"/>
        <v>14.87543</v>
      </c>
      <c r="BZ52">
        <f t="shared" si="1"/>
        <v>2.05403</v>
      </c>
      <c r="CA52">
        <f t="shared" si="1"/>
        <v>1.0663099999999999</v>
      </c>
      <c r="CB52">
        <f>CB6/1000</f>
        <v>4.1893900000000004</v>
      </c>
      <c r="CC52">
        <f t="shared" si="1"/>
        <v>3.4164599999999998</v>
      </c>
      <c r="CD52">
        <f t="shared" si="1"/>
        <v>70.104600000000005</v>
      </c>
      <c r="CE52">
        <f t="shared" si="1"/>
        <v>0.72955999999999999</v>
      </c>
      <c r="CF52">
        <f t="shared" si="1"/>
        <v>7.1940400000000002</v>
      </c>
      <c r="CG52">
        <f t="shared" si="1"/>
        <v>2.6309499999999999</v>
      </c>
      <c r="CH52">
        <f t="shared" ref="CH52:CI52" si="2">CH6/1000</f>
        <v>3.3496599999999996</v>
      </c>
      <c r="CI52">
        <f t="shared" si="2"/>
        <v>3.1288400000000003</v>
      </c>
      <c r="CJ52">
        <f>CJ6/1000</f>
        <v>1.38293</v>
      </c>
      <c r="CK52">
        <f t="shared" ref="CK52:DG52" si="3">CK6/1000</f>
        <v>31.697800000000001</v>
      </c>
      <c r="CL52">
        <f t="shared" si="3"/>
        <v>2.3948499999999999</v>
      </c>
      <c r="CM52">
        <f t="shared" si="3"/>
        <v>1.5283399999999998</v>
      </c>
      <c r="CN52">
        <f t="shared" si="3"/>
        <v>1.5817300000000001</v>
      </c>
      <c r="CO52">
        <f t="shared" si="3"/>
        <v>9.3134500000000013</v>
      </c>
      <c r="CP52">
        <f t="shared" si="3"/>
        <v>0.48947000000000002</v>
      </c>
      <c r="CQ52">
        <f t="shared" si="3"/>
        <v>4.4833999999999996</v>
      </c>
      <c r="CR52">
        <f t="shared" si="3"/>
        <v>0.76064999999999994</v>
      </c>
      <c r="CS52">
        <f t="shared" si="3"/>
        <v>1.33738</v>
      </c>
      <c r="CT52">
        <f t="shared" si="3"/>
        <v>0.73446</v>
      </c>
      <c r="CU52">
        <f t="shared" si="3"/>
        <v>2.3109099999999998</v>
      </c>
      <c r="CV52">
        <f t="shared" si="3"/>
        <v>8.7492000000000001</v>
      </c>
      <c r="CW52">
        <f>CW6/1000</f>
        <v>5.2008799999999997</v>
      </c>
      <c r="CX52">
        <f t="shared" si="3"/>
        <v>1.2716400000000001</v>
      </c>
      <c r="CY52">
        <f t="shared" si="3"/>
        <v>4.8172899999999998</v>
      </c>
      <c r="CZ52">
        <f t="shared" si="3"/>
        <v>6.4268000000000001</v>
      </c>
      <c r="DA52">
        <f t="shared" si="3"/>
        <v>1.2032799999999999</v>
      </c>
      <c r="DB52">
        <f t="shared" si="3"/>
        <v>6.5622100000000003</v>
      </c>
      <c r="DC52">
        <f t="shared" si="3"/>
        <v>7.3923000000000005</v>
      </c>
      <c r="DD52">
        <f t="shared" si="3"/>
        <v>21.63747</v>
      </c>
      <c r="DE52">
        <f>DE6/1000</f>
        <v>19.318159999999999</v>
      </c>
      <c r="DF52">
        <f t="shared" si="3"/>
        <v>0.74975999999999998</v>
      </c>
      <c r="DG52">
        <f t="shared" si="3"/>
        <v>18.268879999999999</v>
      </c>
      <c r="DH52">
        <f>DH6/1000</f>
        <v>7.3379700000000003</v>
      </c>
      <c r="DI52">
        <f t="shared" ref="DI52:EG52" si="4">DI6/1000</f>
        <v>1.8371300000000002</v>
      </c>
      <c r="DJ52">
        <f t="shared" si="4"/>
        <v>5.6400299999999994</v>
      </c>
      <c r="DK52">
        <f t="shared" si="4"/>
        <v>4.1089899999999995</v>
      </c>
      <c r="DL52">
        <f t="shared" si="4"/>
        <v>2.5909200000000001</v>
      </c>
      <c r="DM52">
        <f t="shared" si="4"/>
        <v>6.4325700000000001</v>
      </c>
      <c r="DN52">
        <f t="shared" si="4"/>
        <v>9.5194700000000001</v>
      </c>
      <c r="DO52">
        <f t="shared" si="4"/>
        <v>2.3630399999999998</v>
      </c>
      <c r="DP52">
        <f t="shared" si="4"/>
        <v>2.0060799999999999</v>
      </c>
      <c r="DQ52">
        <f t="shared" si="4"/>
        <v>4.1128999999999998</v>
      </c>
      <c r="DR52">
        <f t="shared" si="4"/>
        <v>0.98380999999999996</v>
      </c>
      <c r="DS52">
        <f t="shared" si="4"/>
        <v>41.703009999999999</v>
      </c>
      <c r="DT52">
        <f t="shared" si="4"/>
        <v>1.32833</v>
      </c>
      <c r="DU52">
        <f>DU6/1000</f>
        <v>2.1095600000000001</v>
      </c>
      <c r="DV52">
        <f t="shared" si="4"/>
        <v>8.352030000000001</v>
      </c>
      <c r="DW52">
        <f t="shared" si="4"/>
        <v>1.3331900000000001</v>
      </c>
      <c r="DX52">
        <f t="shared" si="4"/>
        <v>2.6040000000000001</v>
      </c>
      <c r="DY52">
        <f t="shared" si="4"/>
        <v>2.0210900000000001</v>
      </c>
      <c r="DZ52">
        <f t="shared" si="4"/>
        <v>4.8646899999999995</v>
      </c>
      <c r="EA52">
        <f t="shared" si="4"/>
        <v>20.50215</v>
      </c>
      <c r="EB52">
        <f t="shared" si="4"/>
        <v>3.0716999999999999</v>
      </c>
      <c r="EC52">
        <f>EC6/1000</f>
        <v>8.9554400000000012</v>
      </c>
      <c r="ED52">
        <f t="shared" si="4"/>
        <v>4.4636800000000001</v>
      </c>
      <c r="EE52">
        <f t="shared" si="4"/>
        <v>4.3592299999999993</v>
      </c>
      <c r="EF52">
        <f t="shared" si="4"/>
        <v>1.19021</v>
      </c>
      <c r="EG52">
        <f t="shared" si="4"/>
        <v>2.0930500000000003</v>
      </c>
      <c r="EH52">
        <f>EH6/1000</f>
        <v>2.4756</v>
      </c>
      <c r="EI52">
        <f t="shared" ref="EI52:EW52" si="5">EI6/1000</f>
        <v>15.53983</v>
      </c>
      <c r="EJ52">
        <f t="shared" si="5"/>
        <v>3.3717700000000002</v>
      </c>
      <c r="EK52">
        <f t="shared" si="5"/>
        <v>7.9670399999999999</v>
      </c>
      <c r="EL52">
        <f t="shared" si="5"/>
        <v>6.0435600000000003</v>
      </c>
      <c r="EM52">
        <f t="shared" si="5"/>
        <v>1.9128800000000001</v>
      </c>
      <c r="EN52">
        <f t="shared" si="5"/>
        <v>1.0002</v>
      </c>
      <c r="EO52">
        <f t="shared" si="5"/>
        <v>7.7256299999999998</v>
      </c>
      <c r="EP52">
        <f t="shared" si="5"/>
        <v>25.638650000000002</v>
      </c>
      <c r="EQ52">
        <f t="shared" si="5"/>
        <v>3.0989499999999999</v>
      </c>
      <c r="ER52">
        <f t="shared" si="5"/>
        <v>9.5073899999999991</v>
      </c>
      <c r="ES52">
        <f t="shared" si="5"/>
        <v>5.1046700000000005</v>
      </c>
      <c r="ET52">
        <f t="shared" si="5"/>
        <v>0.76545000000000007</v>
      </c>
      <c r="EU52">
        <f>EU6/1000</f>
        <v>8.9279599999999988</v>
      </c>
      <c r="EV52">
        <f t="shared" si="5"/>
        <v>2.9034899999999997</v>
      </c>
      <c r="EW52">
        <f t="shared" si="5"/>
        <v>3.04671</v>
      </c>
    </row>
    <row r="53" spans="1:153" x14ac:dyDescent="0.2">
      <c r="B53">
        <f>B40/1000</f>
        <v>45.110660000000003</v>
      </c>
      <c r="C53">
        <f t="shared" ref="C53:BN53" si="6">C40/1000</f>
        <v>5.0142899999999999</v>
      </c>
      <c r="D53">
        <f t="shared" si="6"/>
        <v>38.608940000000004</v>
      </c>
      <c r="E53">
        <f t="shared" si="6"/>
        <v>7.7493400000000001</v>
      </c>
      <c r="F53">
        <f t="shared" si="6"/>
        <v>15.703440000000001</v>
      </c>
      <c r="G53">
        <f t="shared" si="6"/>
        <v>21.25536</v>
      </c>
      <c r="H53">
        <f t="shared" si="6"/>
        <v>41.295400000000001</v>
      </c>
      <c r="I53">
        <f t="shared" si="6"/>
        <v>42.896360000000001</v>
      </c>
      <c r="J53">
        <f t="shared" si="6"/>
        <v>0.64027000000000001</v>
      </c>
      <c r="K53">
        <f t="shared" si="6"/>
        <v>39.678750000000001</v>
      </c>
      <c r="L53">
        <f t="shared" si="6"/>
        <v>1.8446400000000001</v>
      </c>
      <c r="M53">
        <f t="shared" si="6"/>
        <v>1.2487999999999999</v>
      </c>
      <c r="N53">
        <f t="shared" si="6"/>
        <v>1.89252</v>
      </c>
      <c r="O53">
        <f t="shared" si="6"/>
        <v>14.22954</v>
      </c>
      <c r="P53">
        <f t="shared" si="6"/>
        <v>43.68336</v>
      </c>
      <c r="Q53">
        <f t="shared" si="6"/>
        <v>34.126730000000002</v>
      </c>
      <c r="R53">
        <f t="shared" si="6"/>
        <v>7.5097700000000005</v>
      </c>
      <c r="S53">
        <f t="shared" si="6"/>
        <v>63.268169999999998</v>
      </c>
      <c r="T53">
        <f t="shared" si="6"/>
        <v>4.6043400000000005</v>
      </c>
      <c r="U53">
        <f t="shared" si="6"/>
        <v>11.47268</v>
      </c>
      <c r="V53">
        <f t="shared" si="6"/>
        <v>20.034330000000001</v>
      </c>
      <c r="W53">
        <f t="shared" si="6"/>
        <v>5.8755699999999997</v>
      </c>
      <c r="X53">
        <f t="shared" si="6"/>
        <v>12.71823</v>
      </c>
      <c r="Y53">
        <f t="shared" si="6"/>
        <v>0.86185999999999996</v>
      </c>
      <c r="Z53">
        <f t="shared" si="6"/>
        <v>41.346170000000001</v>
      </c>
      <c r="AA53">
        <f t="shared" si="6"/>
        <v>54.403860000000002</v>
      </c>
      <c r="AB53">
        <f t="shared" si="6"/>
        <v>16.349520000000002</v>
      </c>
      <c r="AC53">
        <f t="shared" si="6"/>
        <v>7.6355500000000003</v>
      </c>
      <c r="AD53">
        <f t="shared" si="6"/>
        <v>2.29834</v>
      </c>
      <c r="AE53">
        <f t="shared" si="6"/>
        <v>2.6885500000000002</v>
      </c>
      <c r="AF53">
        <f t="shared" si="6"/>
        <v>0.59379999999999999</v>
      </c>
      <c r="AG53">
        <f t="shared" si="6"/>
        <v>3.6545700000000001</v>
      </c>
      <c r="AH53">
        <f t="shared" si="6"/>
        <v>9.6156500000000005</v>
      </c>
      <c r="AI53">
        <f t="shared" si="6"/>
        <v>2.3589799999999999</v>
      </c>
      <c r="AJ53">
        <f t="shared" si="6"/>
        <v>5.3869600000000002</v>
      </c>
      <c r="AK53">
        <f t="shared" si="6"/>
        <v>11.871930000000001</v>
      </c>
      <c r="AL53">
        <f t="shared" si="6"/>
        <v>62.243130000000001</v>
      </c>
      <c r="AM53">
        <f t="shared" si="6"/>
        <v>36.13693</v>
      </c>
      <c r="AN53">
        <f t="shared" si="6"/>
        <v>39.986419999999995</v>
      </c>
      <c r="AO53">
        <f t="shared" si="6"/>
        <v>3.0286999999999997</v>
      </c>
      <c r="AP53">
        <f t="shared" si="6"/>
        <v>9.9083799999999993</v>
      </c>
      <c r="AQ53">
        <f t="shared" si="6"/>
        <v>42.729410000000001</v>
      </c>
      <c r="AR53">
        <f t="shared" si="6"/>
        <v>10.03905</v>
      </c>
      <c r="AS53">
        <f t="shared" si="6"/>
        <v>12.98982</v>
      </c>
      <c r="AT53">
        <f t="shared" si="6"/>
        <v>8.7880000000000003</v>
      </c>
      <c r="AU53">
        <f t="shared" si="6"/>
        <v>7.0504799999999994</v>
      </c>
      <c r="AV53">
        <f t="shared" si="6"/>
        <v>34.931640000000002</v>
      </c>
      <c r="AW53">
        <f t="shared" si="6"/>
        <v>0.80897000000000008</v>
      </c>
      <c r="AX53">
        <f t="shared" si="6"/>
        <v>41.531589999999994</v>
      </c>
      <c r="AY53">
        <f t="shared" si="6"/>
        <v>6.4486800000000004</v>
      </c>
      <c r="AZ53">
        <f t="shared" si="6"/>
        <v>36.689550000000004</v>
      </c>
      <c r="BA53">
        <f t="shared" si="6"/>
        <v>14.430669999999999</v>
      </c>
      <c r="BB53">
        <f t="shared" si="6"/>
        <v>37.725160000000002</v>
      </c>
      <c r="BC53">
        <f t="shared" si="6"/>
        <v>3.7823800000000003</v>
      </c>
      <c r="BD53">
        <f t="shared" si="6"/>
        <v>1.57924</v>
      </c>
      <c r="BE53">
        <f t="shared" si="6"/>
        <v>2.4554999999999998</v>
      </c>
      <c r="BF53">
        <f t="shared" si="6"/>
        <v>1.3405799999999999</v>
      </c>
      <c r="BG53">
        <f t="shared" si="6"/>
        <v>29.61523</v>
      </c>
      <c r="BH53">
        <f t="shared" si="6"/>
        <v>31.339950000000002</v>
      </c>
      <c r="BI53">
        <f t="shared" si="6"/>
        <v>10.91516</v>
      </c>
      <c r="BJ53">
        <f t="shared" si="6"/>
        <v>5.9423699999999995</v>
      </c>
      <c r="BK53">
        <f t="shared" si="6"/>
        <v>47.56447</v>
      </c>
      <c r="BL53">
        <f t="shared" si="6"/>
        <v>3.6391900000000001</v>
      </c>
      <c r="BM53">
        <f t="shared" si="6"/>
        <v>1.5254300000000001</v>
      </c>
      <c r="BN53">
        <f t="shared" si="6"/>
        <v>21.810549999999999</v>
      </c>
      <c r="BO53">
        <f t="shared" ref="BO53:DZ53" si="7">BO40/1000</f>
        <v>5.8091800000000005</v>
      </c>
      <c r="BP53">
        <f t="shared" si="7"/>
        <v>3.3591199999999999</v>
      </c>
      <c r="BQ53">
        <f t="shared" si="7"/>
        <v>46.151499999999999</v>
      </c>
      <c r="BR53">
        <f t="shared" si="7"/>
        <v>16.272629999999999</v>
      </c>
      <c r="BS53">
        <f t="shared" si="7"/>
        <v>6.7928599999999992</v>
      </c>
      <c r="BT53">
        <f t="shared" si="7"/>
        <v>51.970480000000002</v>
      </c>
      <c r="BU53">
        <f t="shared" si="7"/>
        <v>29.09516</v>
      </c>
      <c r="BV53">
        <f t="shared" si="7"/>
        <v>36.608419999999995</v>
      </c>
      <c r="BW53">
        <f t="shared" si="7"/>
        <v>7.0420400000000001</v>
      </c>
      <c r="BX53">
        <f t="shared" si="7"/>
        <v>7.7206599999999996</v>
      </c>
      <c r="BY53">
        <f t="shared" si="7"/>
        <v>35.884459999999997</v>
      </c>
      <c r="BZ53">
        <f t="shared" si="7"/>
        <v>2.11015</v>
      </c>
      <c r="CA53">
        <f t="shared" si="7"/>
        <v>2.4105400000000001</v>
      </c>
      <c r="CB53">
        <f t="shared" si="7"/>
        <v>20.198529999999998</v>
      </c>
      <c r="CC53">
        <f t="shared" si="7"/>
        <v>29.835699999999999</v>
      </c>
      <c r="CD53">
        <f t="shared" si="7"/>
        <v>83.94323</v>
      </c>
      <c r="CE53">
        <f t="shared" si="7"/>
        <v>3.3192199999999996</v>
      </c>
      <c r="CF53">
        <f t="shared" si="7"/>
        <v>14.384549999999999</v>
      </c>
      <c r="CG53">
        <f t="shared" si="7"/>
        <v>0.73499000000000003</v>
      </c>
      <c r="CH53">
        <f t="shared" si="7"/>
        <v>10.56944</v>
      </c>
      <c r="CI53">
        <f t="shared" si="7"/>
        <v>6.57728</v>
      </c>
      <c r="CJ53">
        <f t="shared" si="7"/>
        <v>2.3751599999999997</v>
      </c>
      <c r="CK53">
        <f t="shared" si="7"/>
        <v>89.110950000000003</v>
      </c>
      <c r="CL53">
        <f t="shared" si="7"/>
        <v>5.3389100000000003</v>
      </c>
      <c r="CM53">
        <f t="shared" si="7"/>
        <v>1.3495899999999998</v>
      </c>
      <c r="CN53">
        <f t="shared" si="7"/>
        <v>13.35844</v>
      </c>
      <c r="CO53">
        <f t="shared" si="7"/>
        <v>14.522680000000001</v>
      </c>
      <c r="CP53">
        <f t="shared" si="7"/>
        <v>1.5170899999999998</v>
      </c>
      <c r="CQ53">
        <f t="shared" si="7"/>
        <v>26.994310000000002</v>
      </c>
      <c r="CR53">
        <f t="shared" si="7"/>
        <v>2.58663</v>
      </c>
      <c r="CS53">
        <f t="shared" si="7"/>
        <v>6.6584500000000002</v>
      </c>
      <c r="CT53">
        <f t="shared" si="7"/>
        <v>0.99563999999999997</v>
      </c>
      <c r="CU53">
        <f t="shared" si="7"/>
        <v>2.6900900000000001</v>
      </c>
      <c r="CV53">
        <f t="shared" si="7"/>
        <v>18.058509999999998</v>
      </c>
      <c r="CW53">
        <f t="shared" si="7"/>
        <v>15.046940000000001</v>
      </c>
      <c r="CX53">
        <f t="shared" si="7"/>
        <v>1.15578</v>
      </c>
      <c r="CY53">
        <f t="shared" si="7"/>
        <v>19.908709999999999</v>
      </c>
      <c r="CZ53">
        <f t="shared" si="7"/>
        <v>7.9901099999999996</v>
      </c>
      <c r="DA53">
        <f t="shared" si="7"/>
        <v>0.74199000000000004</v>
      </c>
      <c r="DB53">
        <f t="shared" si="7"/>
        <v>4.4748400000000004</v>
      </c>
      <c r="DC53">
        <f t="shared" si="7"/>
        <v>3.8136100000000002</v>
      </c>
      <c r="DD53">
        <f t="shared" si="7"/>
        <v>47.672839999999994</v>
      </c>
      <c r="DE53">
        <f t="shared" si="7"/>
        <v>61.023859999999999</v>
      </c>
      <c r="DF53">
        <f t="shared" si="7"/>
        <v>1.50027</v>
      </c>
      <c r="DG53">
        <f t="shared" si="7"/>
        <v>30.720800000000001</v>
      </c>
      <c r="DH53">
        <f t="shared" si="7"/>
        <v>47.136269999999996</v>
      </c>
      <c r="DI53">
        <f t="shared" si="7"/>
        <v>3.61721</v>
      </c>
      <c r="DJ53">
        <f t="shared" si="7"/>
        <v>12.96785</v>
      </c>
      <c r="DK53">
        <f t="shared" si="7"/>
        <v>8.4160199999999996</v>
      </c>
      <c r="DL53">
        <f t="shared" si="7"/>
        <v>4.7860899999999997</v>
      </c>
      <c r="DM53">
        <f t="shared" si="7"/>
        <v>18.990490000000001</v>
      </c>
      <c r="DN53">
        <f t="shared" si="7"/>
        <v>27.255800000000001</v>
      </c>
      <c r="DO53">
        <f t="shared" si="7"/>
        <v>5.8096899999999998</v>
      </c>
      <c r="DP53">
        <f t="shared" si="7"/>
        <v>3.5704799999999999</v>
      </c>
      <c r="DQ53">
        <f t="shared" si="7"/>
        <v>16.70196</v>
      </c>
      <c r="DR53">
        <f t="shared" si="7"/>
        <v>1.14882</v>
      </c>
      <c r="DS53">
        <f t="shared" si="7"/>
        <v>42.376239999999996</v>
      </c>
      <c r="DT53">
        <f t="shared" si="7"/>
        <v>2.6461600000000001</v>
      </c>
      <c r="DU53">
        <f t="shared" si="7"/>
        <v>2.5350600000000001</v>
      </c>
      <c r="DV53">
        <f t="shared" si="7"/>
        <v>60.868780000000001</v>
      </c>
      <c r="DW53">
        <f t="shared" si="7"/>
        <v>1.04959</v>
      </c>
      <c r="DX53">
        <f t="shared" si="7"/>
        <v>5.8199399999999999</v>
      </c>
      <c r="DY53">
        <f t="shared" si="7"/>
        <v>2.4549099999999999</v>
      </c>
      <c r="DZ53">
        <f t="shared" si="7"/>
        <v>11.684700000000001</v>
      </c>
      <c r="EA53">
        <f t="shared" ref="EA53:EW53" si="8">EA40/1000</f>
        <v>43.024550000000005</v>
      </c>
      <c r="EB53">
        <f t="shared" si="8"/>
        <v>6.9795100000000003</v>
      </c>
      <c r="EC53">
        <f t="shared" si="8"/>
        <v>18.685849999999999</v>
      </c>
      <c r="ED53">
        <f t="shared" si="8"/>
        <v>5.2003999999999992</v>
      </c>
      <c r="EE53">
        <f t="shared" si="8"/>
        <v>26.99532</v>
      </c>
      <c r="EF53">
        <f t="shared" si="8"/>
        <v>1.6108099999999999</v>
      </c>
      <c r="EG53">
        <f t="shared" si="8"/>
        <v>1.1389800000000001</v>
      </c>
      <c r="EH53">
        <f t="shared" si="8"/>
        <v>11.37444</v>
      </c>
      <c r="EI53">
        <f t="shared" si="8"/>
        <v>30.290520000000001</v>
      </c>
      <c r="EJ53">
        <f t="shared" si="8"/>
        <v>9.7202999999999999</v>
      </c>
      <c r="EK53">
        <f t="shared" si="8"/>
        <v>16.446870000000001</v>
      </c>
      <c r="EL53">
        <f t="shared" si="8"/>
        <v>36.713209999999997</v>
      </c>
      <c r="EM53">
        <f t="shared" si="8"/>
        <v>1.6922999999999999</v>
      </c>
      <c r="EN53">
        <f t="shared" si="8"/>
        <v>1.4447999999999999</v>
      </c>
      <c r="EO53">
        <f t="shared" si="8"/>
        <v>13.37323</v>
      </c>
      <c r="EP53">
        <f t="shared" si="8"/>
        <v>50.549510000000005</v>
      </c>
      <c r="EQ53">
        <f t="shared" si="8"/>
        <v>9.6299500000000009</v>
      </c>
      <c r="ER53">
        <f t="shared" si="8"/>
        <v>14.8444</v>
      </c>
      <c r="ES53">
        <f t="shared" si="8"/>
        <v>31.850189999999998</v>
      </c>
      <c r="ET53">
        <f t="shared" si="8"/>
        <v>3.5649999999999999</v>
      </c>
      <c r="EU53">
        <f t="shared" si="8"/>
        <v>11.427059999999999</v>
      </c>
      <c r="EV53">
        <f t="shared" si="8"/>
        <v>2.47628</v>
      </c>
      <c r="EW53">
        <f t="shared" si="8"/>
        <v>0.81023000000000001</v>
      </c>
    </row>
    <row r="55" spans="1:153" x14ac:dyDescent="0.2">
      <c r="B55">
        <f>LOG(B6)</f>
        <v>3.9106446786055584</v>
      </c>
      <c r="C55">
        <f t="shared" ref="C55:BN55" si="9">LOG(C6)</f>
        <v>3.6228675639629797</v>
      </c>
      <c r="D55">
        <f t="shared" si="9"/>
        <v>3.9949525088939586</v>
      </c>
      <c r="E55">
        <f t="shared" si="9"/>
        <v>3.4864829027565798</v>
      </c>
      <c r="F55">
        <f t="shared" si="9"/>
        <v>3.6044690603547682</v>
      </c>
      <c r="G55">
        <f t="shared" si="9"/>
        <v>3.7153631227925574</v>
      </c>
      <c r="H55">
        <f t="shared" si="9"/>
        <v>4.3008857859558534</v>
      </c>
      <c r="I55">
        <f t="shared" si="9"/>
        <v>4.2127212188637975</v>
      </c>
      <c r="J55">
        <f t="shared" si="9"/>
        <v>2.8602301683467393</v>
      </c>
      <c r="K55">
        <f t="shared" si="9"/>
        <v>4.288069611468484</v>
      </c>
      <c r="L55">
        <f t="shared" si="9"/>
        <v>3.2935194470212341</v>
      </c>
      <c r="M55">
        <f t="shared" si="9"/>
        <v>2.9137661833001567</v>
      </c>
      <c r="N55">
        <f t="shared" si="9"/>
        <v>3.0412702758275638</v>
      </c>
      <c r="O55">
        <f t="shared" si="9"/>
        <v>3.6890698870166099</v>
      </c>
      <c r="P55">
        <f t="shared" si="9"/>
        <v>4.2421969369276757</v>
      </c>
      <c r="Q55">
        <f t="shared" si="9"/>
        <v>4.1073402384530953</v>
      </c>
      <c r="R55">
        <f t="shared" si="9"/>
        <v>3.6717105163441359</v>
      </c>
      <c r="S55">
        <f t="shared" si="9"/>
        <v>4.3208018043905119</v>
      </c>
      <c r="T55">
        <f t="shared" si="9"/>
        <v>3.3194662597526441</v>
      </c>
      <c r="U55">
        <f t="shared" si="9"/>
        <v>3.6833154609872678</v>
      </c>
      <c r="V55">
        <f t="shared" si="9"/>
        <v>4.1539559490363072</v>
      </c>
      <c r="W55">
        <f t="shared" si="9"/>
        <v>3.1616644193572503</v>
      </c>
      <c r="X55">
        <f t="shared" si="9"/>
        <v>3.1615356973785937</v>
      </c>
      <c r="Y55">
        <f t="shared" si="9"/>
        <v>3.0798827885325331</v>
      </c>
      <c r="Z55">
        <f t="shared" si="9"/>
        <v>4.3483149899763038</v>
      </c>
      <c r="AA55">
        <f t="shared" si="9"/>
        <v>4.484794937524784</v>
      </c>
      <c r="AB55">
        <f t="shared" si="9"/>
        <v>3.8370818868676739</v>
      </c>
      <c r="AC55">
        <f t="shared" si="9"/>
        <v>3.1897232598893823</v>
      </c>
      <c r="AD55">
        <f t="shared" si="9"/>
        <v>3.4597979415459772</v>
      </c>
      <c r="AE55">
        <f t="shared" si="9"/>
        <v>3.2065857338194106</v>
      </c>
      <c r="AF55">
        <f t="shared" si="9"/>
        <v>3.4335570334884835</v>
      </c>
      <c r="AG55">
        <f t="shared" si="9"/>
        <v>3.2366279399642899</v>
      </c>
      <c r="AH55">
        <f t="shared" si="9"/>
        <v>3.7586045998066755</v>
      </c>
      <c r="AI55">
        <f t="shared" si="9"/>
        <v>3.4561457930289285</v>
      </c>
      <c r="AJ55">
        <f t="shared" si="9"/>
        <v>3.187368409052818</v>
      </c>
      <c r="AK55">
        <f t="shared" si="9"/>
        <v>3.7895214861513913</v>
      </c>
      <c r="AL55">
        <f t="shared" si="9"/>
        <v>4.4699646472499923</v>
      </c>
      <c r="AM55">
        <f t="shared" si="9"/>
        <v>3.8585305808443024</v>
      </c>
      <c r="AN55">
        <f t="shared" si="9"/>
        <v>4.2293705333085514</v>
      </c>
      <c r="AO55">
        <f t="shared" si="9"/>
        <v>3.7523773109529359</v>
      </c>
      <c r="AP55">
        <f t="shared" si="9"/>
        <v>3.6396348810650179</v>
      </c>
      <c r="AQ55">
        <f t="shared" si="9"/>
        <v>4.3130632426865869</v>
      </c>
      <c r="AR55">
        <f t="shared" si="9"/>
        <v>3.5967960558712631</v>
      </c>
      <c r="AS55">
        <f t="shared" si="9"/>
        <v>3.9218289631103134</v>
      </c>
      <c r="AT55">
        <f t="shared" si="9"/>
        <v>3.7750574900787348</v>
      </c>
      <c r="AU55">
        <f t="shared" si="9"/>
        <v>3.0770225129486639</v>
      </c>
      <c r="AV55">
        <f t="shared" si="9"/>
        <v>4.1128398457678532</v>
      </c>
      <c r="AW55">
        <f t="shared" si="9"/>
        <v>2.8076973508073917</v>
      </c>
      <c r="AX55">
        <f t="shared" si="9"/>
        <v>4.2453877901985848</v>
      </c>
      <c r="AY55">
        <f t="shared" si="9"/>
        <v>3.6413372564357678</v>
      </c>
      <c r="AZ55">
        <f t="shared" si="9"/>
        <v>4.2890104742288351</v>
      </c>
      <c r="BA55">
        <f t="shared" si="9"/>
        <v>3.9306490454631837</v>
      </c>
      <c r="BB55">
        <f t="shared" si="9"/>
        <v>4.187340761556964</v>
      </c>
      <c r="BC55">
        <f t="shared" si="9"/>
        <v>3.6243336716901204</v>
      </c>
      <c r="BD55">
        <f t="shared" si="9"/>
        <v>3.4545232106264745</v>
      </c>
      <c r="BE55">
        <f t="shared" si="9"/>
        <v>3.4716393009518547</v>
      </c>
      <c r="BF55">
        <f t="shared" si="9"/>
        <v>3.1481613503350308</v>
      </c>
      <c r="BG55">
        <f t="shared" si="9"/>
        <v>3.281587818687004</v>
      </c>
      <c r="BH55">
        <f t="shared" si="9"/>
        <v>4.07532318735048</v>
      </c>
      <c r="BI55">
        <f t="shared" si="9"/>
        <v>3.3718433553666967</v>
      </c>
      <c r="BJ55">
        <f t="shared" si="9"/>
        <v>3.5148159496029199</v>
      </c>
      <c r="BK55">
        <f t="shared" si="9"/>
        <v>3.987144530200402</v>
      </c>
      <c r="BL55">
        <f t="shared" si="9"/>
        <v>3.3452717623228048</v>
      </c>
      <c r="BM55">
        <f t="shared" si="9"/>
        <v>3.1035232197803486</v>
      </c>
      <c r="BN55">
        <f t="shared" si="9"/>
        <v>3.8102392407678476</v>
      </c>
      <c r="BO55">
        <f t="shared" ref="BO55:DZ55" si="10">LOG(BO6)</f>
        <v>3.1592241937566072</v>
      </c>
      <c r="BP55">
        <f t="shared" si="10"/>
        <v>3.108098007623882</v>
      </c>
      <c r="BQ55">
        <f t="shared" si="10"/>
        <v>4.0136186729459942</v>
      </c>
      <c r="BR55">
        <f t="shared" si="10"/>
        <v>3.8944822150100906</v>
      </c>
      <c r="BS55">
        <f t="shared" si="10"/>
        <v>3.6108985338468989</v>
      </c>
      <c r="BT55">
        <f t="shared" si="10"/>
        <v>4.3552206140903866</v>
      </c>
      <c r="BU55">
        <f t="shared" si="10"/>
        <v>4.2177852137441576</v>
      </c>
      <c r="BV55">
        <f t="shared" si="10"/>
        <v>4.1690360399676214</v>
      </c>
      <c r="BW55">
        <f t="shared" si="10"/>
        <v>3.8342846076607975</v>
      </c>
      <c r="BX55">
        <f t="shared" si="10"/>
        <v>3.3882948494653671</v>
      </c>
      <c r="BY55">
        <f t="shared" si="10"/>
        <v>4.172469528614239</v>
      </c>
      <c r="BZ55">
        <f t="shared" si="10"/>
        <v>3.3126067823670584</v>
      </c>
      <c r="CA55">
        <f t="shared" si="10"/>
        <v>3.02788348209894</v>
      </c>
      <c r="CB55">
        <f t="shared" si="10"/>
        <v>3.6221507917204816</v>
      </c>
      <c r="CC55">
        <f t="shared" si="10"/>
        <v>3.5335763403577047</v>
      </c>
      <c r="CD55">
        <f t="shared" si="10"/>
        <v>4.8457465156709771</v>
      </c>
      <c r="CE55">
        <f t="shared" si="10"/>
        <v>2.8630610146631592</v>
      </c>
      <c r="CF55">
        <f t="shared" si="10"/>
        <v>3.8569728482352001</v>
      </c>
      <c r="CG55">
        <f t="shared" si="10"/>
        <v>3.4201125945963708</v>
      </c>
      <c r="CH55">
        <f t="shared" si="10"/>
        <v>3.5250007271510082</v>
      </c>
      <c r="CI55">
        <f t="shared" si="10"/>
        <v>3.4953833551264548</v>
      </c>
      <c r="CJ55">
        <f t="shared" si="10"/>
        <v>3.1408001979089368</v>
      </c>
      <c r="CK55">
        <f t="shared" si="10"/>
        <v>4.5010291208607782</v>
      </c>
      <c r="CL55">
        <f t="shared" si="10"/>
        <v>3.3792783168268343</v>
      </c>
      <c r="CM55">
        <f t="shared" si="10"/>
        <v>3.1842199796965613</v>
      </c>
      <c r="CN55">
        <f t="shared" si="10"/>
        <v>3.1991323517801185</v>
      </c>
      <c r="CO55">
        <f t="shared" si="10"/>
        <v>3.9691105873633186</v>
      </c>
      <c r="CP55">
        <f t="shared" si="10"/>
        <v>2.6897260787056068</v>
      </c>
      <c r="CQ55">
        <f t="shared" si="10"/>
        <v>3.6516074874812623</v>
      </c>
      <c r="CR55">
        <f t="shared" si="10"/>
        <v>2.8811848696035542</v>
      </c>
      <c r="CS55">
        <f t="shared" si="10"/>
        <v>3.1262548242066472</v>
      </c>
      <c r="CT55">
        <f t="shared" si="10"/>
        <v>2.865968148319173</v>
      </c>
      <c r="CU55">
        <f t="shared" si="10"/>
        <v>3.3637830319072846</v>
      </c>
      <c r="CV55">
        <f t="shared" si="10"/>
        <v>3.9419683442829694</v>
      </c>
      <c r="CW55">
        <f t="shared" si="10"/>
        <v>3.7160768334058543</v>
      </c>
      <c r="CX55">
        <f t="shared" si="10"/>
        <v>3.1043641803830742</v>
      </c>
      <c r="CY55">
        <f t="shared" si="10"/>
        <v>3.6828027915518704</v>
      </c>
      <c r="CZ55">
        <f t="shared" si="10"/>
        <v>3.8079947850126441</v>
      </c>
      <c r="DA55">
        <f t="shared" si="10"/>
        <v>3.08036669825053</v>
      </c>
      <c r="DB55">
        <f t="shared" si="10"/>
        <v>3.8170501243099939</v>
      </c>
      <c r="DC55">
        <f t="shared" si="10"/>
        <v>3.8687795834421377</v>
      </c>
      <c r="DD55">
        <f t="shared" si="10"/>
        <v>4.3352064787416369</v>
      </c>
      <c r="DE55">
        <f t="shared" si="10"/>
        <v>4.2859657587305309</v>
      </c>
      <c r="DF55">
        <f t="shared" si="10"/>
        <v>2.8749222669168688</v>
      </c>
      <c r="DG55">
        <f t="shared" si="10"/>
        <v>4.2617119231199458</v>
      </c>
      <c r="DH55">
        <f t="shared" si="10"/>
        <v>3.8655759318869376</v>
      </c>
      <c r="DI55">
        <f t="shared" si="10"/>
        <v>3.2641398891773568</v>
      </c>
      <c r="DJ55">
        <f t="shared" si="10"/>
        <v>3.7512814140542297</v>
      </c>
      <c r="DK55">
        <f t="shared" si="10"/>
        <v>3.6137350843258518</v>
      </c>
      <c r="DL55">
        <f t="shared" si="10"/>
        <v>3.4134540034547802</v>
      </c>
      <c r="DM55">
        <f t="shared" si="10"/>
        <v>3.8083845209528575</v>
      </c>
      <c r="DN55">
        <f t="shared" si="10"/>
        <v>3.9786127695522411</v>
      </c>
      <c r="DO55">
        <f t="shared" si="10"/>
        <v>3.3734710731483428</v>
      </c>
      <c r="DP55">
        <f t="shared" si="10"/>
        <v>3.3023482481588649</v>
      </c>
      <c r="DQ55">
        <f t="shared" si="10"/>
        <v>3.6141481503124444</v>
      </c>
      <c r="DR55">
        <f t="shared" si="10"/>
        <v>2.9929112326599325</v>
      </c>
      <c r="DS55">
        <f t="shared" si="10"/>
        <v>4.6201674021971035</v>
      </c>
      <c r="DT55">
        <f t="shared" si="10"/>
        <v>3.1233059811880599</v>
      </c>
      <c r="DU55">
        <f t="shared" si="10"/>
        <v>3.3241918820754943</v>
      </c>
      <c r="DV55">
        <f t="shared" si="10"/>
        <v>3.9217920456211965</v>
      </c>
      <c r="DW55">
        <f t="shared" si="10"/>
        <v>3.1248920474419077</v>
      </c>
      <c r="DX55">
        <f t="shared" si="10"/>
        <v>3.4156409798961542</v>
      </c>
      <c r="DY55">
        <f t="shared" si="10"/>
        <v>3.3055856532644823</v>
      </c>
      <c r="DZ55">
        <f t="shared" si="10"/>
        <v>3.6870551702818721</v>
      </c>
      <c r="EA55">
        <f t="shared" ref="EA55:EW55" si="11">LOG(EA6)</f>
        <v>4.3117994066252887</v>
      </c>
      <c r="EB55">
        <f t="shared" si="11"/>
        <v>3.4873787977179638</v>
      </c>
      <c r="EC55">
        <f t="shared" si="11"/>
        <v>3.9520869285298454</v>
      </c>
      <c r="ED55">
        <f t="shared" si="11"/>
        <v>3.6496930525926938</v>
      </c>
      <c r="EE55">
        <f t="shared" si="11"/>
        <v>3.6394097836989578</v>
      </c>
      <c r="EF55">
        <f t="shared" si="11"/>
        <v>3.0756235948336443</v>
      </c>
      <c r="EG55">
        <f t="shared" si="11"/>
        <v>3.3207796031426646</v>
      </c>
      <c r="EH55">
        <f t="shared" si="11"/>
        <v>3.3936804740207762</v>
      </c>
      <c r="EI55">
        <f t="shared" si="11"/>
        <v>4.1914462634696728</v>
      </c>
      <c r="EJ55">
        <f t="shared" si="11"/>
        <v>3.5278579422464169</v>
      </c>
      <c r="EK55">
        <f t="shared" si="11"/>
        <v>3.9012969976269285</v>
      </c>
      <c r="EL55">
        <f t="shared" si="11"/>
        <v>3.781292838107758</v>
      </c>
      <c r="EM55">
        <f t="shared" si="11"/>
        <v>3.2816877264452464</v>
      </c>
      <c r="EN55">
        <f t="shared" si="11"/>
        <v>3.0000868502116491</v>
      </c>
      <c r="EO55">
        <f t="shared" si="11"/>
        <v>3.8879339048434711</v>
      </c>
      <c r="EP55">
        <f t="shared" si="11"/>
        <v>4.4088951537256404</v>
      </c>
      <c r="EQ55">
        <f t="shared" si="11"/>
        <v>3.4912145691727221</v>
      </c>
      <c r="ER55">
        <f t="shared" si="11"/>
        <v>3.9780613093484773</v>
      </c>
      <c r="ES55">
        <f t="shared" si="11"/>
        <v>3.7079676716312702</v>
      </c>
      <c r="ET55">
        <f t="shared" si="11"/>
        <v>2.8839168273879126</v>
      </c>
      <c r="EU55">
        <f t="shared" si="11"/>
        <v>3.9507522358253371</v>
      </c>
      <c r="EV55">
        <f t="shared" si="11"/>
        <v>3.4629203346048181</v>
      </c>
      <c r="EW55">
        <f t="shared" si="11"/>
        <v>3.4838311180252348</v>
      </c>
    </row>
    <row r="56" spans="1:153" x14ac:dyDescent="0.2">
      <c r="B56">
        <f>LOG(B40)</f>
        <v>4.6542791811713355</v>
      </c>
      <c r="C56">
        <f t="shared" ref="C56:BN56" si="12">LOG(C40)</f>
        <v>3.7002094476432736</v>
      </c>
      <c r="D56">
        <f t="shared" si="12"/>
        <v>4.5866878783277478</v>
      </c>
      <c r="E56">
        <f t="shared" si="12"/>
        <v>3.8892647158529137</v>
      </c>
      <c r="F56">
        <f t="shared" si="12"/>
        <v>4.1959947995029099</v>
      </c>
      <c r="G56">
        <f t="shared" si="12"/>
        <v>4.3274684649695478</v>
      </c>
      <c r="H56">
        <f t="shared" si="12"/>
        <v>4.6159016771798846</v>
      </c>
      <c r="I56">
        <f t="shared" si="12"/>
        <v>4.6324204413925676</v>
      </c>
      <c r="J56">
        <f t="shared" si="12"/>
        <v>2.8063631533317626</v>
      </c>
      <c r="K56">
        <f t="shared" si="12"/>
        <v>4.5985579821148708</v>
      </c>
      <c r="L56">
        <f t="shared" si="12"/>
        <v>3.265911621839936</v>
      </c>
      <c r="M56">
        <f t="shared" si="12"/>
        <v>3.0964928900543609</v>
      </c>
      <c r="N56">
        <f t="shared" si="12"/>
        <v>3.2770404777857123</v>
      </c>
      <c r="O56">
        <f t="shared" si="12"/>
        <v>4.1531908608228143</v>
      </c>
      <c r="P56">
        <f t="shared" si="12"/>
        <v>4.6403160356796906</v>
      </c>
      <c r="Q56">
        <f t="shared" si="12"/>
        <v>4.5330946764710731</v>
      </c>
      <c r="R56">
        <f t="shared" si="12"/>
        <v>3.8756266361705545</v>
      </c>
      <c r="S56">
        <f t="shared" si="12"/>
        <v>4.801185272891332</v>
      </c>
      <c r="T56">
        <f t="shared" si="12"/>
        <v>3.6631673859116751</v>
      </c>
      <c r="U56">
        <f t="shared" si="12"/>
        <v>4.0596648802602244</v>
      </c>
      <c r="V56">
        <f t="shared" si="12"/>
        <v>4.3017748230767623</v>
      </c>
      <c r="W56">
        <f t="shared" si="12"/>
        <v>3.769050004704924</v>
      </c>
      <c r="X56">
        <f t="shared" si="12"/>
        <v>4.1044266746205178</v>
      </c>
      <c r="Y56">
        <f t="shared" si="12"/>
        <v>2.9354367250295206</v>
      </c>
      <c r="Z56">
        <f t="shared" si="12"/>
        <v>4.6164352859586169</v>
      </c>
      <c r="AA56">
        <f t="shared" si="12"/>
        <v>4.7356297143531165</v>
      </c>
      <c r="AB56">
        <f t="shared" si="12"/>
        <v>4.2135050068794024</v>
      </c>
      <c r="AC56">
        <f t="shared" si="12"/>
        <v>3.8828403253953279</v>
      </c>
      <c r="AD56">
        <f t="shared" si="12"/>
        <v>3.3614142755278174</v>
      </c>
      <c r="AE56">
        <f t="shared" si="12"/>
        <v>3.4295181176300158</v>
      </c>
      <c r="AF56">
        <f t="shared" si="12"/>
        <v>2.7736401932600256</v>
      </c>
      <c r="AG56">
        <f t="shared" si="12"/>
        <v>3.5628362848196864</v>
      </c>
      <c r="AH56">
        <f t="shared" si="12"/>
        <v>3.9829786470635091</v>
      </c>
      <c r="AI56">
        <f t="shared" si="12"/>
        <v>3.372724258848097</v>
      </c>
      <c r="AJ56">
        <f t="shared" si="12"/>
        <v>3.7313437507745104</v>
      </c>
      <c r="AK56">
        <f t="shared" si="12"/>
        <v>4.0745213272288066</v>
      </c>
      <c r="AL56">
        <f t="shared" si="12"/>
        <v>4.7940914237558836</v>
      </c>
      <c r="AM56">
        <f t="shared" si="12"/>
        <v>4.5579512544592191</v>
      </c>
      <c r="AN56">
        <f t="shared" si="12"/>
        <v>4.6019125233172451</v>
      </c>
      <c r="AO56">
        <f t="shared" si="12"/>
        <v>3.4812562575530457</v>
      </c>
      <c r="AP56">
        <f t="shared" si="12"/>
        <v>3.9960026540238602</v>
      </c>
      <c r="AQ56">
        <f t="shared" si="12"/>
        <v>4.6307268961985839</v>
      </c>
      <c r="AR56">
        <f t="shared" si="12"/>
        <v>4.0016926172633331</v>
      </c>
      <c r="AS56">
        <f t="shared" si="12"/>
        <v>4.1136031330939389</v>
      </c>
      <c r="AT56">
        <f t="shared" si="12"/>
        <v>3.9438900482484729</v>
      </c>
      <c r="AU56">
        <f t="shared" si="12"/>
        <v>3.8482186849708424</v>
      </c>
      <c r="AV56">
        <f t="shared" si="12"/>
        <v>4.5432189757387222</v>
      </c>
      <c r="AW56">
        <f t="shared" si="12"/>
        <v>2.9079324164502993</v>
      </c>
      <c r="AX56">
        <f t="shared" si="12"/>
        <v>4.618378558006289</v>
      </c>
      <c r="AY56">
        <f t="shared" si="12"/>
        <v>3.8094708266687296</v>
      </c>
      <c r="AZ56">
        <f t="shared" si="12"/>
        <v>4.5645423851351969</v>
      </c>
      <c r="BA56">
        <f t="shared" si="12"/>
        <v>4.1592864953726272</v>
      </c>
      <c r="BB56">
        <f t="shared" si="12"/>
        <v>4.5766310903818823</v>
      </c>
      <c r="BC56">
        <f t="shared" si="12"/>
        <v>3.5777651584626993</v>
      </c>
      <c r="BD56">
        <f t="shared" si="12"/>
        <v>3.1984481355530643</v>
      </c>
      <c r="BE56">
        <f t="shared" si="12"/>
        <v>3.3901399384676227</v>
      </c>
      <c r="BF56">
        <f t="shared" si="12"/>
        <v>3.1272927359032767</v>
      </c>
      <c r="BG56">
        <f t="shared" si="12"/>
        <v>4.471515109840138</v>
      </c>
      <c r="BH56">
        <f t="shared" si="12"/>
        <v>4.4960982992563299</v>
      </c>
      <c r="BI56">
        <f t="shared" si="12"/>
        <v>4.0380301062025392</v>
      </c>
      <c r="BJ56">
        <f t="shared" si="12"/>
        <v>3.7739596895335445</v>
      </c>
      <c r="BK56">
        <f t="shared" si="12"/>
        <v>4.6772826618657444</v>
      </c>
      <c r="BL56">
        <f t="shared" si="12"/>
        <v>3.5610047304412697</v>
      </c>
      <c r="BM56">
        <f t="shared" si="12"/>
        <v>3.1833922832263806</v>
      </c>
      <c r="BN56">
        <f t="shared" si="12"/>
        <v>4.3386666173876556</v>
      </c>
      <c r="BO56">
        <f t="shared" ref="BO56:DZ56" si="13">LOG(BO40)</f>
        <v>3.7641148334904511</v>
      </c>
      <c r="BP56">
        <f t="shared" si="13"/>
        <v>3.5262255186993428</v>
      </c>
      <c r="BQ56">
        <f t="shared" si="13"/>
        <v>4.6641858208795099</v>
      </c>
      <c r="BR56">
        <f t="shared" si="13"/>
        <v>4.2114577497519221</v>
      </c>
      <c r="BS56">
        <f t="shared" si="13"/>
        <v>3.8320526639276893</v>
      </c>
      <c r="BT56">
        <f t="shared" si="13"/>
        <v>4.7157567279906223</v>
      </c>
      <c r="BU56">
        <f t="shared" si="13"/>
        <v>4.4638207498066604</v>
      </c>
      <c r="BV56">
        <f t="shared" si="13"/>
        <v>4.5635809853664018</v>
      </c>
      <c r="BW56">
        <f t="shared" si="13"/>
        <v>3.847698487608624</v>
      </c>
      <c r="BX56">
        <f t="shared" si="13"/>
        <v>3.8876544275515714</v>
      </c>
      <c r="BY56">
        <f t="shared" si="13"/>
        <v>4.5549064152253012</v>
      </c>
      <c r="BZ56">
        <f t="shared" si="13"/>
        <v>3.3243133282156281</v>
      </c>
      <c r="CA56">
        <f t="shared" si="13"/>
        <v>3.3821143424712323</v>
      </c>
      <c r="CB56">
        <f t="shared" si="13"/>
        <v>4.3053197636981633</v>
      </c>
      <c r="CC56">
        <f t="shared" si="13"/>
        <v>4.4747362316411872</v>
      </c>
      <c r="CD56">
        <f t="shared" si="13"/>
        <v>4.9239856761476659</v>
      </c>
      <c r="CE56">
        <f t="shared" si="13"/>
        <v>3.5210360386754207</v>
      </c>
      <c r="CF56">
        <f t="shared" si="13"/>
        <v>4.1578962801593491</v>
      </c>
      <c r="CG56">
        <f t="shared" si="13"/>
        <v>2.8662814302755377</v>
      </c>
      <c r="CH56">
        <f t="shared" si="13"/>
        <v>4.024051977718722</v>
      </c>
      <c r="CI56">
        <f t="shared" si="13"/>
        <v>3.8180463305116112</v>
      </c>
      <c r="CJ56">
        <f t="shared" si="13"/>
        <v>3.3756928707089235</v>
      </c>
      <c r="CK56">
        <f t="shared" si="13"/>
        <v>4.9499310736483695</v>
      </c>
      <c r="CL56">
        <f t="shared" si="13"/>
        <v>3.727452599855321</v>
      </c>
      <c r="CM56">
        <f t="shared" si="13"/>
        <v>3.130201851619518</v>
      </c>
      <c r="CN56">
        <f t="shared" si="13"/>
        <v>4.1257557441463044</v>
      </c>
      <c r="CO56">
        <f t="shared" si="13"/>
        <v>4.162046768003993</v>
      </c>
      <c r="CP56">
        <f t="shared" si="13"/>
        <v>3.1810113456805751</v>
      </c>
      <c r="CQ56">
        <f t="shared" si="13"/>
        <v>4.4312722309729473</v>
      </c>
      <c r="CR56">
        <f t="shared" si="13"/>
        <v>3.41273431025868</v>
      </c>
      <c r="CS56">
        <f t="shared" si="13"/>
        <v>3.8233731428652145</v>
      </c>
      <c r="CT56">
        <f t="shared" si="13"/>
        <v>2.9981023361389605</v>
      </c>
      <c r="CU56">
        <f t="shared" si="13"/>
        <v>3.4297668100579926</v>
      </c>
      <c r="CV56">
        <f t="shared" si="13"/>
        <v>4.2566819140022254</v>
      </c>
      <c r="CW56">
        <f t="shared" si="13"/>
        <v>4.1774481892165998</v>
      </c>
      <c r="CX56">
        <f t="shared" si="13"/>
        <v>3.0628751750198009</v>
      </c>
      <c r="CY56">
        <f t="shared" si="13"/>
        <v>4.2990431204979345</v>
      </c>
      <c r="CZ56">
        <f t="shared" si="13"/>
        <v>3.9025527582957391</v>
      </c>
      <c r="DA56">
        <f t="shared" si="13"/>
        <v>2.8703980522142234</v>
      </c>
      <c r="DB56">
        <f t="shared" si="13"/>
        <v>3.6507775115269339</v>
      </c>
      <c r="DC56">
        <f t="shared" si="13"/>
        <v>3.5813362777219866</v>
      </c>
      <c r="DD56">
        <f t="shared" si="13"/>
        <v>4.6782710247944532</v>
      </c>
      <c r="DE56">
        <f t="shared" si="13"/>
        <v>4.7854996750153411</v>
      </c>
      <c r="DF56">
        <f t="shared" si="13"/>
        <v>3.1761694250276973</v>
      </c>
      <c r="DG56">
        <f t="shared" si="13"/>
        <v>4.4874325209643473</v>
      </c>
      <c r="DH56">
        <f t="shared" si="13"/>
        <v>4.6733552128401987</v>
      </c>
      <c r="DI56">
        <f t="shared" si="13"/>
        <v>3.5583737228046806</v>
      </c>
      <c r="DJ56">
        <f t="shared" si="13"/>
        <v>4.1128679783558004</v>
      </c>
      <c r="DK56">
        <f t="shared" si="13"/>
        <v>3.9251067588770732</v>
      </c>
      <c r="DL56">
        <f t="shared" si="13"/>
        <v>3.6799808610421216</v>
      </c>
      <c r="DM56">
        <f t="shared" si="13"/>
        <v>4.2785361707165164</v>
      </c>
      <c r="DN56">
        <f t="shared" si="13"/>
        <v>4.4354589337673698</v>
      </c>
      <c r="DO56">
        <f t="shared" si="13"/>
        <v>3.7641529594331482</v>
      </c>
      <c r="DP56">
        <f t="shared" si="13"/>
        <v>3.5527266047223782</v>
      </c>
      <c r="DQ56">
        <f t="shared" si="13"/>
        <v>4.2227674392455938</v>
      </c>
      <c r="DR56">
        <f t="shared" si="13"/>
        <v>3.0602519876694911</v>
      </c>
      <c r="DS56">
        <f t="shared" si="13"/>
        <v>4.6271224195834906</v>
      </c>
      <c r="DT56">
        <f t="shared" si="13"/>
        <v>3.4226161002506861</v>
      </c>
      <c r="DU56">
        <f t="shared" si="13"/>
        <v>3.4039882427070447</v>
      </c>
      <c r="DV56">
        <f t="shared" si="13"/>
        <v>4.7843945972256927</v>
      </c>
      <c r="DW56">
        <f t="shared" si="13"/>
        <v>3.0210196842976789</v>
      </c>
      <c r="DX56">
        <f t="shared" si="13"/>
        <v>3.7649185073641096</v>
      </c>
      <c r="DY56">
        <f t="shared" si="13"/>
        <v>3.3900355749845099</v>
      </c>
      <c r="DZ56">
        <f t="shared" si="13"/>
        <v>4.0676175665342269</v>
      </c>
      <c r="EA56">
        <f t="shared" ref="EA56:EW56" si="14">LOG(EA40)</f>
        <v>4.633716336674464</v>
      </c>
      <c r="EB56">
        <f t="shared" si="14"/>
        <v>3.8438249338314745</v>
      </c>
      <c r="EC56">
        <f t="shared" si="14"/>
        <v>4.2715128582420308</v>
      </c>
      <c r="ED56">
        <f t="shared" si="14"/>
        <v>3.7160367496178086</v>
      </c>
      <c r="EE56">
        <f t="shared" si="14"/>
        <v>4.4312884799239685</v>
      </c>
      <c r="EF56">
        <f t="shared" si="14"/>
        <v>3.2070443170685814</v>
      </c>
      <c r="EG56">
        <f t="shared" si="14"/>
        <v>3.0565160981213322</v>
      </c>
      <c r="EH56">
        <f t="shared" si="14"/>
        <v>4.0559300241514231</v>
      </c>
      <c r="EI56">
        <f t="shared" si="14"/>
        <v>4.4813067289681188</v>
      </c>
      <c r="EJ56">
        <f t="shared" si="14"/>
        <v>3.9876796688701006</v>
      </c>
      <c r="EK56">
        <f t="shared" si="14"/>
        <v>4.2160832596678679</v>
      </c>
      <c r="EL56">
        <f t="shared" si="14"/>
        <v>4.5648223584712868</v>
      </c>
      <c r="EM56">
        <f t="shared" si="14"/>
        <v>3.2284773544450562</v>
      </c>
      <c r="EN56">
        <f t="shared" si="14"/>
        <v>3.1598077329694307</v>
      </c>
      <c r="EO56">
        <f t="shared" si="14"/>
        <v>4.1262363139006641</v>
      </c>
      <c r="EP56">
        <f t="shared" si="14"/>
        <v>4.7037169501282552</v>
      </c>
      <c r="EQ56">
        <f t="shared" si="14"/>
        <v>3.9836240322148284</v>
      </c>
      <c r="ER56">
        <f t="shared" si="14"/>
        <v>4.1715626484153754</v>
      </c>
      <c r="ES56">
        <f t="shared" si="14"/>
        <v>4.5031120274313512</v>
      </c>
      <c r="ET56">
        <f t="shared" si="14"/>
        <v>3.5520595341878844</v>
      </c>
      <c r="EU56">
        <f t="shared" si="14"/>
        <v>4.0579345077342017</v>
      </c>
      <c r="EV56">
        <f t="shared" si="14"/>
        <v>3.3937997500329375</v>
      </c>
      <c r="EW56">
        <f t="shared" si="14"/>
        <v>2.9086083195600452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EAAB-CEC5-4742-82ED-7F57F619A78F}">
  <dimension ref="A1"/>
  <sheetViews>
    <sheetView workbookViewId="0">
      <selection activeCell="B46" sqref="B4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G A A B Q S w M E F A A A C A g A D Z 5 6 W B B n + 8 K k A A A A 9 g A A A B I A A A B D b 2 5 m a W c v U G F j a 2 F n Z S 5 4 b W y F j 7 E O g j A Y h F + F d K c t d Y C Q U g Z X S U y I x r U p F R r h x 9 B i e T c H H 8 l X E K O o m + P d f Z f c 3 a 8 3 n k 9 d G 1 z 0 Y E 0 P G Y o w R Y E G 1 V c G 6 g y N 7 h g m K B d 8 K 9 V J 1 j q Y Y b D p Z E 2 G G u f O K S H e e + x X u B 9 q w i i N y K H Y l K r R n Q w N W C d B a f R p V f 9 b S P D 9 a 4 x g O G I x j u I E U 0 4 W k x c G v g C b 9 z 7 T H 5 O v x 9 a N g x Y a w l 3 J y S I 5 e X 8 Q D 1 B L A w Q U A A A I C A A N n n p Y G N z P p 3 g D A A A I H w A A E w A A A E Z v c m 1 1 b G F z L 1 N l Y 3 R p b 2 4 x L m 3 t l 0 2 P 2 z Y Q h u 8 L 5 D 8 I y s U L u D a S b N p D 0 Y N M 2 Z L W o q S I l F 0 7 y E G x m V 0 D s r S Q 5 A 2 S I P + 9 8 k e 6 R f o E y K G n Q q e 1 H n J f z n C G H E 5 j N u 2 u K i 1 1 / v v i 9 2 d X z 6 6 a + 7 w 2 W 2 u Z 3 5 m b 3 6 w / r M K 0 V 5 a l q k O 9 M d 2 n a B 5 H b r U 5 7 E 3 Z D m a 7 w o x E V b b d R z O w x 1 l j 6 m b c t K Y o 8 s / 3 e X k 3 d q u P Z V H l 2 2 a c N 8 3 u r j z + 2 8 t f H v K 6 z c f n J U a b 5 t G + H l p v X V P s 9 r v W 1 N 0 q 9 t A e W q I q D v u y 6 T 5 v h t a b Q 9 U a 1 X 4 q j k Y 8 f Y y i q j T v r o e d i c / t p K 7 2 3 c D W u j f 5 t r P E 7 q b q / H 0 3 6 z L i n / n g 7 E 2 3 5 o U 7 R a E 2 e Z H X x 8 X a + v C 3 o j g 6 0 Q l u T q Z Y 7 a c H 8 y S q 6 7 x s P l T 1 / m y o 7 g a b A V g x t L 5 8 s V c m r 7 t f Q d n + e j M 6 T v 3 a Y V v m h T l O O A p b 5 W H / 3 t Q n P j P 7 H 4 y I J P i O f r 2 + 2 p U / t P a f M a 1 N X t x t H / 7 D o F 4 U f y a G L 1 6 / + r 9 G 0 Z k s I V K O F x M N H K L h h G j q E d V I M 4 V U A 5 2 4 3 + f Q i U 5 D p B H R G X k x 8 V y k K V G f K X k x C d d E Z U Y 0 R i 9 S t D e l X Z 9 o 9 H h J C s K Z I S U F 4 U + R k r 3 C R 4 V g Q V T S T o q Y Y i F i y h 2 B e y Z i i f c P 2 p B S R o k V K q w S o O 6 U o u n e k q 4 r K R Z u N C e K X r h r U p g K s m H q r Y g q 8 m K q f b r N A 4 r m D H 2 b Y a Z 6 D m W q N 6 H I e z 4 q o A 2 e R N 2 I 6 R u i q U B K 2 e d p i o U / p 5 z 0 I 1 L w N e 2 Z n 5 F v g Y s U d Y O U T k C Q o k J K + x A o V F A U o U B T h G 4 d 2 p 3 b m B R u E 7 J s j n f 1 3 C f d e U Q 2 z H G 1 + Z K q S O h Q f Q s n Z E O I m R o K s i G c I 1 W 4 W v Y n U O n Q a t K l P J M u 3 W d y i r o h Z Z 8 M a X c k 3 s o y Q h t i q m 8 y R V 3 M K I n V X y 7 R 3 h X N j T D 7 o i m t F n k U o S i g m y A K 6 b x F m G d R Q m c o W h O N J e V Z 4 l A N S L A e J + h b g v U 4 w Q q Z Y I S S l O p F o q j 6 p z F V n B T f G s q h u Q p v O Y U 3 g f K o Z q m Q L F M h n Q u l U S G j n V R L 1 F 1 S r q s V 5 Y 5 a k a 7 G W 0 M L y j O N b 3 C N F V J r n I u 1 R a P H e o l z 8 a 2 R 4 R n K M H c y R X M X g r J v g Z F f e F T R F x G d + T W + a d f 4 U l j / K 8 Y / 3 4 0 + t 7 / 1 o 4 O X 1 3 b f l P Z N K d G + K T 3 T v i m 9 0 L 4 p P d G + K b 3 Q v i k 9 0 7 4 p P d K + K f 1 G + 6 b 0 R P u m 9 E L 7 p v R E + 6 b 0 T P u m 9 K k p / Q t Q S w M E F A A A C A g A D Z 5 6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N n n p Y E G f 7 w q Q A A A D 2 A A A A E g A A A A A A A A A A A A A A p I E A A A A A Q 2 9 u Z m l n L 1 B h Y 2 t h Z 2 U u e G 1 s U E s B A h Q D F A A A C A g A D Z 5 6 W B j c z 6 d 4 A w A A C B 8 A A B M A A A A A A A A A A A A A A K S B 1 A A A A E Z v c m 1 1 b G F z L 1 N l Y 3 R p b 2 4 x L m 1 Q S w E C F A M U A A A I C A A N n n p Y D 8 r p q 6 Q A A A D p A A A A E w A A A A A A A A A A A A A A p I F 9 B A A A W 0 N v b n R l b n R f V H l w Z X N d L n h t b F B L B Q Y A A A A A A w A D A M I A A A B S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v A A A A A A A A J e 8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d h Z 2 U 0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m Z G Q 5 Y m I 3 L T g y M 2 M t N D B k Y S 0 5 Z T A 4 L T d m N m U x N T Z h N 2 M y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Y W d l N D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Z U M j A 6 M j I 6 M z I u M T Y w O T M z M F o i I C 8 + P E V u d H J 5 I F R 5 c G U 9 I k Z p b G x D b 2 x 1 b W 5 U e X B l c y I g V m F s d W U 9 I n N B d 1 V G Q l E 9 P S I g L z 4 8 R W 5 0 c n k g V H l w Z T 0 i R m l s b E N v b H V t b k 5 h b W V z I i B W Y W x 1 Z T 0 i c 1 s m c X V v d D t Z Z W F y J n F 1 b 3 Q 7 L C Z x d W 9 0 O 0 1 h b G V z J n F 1 b 3 Q 7 L C Z x d W 9 0 O 0 Z l b W F s Z X M m c X V v d D s s J n F 1 b 3 Q 7 Q 1 B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F n Z T Q 3 L 0 F 1 d G 9 S Z W 1 v d m V k Q 2 9 s d W 1 u c z E u e 1 l l Y X I s M H 0 m c X V v d D s s J n F 1 b 3 Q 7 U 2 V j d G l v b j E v V 2 F n Z T Q 3 L 0 F 1 d G 9 S Z W 1 v d m V k Q 2 9 s d W 1 u c z E u e 0 1 h b G V z L D F 9 J n F 1 b 3 Q 7 L C Z x d W 9 0 O 1 N l Y 3 R p b 2 4 x L 1 d h Z 2 U 0 N y 9 B d X R v U m V t b 3 Z l Z E N v b H V t b n M x L n t G Z W 1 h b G V z L D J 9 J n F 1 b 3 Q 7 L C Z x d W 9 0 O 1 N l Y 3 R p b 2 4 x L 1 d h Z 2 U 0 N y 9 B d X R v U m V t b 3 Z l Z E N v b H V t b n M x L n t D U E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2 F n Z T Q 3 L 0 F 1 d G 9 S Z W 1 v d m V k Q 2 9 s d W 1 u c z E u e 1 l l Y X I s M H 0 m c X V v d D s s J n F 1 b 3 Q 7 U 2 V j d G l v b j E v V 2 F n Z T Q 3 L 0 F 1 d G 9 S Z W 1 v d m V k Q 2 9 s d W 1 u c z E u e 0 1 h b G V z L D F 9 J n F 1 b 3 Q 7 L C Z x d W 9 0 O 1 N l Y 3 R p b 2 4 x L 1 d h Z 2 U 0 N y 9 B d X R v U m V t b 3 Z l Z E N v b H V t b n M x L n t G Z W 1 h b G V z L D J 9 J n F 1 b 3 Q 7 L C Z x d W 9 0 O 1 N l Y 3 R p b 2 4 x L 1 d h Z 2 U 0 N y 9 B d X R v U m V t b 3 Z l Z E N v b H V t b n M x L n t D U E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h Z 2 U 0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W d l N D c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n Z T Q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d k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z Z T c w O D c 4 L W E 5 N m Y t N G J h Z C 0 5 Y T A 3 L W Z l Z D d h N D R i Z W Q 4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F s Z 2 R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2 V D I y O j A w O j U x L j g 4 M z A 1 N j B a I i A v P j x F b n R y e S B U e X B l P S J G a W x s Q 2 9 s d W 1 u V H l w Z X M i I F Z h b H V l P S J z Q X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I i A v P j x F b n R y e S B U e X B l P S J G a W x s Q 2 9 s d W 1 u T m F t Z X M i I F Z h b H V l P S J z W y Z x d W 9 0 O 1 l l Y X I m c X V v d D s s J n F 1 b 3 Q 7 Q U J X J n F 1 b 3 Q 7 L C Z x d W 9 0 O 0 F H T y Z x d W 9 0 O y w m c X V v d D t B S U E m c X V v d D s s J n F 1 b 3 Q 7 Q U x C J n F 1 b 3 Q 7 L C Z x d W 9 0 O 0 F S R y Z x d W 9 0 O y w m c X V v d D t B V E c m c X V v d D s s J n F 1 b 3 Q 7 Q V V T J n F 1 b 3 Q 7 L C Z x d W 9 0 O 0 F V V C Z x d W 9 0 O y w m c X V v d D t C R E k m c X V v d D s s J n F 1 b 3 Q 7 Q k V M J n F 1 b 3 Q 7 L C Z x d W 9 0 O 0 J F T i Z x d W 9 0 O y w m c X V v d D t C R k E m c X V v d D s s J n F 1 b 3 Q 7 Q k d E J n F 1 b 3 Q 7 L C Z x d W 9 0 O 0 J H U i Z x d W 9 0 O y w m c X V v d D t C S F I m c X V v d D s s J n F 1 b 3 Q 7 Q k h T J n F 1 b 3 Q 7 L C Z x d W 9 0 O 0 J M W i Z x d W 9 0 O y w m c X V v d D t C T V U m c X V v d D s s J n F 1 b 3 Q 7 Q k 9 M J n F 1 b 3 Q 7 L C Z x d W 9 0 O 0 J S Q S Z x d W 9 0 O y w m c X V v d D t C U k I m c X V v d D s s J n F 1 b 3 Q 7 Q l R O J n F 1 b 3 Q 7 L C Z x d W 9 0 O 0 J X Q S Z x d W 9 0 O y w m c X V v d D t D Q U Y m c X V v d D s s J n F 1 b 3 Q 7 Q 0 F O J n F 1 b 3 Q 7 L C Z x d W 9 0 O 0 N I R S Z x d W 9 0 O y w m c X V v d D t D S E w m c X V v d D s s J n F 1 b 3 Q 7 Q 0 h O J n F 1 b 3 Q 7 L C Z x d W 9 0 O 0 N J V i Z x d W 9 0 O y w m c X V v d D t D T V I m c X V v d D s s J n F 1 b 3 Q 7 Q 0 9 E J n F 1 b 3 Q 7 L C Z x d W 9 0 O 0 N P R y Z x d W 9 0 O y w m c X V v d D t D T 0 w m c X V v d D s s J n F 1 b 3 Q 7 Q 0 9 N J n F 1 b 3 Q 7 L C Z x d W 9 0 O 0 N Q V i Z x d W 9 0 O y w m c X V v d D t D U k k m c X V v d D s s J n F 1 b 3 Q 7 Q 1 l N J n F 1 b 3 Q 7 L C Z x d W 9 0 O 0 N Z U C Z x d W 9 0 O y w m c X V v d D t E R V U m c X V v d D s s J n F 1 b 3 Q 7 R E p J J n F 1 b 3 Q 7 L C Z x d W 9 0 O 0 R N Q S Z x d W 9 0 O y w m c X V v d D t E T k s m c X V v d D s s J n F 1 b 3 Q 7 R E 9 N J n F 1 b 3 Q 7 L C Z x d W 9 0 O 0 R a Q S Z x d W 9 0 O y w m c X V v d D t F Q 1 U m c X V v d D s s J n F 1 b 3 Q 7 R U d Z J n F 1 b 3 Q 7 L C Z x d W 9 0 O 0 V T U C Z x d W 9 0 O y w m c X V v d D t F V E g m c X V v d D s s J n F 1 b 3 Q 7 R k l O J n F 1 b 3 Q 7 L C Z x d W 9 0 O 0 Z K S S Z x d W 9 0 O y w m c X V v d D t G U k E m c X V v d D s s J n F 1 b 3 Q 7 R 0 F C J n F 1 b 3 Q 7 L C Z x d W 9 0 O 0 d C U i Z x d W 9 0 O y w m c X V v d D t H S E E m c X V v d D s s J n F 1 b 3 Q 7 R 0 l O J n F 1 b 3 Q 7 L C Z x d W 9 0 O 0 d N Q i Z x d W 9 0 O y w m c X V v d D t H T k I m c X V v d D s s J n F 1 b 3 Q 7 R 0 5 R J n F 1 b 3 Q 7 L C Z x d W 9 0 O 0 d S Q y Z x d W 9 0 O y w m c X V v d D t H U k Q m c X V v d D s s J n F 1 b 3 Q 7 R 1 R N J n F 1 b 3 Q 7 L C Z x d W 9 0 O 0 h L R y Z x d W 9 0 O y w m c X V v d D t I T k Q m c X V v d D s s J n F 1 b 3 Q 7 S F R J J n F 1 b 3 Q 7 L C Z x d W 9 0 O 0 h V T i Z x d W 9 0 O y w m c X V v d D t J R E 4 m c X V v d D s s J n F 1 b 3 Q 7 S U 5 E J n F 1 b 3 Q 7 L C Z x d W 9 0 O 0 l S T C Z x d W 9 0 O y w m c X V v d D t J U k 4 m c X V v d D s s J n F 1 b 3 Q 7 S V J R J n F 1 b 3 Q 7 L C Z x d W 9 0 O 0 l T T C Z x d W 9 0 O y w m c X V v d D t J U 1 I m c X V v d D s s J n F 1 b 3 Q 7 S V R B J n F 1 b 3 Q 7 L C Z x d W 9 0 O 0 p B T S Z x d W 9 0 O y w m c X V v d D t K T 1 I m c X V v d D s s J n F 1 b 3 Q 7 S l B O J n F 1 b 3 Q 7 L C Z x d W 9 0 O 0 t F T i Z x d W 9 0 O y w m c X V v d D t L S E 0 m c X V v d D s s J n F 1 b 3 Q 7 S 0 5 B J n F 1 b 3 Q 7 L C Z x d W 9 0 O 0 t P U i Z x d W 9 0 O y w m c X V v d D t L V 1 Q m c X V v d D s s J n F 1 b 3 Q 7 T E F P J n F 1 b 3 Q 7 L C Z x d W 9 0 O 0 x C T i Z x d W 9 0 O y w m c X V v d D t M Q l I m c X V v d D s s J n F 1 b 3 Q 7 T E N B J n F 1 b 3 Q 7 L C Z x d W 9 0 O 0 x L Q S Z x d W 9 0 O y w m c X V v d D t M U 0 8 m c X V v d D s s J n F 1 b 3 Q 7 T F V Y J n F 1 b 3 Q 7 L C Z x d W 9 0 O 0 1 B U i Z x d W 9 0 O y w m c X V v d D t N R E c m c X V v d D s s J n F 1 b 3 Q 7 T U R W J n F 1 b 3 Q 7 L C Z x d W 9 0 O 0 1 F W C Z x d W 9 0 O y w m c X V v d D t N T E k m c X V v d D s s J n F 1 b 3 Q 7 T U x U J n F 1 b 3 Q 7 L C Z x d W 9 0 O 0 1 N U i Z x d W 9 0 O y w m c X V v d D t N T k c m c X V v d D s s J n F 1 b 3 Q 7 T U 9 a J n F 1 b 3 Q 7 L C Z x d W 9 0 O 0 1 S V C Z x d W 9 0 O y w m c X V v d D t N U 1 I m c X V v d D s s J n F 1 b 3 Q 7 T V V T J n F 1 b 3 Q 7 L C Z x d W 9 0 O 0 1 X S S Z x d W 9 0 O y w m c X V v d D t N W V M m c X V v d D s s J n F 1 b 3 Q 7 T k F N J n F 1 b 3 Q 7 L C Z x d W 9 0 O 0 5 F U i Z x d W 9 0 O y w m c X V v d D t O R 0 E m c X V v d D s s J n F 1 b 3 Q 7 T k l D J n F 1 b 3 Q 7 L C Z x d W 9 0 O 0 5 M R C Z x d W 9 0 O y w m c X V v d D t O T 1 I m c X V v d D s s J n F 1 b 3 Q 7 T l B M J n F 1 b 3 Q 7 L C Z x d W 9 0 O 0 5 a T C Z x d W 9 0 O y w m c X V v d D t P T U 4 m c X V v d D s s J n F 1 b 3 Q 7 U E F L J n F 1 b 3 Q 7 L C Z x d W 9 0 O 1 B B T i Z x d W 9 0 O y w m c X V v d D t Q R V I m c X V v d D s s J n F 1 b 3 Q 7 U E h M J n F 1 b 3 Q 7 L C Z x d W 9 0 O 1 B P T C Z x d W 9 0 O y w m c X V v d D t Q U l Q m c X V v d D s s J n F 1 b 3 Q 7 U F J Z J n F 1 b 3 Q 7 L C Z x d W 9 0 O 1 B T R S Z x d W 9 0 O y w m c X V v d D t S T 1 U m c X V v d D s s J n F 1 b 3 Q 7 U l d B J n F 1 b 3 Q 7 L C Z x d W 9 0 O 1 N B V S Z x d W 9 0 O y w m c X V v d D t T R E 4 m c X V v d D s s J n F 1 b 3 Q 7 U 0 V O J n F 1 b 3 Q 7 L C Z x d W 9 0 O 1 N H U C Z x d W 9 0 O y w m c X V v d D t T T E U m c X V v d D s s J n F 1 b 3 Q 7 U 0 x W J n F 1 b 3 Q 7 L C Z x d W 9 0 O 1 N U U C Z x d W 9 0 O y w m c X V v d D t T V V I m c X V v d D s s J n F 1 b 3 Q 7 U 1 d F J n F 1 b 3 Q 7 L C Z x d W 9 0 O 1 N X W i Z x d W 9 0 O y w m c X V v d D t T W U M m c X V v d D s s J n F 1 b 3 Q 7 U 1 l S J n F 1 b 3 Q 7 L C Z x d W 9 0 O 1 R D Q S Z x d W 9 0 O y w m c X V v d D t U Q 0 Q m c X V v d D s s J n F 1 b 3 Q 7 V E d P J n F 1 b 3 Q 7 L C Z x d W 9 0 O 1 R I Q S Z x d W 9 0 O y w m c X V v d D t U V E 8 m c X V v d D s s J n F 1 b 3 Q 7 V F V O J n F 1 b 3 Q 7 L C Z x d W 9 0 O 1 R V U i Z x d W 9 0 O y w m c X V v d D t U V 0 4 m c X V v d D s s J n F 1 b 3 Q 7 V F p B J n F 1 b 3 Q 7 L C Z x d W 9 0 O 1 V H Q S Z x d W 9 0 O y w m c X V v d D t V U l k m c X V v d D s s J n F 1 b 3 Q 7 V V N B J n F 1 b 3 Q 7 L C Z x d W 9 0 O 1 Z D V C Z x d W 9 0 O y w m c X V v d D t W R U 4 m c X V v d D s s J n F 1 b 3 Q 7 V k d C J n F 1 b 3 Q 7 L C Z x d W 9 0 O 1 Z O T S Z x d W 9 0 O y w m c X V v d D t a Q U Y m c X V v d D s s J n F 1 b 3 Q 7 W k 1 C J n F 1 b 3 Q 7 L C Z x d W 9 0 O 1 p X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d k c C 9 B d X R v U m V t b 3 Z l Z E N v b H V t b n M x L n t Z Z W F y L D B 9 J n F 1 b 3 Q 7 L C Z x d W 9 0 O 1 N l Y 3 R p b 2 4 x L 3 J l Y W x n Z H A v Q X V 0 b 1 J l b W 9 2 Z W R D b 2 x 1 b W 5 z M S 5 7 Q U J X L D F 9 J n F 1 b 3 Q 7 L C Z x d W 9 0 O 1 N l Y 3 R p b 2 4 x L 3 J l Y W x n Z H A v Q X V 0 b 1 J l b W 9 2 Z W R D b 2 x 1 b W 5 z M S 5 7 Q U d P L D J 9 J n F 1 b 3 Q 7 L C Z x d W 9 0 O 1 N l Y 3 R p b 2 4 x L 3 J l Y W x n Z H A v Q X V 0 b 1 J l b W 9 2 Z W R D b 2 x 1 b W 5 z M S 5 7 Q U l B L D N 9 J n F 1 b 3 Q 7 L C Z x d W 9 0 O 1 N l Y 3 R p b 2 4 x L 3 J l Y W x n Z H A v Q X V 0 b 1 J l b W 9 2 Z W R D b 2 x 1 b W 5 z M S 5 7 Q U x C L D R 9 J n F 1 b 3 Q 7 L C Z x d W 9 0 O 1 N l Y 3 R p b 2 4 x L 3 J l Y W x n Z H A v Q X V 0 b 1 J l b W 9 2 Z W R D b 2 x 1 b W 5 z M S 5 7 Q V J H L D V 9 J n F 1 b 3 Q 7 L C Z x d W 9 0 O 1 N l Y 3 R p b 2 4 x L 3 J l Y W x n Z H A v Q X V 0 b 1 J l b W 9 2 Z W R D b 2 x 1 b W 5 z M S 5 7 Q V R H L D Z 9 J n F 1 b 3 Q 7 L C Z x d W 9 0 O 1 N l Y 3 R p b 2 4 x L 3 J l Y W x n Z H A v Q X V 0 b 1 J l b W 9 2 Z W R D b 2 x 1 b W 5 z M S 5 7 Q V V T L D d 9 J n F 1 b 3 Q 7 L C Z x d W 9 0 O 1 N l Y 3 R p b 2 4 x L 3 J l Y W x n Z H A v Q X V 0 b 1 J l b W 9 2 Z W R D b 2 x 1 b W 5 z M S 5 7 Q V V U L D h 9 J n F 1 b 3 Q 7 L C Z x d W 9 0 O 1 N l Y 3 R p b 2 4 x L 3 J l Y W x n Z H A v Q X V 0 b 1 J l b W 9 2 Z W R D b 2 x 1 b W 5 z M S 5 7 Q k R J L D l 9 J n F 1 b 3 Q 7 L C Z x d W 9 0 O 1 N l Y 3 R p b 2 4 x L 3 J l Y W x n Z H A v Q X V 0 b 1 J l b W 9 2 Z W R D b 2 x 1 b W 5 z M S 5 7 Q k V M L D E w f S Z x d W 9 0 O y w m c X V v d D t T Z W N 0 a W 9 u M S 9 y Z W F s Z 2 R w L 0 F 1 d G 9 S Z W 1 v d m V k Q 2 9 s d W 1 u c z E u e 0 J F T i w x M X 0 m c X V v d D s s J n F 1 b 3 Q 7 U 2 V j d G l v b j E v c m V h b G d k c C 9 B d X R v U m V t b 3 Z l Z E N v b H V t b n M x L n t C R k E s M T J 9 J n F 1 b 3 Q 7 L C Z x d W 9 0 O 1 N l Y 3 R p b 2 4 x L 3 J l Y W x n Z H A v Q X V 0 b 1 J l b W 9 2 Z W R D b 2 x 1 b W 5 z M S 5 7 Q k d E L D E z f S Z x d W 9 0 O y w m c X V v d D t T Z W N 0 a W 9 u M S 9 y Z W F s Z 2 R w L 0 F 1 d G 9 S Z W 1 v d m V k Q 2 9 s d W 1 u c z E u e 0 J H U i w x N H 0 m c X V v d D s s J n F 1 b 3 Q 7 U 2 V j d G l v b j E v c m V h b G d k c C 9 B d X R v U m V t b 3 Z l Z E N v b H V t b n M x L n t C S F I s M T V 9 J n F 1 b 3 Q 7 L C Z x d W 9 0 O 1 N l Y 3 R p b 2 4 x L 3 J l Y W x n Z H A v Q X V 0 b 1 J l b W 9 2 Z W R D b 2 x 1 b W 5 z M S 5 7 Q k h T L D E 2 f S Z x d W 9 0 O y w m c X V v d D t T Z W N 0 a W 9 u M S 9 y Z W F s Z 2 R w L 0 F 1 d G 9 S Z W 1 v d m V k Q 2 9 s d W 1 u c z E u e 0 J M W i w x N 3 0 m c X V v d D s s J n F 1 b 3 Q 7 U 2 V j d G l v b j E v c m V h b G d k c C 9 B d X R v U m V t b 3 Z l Z E N v b H V t b n M x L n t C T V U s M T h 9 J n F 1 b 3 Q 7 L C Z x d W 9 0 O 1 N l Y 3 R p b 2 4 x L 3 J l Y W x n Z H A v Q X V 0 b 1 J l b W 9 2 Z W R D b 2 x 1 b W 5 z M S 5 7 Q k 9 M L D E 5 f S Z x d W 9 0 O y w m c X V v d D t T Z W N 0 a W 9 u M S 9 y Z W F s Z 2 R w L 0 F 1 d G 9 S Z W 1 v d m V k Q 2 9 s d W 1 u c z E u e 0 J S Q S w y M H 0 m c X V v d D s s J n F 1 b 3 Q 7 U 2 V j d G l v b j E v c m V h b G d k c C 9 B d X R v U m V t b 3 Z l Z E N v b H V t b n M x L n t C U k I s M j F 9 J n F 1 b 3 Q 7 L C Z x d W 9 0 O 1 N l Y 3 R p b 2 4 x L 3 J l Y W x n Z H A v Q X V 0 b 1 J l b W 9 2 Z W R D b 2 x 1 b W 5 z M S 5 7 Q l R O L D I y f S Z x d W 9 0 O y w m c X V v d D t T Z W N 0 a W 9 u M S 9 y Z W F s Z 2 R w L 0 F 1 d G 9 S Z W 1 v d m V k Q 2 9 s d W 1 u c z E u e 0 J X Q S w y M 3 0 m c X V v d D s s J n F 1 b 3 Q 7 U 2 V j d G l v b j E v c m V h b G d k c C 9 B d X R v U m V t b 3 Z l Z E N v b H V t b n M x L n t D Q U Y s M j R 9 J n F 1 b 3 Q 7 L C Z x d W 9 0 O 1 N l Y 3 R p b 2 4 x L 3 J l Y W x n Z H A v Q X V 0 b 1 J l b W 9 2 Z W R D b 2 x 1 b W 5 z M S 5 7 Q 0 F O L D I 1 f S Z x d W 9 0 O y w m c X V v d D t T Z W N 0 a W 9 u M S 9 y Z W F s Z 2 R w L 0 F 1 d G 9 S Z W 1 v d m V k Q 2 9 s d W 1 u c z E u e 0 N I R S w y N n 0 m c X V v d D s s J n F 1 b 3 Q 7 U 2 V j d G l v b j E v c m V h b G d k c C 9 B d X R v U m V t b 3 Z l Z E N v b H V t b n M x L n t D S E w s M j d 9 J n F 1 b 3 Q 7 L C Z x d W 9 0 O 1 N l Y 3 R p b 2 4 x L 3 J l Y W x n Z H A v Q X V 0 b 1 J l b W 9 2 Z W R D b 2 x 1 b W 5 z M S 5 7 Q 0 h O L D I 4 f S Z x d W 9 0 O y w m c X V v d D t T Z W N 0 a W 9 u M S 9 y Z W F s Z 2 R w L 0 F 1 d G 9 S Z W 1 v d m V k Q 2 9 s d W 1 u c z E u e 0 N J V i w y O X 0 m c X V v d D s s J n F 1 b 3 Q 7 U 2 V j d G l v b j E v c m V h b G d k c C 9 B d X R v U m V t b 3 Z l Z E N v b H V t b n M x L n t D T V I s M z B 9 J n F 1 b 3 Q 7 L C Z x d W 9 0 O 1 N l Y 3 R p b 2 4 x L 3 J l Y W x n Z H A v Q X V 0 b 1 J l b W 9 2 Z W R D b 2 x 1 b W 5 z M S 5 7 Q 0 9 E L D M x f S Z x d W 9 0 O y w m c X V v d D t T Z W N 0 a W 9 u M S 9 y Z W F s Z 2 R w L 0 F 1 d G 9 S Z W 1 v d m V k Q 2 9 s d W 1 u c z E u e 0 N P R y w z M n 0 m c X V v d D s s J n F 1 b 3 Q 7 U 2 V j d G l v b j E v c m V h b G d k c C 9 B d X R v U m V t b 3 Z l Z E N v b H V t b n M x L n t D T 0 w s M z N 9 J n F 1 b 3 Q 7 L C Z x d W 9 0 O 1 N l Y 3 R p b 2 4 x L 3 J l Y W x n Z H A v Q X V 0 b 1 J l b W 9 2 Z W R D b 2 x 1 b W 5 z M S 5 7 Q 0 9 N L D M 0 f S Z x d W 9 0 O y w m c X V v d D t T Z W N 0 a W 9 u M S 9 y Z W F s Z 2 R w L 0 F 1 d G 9 S Z W 1 v d m V k Q 2 9 s d W 1 u c z E u e 0 N Q V i w z N X 0 m c X V v d D s s J n F 1 b 3 Q 7 U 2 V j d G l v b j E v c m V h b G d k c C 9 B d X R v U m V t b 3 Z l Z E N v b H V t b n M x L n t D U k k s M z Z 9 J n F 1 b 3 Q 7 L C Z x d W 9 0 O 1 N l Y 3 R p b 2 4 x L 3 J l Y W x n Z H A v Q X V 0 b 1 J l b W 9 2 Z W R D b 2 x 1 b W 5 z M S 5 7 Q 1 l N L D M 3 f S Z x d W 9 0 O y w m c X V v d D t T Z W N 0 a W 9 u M S 9 y Z W F s Z 2 R w L 0 F 1 d G 9 S Z W 1 v d m V k Q 2 9 s d W 1 u c z E u e 0 N Z U C w z O H 0 m c X V v d D s s J n F 1 b 3 Q 7 U 2 V j d G l v b j E v c m V h b G d k c C 9 B d X R v U m V t b 3 Z l Z E N v b H V t b n M x L n t E R V U s M z l 9 J n F 1 b 3 Q 7 L C Z x d W 9 0 O 1 N l Y 3 R p b 2 4 x L 3 J l Y W x n Z H A v Q X V 0 b 1 J l b W 9 2 Z W R D b 2 x 1 b W 5 z M S 5 7 R E p J L D Q w f S Z x d W 9 0 O y w m c X V v d D t T Z W N 0 a W 9 u M S 9 y Z W F s Z 2 R w L 0 F 1 d G 9 S Z W 1 v d m V k Q 2 9 s d W 1 u c z E u e 0 R N Q S w 0 M X 0 m c X V v d D s s J n F 1 b 3 Q 7 U 2 V j d G l v b j E v c m V h b G d k c C 9 B d X R v U m V t b 3 Z l Z E N v b H V t b n M x L n t E T k s s N D J 9 J n F 1 b 3 Q 7 L C Z x d W 9 0 O 1 N l Y 3 R p b 2 4 x L 3 J l Y W x n Z H A v Q X V 0 b 1 J l b W 9 2 Z W R D b 2 x 1 b W 5 z M S 5 7 R E 9 N L D Q z f S Z x d W 9 0 O y w m c X V v d D t T Z W N 0 a W 9 u M S 9 y Z W F s Z 2 R w L 0 F 1 d G 9 S Z W 1 v d m V k Q 2 9 s d W 1 u c z E u e 0 R a Q S w 0 N H 0 m c X V v d D s s J n F 1 b 3 Q 7 U 2 V j d G l v b j E v c m V h b G d k c C 9 B d X R v U m V t b 3 Z l Z E N v b H V t b n M x L n t F Q 1 U s N D V 9 J n F 1 b 3 Q 7 L C Z x d W 9 0 O 1 N l Y 3 R p b 2 4 x L 3 J l Y W x n Z H A v Q X V 0 b 1 J l b W 9 2 Z W R D b 2 x 1 b W 5 z M S 5 7 R U d Z L D Q 2 f S Z x d W 9 0 O y w m c X V v d D t T Z W N 0 a W 9 u M S 9 y Z W F s Z 2 R w L 0 F 1 d G 9 S Z W 1 v d m V k Q 2 9 s d W 1 u c z E u e 0 V T U C w 0 N 3 0 m c X V v d D s s J n F 1 b 3 Q 7 U 2 V j d G l v b j E v c m V h b G d k c C 9 B d X R v U m V t b 3 Z l Z E N v b H V t b n M x L n t F V E g s N D h 9 J n F 1 b 3 Q 7 L C Z x d W 9 0 O 1 N l Y 3 R p b 2 4 x L 3 J l Y W x n Z H A v Q X V 0 b 1 J l b W 9 2 Z W R D b 2 x 1 b W 5 z M S 5 7 R k l O L D Q 5 f S Z x d W 9 0 O y w m c X V v d D t T Z W N 0 a W 9 u M S 9 y Z W F s Z 2 R w L 0 F 1 d G 9 S Z W 1 v d m V k Q 2 9 s d W 1 u c z E u e 0 Z K S S w 1 M H 0 m c X V v d D s s J n F 1 b 3 Q 7 U 2 V j d G l v b j E v c m V h b G d k c C 9 B d X R v U m V t b 3 Z l Z E N v b H V t b n M x L n t G U k E s N T F 9 J n F 1 b 3 Q 7 L C Z x d W 9 0 O 1 N l Y 3 R p b 2 4 x L 3 J l Y W x n Z H A v Q X V 0 b 1 J l b W 9 2 Z W R D b 2 x 1 b W 5 z M S 5 7 R 0 F C L D U y f S Z x d W 9 0 O y w m c X V v d D t T Z W N 0 a W 9 u M S 9 y Z W F s Z 2 R w L 0 F 1 d G 9 S Z W 1 v d m V k Q 2 9 s d W 1 u c z E u e 0 d C U i w 1 M 3 0 m c X V v d D s s J n F 1 b 3 Q 7 U 2 V j d G l v b j E v c m V h b G d k c C 9 B d X R v U m V t b 3 Z l Z E N v b H V t b n M x L n t H S E E s N T R 9 J n F 1 b 3 Q 7 L C Z x d W 9 0 O 1 N l Y 3 R p b 2 4 x L 3 J l Y W x n Z H A v Q X V 0 b 1 J l b W 9 2 Z W R D b 2 x 1 b W 5 z M S 5 7 R 0 l O L D U 1 f S Z x d W 9 0 O y w m c X V v d D t T Z W N 0 a W 9 u M S 9 y Z W F s Z 2 R w L 0 F 1 d G 9 S Z W 1 v d m V k Q 2 9 s d W 1 u c z E u e 0 d N Q i w 1 N n 0 m c X V v d D s s J n F 1 b 3 Q 7 U 2 V j d G l v b j E v c m V h b G d k c C 9 B d X R v U m V t b 3 Z l Z E N v b H V t b n M x L n t H T k I s N T d 9 J n F 1 b 3 Q 7 L C Z x d W 9 0 O 1 N l Y 3 R p b 2 4 x L 3 J l Y W x n Z H A v Q X V 0 b 1 J l b W 9 2 Z W R D b 2 x 1 b W 5 z M S 5 7 R 0 5 R L D U 4 f S Z x d W 9 0 O y w m c X V v d D t T Z W N 0 a W 9 u M S 9 y Z W F s Z 2 R w L 0 F 1 d G 9 S Z W 1 v d m V k Q 2 9 s d W 1 u c z E u e 0 d S Q y w 1 O X 0 m c X V v d D s s J n F 1 b 3 Q 7 U 2 V j d G l v b j E v c m V h b G d k c C 9 B d X R v U m V t b 3 Z l Z E N v b H V t b n M x L n t H U k Q s N j B 9 J n F 1 b 3 Q 7 L C Z x d W 9 0 O 1 N l Y 3 R p b 2 4 x L 3 J l Y W x n Z H A v Q X V 0 b 1 J l b W 9 2 Z W R D b 2 x 1 b W 5 z M S 5 7 R 1 R N L D Y x f S Z x d W 9 0 O y w m c X V v d D t T Z W N 0 a W 9 u M S 9 y Z W F s Z 2 R w L 0 F 1 d G 9 S Z W 1 v d m V k Q 2 9 s d W 1 u c z E u e 0 h L R y w 2 M n 0 m c X V v d D s s J n F 1 b 3 Q 7 U 2 V j d G l v b j E v c m V h b G d k c C 9 B d X R v U m V t b 3 Z l Z E N v b H V t b n M x L n t I T k Q s N j N 9 J n F 1 b 3 Q 7 L C Z x d W 9 0 O 1 N l Y 3 R p b 2 4 x L 3 J l Y W x n Z H A v Q X V 0 b 1 J l b W 9 2 Z W R D b 2 x 1 b W 5 z M S 5 7 S F R J L D Y 0 f S Z x d W 9 0 O y w m c X V v d D t T Z W N 0 a W 9 u M S 9 y Z W F s Z 2 R w L 0 F 1 d G 9 S Z W 1 v d m V k Q 2 9 s d W 1 u c z E u e 0 h V T i w 2 N X 0 m c X V v d D s s J n F 1 b 3 Q 7 U 2 V j d G l v b j E v c m V h b G d k c C 9 B d X R v U m V t b 3 Z l Z E N v b H V t b n M x L n t J R E 4 s N j Z 9 J n F 1 b 3 Q 7 L C Z x d W 9 0 O 1 N l Y 3 R p b 2 4 x L 3 J l Y W x n Z H A v Q X V 0 b 1 J l b W 9 2 Z W R D b 2 x 1 b W 5 z M S 5 7 S U 5 E L D Y 3 f S Z x d W 9 0 O y w m c X V v d D t T Z W N 0 a W 9 u M S 9 y Z W F s Z 2 R w L 0 F 1 d G 9 S Z W 1 v d m V k Q 2 9 s d W 1 u c z E u e 0 l S T C w 2 O H 0 m c X V v d D s s J n F 1 b 3 Q 7 U 2 V j d G l v b j E v c m V h b G d k c C 9 B d X R v U m V t b 3 Z l Z E N v b H V t b n M x L n t J U k 4 s N j l 9 J n F 1 b 3 Q 7 L C Z x d W 9 0 O 1 N l Y 3 R p b 2 4 x L 3 J l Y W x n Z H A v Q X V 0 b 1 J l b W 9 2 Z W R D b 2 x 1 b W 5 z M S 5 7 S V J R L D c w f S Z x d W 9 0 O y w m c X V v d D t T Z W N 0 a W 9 u M S 9 y Z W F s Z 2 R w L 0 F 1 d G 9 S Z W 1 v d m V k Q 2 9 s d W 1 u c z E u e 0 l T T C w 3 M X 0 m c X V v d D s s J n F 1 b 3 Q 7 U 2 V j d G l v b j E v c m V h b G d k c C 9 B d X R v U m V t b 3 Z l Z E N v b H V t b n M x L n t J U 1 I s N z J 9 J n F 1 b 3 Q 7 L C Z x d W 9 0 O 1 N l Y 3 R p b 2 4 x L 3 J l Y W x n Z H A v Q X V 0 b 1 J l b W 9 2 Z W R D b 2 x 1 b W 5 z M S 5 7 S V R B L D c z f S Z x d W 9 0 O y w m c X V v d D t T Z W N 0 a W 9 u M S 9 y Z W F s Z 2 R w L 0 F 1 d G 9 S Z W 1 v d m V k Q 2 9 s d W 1 u c z E u e 0 p B T S w 3 N H 0 m c X V v d D s s J n F 1 b 3 Q 7 U 2 V j d G l v b j E v c m V h b G d k c C 9 B d X R v U m V t b 3 Z l Z E N v b H V t b n M x L n t K T 1 I s N z V 9 J n F 1 b 3 Q 7 L C Z x d W 9 0 O 1 N l Y 3 R p b 2 4 x L 3 J l Y W x n Z H A v Q X V 0 b 1 J l b W 9 2 Z W R D b 2 x 1 b W 5 z M S 5 7 S l B O L D c 2 f S Z x d W 9 0 O y w m c X V v d D t T Z W N 0 a W 9 u M S 9 y Z W F s Z 2 R w L 0 F 1 d G 9 S Z W 1 v d m V k Q 2 9 s d W 1 u c z E u e 0 t F T i w 3 N 3 0 m c X V v d D s s J n F 1 b 3 Q 7 U 2 V j d G l v b j E v c m V h b G d k c C 9 B d X R v U m V t b 3 Z l Z E N v b H V t b n M x L n t L S E 0 s N z h 9 J n F 1 b 3 Q 7 L C Z x d W 9 0 O 1 N l Y 3 R p b 2 4 x L 3 J l Y W x n Z H A v Q X V 0 b 1 J l b W 9 2 Z W R D b 2 x 1 b W 5 z M S 5 7 S 0 5 B L D c 5 f S Z x d W 9 0 O y w m c X V v d D t T Z W N 0 a W 9 u M S 9 y Z W F s Z 2 R w L 0 F 1 d G 9 S Z W 1 v d m V k Q 2 9 s d W 1 u c z E u e 0 t P U i w 4 M H 0 m c X V v d D s s J n F 1 b 3 Q 7 U 2 V j d G l v b j E v c m V h b G d k c C 9 B d X R v U m V t b 3 Z l Z E N v b H V t b n M x L n t L V 1 Q s O D F 9 J n F 1 b 3 Q 7 L C Z x d W 9 0 O 1 N l Y 3 R p b 2 4 x L 3 J l Y W x n Z H A v Q X V 0 b 1 J l b W 9 2 Z W R D b 2 x 1 b W 5 z M S 5 7 T E F P L D g y f S Z x d W 9 0 O y w m c X V v d D t T Z W N 0 a W 9 u M S 9 y Z W F s Z 2 R w L 0 F 1 d G 9 S Z W 1 v d m V k Q 2 9 s d W 1 u c z E u e 0 x C T i w 4 M 3 0 m c X V v d D s s J n F 1 b 3 Q 7 U 2 V j d G l v b j E v c m V h b G d k c C 9 B d X R v U m V t b 3 Z l Z E N v b H V t b n M x L n t M Q l I s O D R 9 J n F 1 b 3 Q 7 L C Z x d W 9 0 O 1 N l Y 3 R p b 2 4 x L 3 J l Y W x n Z H A v Q X V 0 b 1 J l b W 9 2 Z W R D b 2 x 1 b W 5 z M S 5 7 T E N B L D g 1 f S Z x d W 9 0 O y w m c X V v d D t T Z W N 0 a W 9 u M S 9 y Z W F s Z 2 R w L 0 F 1 d G 9 S Z W 1 v d m V k Q 2 9 s d W 1 u c z E u e 0 x L Q S w 4 N n 0 m c X V v d D s s J n F 1 b 3 Q 7 U 2 V j d G l v b j E v c m V h b G d k c C 9 B d X R v U m V t b 3 Z l Z E N v b H V t b n M x L n t M U 0 8 s O D d 9 J n F 1 b 3 Q 7 L C Z x d W 9 0 O 1 N l Y 3 R p b 2 4 x L 3 J l Y W x n Z H A v Q X V 0 b 1 J l b W 9 2 Z W R D b 2 x 1 b W 5 z M S 5 7 T F V Y L D g 4 f S Z x d W 9 0 O y w m c X V v d D t T Z W N 0 a W 9 u M S 9 y Z W F s Z 2 R w L 0 F 1 d G 9 S Z W 1 v d m V k Q 2 9 s d W 1 u c z E u e 0 1 B U i w 4 O X 0 m c X V v d D s s J n F 1 b 3 Q 7 U 2 V j d G l v b j E v c m V h b G d k c C 9 B d X R v U m V t b 3 Z l Z E N v b H V t b n M x L n t N R E c s O T B 9 J n F 1 b 3 Q 7 L C Z x d W 9 0 O 1 N l Y 3 R p b 2 4 x L 3 J l Y W x n Z H A v Q X V 0 b 1 J l b W 9 2 Z W R D b 2 x 1 b W 5 z M S 5 7 T U R W L D k x f S Z x d W 9 0 O y w m c X V v d D t T Z W N 0 a W 9 u M S 9 y Z W F s Z 2 R w L 0 F 1 d G 9 S Z W 1 v d m V k Q 2 9 s d W 1 u c z E u e 0 1 F W C w 5 M n 0 m c X V v d D s s J n F 1 b 3 Q 7 U 2 V j d G l v b j E v c m V h b G d k c C 9 B d X R v U m V t b 3 Z l Z E N v b H V t b n M x L n t N T E k s O T N 9 J n F 1 b 3 Q 7 L C Z x d W 9 0 O 1 N l Y 3 R p b 2 4 x L 3 J l Y W x n Z H A v Q X V 0 b 1 J l b W 9 2 Z W R D b 2 x 1 b W 5 z M S 5 7 T U x U L D k 0 f S Z x d W 9 0 O y w m c X V v d D t T Z W N 0 a W 9 u M S 9 y Z W F s Z 2 R w L 0 F 1 d G 9 S Z W 1 v d m V k Q 2 9 s d W 1 u c z E u e 0 1 N U i w 5 N X 0 m c X V v d D s s J n F 1 b 3 Q 7 U 2 V j d G l v b j E v c m V h b G d k c C 9 B d X R v U m V t b 3 Z l Z E N v b H V t b n M x L n t N T k c s O T Z 9 J n F 1 b 3 Q 7 L C Z x d W 9 0 O 1 N l Y 3 R p b 2 4 x L 3 J l Y W x n Z H A v Q X V 0 b 1 J l b W 9 2 Z W R D b 2 x 1 b W 5 z M S 5 7 T U 9 a L D k 3 f S Z x d W 9 0 O y w m c X V v d D t T Z W N 0 a W 9 u M S 9 y Z W F s Z 2 R w L 0 F 1 d G 9 S Z W 1 v d m V k Q 2 9 s d W 1 u c z E u e 0 1 S V C w 5 O H 0 m c X V v d D s s J n F 1 b 3 Q 7 U 2 V j d G l v b j E v c m V h b G d k c C 9 B d X R v U m V t b 3 Z l Z E N v b H V t b n M x L n t N U 1 I s O T l 9 J n F 1 b 3 Q 7 L C Z x d W 9 0 O 1 N l Y 3 R p b 2 4 x L 3 J l Y W x n Z H A v Q X V 0 b 1 J l b W 9 2 Z W R D b 2 x 1 b W 5 z M S 5 7 T V V T L D E w M H 0 m c X V v d D s s J n F 1 b 3 Q 7 U 2 V j d G l v b j E v c m V h b G d k c C 9 B d X R v U m V t b 3 Z l Z E N v b H V t b n M x L n t N V 0 k s M T A x f S Z x d W 9 0 O y w m c X V v d D t T Z W N 0 a W 9 u M S 9 y Z W F s Z 2 R w L 0 F 1 d G 9 S Z W 1 v d m V k Q 2 9 s d W 1 u c z E u e 0 1 Z U y w x M D J 9 J n F 1 b 3 Q 7 L C Z x d W 9 0 O 1 N l Y 3 R p b 2 4 x L 3 J l Y W x n Z H A v Q X V 0 b 1 J l b W 9 2 Z W R D b 2 x 1 b W 5 z M S 5 7 T k F N L D E w M 3 0 m c X V v d D s s J n F 1 b 3 Q 7 U 2 V j d G l v b j E v c m V h b G d k c C 9 B d X R v U m V t b 3 Z l Z E N v b H V t b n M x L n t O R V I s M T A 0 f S Z x d W 9 0 O y w m c X V v d D t T Z W N 0 a W 9 u M S 9 y Z W F s Z 2 R w L 0 F 1 d G 9 S Z W 1 v d m V k Q 2 9 s d W 1 u c z E u e 0 5 H Q S w x M D V 9 J n F 1 b 3 Q 7 L C Z x d W 9 0 O 1 N l Y 3 R p b 2 4 x L 3 J l Y W x n Z H A v Q X V 0 b 1 J l b W 9 2 Z W R D b 2 x 1 b W 5 z M S 5 7 T k l D L D E w N n 0 m c X V v d D s s J n F 1 b 3 Q 7 U 2 V j d G l v b j E v c m V h b G d k c C 9 B d X R v U m V t b 3 Z l Z E N v b H V t b n M x L n t O T E Q s M T A 3 f S Z x d W 9 0 O y w m c X V v d D t T Z W N 0 a W 9 u M S 9 y Z W F s Z 2 R w L 0 F 1 d G 9 S Z W 1 v d m V k Q 2 9 s d W 1 u c z E u e 0 5 P U i w x M D h 9 J n F 1 b 3 Q 7 L C Z x d W 9 0 O 1 N l Y 3 R p b 2 4 x L 3 J l Y W x n Z H A v Q X V 0 b 1 J l b W 9 2 Z W R D b 2 x 1 b W 5 z M S 5 7 T l B M L D E w O X 0 m c X V v d D s s J n F 1 b 3 Q 7 U 2 V j d G l v b j E v c m V h b G d k c C 9 B d X R v U m V t b 3 Z l Z E N v b H V t b n M x L n t O W k w s M T E w f S Z x d W 9 0 O y w m c X V v d D t T Z W N 0 a W 9 u M S 9 y Z W F s Z 2 R w L 0 F 1 d G 9 S Z W 1 v d m V k Q 2 9 s d W 1 u c z E u e 0 9 N T i w x M T F 9 J n F 1 b 3 Q 7 L C Z x d W 9 0 O 1 N l Y 3 R p b 2 4 x L 3 J l Y W x n Z H A v Q X V 0 b 1 J l b W 9 2 Z W R D b 2 x 1 b W 5 z M S 5 7 U E F L L D E x M n 0 m c X V v d D s s J n F 1 b 3 Q 7 U 2 V j d G l v b j E v c m V h b G d k c C 9 B d X R v U m V t b 3 Z l Z E N v b H V t b n M x L n t Q Q U 4 s M T E z f S Z x d W 9 0 O y w m c X V v d D t T Z W N 0 a W 9 u M S 9 y Z W F s Z 2 R w L 0 F 1 d G 9 S Z W 1 v d m V k Q 2 9 s d W 1 u c z E u e 1 B F U i w x M T R 9 J n F 1 b 3 Q 7 L C Z x d W 9 0 O 1 N l Y 3 R p b 2 4 x L 3 J l Y W x n Z H A v Q X V 0 b 1 J l b W 9 2 Z W R D b 2 x 1 b W 5 z M S 5 7 U E h M L D E x N X 0 m c X V v d D s s J n F 1 b 3 Q 7 U 2 V j d G l v b j E v c m V h b G d k c C 9 B d X R v U m V t b 3 Z l Z E N v b H V t b n M x L n t Q T 0 w s M T E 2 f S Z x d W 9 0 O y w m c X V v d D t T Z W N 0 a W 9 u M S 9 y Z W F s Z 2 R w L 0 F 1 d G 9 S Z W 1 v d m V k Q 2 9 s d W 1 u c z E u e 1 B S V C w x M T d 9 J n F 1 b 3 Q 7 L C Z x d W 9 0 O 1 N l Y 3 R p b 2 4 x L 3 J l Y W x n Z H A v Q X V 0 b 1 J l b W 9 2 Z W R D b 2 x 1 b W 5 z M S 5 7 U F J Z L D E x O H 0 m c X V v d D s s J n F 1 b 3 Q 7 U 2 V j d G l v b j E v c m V h b G d k c C 9 B d X R v U m V t b 3 Z l Z E N v b H V t b n M x L n t Q U 0 U s M T E 5 f S Z x d W 9 0 O y w m c X V v d D t T Z W N 0 a W 9 u M S 9 y Z W F s Z 2 R w L 0 F 1 d G 9 S Z W 1 v d m V k Q 2 9 s d W 1 u c z E u e 1 J P V S w x M j B 9 J n F 1 b 3 Q 7 L C Z x d W 9 0 O 1 N l Y 3 R p b 2 4 x L 3 J l Y W x n Z H A v Q X V 0 b 1 J l b W 9 2 Z W R D b 2 x 1 b W 5 z M S 5 7 U l d B L D E y M X 0 m c X V v d D s s J n F 1 b 3 Q 7 U 2 V j d G l v b j E v c m V h b G d k c C 9 B d X R v U m V t b 3 Z l Z E N v b H V t b n M x L n t T Q V U s M T I y f S Z x d W 9 0 O y w m c X V v d D t T Z W N 0 a W 9 u M S 9 y Z W F s Z 2 R w L 0 F 1 d G 9 S Z W 1 v d m V k Q 2 9 s d W 1 u c z E u e 1 N E T i w x M j N 9 J n F 1 b 3 Q 7 L C Z x d W 9 0 O 1 N l Y 3 R p b 2 4 x L 3 J l Y W x n Z H A v Q X V 0 b 1 J l b W 9 2 Z W R D b 2 x 1 b W 5 z M S 5 7 U 0 V O L D E y N H 0 m c X V v d D s s J n F 1 b 3 Q 7 U 2 V j d G l v b j E v c m V h b G d k c C 9 B d X R v U m V t b 3 Z l Z E N v b H V t b n M x L n t T R 1 A s M T I 1 f S Z x d W 9 0 O y w m c X V v d D t T Z W N 0 a W 9 u M S 9 y Z W F s Z 2 R w L 0 F 1 d G 9 S Z W 1 v d m V k Q 2 9 s d W 1 u c z E u e 1 N M R S w x M j Z 9 J n F 1 b 3 Q 7 L C Z x d W 9 0 O 1 N l Y 3 R p b 2 4 x L 3 J l Y W x n Z H A v Q X V 0 b 1 J l b W 9 2 Z W R D b 2 x 1 b W 5 z M S 5 7 U 0 x W L D E y N 3 0 m c X V v d D s s J n F 1 b 3 Q 7 U 2 V j d G l v b j E v c m V h b G d k c C 9 B d X R v U m V t b 3 Z l Z E N v b H V t b n M x L n t T V F A s M T I 4 f S Z x d W 9 0 O y w m c X V v d D t T Z W N 0 a W 9 u M S 9 y Z W F s Z 2 R w L 0 F 1 d G 9 S Z W 1 v d m V k Q 2 9 s d W 1 u c z E u e 1 N V U i w x M j l 9 J n F 1 b 3 Q 7 L C Z x d W 9 0 O 1 N l Y 3 R p b 2 4 x L 3 J l Y W x n Z H A v Q X V 0 b 1 J l b W 9 2 Z W R D b 2 x 1 b W 5 z M S 5 7 U 1 d F L D E z M H 0 m c X V v d D s s J n F 1 b 3 Q 7 U 2 V j d G l v b j E v c m V h b G d k c C 9 B d X R v U m V t b 3 Z l Z E N v b H V t b n M x L n t T V 1 o s M T M x f S Z x d W 9 0 O y w m c X V v d D t T Z W N 0 a W 9 u M S 9 y Z W F s Z 2 R w L 0 F 1 d G 9 S Z W 1 v d m V k Q 2 9 s d W 1 u c z E u e 1 N Z Q y w x M z J 9 J n F 1 b 3 Q 7 L C Z x d W 9 0 O 1 N l Y 3 R p b 2 4 x L 3 J l Y W x n Z H A v Q X V 0 b 1 J l b W 9 2 Z W R D b 2 x 1 b W 5 z M S 5 7 U 1 l S L D E z M 3 0 m c X V v d D s s J n F 1 b 3 Q 7 U 2 V j d G l v b j E v c m V h b G d k c C 9 B d X R v U m V t b 3 Z l Z E N v b H V t b n M x L n t U Q 0 E s M T M 0 f S Z x d W 9 0 O y w m c X V v d D t T Z W N 0 a W 9 u M S 9 y Z W F s Z 2 R w L 0 F 1 d G 9 S Z W 1 v d m V k Q 2 9 s d W 1 u c z E u e 1 R D R C w x M z V 9 J n F 1 b 3 Q 7 L C Z x d W 9 0 O 1 N l Y 3 R p b 2 4 x L 3 J l Y W x n Z H A v Q X V 0 b 1 J l b W 9 2 Z W R D b 2 x 1 b W 5 z M S 5 7 V E d P L D E z N n 0 m c X V v d D s s J n F 1 b 3 Q 7 U 2 V j d G l v b j E v c m V h b G d k c C 9 B d X R v U m V t b 3 Z l Z E N v b H V t b n M x L n t U S E E s M T M 3 f S Z x d W 9 0 O y w m c X V v d D t T Z W N 0 a W 9 u M S 9 y Z W F s Z 2 R w L 0 F 1 d G 9 S Z W 1 v d m V k Q 2 9 s d W 1 u c z E u e 1 R U T y w x M z h 9 J n F 1 b 3 Q 7 L C Z x d W 9 0 O 1 N l Y 3 R p b 2 4 x L 3 J l Y W x n Z H A v Q X V 0 b 1 J l b W 9 2 Z W R D b 2 x 1 b W 5 z M S 5 7 V F V O L D E z O X 0 m c X V v d D s s J n F 1 b 3 Q 7 U 2 V j d G l v b j E v c m V h b G d k c C 9 B d X R v U m V t b 3 Z l Z E N v b H V t b n M x L n t U V V I s M T Q w f S Z x d W 9 0 O y w m c X V v d D t T Z W N 0 a W 9 u M S 9 y Z W F s Z 2 R w L 0 F 1 d G 9 S Z W 1 v d m V k Q 2 9 s d W 1 u c z E u e 1 R X T i w x N D F 9 J n F 1 b 3 Q 7 L C Z x d W 9 0 O 1 N l Y 3 R p b 2 4 x L 3 J l Y W x n Z H A v Q X V 0 b 1 J l b W 9 2 Z W R D b 2 x 1 b W 5 z M S 5 7 V F p B L D E 0 M n 0 m c X V v d D s s J n F 1 b 3 Q 7 U 2 V j d G l v b j E v c m V h b G d k c C 9 B d X R v U m V t b 3 Z l Z E N v b H V t b n M x L n t V R 0 E s M T Q z f S Z x d W 9 0 O y w m c X V v d D t T Z W N 0 a W 9 u M S 9 y Z W F s Z 2 R w L 0 F 1 d G 9 S Z W 1 v d m V k Q 2 9 s d W 1 u c z E u e 1 V S W S w x N D R 9 J n F 1 b 3 Q 7 L C Z x d W 9 0 O 1 N l Y 3 R p b 2 4 x L 3 J l Y W x n Z H A v Q X V 0 b 1 J l b W 9 2 Z W R D b 2 x 1 b W 5 z M S 5 7 V V N B L D E 0 N X 0 m c X V v d D s s J n F 1 b 3 Q 7 U 2 V j d G l v b j E v c m V h b G d k c C 9 B d X R v U m V t b 3 Z l Z E N v b H V t b n M x L n t W Q 1 Q s M T Q 2 f S Z x d W 9 0 O y w m c X V v d D t T Z W N 0 a W 9 u M S 9 y Z W F s Z 2 R w L 0 F 1 d G 9 S Z W 1 v d m V k Q 2 9 s d W 1 u c z E u e 1 Z F T i w x N D d 9 J n F 1 b 3 Q 7 L C Z x d W 9 0 O 1 N l Y 3 R p b 2 4 x L 3 J l Y W x n Z H A v Q X V 0 b 1 J l b W 9 2 Z W R D b 2 x 1 b W 5 z M S 5 7 V k d C L D E 0 O H 0 m c X V v d D s s J n F 1 b 3 Q 7 U 2 V j d G l v b j E v c m V h b G d k c C 9 B d X R v U m V t b 3 Z l Z E N v b H V t b n M x L n t W T k 0 s M T Q 5 f S Z x d W 9 0 O y w m c X V v d D t T Z W N 0 a W 9 u M S 9 y Z W F s Z 2 R w L 0 F 1 d G 9 S Z W 1 v d m V k Q 2 9 s d W 1 u c z E u e 1 p B R i w x N T B 9 J n F 1 b 3 Q 7 L C Z x d W 9 0 O 1 N l Y 3 R p b 2 4 x L 3 J l Y W x n Z H A v Q X V 0 b 1 J l b W 9 2 Z W R D b 2 x 1 b W 5 z M S 5 7 W k 1 C L D E 1 M X 0 m c X V v d D s s J n F 1 b 3 Q 7 U 2 V j d G l v b j E v c m V h b G d k c C 9 B d X R v U m V t b 3 Z l Z E N v b H V t b n M x L n t a V 0 U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3 J l Y W x n Z H A v Q X V 0 b 1 J l b W 9 2 Z W R D b 2 x 1 b W 5 z M S 5 7 W W V h c i w w f S Z x d W 9 0 O y w m c X V v d D t T Z W N 0 a W 9 u M S 9 y Z W F s Z 2 R w L 0 F 1 d G 9 S Z W 1 v d m V k Q 2 9 s d W 1 u c z E u e 0 F C V y w x f S Z x d W 9 0 O y w m c X V v d D t T Z W N 0 a W 9 u M S 9 y Z W F s Z 2 R w L 0 F 1 d G 9 S Z W 1 v d m V k Q 2 9 s d W 1 u c z E u e 0 F H T y w y f S Z x d W 9 0 O y w m c X V v d D t T Z W N 0 a W 9 u M S 9 y Z W F s Z 2 R w L 0 F 1 d G 9 S Z W 1 v d m V k Q 2 9 s d W 1 u c z E u e 0 F J Q S w z f S Z x d W 9 0 O y w m c X V v d D t T Z W N 0 a W 9 u M S 9 y Z W F s Z 2 R w L 0 F 1 d G 9 S Z W 1 v d m V k Q 2 9 s d W 1 u c z E u e 0 F M Q i w 0 f S Z x d W 9 0 O y w m c X V v d D t T Z W N 0 a W 9 u M S 9 y Z W F s Z 2 R w L 0 F 1 d G 9 S Z W 1 v d m V k Q 2 9 s d W 1 u c z E u e 0 F S R y w 1 f S Z x d W 9 0 O y w m c X V v d D t T Z W N 0 a W 9 u M S 9 y Z W F s Z 2 R w L 0 F 1 d G 9 S Z W 1 v d m V k Q 2 9 s d W 1 u c z E u e 0 F U R y w 2 f S Z x d W 9 0 O y w m c X V v d D t T Z W N 0 a W 9 u M S 9 y Z W F s Z 2 R w L 0 F 1 d G 9 S Z W 1 v d m V k Q 2 9 s d W 1 u c z E u e 0 F V U y w 3 f S Z x d W 9 0 O y w m c X V v d D t T Z W N 0 a W 9 u M S 9 y Z W F s Z 2 R w L 0 F 1 d G 9 S Z W 1 v d m V k Q 2 9 s d W 1 u c z E u e 0 F V V C w 4 f S Z x d W 9 0 O y w m c X V v d D t T Z W N 0 a W 9 u M S 9 y Z W F s Z 2 R w L 0 F 1 d G 9 S Z W 1 v d m V k Q 2 9 s d W 1 u c z E u e 0 J E S S w 5 f S Z x d W 9 0 O y w m c X V v d D t T Z W N 0 a W 9 u M S 9 y Z W F s Z 2 R w L 0 F 1 d G 9 S Z W 1 v d m V k Q 2 9 s d W 1 u c z E u e 0 J F T C w x M H 0 m c X V v d D s s J n F 1 b 3 Q 7 U 2 V j d G l v b j E v c m V h b G d k c C 9 B d X R v U m V t b 3 Z l Z E N v b H V t b n M x L n t C R U 4 s M T F 9 J n F 1 b 3 Q 7 L C Z x d W 9 0 O 1 N l Y 3 R p b 2 4 x L 3 J l Y W x n Z H A v Q X V 0 b 1 J l b W 9 2 Z W R D b 2 x 1 b W 5 z M S 5 7 Q k Z B L D E y f S Z x d W 9 0 O y w m c X V v d D t T Z W N 0 a W 9 u M S 9 y Z W F s Z 2 R w L 0 F 1 d G 9 S Z W 1 v d m V k Q 2 9 s d W 1 u c z E u e 0 J H R C w x M 3 0 m c X V v d D s s J n F 1 b 3 Q 7 U 2 V j d G l v b j E v c m V h b G d k c C 9 B d X R v U m V t b 3 Z l Z E N v b H V t b n M x L n t C R 1 I s M T R 9 J n F 1 b 3 Q 7 L C Z x d W 9 0 O 1 N l Y 3 R p b 2 4 x L 3 J l Y W x n Z H A v Q X V 0 b 1 J l b W 9 2 Z W R D b 2 x 1 b W 5 z M S 5 7 Q k h S L D E 1 f S Z x d W 9 0 O y w m c X V v d D t T Z W N 0 a W 9 u M S 9 y Z W F s Z 2 R w L 0 F 1 d G 9 S Z W 1 v d m V k Q 2 9 s d W 1 u c z E u e 0 J I U y w x N n 0 m c X V v d D s s J n F 1 b 3 Q 7 U 2 V j d G l v b j E v c m V h b G d k c C 9 B d X R v U m V t b 3 Z l Z E N v b H V t b n M x L n t C T F o s M T d 9 J n F 1 b 3 Q 7 L C Z x d W 9 0 O 1 N l Y 3 R p b 2 4 x L 3 J l Y W x n Z H A v Q X V 0 b 1 J l b W 9 2 Z W R D b 2 x 1 b W 5 z M S 5 7 Q k 1 V L D E 4 f S Z x d W 9 0 O y w m c X V v d D t T Z W N 0 a W 9 u M S 9 y Z W F s Z 2 R w L 0 F 1 d G 9 S Z W 1 v d m V k Q 2 9 s d W 1 u c z E u e 0 J P T C w x O X 0 m c X V v d D s s J n F 1 b 3 Q 7 U 2 V j d G l v b j E v c m V h b G d k c C 9 B d X R v U m V t b 3 Z l Z E N v b H V t b n M x L n t C U k E s M j B 9 J n F 1 b 3 Q 7 L C Z x d W 9 0 O 1 N l Y 3 R p b 2 4 x L 3 J l Y W x n Z H A v Q X V 0 b 1 J l b W 9 2 Z W R D b 2 x 1 b W 5 z M S 5 7 Q l J C L D I x f S Z x d W 9 0 O y w m c X V v d D t T Z W N 0 a W 9 u M S 9 y Z W F s Z 2 R w L 0 F 1 d G 9 S Z W 1 v d m V k Q 2 9 s d W 1 u c z E u e 0 J U T i w y M n 0 m c X V v d D s s J n F 1 b 3 Q 7 U 2 V j d G l v b j E v c m V h b G d k c C 9 B d X R v U m V t b 3 Z l Z E N v b H V t b n M x L n t C V 0 E s M j N 9 J n F 1 b 3 Q 7 L C Z x d W 9 0 O 1 N l Y 3 R p b 2 4 x L 3 J l Y W x n Z H A v Q X V 0 b 1 J l b W 9 2 Z W R D b 2 x 1 b W 5 z M S 5 7 Q 0 F G L D I 0 f S Z x d W 9 0 O y w m c X V v d D t T Z W N 0 a W 9 u M S 9 y Z W F s Z 2 R w L 0 F 1 d G 9 S Z W 1 v d m V k Q 2 9 s d W 1 u c z E u e 0 N B T i w y N X 0 m c X V v d D s s J n F 1 b 3 Q 7 U 2 V j d G l v b j E v c m V h b G d k c C 9 B d X R v U m V t b 3 Z l Z E N v b H V t b n M x L n t D S E U s M j Z 9 J n F 1 b 3 Q 7 L C Z x d W 9 0 O 1 N l Y 3 R p b 2 4 x L 3 J l Y W x n Z H A v Q X V 0 b 1 J l b W 9 2 Z W R D b 2 x 1 b W 5 z M S 5 7 Q 0 h M L D I 3 f S Z x d W 9 0 O y w m c X V v d D t T Z W N 0 a W 9 u M S 9 y Z W F s Z 2 R w L 0 F 1 d G 9 S Z W 1 v d m V k Q 2 9 s d W 1 u c z E u e 0 N I T i w y O H 0 m c X V v d D s s J n F 1 b 3 Q 7 U 2 V j d G l v b j E v c m V h b G d k c C 9 B d X R v U m V t b 3 Z l Z E N v b H V t b n M x L n t D S V Y s M j l 9 J n F 1 b 3 Q 7 L C Z x d W 9 0 O 1 N l Y 3 R p b 2 4 x L 3 J l Y W x n Z H A v Q X V 0 b 1 J l b W 9 2 Z W R D b 2 x 1 b W 5 z M S 5 7 Q 0 1 S L D M w f S Z x d W 9 0 O y w m c X V v d D t T Z W N 0 a W 9 u M S 9 y Z W F s Z 2 R w L 0 F 1 d G 9 S Z W 1 v d m V k Q 2 9 s d W 1 u c z E u e 0 N P R C w z M X 0 m c X V v d D s s J n F 1 b 3 Q 7 U 2 V j d G l v b j E v c m V h b G d k c C 9 B d X R v U m V t b 3 Z l Z E N v b H V t b n M x L n t D T 0 c s M z J 9 J n F 1 b 3 Q 7 L C Z x d W 9 0 O 1 N l Y 3 R p b 2 4 x L 3 J l Y W x n Z H A v Q X V 0 b 1 J l b W 9 2 Z W R D b 2 x 1 b W 5 z M S 5 7 Q 0 9 M L D M z f S Z x d W 9 0 O y w m c X V v d D t T Z W N 0 a W 9 u M S 9 y Z W F s Z 2 R w L 0 F 1 d G 9 S Z W 1 v d m V k Q 2 9 s d W 1 u c z E u e 0 N P T S w z N H 0 m c X V v d D s s J n F 1 b 3 Q 7 U 2 V j d G l v b j E v c m V h b G d k c C 9 B d X R v U m V t b 3 Z l Z E N v b H V t b n M x L n t D U F Y s M z V 9 J n F 1 b 3 Q 7 L C Z x d W 9 0 O 1 N l Y 3 R p b 2 4 x L 3 J l Y W x n Z H A v Q X V 0 b 1 J l b W 9 2 Z W R D b 2 x 1 b W 5 z M S 5 7 Q 1 J J L D M 2 f S Z x d W 9 0 O y w m c X V v d D t T Z W N 0 a W 9 u M S 9 y Z W F s Z 2 R w L 0 F 1 d G 9 S Z W 1 v d m V k Q 2 9 s d W 1 u c z E u e 0 N Z T S w z N 3 0 m c X V v d D s s J n F 1 b 3 Q 7 U 2 V j d G l v b j E v c m V h b G d k c C 9 B d X R v U m V t b 3 Z l Z E N v b H V t b n M x L n t D W V A s M z h 9 J n F 1 b 3 Q 7 L C Z x d W 9 0 O 1 N l Y 3 R p b 2 4 x L 3 J l Y W x n Z H A v Q X V 0 b 1 J l b W 9 2 Z W R D b 2 x 1 b W 5 z M S 5 7 R E V V L D M 5 f S Z x d W 9 0 O y w m c X V v d D t T Z W N 0 a W 9 u M S 9 y Z W F s Z 2 R w L 0 F 1 d G 9 S Z W 1 v d m V k Q 2 9 s d W 1 u c z E u e 0 R K S S w 0 M H 0 m c X V v d D s s J n F 1 b 3 Q 7 U 2 V j d G l v b j E v c m V h b G d k c C 9 B d X R v U m V t b 3 Z l Z E N v b H V t b n M x L n t E T U E s N D F 9 J n F 1 b 3 Q 7 L C Z x d W 9 0 O 1 N l Y 3 R p b 2 4 x L 3 J l Y W x n Z H A v Q X V 0 b 1 J l b W 9 2 Z W R D b 2 x 1 b W 5 z M S 5 7 R E 5 L L D Q y f S Z x d W 9 0 O y w m c X V v d D t T Z W N 0 a W 9 u M S 9 y Z W F s Z 2 R w L 0 F 1 d G 9 S Z W 1 v d m V k Q 2 9 s d W 1 u c z E u e 0 R P T S w 0 M 3 0 m c X V v d D s s J n F 1 b 3 Q 7 U 2 V j d G l v b j E v c m V h b G d k c C 9 B d X R v U m V t b 3 Z l Z E N v b H V t b n M x L n t E W k E s N D R 9 J n F 1 b 3 Q 7 L C Z x d W 9 0 O 1 N l Y 3 R p b 2 4 x L 3 J l Y W x n Z H A v Q X V 0 b 1 J l b W 9 2 Z W R D b 2 x 1 b W 5 z M S 5 7 R U N V L D Q 1 f S Z x d W 9 0 O y w m c X V v d D t T Z W N 0 a W 9 u M S 9 y Z W F s Z 2 R w L 0 F 1 d G 9 S Z W 1 v d m V k Q 2 9 s d W 1 u c z E u e 0 V H W S w 0 N n 0 m c X V v d D s s J n F 1 b 3 Q 7 U 2 V j d G l v b j E v c m V h b G d k c C 9 B d X R v U m V t b 3 Z l Z E N v b H V t b n M x L n t F U 1 A s N D d 9 J n F 1 b 3 Q 7 L C Z x d W 9 0 O 1 N l Y 3 R p b 2 4 x L 3 J l Y W x n Z H A v Q X V 0 b 1 J l b W 9 2 Z W R D b 2 x 1 b W 5 z M S 5 7 R V R I L D Q 4 f S Z x d W 9 0 O y w m c X V v d D t T Z W N 0 a W 9 u M S 9 y Z W F s Z 2 R w L 0 F 1 d G 9 S Z W 1 v d m V k Q 2 9 s d W 1 u c z E u e 0 Z J T i w 0 O X 0 m c X V v d D s s J n F 1 b 3 Q 7 U 2 V j d G l v b j E v c m V h b G d k c C 9 B d X R v U m V t b 3 Z l Z E N v b H V t b n M x L n t G S k k s N T B 9 J n F 1 b 3 Q 7 L C Z x d W 9 0 O 1 N l Y 3 R p b 2 4 x L 3 J l Y W x n Z H A v Q X V 0 b 1 J l b W 9 2 Z W R D b 2 x 1 b W 5 z M S 5 7 R l J B L D U x f S Z x d W 9 0 O y w m c X V v d D t T Z W N 0 a W 9 u M S 9 y Z W F s Z 2 R w L 0 F 1 d G 9 S Z W 1 v d m V k Q 2 9 s d W 1 u c z E u e 0 d B Q i w 1 M n 0 m c X V v d D s s J n F 1 b 3 Q 7 U 2 V j d G l v b j E v c m V h b G d k c C 9 B d X R v U m V t b 3 Z l Z E N v b H V t b n M x L n t H Q l I s N T N 9 J n F 1 b 3 Q 7 L C Z x d W 9 0 O 1 N l Y 3 R p b 2 4 x L 3 J l Y W x n Z H A v Q X V 0 b 1 J l b W 9 2 Z W R D b 2 x 1 b W 5 z M S 5 7 R 0 h B L D U 0 f S Z x d W 9 0 O y w m c X V v d D t T Z W N 0 a W 9 u M S 9 y Z W F s Z 2 R w L 0 F 1 d G 9 S Z W 1 v d m V k Q 2 9 s d W 1 u c z E u e 0 d J T i w 1 N X 0 m c X V v d D s s J n F 1 b 3 Q 7 U 2 V j d G l v b j E v c m V h b G d k c C 9 B d X R v U m V t b 3 Z l Z E N v b H V t b n M x L n t H T U I s N T Z 9 J n F 1 b 3 Q 7 L C Z x d W 9 0 O 1 N l Y 3 R p b 2 4 x L 3 J l Y W x n Z H A v Q X V 0 b 1 J l b W 9 2 Z W R D b 2 x 1 b W 5 z M S 5 7 R 0 5 C L D U 3 f S Z x d W 9 0 O y w m c X V v d D t T Z W N 0 a W 9 u M S 9 y Z W F s Z 2 R w L 0 F 1 d G 9 S Z W 1 v d m V k Q 2 9 s d W 1 u c z E u e 0 d O U S w 1 O H 0 m c X V v d D s s J n F 1 b 3 Q 7 U 2 V j d G l v b j E v c m V h b G d k c C 9 B d X R v U m V t b 3 Z l Z E N v b H V t b n M x L n t H U k M s N T l 9 J n F 1 b 3 Q 7 L C Z x d W 9 0 O 1 N l Y 3 R p b 2 4 x L 3 J l Y W x n Z H A v Q X V 0 b 1 J l b W 9 2 Z W R D b 2 x 1 b W 5 z M S 5 7 R 1 J E L D Y w f S Z x d W 9 0 O y w m c X V v d D t T Z W N 0 a W 9 u M S 9 y Z W F s Z 2 R w L 0 F 1 d G 9 S Z W 1 v d m V k Q 2 9 s d W 1 u c z E u e 0 d U T S w 2 M X 0 m c X V v d D s s J n F 1 b 3 Q 7 U 2 V j d G l v b j E v c m V h b G d k c C 9 B d X R v U m V t b 3 Z l Z E N v b H V t b n M x L n t I S 0 c s N j J 9 J n F 1 b 3 Q 7 L C Z x d W 9 0 O 1 N l Y 3 R p b 2 4 x L 3 J l Y W x n Z H A v Q X V 0 b 1 J l b W 9 2 Z W R D b 2 x 1 b W 5 z M S 5 7 S E 5 E L D Y z f S Z x d W 9 0 O y w m c X V v d D t T Z W N 0 a W 9 u M S 9 y Z W F s Z 2 R w L 0 F 1 d G 9 S Z W 1 v d m V k Q 2 9 s d W 1 u c z E u e 0 h U S S w 2 N H 0 m c X V v d D s s J n F 1 b 3 Q 7 U 2 V j d G l v b j E v c m V h b G d k c C 9 B d X R v U m V t b 3 Z l Z E N v b H V t b n M x L n t I V U 4 s N j V 9 J n F 1 b 3 Q 7 L C Z x d W 9 0 O 1 N l Y 3 R p b 2 4 x L 3 J l Y W x n Z H A v Q X V 0 b 1 J l b W 9 2 Z W R D b 2 x 1 b W 5 z M S 5 7 S U R O L D Y 2 f S Z x d W 9 0 O y w m c X V v d D t T Z W N 0 a W 9 u M S 9 y Z W F s Z 2 R w L 0 F 1 d G 9 S Z W 1 v d m V k Q 2 9 s d W 1 u c z E u e 0 l O R C w 2 N 3 0 m c X V v d D s s J n F 1 b 3 Q 7 U 2 V j d G l v b j E v c m V h b G d k c C 9 B d X R v U m V t b 3 Z l Z E N v b H V t b n M x L n t J U k w s N j h 9 J n F 1 b 3 Q 7 L C Z x d W 9 0 O 1 N l Y 3 R p b 2 4 x L 3 J l Y W x n Z H A v Q X V 0 b 1 J l b W 9 2 Z W R D b 2 x 1 b W 5 z M S 5 7 S V J O L D Y 5 f S Z x d W 9 0 O y w m c X V v d D t T Z W N 0 a W 9 u M S 9 y Z W F s Z 2 R w L 0 F 1 d G 9 S Z W 1 v d m V k Q 2 9 s d W 1 u c z E u e 0 l S U S w 3 M H 0 m c X V v d D s s J n F 1 b 3 Q 7 U 2 V j d G l v b j E v c m V h b G d k c C 9 B d X R v U m V t b 3 Z l Z E N v b H V t b n M x L n t J U 0 w s N z F 9 J n F 1 b 3 Q 7 L C Z x d W 9 0 O 1 N l Y 3 R p b 2 4 x L 3 J l Y W x n Z H A v Q X V 0 b 1 J l b W 9 2 Z W R D b 2 x 1 b W 5 z M S 5 7 S V N S L D c y f S Z x d W 9 0 O y w m c X V v d D t T Z W N 0 a W 9 u M S 9 y Z W F s Z 2 R w L 0 F 1 d G 9 S Z W 1 v d m V k Q 2 9 s d W 1 u c z E u e 0 l U Q S w 3 M 3 0 m c X V v d D s s J n F 1 b 3 Q 7 U 2 V j d G l v b j E v c m V h b G d k c C 9 B d X R v U m V t b 3 Z l Z E N v b H V t b n M x L n t K Q U 0 s N z R 9 J n F 1 b 3 Q 7 L C Z x d W 9 0 O 1 N l Y 3 R p b 2 4 x L 3 J l Y W x n Z H A v Q X V 0 b 1 J l b W 9 2 Z W R D b 2 x 1 b W 5 z M S 5 7 S k 9 S L D c 1 f S Z x d W 9 0 O y w m c X V v d D t T Z W N 0 a W 9 u M S 9 y Z W F s Z 2 R w L 0 F 1 d G 9 S Z W 1 v d m V k Q 2 9 s d W 1 u c z E u e 0 p Q T i w 3 N n 0 m c X V v d D s s J n F 1 b 3 Q 7 U 2 V j d G l v b j E v c m V h b G d k c C 9 B d X R v U m V t b 3 Z l Z E N v b H V t b n M x L n t L R U 4 s N z d 9 J n F 1 b 3 Q 7 L C Z x d W 9 0 O 1 N l Y 3 R p b 2 4 x L 3 J l Y W x n Z H A v Q X V 0 b 1 J l b W 9 2 Z W R D b 2 x 1 b W 5 z M S 5 7 S 0 h N L D c 4 f S Z x d W 9 0 O y w m c X V v d D t T Z W N 0 a W 9 u M S 9 y Z W F s Z 2 R w L 0 F 1 d G 9 S Z W 1 v d m V k Q 2 9 s d W 1 u c z E u e 0 t O Q S w 3 O X 0 m c X V v d D s s J n F 1 b 3 Q 7 U 2 V j d G l v b j E v c m V h b G d k c C 9 B d X R v U m V t b 3 Z l Z E N v b H V t b n M x L n t L T 1 I s O D B 9 J n F 1 b 3 Q 7 L C Z x d W 9 0 O 1 N l Y 3 R p b 2 4 x L 3 J l Y W x n Z H A v Q X V 0 b 1 J l b W 9 2 Z W R D b 2 x 1 b W 5 z M S 5 7 S 1 d U L D g x f S Z x d W 9 0 O y w m c X V v d D t T Z W N 0 a W 9 u M S 9 y Z W F s Z 2 R w L 0 F 1 d G 9 S Z W 1 v d m V k Q 2 9 s d W 1 u c z E u e 0 x B T y w 4 M n 0 m c X V v d D s s J n F 1 b 3 Q 7 U 2 V j d G l v b j E v c m V h b G d k c C 9 B d X R v U m V t b 3 Z l Z E N v b H V t b n M x L n t M Q k 4 s O D N 9 J n F 1 b 3 Q 7 L C Z x d W 9 0 O 1 N l Y 3 R p b 2 4 x L 3 J l Y W x n Z H A v Q X V 0 b 1 J l b W 9 2 Z W R D b 2 x 1 b W 5 z M S 5 7 T E J S L D g 0 f S Z x d W 9 0 O y w m c X V v d D t T Z W N 0 a W 9 u M S 9 y Z W F s Z 2 R w L 0 F 1 d G 9 S Z W 1 v d m V k Q 2 9 s d W 1 u c z E u e 0 x D Q S w 4 N X 0 m c X V v d D s s J n F 1 b 3 Q 7 U 2 V j d G l v b j E v c m V h b G d k c C 9 B d X R v U m V t b 3 Z l Z E N v b H V t b n M x L n t M S 0 E s O D Z 9 J n F 1 b 3 Q 7 L C Z x d W 9 0 O 1 N l Y 3 R p b 2 4 x L 3 J l Y W x n Z H A v Q X V 0 b 1 J l b W 9 2 Z W R D b 2 x 1 b W 5 z M S 5 7 T F N P L D g 3 f S Z x d W 9 0 O y w m c X V v d D t T Z W N 0 a W 9 u M S 9 y Z W F s Z 2 R w L 0 F 1 d G 9 S Z W 1 v d m V k Q 2 9 s d W 1 u c z E u e 0 x V W C w 4 O H 0 m c X V v d D s s J n F 1 b 3 Q 7 U 2 V j d G l v b j E v c m V h b G d k c C 9 B d X R v U m V t b 3 Z l Z E N v b H V t b n M x L n t N Q V I s O D l 9 J n F 1 b 3 Q 7 L C Z x d W 9 0 O 1 N l Y 3 R p b 2 4 x L 3 J l Y W x n Z H A v Q X V 0 b 1 J l b W 9 2 Z W R D b 2 x 1 b W 5 z M S 5 7 T U R H L D k w f S Z x d W 9 0 O y w m c X V v d D t T Z W N 0 a W 9 u M S 9 y Z W F s Z 2 R w L 0 F 1 d G 9 S Z W 1 v d m V k Q 2 9 s d W 1 u c z E u e 0 1 E V i w 5 M X 0 m c X V v d D s s J n F 1 b 3 Q 7 U 2 V j d G l v b j E v c m V h b G d k c C 9 B d X R v U m V t b 3 Z l Z E N v b H V t b n M x L n t N R V g s O T J 9 J n F 1 b 3 Q 7 L C Z x d W 9 0 O 1 N l Y 3 R p b 2 4 x L 3 J l Y W x n Z H A v Q X V 0 b 1 J l b W 9 2 Z W R D b 2 x 1 b W 5 z M S 5 7 T U x J L D k z f S Z x d W 9 0 O y w m c X V v d D t T Z W N 0 a W 9 u M S 9 y Z W F s Z 2 R w L 0 F 1 d G 9 S Z W 1 v d m V k Q 2 9 s d W 1 u c z E u e 0 1 M V C w 5 N H 0 m c X V v d D s s J n F 1 b 3 Q 7 U 2 V j d G l v b j E v c m V h b G d k c C 9 B d X R v U m V t b 3 Z l Z E N v b H V t b n M x L n t N T V I s O T V 9 J n F 1 b 3 Q 7 L C Z x d W 9 0 O 1 N l Y 3 R p b 2 4 x L 3 J l Y W x n Z H A v Q X V 0 b 1 J l b W 9 2 Z W R D b 2 x 1 b W 5 z M S 5 7 T U 5 H L D k 2 f S Z x d W 9 0 O y w m c X V v d D t T Z W N 0 a W 9 u M S 9 y Z W F s Z 2 R w L 0 F 1 d G 9 S Z W 1 v d m V k Q 2 9 s d W 1 u c z E u e 0 1 P W i w 5 N 3 0 m c X V v d D s s J n F 1 b 3 Q 7 U 2 V j d G l v b j E v c m V h b G d k c C 9 B d X R v U m V t b 3 Z l Z E N v b H V t b n M x L n t N U l Q s O T h 9 J n F 1 b 3 Q 7 L C Z x d W 9 0 O 1 N l Y 3 R p b 2 4 x L 3 J l Y W x n Z H A v Q X V 0 b 1 J l b W 9 2 Z W R D b 2 x 1 b W 5 z M S 5 7 T V N S L D k 5 f S Z x d W 9 0 O y w m c X V v d D t T Z W N 0 a W 9 u M S 9 y Z W F s Z 2 R w L 0 F 1 d G 9 S Z W 1 v d m V k Q 2 9 s d W 1 u c z E u e 0 1 V U y w x M D B 9 J n F 1 b 3 Q 7 L C Z x d W 9 0 O 1 N l Y 3 R p b 2 4 x L 3 J l Y W x n Z H A v Q X V 0 b 1 J l b W 9 2 Z W R D b 2 x 1 b W 5 z M S 5 7 T V d J L D E w M X 0 m c X V v d D s s J n F 1 b 3 Q 7 U 2 V j d G l v b j E v c m V h b G d k c C 9 B d X R v U m V t b 3 Z l Z E N v b H V t b n M x L n t N W V M s M T A y f S Z x d W 9 0 O y w m c X V v d D t T Z W N 0 a W 9 u M S 9 y Z W F s Z 2 R w L 0 F 1 d G 9 S Z W 1 v d m V k Q 2 9 s d W 1 u c z E u e 0 5 B T S w x M D N 9 J n F 1 b 3 Q 7 L C Z x d W 9 0 O 1 N l Y 3 R p b 2 4 x L 3 J l Y W x n Z H A v Q X V 0 b 1 J l b W 9 2 Z W R D b 2 x 1 b W 5 z M S 5 7 T k V S L D E w N H 0 m c X V v d D s s J n F 1 b 3 Q 7 U 2 V j d G l v b j E v c m V h b G d k c C 9 B d X R v U m V t b 3 Z l Z E N v b H V t b n M x L n t O R 0 E s M T A 1 f S Z x d W 9 0 O y w m c X V v d D t T Z W N 0 a W 9 u M S 9 y Z W F s Z 2 R w L 0 F 1 d G 9 S Z W 1 v d m V k Q 2 9 s d W 1 u c z E u e 0 5 J Q y w x M D Z 9 J n F 1 b 3 Q 7 L C Z x d W 9 0 O 1 N l Y 3 R p b 2 4 x L 3 J l Y W x n Z H A v Q X V 0 b 1 J l b W 9 2 Z W R D b 2 x 1 b W 5 z M S 5 7 T k x E L D E w N 3 0 m c X V v d D s s J n F 1 b 3 Q 7 U 2 V j d G l v b j E v c m V h b G d k c C 9 B d X R v U m V t b 3 Z l Z E N v b H V t b n M x L n t O T 1 I s M T A 4 f S Z x d W 9 0 O y w m c X V v d D t T Z W N 0 a W 9 u M S 9 y Z W F s Z 2 R w L 0 F 1 d G 9 S Z W 1 v d m V k Q 2 9 s d W 1 u c z E u e 0 5 Q T C w x M D l 9 J n F 1 b 3 Q 7 L C Z x d W 9 0 O 1 N l Y 3 R p b 2 4 x L 3 J l Y W x n Z H A v Q X V 0 b 1 J l b W 9 2 Z W R D b 2 x 1 b W 5 z M S 5 7 T l p M L D E x M H 0 m c X V v d D s s J n F 1 b 3 Q 7 U 2 V j d G l v b j E v c m V h b G d k c C 9 B d X R v U m V t b 3 Z l Z E N v b H V t b n M x L n t P T U 4 s M T E x f S Z x d W 9 0 O y w m c X V v d D t T Z W N 0 a W 9 u M S 9 y Z W F s Z 2 R w L 0 F 1 d G 9 S Z W 1 v d m V k Q 2 9 s d W 1 u c z E u e 1 B B S y w x M T J 9 J n F 1 b 3 Q 7 L C Z x d W 9 0 O 1 N l Y 3 R p b 2 4 x L 3 J l Y W x n Z H A v Q X V 0 b 1 J l b W 9 2 Z W R D b 2 x 1 b W 5 z M S 5 7 U E F O L D E x M 3 0 m c X V v d D s s J n F 1 b 3 Q 7 U 2 V j d G l v b j E v c m V h b G d k c C 9 B d X R v U m V t b 3 Z l Z E N v b H V t b n M x L n t Q R V I s M T E 0 f S Z x d W 9 0 O y w m c X V v d D t T Z W N 0 a W 9 u M S 9 y Z W F s Z 2 R w L 0 F 1 d G 9 S Z W 1 v d m V k Q 2 9 s d W 1 u c z E u e 1 B I T C w x M T V 9 J n F 1 b 3 Q 7 L C Z x d W 9 0 O 1 N l Y 3 R p b 2 4 x L 3 J l Y W x n Z H A v Q X V 0 b 1 J l b W 9 2 Z W R D b 2 x 1 b W 5 z M S 5 7 U E 9 M L D E x N n 0 m c X V v d D s s J n F 1 b 3 Q 7 U 2 V j d G l v b j E v c m V h b G d k c C 9 B d X R v U m V t b 3 Z l Z E N v b H V t b n M x L n t Q U l Q s M T E 3 f S Z x d W 9 0 O y w m c X V v d D t T Z W N 0 a W 9 u M S 9 y Z W F s Z 2 R w L 0 F 1 d G 9 S Z W 1 v d m V k Q 2 9 s d W 1 u c z E u e 1 B S W S w x M T h 9 J n F 1 b 3 Q 7 L C Z x d W 9 0 O 1 N l Y 3 R p b 2 4 x L 3 J l Y W x n Z H A v Q X V 0 b 1 J l b W 9 2 Z W R D b 2 x 1 b W 5 z M S 5 7 U F N F L D E x O X 0 m c X V v d D s s J n F 1 b 3 Q 7 U 2 V j d G l v b j E v c m V h b G d k c C 9 B d X R v U m V t b 3 Z l Z E N v b H V t b n M x L n t S T 1 U s M T I w f S Z x d W 9 0 O y w m c X V v d D t T Z W N 0 a W 9 u M S 9 y Z W F s Z 2 R w L 0 F 1 d G 9 S Z W 1 v d m V k Q 2 9 s d W 1 u c z E u e 1 J X Q S w x M j F 9 J n F 1 b 3 Q 7 L C Z x d W 9 0 O 1 N l Y 3 R p b 2 4 x L 3 J l Y W x n Z H A v Q X V 0 b 1 J l b W 9 2 Z W R D b 2 x 1 b W 5 z M S 5 7 U 0 F V L D E y M n 0 m c X V v d D s s J n F 1 b 3 Q 7 U 2 V j d G l v b j E v c m V h b G d k c C 9 B d X R v U m V t b 3 Z l Z E N v b H V t b n M x L n t T R E 4 s M T I z f S Z x d W 9 0 O y w m c X V v d D t T Z W N 0 a W 9 u M S 9 y Z W F s Z 2 R w L 0 F 1 d G 9 S Z W 1 v d m V k Q 2 9 s d W 1 u c z E u e 1 N F T i w x M j R 9 J n F 1 b 3 Q 7 L C Z x d W 9 0 O 1 N l Y 3 R p b 2 4 x L 3 J l Y W x n Z H A v Q X V 0 b 1 J l b W 9 2 Z W R D b 2 x 1 b W 5 z M S 5 7 U 0 d Q L D E y N X 0 m c X V v d D s s J n F 1 b 3 Q 7 U 2 V j d G l v b j E v c m V h b G d k c C 9 B d X R v U m V t b 3 Z l Z E N v b H V t b n M x L n t T T E U s M T I 2 f S Z x d W 9 0 O y w m c X V v d D t T Z W N 0 a W 9 u M S 9 y Z W F s Z 2 R w L 0 F 1 d G 9 S Z W 1 v d m V k Q 2 9 s d W 1 u c z E u e 1 N M V i w x M j d 9 J n F 1 b 3 Q 7 L C Z x d W 9 0 O 1 N l Y 3 R p b 2 4 x L 3 J l Y W x n Z H A v Q X V 0 b 1 J l b W 9 2 Z W R D b 2 x 1 b W 5 z M S 5 7 U 1 R Q L D E y O H 0 m c X V v d D s s J n F 1 b 3 Q 7 U 2 V j d G l v b j E v c m V h b G d k c C 9 B d X R v U m V t b 3 Z l Z E N v b H V t b n M x L n t T V V I s M T I 5 f S Z x d W 9 0 O y w m c X V v d D t T Z W N 0 a W 9 u M S 9 y Z W F s Z 2 R w L 0 F 1 d G 9 S Z W 1 v d m V k Q 2 9 s d W 1 u c z E u e 1 N X R S w x M z B 9 J n F 1 b 3 Q 7 L C Z x d W 9 0 O 1 N l Y 3 R p b 2 4 x L 3 J l Y W x n Z H A v Q X V 0 b 1 J l b W 9 2 Z W R D b 2 x 1 b W 5 z M S 5 7 U 1 d a L D E z M X 0 m c X V v d D s s J n F 1 b 3 Q 7 U 2 V j d G l v b j E v c m V h b G d k c C 9 B d X R v U m V t b 3 Z l Z E N v b H V t b n M x L n t T W U M s M T M y f S Z x d W 9 0 O y w m c X V v d D t T Z W N 0 a W 9 u M S 9 y Z W F s Z 2 R w L 0 F 1 d G 9 S Z W 1 v d m V k Q 2 9 s d W 1 u c z E u e 1 N Z U i w x M z N 9 J n F 1 b 3 Q 7 L C Z x d W 9 0 O 1 N l Y 3 R p b 2 4 x L 3 J l Y W x n Z H A v Q X V 0 b 1 J l b W 9 2 Z W R D b 2 x 1 b W 5 z M S 5 7 V E N B L D E z N H 0 m c X V v d D s s J n F 1 b 3 Q 7 U 2 V j d G l v b j E v c m V h b G d k c C 9 B d X R v U m V t b 3 Z l Z E N v b H V t b n M x L n t U Q 0 Q s M T M 1 f S Z x d W 9 0 O y w m c X V v d D t T Z W N 0 a W 9 u M S 9 y Z W F s Z 2 R w L 0 F 1 d G 9 S Z W 1 v d m V k Q 2 9 s d W 1 u c z E u e 1 R H T y w x M z Z 9 J n F 1 b 3 Q 7 L C Z x d W 9 0 O 1 N l Y 3 R p b 2 4 x L 3 J l Y W x n Z H A v Q X V 0 b 1 J l b W 9 2 Z W R D b 2 x 1 b W 5 z M S 5 7 V E h B L D E z N 3 0 m c X V v d D s s J n F 1 b 3 Q 7 U 2 V j d G l v b j E v c m V h b G d k c C 9 B d X R v U m V t b 3 Z l Z E N v b H V t b n M x L n t U V E 8 s M T M 4 f S Z x d W 9 0 O y w m c X V v d D t T Z W N 0 a W 9 u M S 9 y Z W F s Z 2 R w L 0 F 1 d G 9 S Z W 1 v d m V k Q 2 9 s d W 1 u c z E u e 1 R V T i w x M z l 9 J n F 1 b 3 Q 7 L C Z x d W 9 0 O 1 N l Y 3 R p b 2 4 x L 3 J l Y W x n Z H A v Q X V 0 b 1 J l b W 9 2 Z W R D b 2 x 1 b W 5 z M S 5 7 V F V S L D E 0 M H 0 m c X V v d D s s J n F 1 b 3 Q 7 U 2 V j d G l v b j E v c m V h b G d k c C 9 B d X R v U m V t b 3 Z l Z E N v b H V t b n M x L n t U V 0 4 s M T Q x f S Z x d W 9 0 O y w m c X V v d D t T Z W N 0 a W 9 u M S 9 y Z W F s Z 2 R w L 0 F 1 d G 9 S Z W 1 v d m V k Q 2 9 s d W 1 u c z E u e 1 R a Q S w x N D J 9 J n F 1 b 3 Q 7 L C Z x d W 9 0 O 1 N l Y 3 R p b 2 4 x L 3 J l Y W x n Z H A v Q X V 0 b 1 J l b W 9 2 Z W R D b 2 x 1 b W 5 z M S 5 7 V U d B L D E 0 M 3 0 m c X V v d D s s J n F 1 b 3 Q 7 U 2 V j d G l v b j E v c m V h b G d k c C 9 B d X R v U m V t b 3 Z l Z E N v b H V t b n M x L n t V U l k s M T Q 0 f S Z x d W 9 0 O y w m c X V v d D t T Z W N 0 a W 9 u M S 9 y Z W F s Z 2 R w L 0 F 1 d G 9 S Z W 1 v d m V k Q 2 9 s d W 1 u c z E u e 1 V T Q S w x N D V 9 J n F 1 b 3 Q 7 L C Z x d W 9 0 O 1 N l Y 3 R p b 2 4 x L 3 J l Y W x n Z H A v Q X V 0 b 1 J l b W 9 2 Z W R D b 2 x 1 b W 5 z M S 5 7 V k N U L D E 0 N n 0 m c X V v d D s s J n F 1 b 3 Q 7 U 2 V j d G l v b j E v c m V h b G d k c C 9 B d X R v U m V t b 3 Z l Z E N v b H V t b n M x L n t W R U 4 s M T Q 3 f S Z x d W 9 0 O y w m c X V v d D t T Z W N 0 a W 9 u M S 9 y Z W F s Z 2 R w L 0 F 1 d G 9 S Z W 1 v d m V k Q 2 9 s d W 1 u c z E u e 1 Z H Q i w x N D h 9 J n F 1 b 3 Q 7 L C Z x d W 9 0 O 1 N l Y 3 R p b 2 4 x L 3 J l Y W x n Z H A v Q X V 0 b 1 J l b W 9 2 Z W R D b 2 x 1 b W 5 z M S 5 7 V k 5 N L D E 0 O X 0 m c X V v d D s s J n F 1 b 3 Q 7 U 2 V j d G l v b j E v c m V h b G d k c C 9 B d X R v U m V t b 3 Z l Z E N v b H V t b n M x L n t a Q U Y s M T U w f S Z x d W 9 0 O y w m c X V v d D t T Z W N 0 a W 9 u M S 9 y Z W F s Z 2 R w L 0 F 1 d G 9 S Z W 1 v d m V k Q 2 9 s d W 1 u c z E u e 1 p N Q i w x N T F 9 J n F 1 b 3 Q 7 L C Z x d W 9 0 O 1 N l Y 3 R p b 2 4 x L 3 J l Y W x n Z H A v Q X V 0 b 1 J l b W 9 2 Z W R D b 2 x 1 b W 5 z M S 5 7 W l d F L D E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W x n Z H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d k c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s Z 2 R w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d k c C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j Q y N m N m O S 1 h Z D Y 4 L T R k M z c t O D J h M i 0 y Y T U z Y W U 5 N T d k O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d k c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l Q y M z o 0 O D o y N i 4 4 M j I w M D I w W i I g L z 4 8 R W 5 0 c n k g V H l w Z T 0 i R m l s b E N v b H V t b l R 5 c G V z I i B W Y W x 1 Z T 0 i c 0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i I g L z 4 8 R W 5 0 c n k g V H l w Z T 0 i R m l s b E N v b H V t b k 5 h b W V z I i B W Y W x 1 Z T 0 i c 1 s m c X V v d D t Z Z W F y J n F 1 b 3 Q 7 L C Z x d W 9 0 O 0 F C V y Z x d W 9 0 O y w m c X V v d D t B R 0 8 m c X V v d D s s J n F 1 b 3 Q 7 Q U l B J n F 1 b 3 Q 7 L C Z x d W 9 0 O 0 F M Q i Z x d W 9 0 O y w m c X V v d D t B U k c m c X V v d D s s J n F 1 b 3 Q 7 Q V R H J n F 1 b 3 Q 7 L C Z x d W 9 0 O 0 F V U y Z x d W 9 0 O y w m c X V v d D t B V V Q m c X V v d D s s J n F 1 b 3 Q 7 Q k R J J n F 1 b 3 Q 7 L C Z x d W 9 0 O 0 J F T C Z x d W 9 0 O y w m c X V v d D t C R U 4 m c X V v d D s s J n F 1 b 3 Q 7 Q k Z B J n F 1 b 3 Q 7 L C Z x d W 9 0 O 0 J H R C Z x d W 9 0 O y w m c X V v d D t C R 1 I m c X V v d D s s J n F 1 b 3 Q 7 Q k h S J n F 1 b 3 Q 7 L C Z x d W 9 0 O 0 J I U y Z x d W 9 0 O y w m c X V v d D t C T F o m c X V v d D s s J n F 1 b 3 Q 7 Q k 1 V J n F 1 b 3 Q 7 L C Z x d W 9 0 O 0 J P T C Z x d W 9 0 O y w m c X V v d D t C U k E m c X V v d D s s J n F 1 b 3 Q 7 Q l J C J n F 1 b 3 Q 7 L C Z x d W 9 0 O 0 J U T i Z x d W 9 0 O y w m c X V v d D t C V 0 E m c X V v d D s s J n F 1 b 3 Q 7 Q 0 F G J n F 1 b 3 Q 7 L C Z x d W 9 0 O 0 N B T i Z x d W 9 0 O y w m c X V v d D t D S E U m c X V v d D s s J n F 1 b 3 Q 7 Q 0 h M J n F 1 b 3 Q 7 L C Z x d W 9 0 O 0 N I T i Z x d W 9 0 O y w m c X V v d D t D S V Y m c X V v d D s s J n F 1 b 3 Q 7 Q 0 1 S J n F 1 b 3 Q 7 L C Z x d W 9 0 O 0 N P R C Z x d W 9 0 O y w m c X V v d D t D T 0 c m c X V v d D s s J n F 1 b 3 Q 7 Q 0 9 M J n F 1 b 3 Q 7 L C Z x d W 9 0 O 0 N P T S Z x d W 9 0 O y w m c X V v d D t D U F Y m c X V v d D s s J n F 1 b 3 Q 7 Q 1 J J J n F 1 b 3 Q 7 L C Z x d W 9 0 O 0 N Z T S Z x d W 9 0 O y w m c X V v d D t D W V A m c X V v d D s s J n F 1 b 3 Q 7 R E V V J n F 1 b 3 Q 7 L C Z x d W 9 0 O 0 R K S S Z x d W 9 0 O y w m c X V v d D t E T U E m c X V v d D s s J n F 1 b 3 Q 7 R E 5 L J n F 1 b 3 Q 7 L C Z x d W 9 0 O 0 R P T S Z x d W 9 0 O y w m c X V v d D t E W k E m c X V v d D s s J n F 1 b 3 Q 7 R U N V J n F 1 b 3 Q 7 L C Z x d W 9 0 O 0 V H W S Z x d W 9 0 O y w m c X V v d D t F U 1 A m c X V v d D s s J n F 1 b 3 Q 7 R V R I J n F 1 b 3 Q 7 L C Z x d W 9 0 O 0 Z J T i Z x d W 9 0 O y w m c X V v d D t G S k k m c X V v d D s s J n F 1 b 3 Q 7 R l J B J n F 1 b 3 Q 7 L C Z x d W 9 0 O 0 d B Q i Z x d W 9 0 O y w m c X V v d D t H Q l I m c X V v d D s s J n F 1 b 3 Q 7 R 0 h B J n F 1 b 3 Q 7 L C Z x d W 9 0 O 0 d J T i Z x d W 9 0 O y w m c X V v d D t H T U I m c X V v d D s s J n F 1 b 3 Q 7 R 0 5 C J n F 1 b 3 Q 7 L C Z x d W 9 0 O 0 d O U S Z x d W 9 0 O y w m c X V v d D t H U k M m c X V v d D s s J n F 1 b 3 Q 7 R 1 J E J n F 1 b 3 Q 7 L C Z x d W 9 0 O 0 d U T S Z x d W 9 0 O y w m c X V v d D t I S 0 c m c X V v d D s s J n F 1 b 3 Q 7 S E 5 E J n F 1 b 3 Q 7 L C Z x d W 9 0 O 0 h U S S Z x d W 9 0 O y w m c X V v d D t I V U 4 m c X V v d D s s J n F 1 b 3 Q 7 S U R O J n F 1 b 3 Q 7 L C Z x d W 9 0 O 0 l O R C Z x d W 9 0 O y w m c X V v d D t J U k w m c X V v d D s s J n F 1 b 3 Q 7 S V J O J n F 1 b 3 Q 7 L C Z x d W 9 0 O 0 l S U S Z x d W 9 0 O y w m c X V v d D t J U 0 w m c X V v d D s s J n F 1 b 3 Q 7 S V N S J n F 1 b 3 Q 7 L C Z x d W 9 0 O 0 l U Q S Z x d W 9 0 O y w m c X V v d D t K Q U 0 m c X V v d D s s J n F 1 b 3 Q 7 S k 9 S J n F 1 b 3 Q 7 L C Z x d W 9 0 O 0 p Q T i Z x d W 9 0 O y w m c X V v d D t L R U 4 m c X V v d D s s J n F 1 b 3 Q 7 S 0 h N J n F 1 b 3 Q 7 L C Z x d W 9 0 O 0 t O Q S Z x d W 9 0 O y w m c X V v d D t L T 1 I m c X V v d D s s J n F 1 b 3 Q 7 S 1 d U J n F 1 b 3 Q 7 L C Z x d W 9 0 O 0 x B T y Z x d W 9 0 O y w m c X V v d D t M Q k 4 m c X V v d D s s J n F 1 b 3 Q 7 T E J S J n F 1 b 3 Q 7 L C Z x d W 9 0 O 0 x D Q S Z x d W 9 0 O y w m c X V v d D t M S 0 E m c X V v d D s s J n F 1 b 3 Q 7 T F N P J n F 1 b 3 Q 7 L C Z x d W 9 0 O 0 x V W C Z x d W 9 0 O y w m c X V v d D t N Q V I m c X V v d D s s J n F 1 b 3 Q 7 T U R H J n F 1 b 3 Q 7 L C Z x d W 9 0 O 0 1 E V i Z x d W 9 0 O y w m c X V v d D t N R V g m c X V v d D s s J n F 1 b 3 Q 7 T U x J J n F 1 b 3 Q 7 L C Z x d W 9 0 O 0 1 M V C Z x d W 9 0 O y w m c X V v d D t N T V I m c X V v d D s s J n F 1 b 3 Q 7 T U 5 H J n F 1 b 3 Q 7 L C Z x d W 9 0 O 0 1 P W i Z x d W 9 0 O y w m c X V v d D t N U l Q m c X V v d D s s J n F 1 b 3 Q 7 T V N S J n F 1 b 3 Q 7 L C Z x d W 9 0 O 0 1 V U y Z x d W 9 0 O y w m c X V v d D t N V 0 k m c X V v d D s s J n F 1 b 3 Q 7 T V l T J n F 1 b 3 Q 7 L C Z x d W 9 0 O 0 5 B T S Z x d W 9 0 O y w m c X V v d D t O R V I m c X V v d D s s J n F 1 b 3 Q 7 T k d B J n F 1 b 3 Q 7 L C Z x d W 9 0 O 0 5 J Q y Z x d W 9 0 O y w m c X V v d D t O T E Q m c X V v d D s s J n F 1 b 3 Q 7 T k 9 S J n F 1 b 3 Q 7 L C Z x d W 9 0 O 0 5 Q T C Z x d W 9 0 O y w m c X V v d D t O W k w m c X V v d D s s J n F 1 b 3 Q 7 T 0 1 O J n F 1 b 3 Q 7 L C Z x d W 9 0 O 1 B B S y Z x d W 9 0 O y w m c X V v d D t Q Q U 4 m c X V v d D s s J n F 1 b 3 Q 7 U E V S J n F 1 b 3 Q 7 L C Z x d W 9 0 O 1 B I T C Z x d W 9 0 O y w m c X V v d D t Q T 0 w m c X V v d D s s J n F 1 b 3 Q 7 U F J U J n F 1 b 3 Q 7 L C Z x d W 9 0 O 1 B S W S Z x d W 9 0 O y w m c X V v d D t Q U 0 U m c X V v d D s s J n F 1 b 3 Q 7 U k 9 V J n F 1 b 3 Q 7 L C Z x d W 9 0 O 1 J X Q S Z x d W 9 0 O y w m c X V v d D t T Q V U m c X V v d D s s J n F 1 b 3 Q 7 U 0 R O J n F 1 b 3 Q 7 L C Z x d W 9 0 O 1 N F T i Z x d W 9 0 O y w m c X V v d D t T R 1 A m c X V v d D s s J n F 1 b 3 Q 7 U 0 x F J n F 1 b 3 Q 7 L C Z x d W 9 0 O 1 N M V i Z x d W 9 0 O y w m c X V v d D t T V F A m c X V v d D s s J n F 1 b 3 Q 7 U 1 V S J n F 1 b 3 Q 7 L C Z x d W 9 0 O 1 N X R S Z x d W 9 0 O y w m c X V v d D t T V 1 o m c X V v d D s s J n F 1 b 3 Q 7 U 1 l D J n F 1 b 3 Q 7 L C Z x d W 9 0 O 1 N Z U i Z x d W 9 0 O y w m c X V v d D t U Q 0 E m c X V v d D s s J n F 1 b 3 Q 7 V E N E J n F 1 b 3 Q 7 L C Z x d W 9 0 O 1 R H T y Z x d W 9 0 O y w m c X V v d D t U S E E m c X V v d D s s J n F 1 b 3 Q 7 V F R P J n F 1 b 3 Q 7 L C Z x d W 9 0 O 1 R V T i Z x d W 9 0 O y w m c X V v d D t U V V I m c X V v d D s s J n F 1 b 3 Q 7 V F d O J n F 1 b 3 Q 7 L C Z x d W 9 0 O 1 R a Q S Z x d W 9 0 O y w m c X V v d D t V R 0 E m c X V v d D s s J n F 1 b 3 Q 7 V V J Z J n F 1 b 3 Q 7 L C Z x d W 9 0 O 1 V T Q S Z x d W 9 0 O y w m c X V v d D t W Q 1 Q m c X V v d D s s J n F 1 b 3 Q 7 V k V O J n F 1 b 3 Q 7 L C Z x d W 9 0 O 1 Z H Q i Z x d W 9 0 O y w m c X V v d D t W T k 0 m c X V v d D s s J n F 1 b 3 Q 7 W k F G J n F 1 b 3 Q 7 L C Z x d W 9 0 O 1 p N Q i Z x d W 9 0 O y w m c X V v d D t a V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W x n Z H A g K D I p L 0 F 1 d G 9 S Z W 1 v d m V k Q 2 9 s d W 1 u c z E u e 1 l l Y X I s M H 0 m c X V v d D s s J n F 1 b 3 Q 7 U 2 V j d G l v b j E v c m V h b G d k c C A o M i k v Q X V 0 b 1 J l b W 9 2 Z W R D b 2 x 1 b W 5 z M S 5 7 Q U J X L D F 9 J n F 1 b 3 Q 7 L C Z x d W 9 0 O 1 N l Y 3 R p b 2 4 x L 3 J l Y W x n Z H A g K D I p L 0 F 1 d G 9 S Z W 1 v d m V k Q 2 9 s d W 1 u c z E u e 0 F H T y w y f S Z x d W 9 0 O y w m c X V v d D t T Z W N 0 a W 9 u M S 9 y Z W F s Z 2 R w I C g y K S 9 B d X R v U m V t b 3 Z l Z E N v b H V t b n M x L n t B S U E s M 3 0 m c X V v d D s s J n F 1 b 3 Q 7 U 2 V j d G l v b j E v c m V h b G d k c C A o M i k v Q X V 0 b 1 J l b W 9 2 Z W R D b 2 x 1 b W 5 z M S 5 7 Q U x C L D R 9 J n F 1 b 3 Q 7 L C Z x d W 9 0 O 1 N l Y 3 R p b 2 4 x L 3 J l Y W x n Z H A g K D I p L 0 F 1 d G 9 S Z W 1 v d m V k Q 2 9 s d W 1 u c z E u e 0 F S R y w 1 f S Z x d W 9 0 O y w m c X V v d D t T Z W N 0 a W 9 u M S 9 y Z W F s Z 2 R w I C g y K S 9 B d X R v U m V t b 3 Z l Z E N v b H V t b n M x L n t B V E c s N n 0 m c X V v d D s s J n F 1 b 3 Q 7 U 2 V j d G l v b j E v c m V h b G d k c C A o M i k v Q X V 0 b 1 J l b W 9 2 Z W R D b 2 x 1 b W 5 z M S 5 7 Q V V T L D d 9 J n F 1 b 3 Q 7 L C Z x d W 9 0 O 1 N l Y 3 R p b 2 4 x L 3 J l Y W x n Z H A g K D I p L 0 F 1 d G 9 S Z W 1 v d m V k Q 2 9 s d W 1 u c z E u e 0 F V V C w 4 f S Z x d W 9 0 O y w m c X V v d D t T Z W N 0 a W 9 u M S 9 y Z W F s Z 2 R w I C g y K S 9 B d X R v U m V t b 3 Z l Z E N v b H V t b n M x L n t C R E k s O X 0 m c X V v d D s s J n F 1 b 3 Q 7 U 2 V j d G l v b j E v c m V h b G d k c C A o M i k v Q X V 0 b 1 J l b W 9 2 Z W R D b 2 x 1 b W 5 z M S 5 7 Q k V M L D E w f S Z x d W 9 0 O y w m c X V v d D t T Z W N 0 a W 9 u M S 9 y Z W F s Z 2 R w I C g y K S 9 B d X R v U m V t b 3 Z l Z E N v b H V t b n M x L n t C R U 4 s M T F 9 J n F 1 b 3 Q 7 L C Z x d W 9 0 O 1 N l Y 3 R p b 2 4 x L 3 J l Y W x n Z H A g K D I p L 0 F 1 d G 9 S Z W 1 v d m V k Q 2 9 s d W 1 u c z E u e 0 J G Q S w x M n 0 m c X V v d D s s J n F 1 b 3 Q 7 U 2 V j d G l v b j E v c m V h b G d k c C A o M i k v Q X V 0 b 1 J l b W 9 2 Z W R D b 2 x 1 b W 5 z M S 5 7 Q k d E L D E z f S Z x d W 9 0 O y w m c X V v d D t T Z W N 0 a W 9 u M S 9 y Z W F s Z 2 R w I C g y K S 9 B d X R v U m V t b 3 Z l Z E N v b H V t b n M x L n t C R 1 I s M T R 9 J n F 1 b 3 Q 7 L C Z x d W 9 0 O 1 N l Y 3 R p b 2 4 x L 3 J l Y W x n Z H A g K D I p L 0 F 1 d G 9 S Z W 1 v d m V k Q 2 9 s d W 1 u c z E u e 0 J I U i w x N X 0 m c X V v d D s s J n F 1 b 3 Q 7 U 2 V j d G l v b j E v c m V h b G d k c C A o M i k v Q X V 0 b 1 J l b W 9 2 Z W R D b 2 x 1 b W 5 z M S 5 7 Q k h T L D E 2 f S Z x d W 9 0 O y w m c X V v d D t T Z W N 0 a W 9 u M S 9 y Z W F s Z 2 R w I C g y K S 9 B d X R v U m V t b 3 Z l Z E N v b H V t b n M x L n t C T F o s M T d 9 J n F 1 b 3 Q 7 L C Z x d W 9 0 O 1 N l Y 3 R p b 2 4 x L 3 J l Y W x n Z H A g K D I p L 0 F 1 d G 9 S Z W 1 v d m V k Q 2 9 s d W 1 u c z E u e 0 J N V S w x O H 0 m c X V v d D s s J n F 1 b 3 Q 7 U 2 V j d G l v b j E v c m V h b G d k c C A o M i k v Q X V 0 b 1 J l b W 9 2 Z W R D b 2 x 1 b W 5 z M S 5 7 Q k 9 M L D E 5 f S Z x d W 9 0 O y w m c X V v d D t T Z W N 0 a W 9 u M S 9 y Z W F s Z 2 R w I C g y K S 9 B d X R v U m V t b 3 Z l Z E N v b H V t b n M x L n t C U k E s M j B 9 J n F 1 b 3 Q 7 L C Z x d W 9 0 O 1 N l Y 3 R p b 2 4 x L 3 J l Y W x n Z H A g K D I p L 0 F 1 d G 9 S Z W 1 v d m V k Q 2 9 s d W 1 u c z E u e 0 J S Q i w y M X 0 m c X V v d D s s J n F 1 b 3 Q 7 U 2 V j d G l v b j E v c m V h b G d k c C A o M i k v Q X V 0 b 1 J l b W 9 2 Z W R D b 2 x 1 b W 5 z M S 5 7 Q l R O L D I y f S Z x d W 9 0 O y w m c X V v d D t T Z W N 0 a W 9 u M S 9 y Z W F s Z 2 R w I C g y K S 9 B d X R v U m V t b 3 Z l Z E N v b H V t b n M x L n t C V 0 E s M j N 9 J n F 1 b 3 Q 7 L C Z x d W 9 0 O 1 N l Y 3 R p b 2 4 x L 3 J l Y W x n Z H A g K D I p L 0 F 1 d G 9 S Z W 1 v d m V k Q 2 9 s d W 1 u c z E u e 0 N B R i w y N H 0 m c X V v d D s s J n F 1 b 3 Q 7 U 2 V j d G l v b j E v c m V h b G d k c C A o M i k v Q X V 0 b 1 J l b W 9 2 Z W R D b 2 x 1 b W 5 z M S 5 7 Q 0 F O L D I 1 f S Z x d W 9 0 O y w m c X V v d D t T Z W N 0 a W 9 u M S 9 y Z W F s Z 2 R w I C g y K S 9 B d X R v U m V t b 3 Z l Z E N v b H V t b n M x L n t D S E U s M j Z 9 J n F 1 b 3 Q 7 L C Z x d W 9 0 O 1 N l Y 3 R p b 2 4 x L 3 J l Y W x n Z H A g K D I p L 0 F 1 d G 9 S Z W 1 v d m V k Q 2 9 s d W 1 u c z E u e 0 N I T C w y N 3 0 m c X V v d D s s J n F 1 b 3 Q 7 U 2 V j d G l v b j E v c m V h b G d k c C A o M i k v Q X V 0 b 1 J l b W 9 2 Z W R D b 2 x 1 b W 5 z M S 5 7 Q 0 h O L D I 4 f S Z x d W 9 0 O y w m c X V v d D t T Z W N 0 a W 9 u M S 9 y Z W F s Z 2 R w I C g y K S 9 B d X R v U m V t b 3 Z l Z E N v b H V t b n M x L n t D S V Y s M j l 9 J n F 1 b 3 Q 7 L C Z x d W 9 0 O 1 N l Y 3 R p b 2 4 x L 3 J l Y W x n Z H A g K D I p L 0 F 1 d G 9 S Z W 1 v d m V k Q 2 9 s d W 1 u c z E u e 0 N N U i w z M H 0 m c X V v d D s s J n F 1 b 3 Q 7 U 2 V j d G l v b j E v c m V h b G d k c C A o M i k v Q X V 0 b 1 J l b W 9 2 Z W R D b 2 x 1 b W 5 z M S 5 7 Q 0 9 E L D M x f S Z x d W 9 0 O y w m c X V v d D t T Z W N 0 a W 9 u M S 9 y Z W F s Z 2 R w I C g y K S 9 B d X R v U m V t b 3 Z l Z E N v b H V t b n M x L n t D T 0 c s M z J 9 J n F 1 b 3 Q 7 L C Z x d W 9 0 O 1 N l Y 3 R p b 2 4 x L 3 J l Y W x n Z H A g K D I p L 0 F 1 d G 9 S Z W 1 v d m V k Q 2 9 s d W 1 u c z E u e 0 N P T C w z M 3 0 m c X V v d D s s J n F 1 b 3 Q 7 U 2 V j d G l v b j E v c m V h b G d k c C A o M i k v Q X V 0 b 1 J l b W 9 2 Z W R D b 2 x 1 b W 5 z M S 5 7 Q 0 9 N L D M 0 f S Z x d W 9 0 O y w m c X V v d D t T Z W N 0 a W 9 u M S 9 y Z W F s Z 2 R w I C g y K S 9 B d X R v U m V t b 3 Z l Z E N v b H V t b n M x L n t D U F Y s M z V 9 J n F 1 b 3 Q 7 L C Z x d W 9 0 O 1 N l Y 3 R p b 2 4 x L 3 J l Y W x n Z H A g K D I p L 0 F 1 d G 9 S Z W 1 v d m V k Q 2 9 s d W 1 u c z E u e 0 N S S S w z N n 0 m c X V v d D s s J n F 1 b 3 Q 7 U 2 V j d G l v b j E v c m V h b G d k c C A o M i k v Q X V 0 b 1 J l b W 9 2 Z W R D b 2 x 1 b W 5 z M S 5 7 Q 1 l N L D M 3 f S Z x d W 9 0 O y w m c X V v d D t T Z W N 0 a W 9 u M S 9 y Z W F s Z 2 R w I C g y K S 9 B d X R v U m V t b 3 Z l Z E N v b H V t b n M x L n t D W V A s M z h 9 J n F 1 b 3 Q 7 L C Z x d W 9 0 O 1 N l Y 3 R p b 2 4 x L 3 J l Y W x n Z H A g K D I p L 0 F 1 d G 9 S Z W 1 v d m V k Q 2 9 s d W 1 u c z E u e 0 R F V S w z O X 0 m c X V v d D s s J n F 1 b 3 Q 7 U 2 V j d G l v b j E v c m V h b G d k c C A o M i k v Q X V 0 b 1 J l b W 9 2 Z W R D b 2 x 1 b W 5 z M S 5 7 R E p J L D Q w f S Z x d W 9 0 O y w m c X V v d D t T Z W N 0 a W 9 u M S 9 y Z W F s Z 2 R w I C g y K S 9 B d X R v U m V t b 3 Z l Z E N v b H V t b n M x L n t E T U E s N D F 9 J n F 1 b 3 Q 7 L C Z x d W 9 0 O 1 N l Y 3 R p b 2 4 x L 3 J l Y W x n Z H A g K D I p L 0 F 1 d G 9 S Z W 1 v d m V k Q 2 9 s d W 1 u c z E u e 0 R O S y w 0 M n 0 m c X V v d D s s J n F 1 b 3 Q 7 U 2 V j d G l v b j E v c m V h b G d k c C A o M i k v Q X V 0 b 1 J l b W 9 2 Z W R D b 2 x 1 b W 5 z M S 5 7 R E 9 N L D Q z f S Z x d W 9 0 O y w m c X V v d D t T Z W N 0 a W 9 u M S 9 y Z W F s Z 2 R w I C g y K S 9 B d X R v U m V t b 3 Z l Z E N v b H V t b n M x L n t E W k E s N D R 9 J n F 1 b 3 Q 7 L C Z x d W 9 0 O 1 N l Y 3 R p b 2 4 x L 3 J l Y W x n Z H A g K D I p L 0 F 1 d G 9 S Z W 1 v d m V k Q 2 9 s d W 1 u c z E u e 0 V D V S w 0 N X 0 m c X V v d D s s J n F 1 b 3 Q 7 U 2 V j d G l v b j E v c m V h b G d k c C A o M i k v Q X V 0 b 1 J l b W 9 2 Z W R D b 2 x 1 b W 5 z M S 5 7 R U d Z L D Q 2 f S Z x d W 9 0 O y w m c X V v d D t T Z W N 0 a W 9 u M S 9 y Z W F s Z 2 R w I C g y K S 9 B d X R v U m V t b 3 Z l Z E N v b H V t b n M x L n t F U 1 A s N D d 9 J n F 1 b 3 Q 7 L C Z x d W 9 0 O 1 N l Y 3 R p b 2 4 x L 3 J l Y W x n Z H A g K D I p L 0 F 1 d G 9 S Z W 1 v d m V k Q 2 9 s d W 1 u c z E u e 0 V U S C w 0 O H 0 m c X V v d D s s J n F 1 b 3 Q 7 U 2 V j d G l v b j E v c m V h b G d k c C A o M i k v Q X V 0 b 1 J l b W 9 2 Z W R D b 2 x 1 b W 5 z M S 5 7 R k l O L D Q 5 f S Z x d W 9 0 O y w m c X V v d D t T Z W N 0 a W 9 u M S 9 y Z W F s Z 2 R w I C g y K S 9 B d X R v U m V t b 3 Z l Z E N v b H V t b n M x L n t G S k k s N T B 9 J n F 1 b 3 Q 7 L C Z x d W 9 0 O 1 N l Y 3 R p b 2 4 x L 3 J l Y W x n Z H A g K D I p L 0 F 1 d G 9 S Z W 1 v d m V k Q 2 9 s d W 1 u c z E u e 0 Z S Q S w 1 M X 0 m c X V v d D s s J n F 1 b 3 Q 7 U 2 V j d G l v b j E v c m V h b G d k c C A o M i k v Q X V 0 b 1 J l b W 9 2 Z W R D b 2 x 1 b W 5 z M S 5 7 R 0 F C L D U y f S Z x d W 9 0 O y w m c X V v d D t T Z W N 0 a W 9 u M S 9 y Z W F s Z 2 R w I C g y K S 9 B d X R v U m V t b 3 Z l Z E N v b H V t b n M x L n t H Q l I s N T N 9 J n F 1 b 3 Q 7 L C Z x d W 9 0 O 1 N l Y 3 R p b 2 4 x L 3 J l Y W x n Z H A g K D I p L 0 F 1 d G 9 S Z W 1 v d m V k Q 2 9 s d W 1 u c z E u e 0 d I Q S w 1 N H 0 m c X V v d D s s J n F 1 b 3 Q 7 U 2 V j d G l v b j E v c m V h b G d k c C A o M i k v Q X V 0 b 1 J l b W 9 2 Z W R D b 2 x 1 b W 5 z M S 5 7 R 0 l O L D U 1 f S Z x d W 9 0 O y w m c X V v d D t T Z W N 0 a W 9 u M S 9 y Z W F s Z 2 R w I C g y K S 9 B d X R v U m V t b 3 Z l Z E N v b H V t b n M x L n t H T U I s N T Z 9 J n F 1 b 3 Q 7 L C Z x d W 9 0 O 1 N l Y 3 R p b 2 4 x L 3 J l Y W x n Z H A g K D I p L 0 F 1 d G 9 S Z W 1 v d m V k Q 2 9 s d W 1 u c z E u e 0 d O Q i w 1 N 3 0 m c X V v d D s s J n F 1 b 3 Q 7 U 2 V j d G l v b j E v c m V h b G d k c C A o M i k v Q X V 0 b 1 J l b W 9 2 Z W R D b 2 x 1 b W 5 z M S 5 7 R 0 5 R L D U 4 f S Z x d W 9 0 O y w m c X V v d D t T Z W N 0 a W 9 u M S 9 y Z W F s Z 2 R w I C g y K S 9 B d X R v U m V t b 3 Z l Z E N v b H V t b n M x L n t H U k M s N T l 9 J n F 1 b 3 Q 7 L C Z x d W 9 0 O 1 N l Y 3 R p b 2 4 x L 3 J l Y W x n Z H A g K D I p L 0 F 1 d G 9 S Z W 1 v d m V k Q 2 9 s d W 1 u c z E u e 0 d S R C w 2 M H 0 m c X V v d D s s J n F 1 b 3 Q 7 U 2 V j d G l v b j E v c m V h b G d k c C A o M i k v Q X V 0 b 1 J l b W 9 2 Z W R D b 2 x 1 b W 5 z M S 5 7 R 1 R N L D Y x f S Z x d W 9 0 O y w m c X V v d D t T Z W N 0 a W 9 u M S 9 y Z W F s Z 2 R w I C g y K S 9 B d X R v U m V t b 3 Z l Z E N v b H V t b n M x L n t I S 0 c s N j J 9 J n F 1 b 3 Q 7 L C Z x d W 9 0 O 1 N l Y 3 R p b 2 4 x L 3 J l Y W x n Z H A g K D I p L 0 F 1 d G 9 S Z W 1 v d m V k Q 2 9 s d W 1 u c z E u e 0 h O R C w 2 M 3 0 m c X V v d D s s J n F 1 b 3 Q 7 U 2 V j d G l v b j E v c m V h b G d k c C A o M i k v Q X V 0 b 1 J l b W 9 2 Z W R D b 2 x 1 b W 5 z M S 5 7 S F R J L D Y 0 f S Z x d W 9 0 O y w m c X V v d D t T Z W N 0 a W 9 u M S 9 y Z W F s Z 2 R w I C g y K S 9 B d X R v U m V t b 3 Z l Z E N v b H V t b n M x L n t I V U 4 s N j V 9 J n F 1 b 3 Q 7 L C Z x d W 9 0 O 1 N l Y 3 R p b 2 4 x L 3 J l Y W x n Z H A g K D I p L 0 F 1 d G 9 S Z W 1 v d m V k Q 2 9 s d W 1 u c z E u e 0 l E T i w 2 N n 0 m c X V v d D s s J n F 1 b 3 Q 7 U 2 V j d G l v b j E v c m V h b G d k c C A o M i k v Q X V 0 b 1 J l b W 9 2 Z W R D b 2 x 1 b W 5 z M S 5 7 S U 5 E L D Y 3 f S Z x d W 9 0 O y w m c X V v d D t T Z W N 0 a W 9 u M S 9 y Z W F s Z 2 R w I C g y K S 9 B d X R v U m V t b 3 Z l Z E N v b H V t b n M x L n t J U k w s N j h 9 J n F 1 b 3 Q 7 L C Z x d W 9 0 O 1 N l Y 3 R p b 2 4 x L 3 J l Y W x n Z H A g K D I p L 0 F 1 d G 9 S Z W 1 v d m V k Q 2 9 s d W 1 u c z E u e 0 l S T i w 2 O X 0 m c X V v d D s s J n F 1 b 3 Q 7 U 2 V j d G l v b j E v c m V h b G d k c C A o M i k v Q X V 0 b 1 J l b W 9 2 Z W R D b 2 x 1 b W 5 z M S 5 7 S V J R L D c w f S Z x d W 9 0 O y w m c X V v d D t T Z W N 0 a W 9 u M S 9 y Z W F s Z 2 R w I C g y K S 9 B d X R v U m V t b 3 Z l Z E N v b H V t b n M x L n t J U 0 w s N z F 9 J n F 1 b 3 Q 7 L C Z x d W 9 0 O 1 N l Y 3 R p b 2 4 x L 3 J l Y W x n Z H A g K D I p L 0 F 1 d G 9 S Z W 1 v d m V k Q 2 9 s d W 1 u c z E u e 0 l T U i w 3 M n 0 m c X V v d D s s J n F 1 b 3 Q 7 U 2 V j d G l v b j E v c m V h b G d k c C A o M i k v Q X V 0 b 1 J l b W 9 2 Z W R D b 2 x 1 b W 5 z M S 5 7 S V R B L D c z f S Z x d W 9 0 O y w m c X V v d D t T Z W N 0 a W 9 u M S 9 y Z W F s Z 2 R w I C g y K S 9 B d X R v U m V t b 3 Z l Z E N v b H V t b n M x L n t K Q U 0 s N z R 9 J n F 1 b 3 Q 7 L C Z x d W 9 0 O 1 N l Y 3 R p b 2 4 x L 3 J l Y W x n Z H A g K D I p L 0 F 1 d G 9 S Z W 1 v d m V k Q 2 9 s d W 1 u c z E u e 0 p P U i w 3 N X 0 m c X V v d D s s J n F 1 b 3 Q 7 U 2 V j d G l v b j E v c m V h b G d k c C A o M i k v Q X V 0 b 1 J l b W 9 2 Z W R D b 2 x 1 b W 5 z M S 5 7 S l B O L D c 2 f S Z x d W 9 0 O y w m c X V v d D t T Z W N 0 a W 9 u M S 9 y Z W F s Z 2 R w I C g y K S 9 B d X R v U m V t b 3 Z l Z E N v b H V t b n M x L n t L R U 4 s N z d 9 J n F 1 b 3 Q 7 L C Z x d W 9 0 O 1 N l Y 3 R p b 2 4 x L 3 J l Y W x n Z H A g K D I p L 0 F 1 d G 9 S Z W 1 v d m V k Q 2 9 s d W 1 u c z E u e 0 t I T S w 3 O H 0 m c X V v d D s s J n F 1 b 3 Q 7 U 2 V j d G l v b j E v c m V h b G d k c C A o M i k v Q X V 0 b 1 J l b W 9 2 Z W R D b 2 x 1 b W 5 z M S 5 7 S 0 5 B L D c 5 f S Z x d W 9 0 O y w m c X V v d D t T Z W N 0 a W 9 u M S 9 y Z W F s Z 2 R w I C g y K S 9 B d X R v U m V t b 3 Z l Z E N v b H V t b n M x L n t L T 1 I s O D B 9 J n F 1 b 3 Q 7 L C Z x d W 9 0 O 1 N l Y 3 R p b 2 4 x L 3 J l Y W x n Z H A g K D I p L 0 F 1 d G 9 S Z W 1 v d m V k Q 2 9 s d W 1 u c z E u e 0 t X V C w 4 M X 0 m c X V v d D s s J n F 1 b 3 Q 7 U 2 V j d G l v b j E v c m V h b G d k c C A o M i k v Q X V 0 b 1 J l b W 9 2 Z W R D b 2 x 1 b W 5 z M S 5 7 T E F P L D g y f S Z x d W 9 0 O y w m c X V v d D t T Z W N 0 a W 9 u M S 9 y Z W F s Z 2 R w I C g y K S 9 B d X R v U m V t b 3 Z l Z E N v b H V t b n M x L n t M Q k 4 s O D N 9 J n F 1 b 3 Q 7 L C Z x d W 9 0 O 1 N l Y 3 R p b 2 4 x L 3 J l Y W x n Z H A g K D I p L 0 F 1 d G 9 S Z W 1 v d m V k Q 2 9 s d W 1 u c z E u e 0 x C U i w 4 N H 0 m c X V v d D s s J n F 1 b 3 Q 7 U 2 V j d G l v b j E v c m V h b G d k c C A o M i k v Q X V 0 b 1 J l b W 9 2 Z W R D b 2 x 1 b W 5 z M S 5 7 T E N B L D g 1 f S Z x d W 9 0 O y w m c X V v d D t T Z W N 0 a W 9 u M S 9 y Z W F s Z 2 R w I C g y K S 9 B d X R v U m V t b 3 Z l Z E N v b H V t b n M x L n t M S 0 E s O D Z 9 J n F 1 b 3 Q 7 L C Z x d W 9 0 O 1 N l Y 3 R p b 2 4 x L 3 J l Y W x n Z H A g K D I p L 0 F 1 d G 9 S Z W 1 v d m V k Q 2 9 s d W 1 u c z E u e 0 x T T y w 4 N 3 0 m c X V v d D s s J n F 1 b 3 Q 7 U 2 V j d G l v b j E v c m V h b G d k c C A o M i k v Q X V 0 b 1 J l b W 9 2 Z W R D b 2 x 1 b W 5 z M S 5 7 T F V Y L D g 4 f S Z x d W 9 0 O y w m c X V v d D t T Z W N 0 a W 9 u M S 9 y Z W F s Z 2 R w I C g y K S 9 B d X R v U m V t b 3 Z l Z E N v b H V t b n M x L n t N Q V I s O D l 9 J n F 1 b 3 Q 7 L C Z x d W 9 0 O 1 N l Y 3 R p b 2 4 x L 3 J l Y W x n Z H A g K D I p L 0 F 1 d G 9 S Z W 1 v d m V k Q 2 9 s d W 1 u c z E u e 0 1 E R y w 5 M H 0 m c X V v d D s s J n F 1 b 3 Q 7 U 2 V j d G l v b j E v c m V h b G d k c C A o M i k v Q X V 0 b 1 J l b W 9 2 Z W R D b 2 x 1 b W 5 z M S 5 7 T U R W L D k x f S Z x d W 9 0 O y w m c X V v d D t T Z W N 0 a W 9 u M S 9 y Z W F s Z 2 R w I C g y K S 9 B d X R v U m V t b 3 Z l Z E N v b H V t b n M x L n t N R V g s O T J 9 J n F 1 b 3 Q 7 L C Z x d W 9 0 O 1 N l Y 3 R p b 2 4 x L 3 J l Y W x n Z H A g K D I p L 0 F 1 d G 9 S Z W 1 v d m V k Q 2 9 s d W 1 u c z E u e 0 1 M S S w 5 M 3 0 m c X V v d D s s J n F 1 b 3 Q 7 U 2 V j d G l v b j E v c m V h b G d k c C A o M i k v Q X V 0 b 1 J l b W 9 2 Z W R D b 2 x 1 b W 5 z M S 5 7 T U x U L D k 0 f S Z x d W 9 0 O y w m c X V v d D t T Z W N 0 a W 9 u M S 9 y Z W F s Z 2 R w I C g y K S 9 B d X R v U m V t b 3 Z l Z E N v b H V t b n M x L n t N T V I s O T V 9 J n F 1 b 3 Q 7 L C Z x d W 9 0 O 1 N l Y 3 R p b 2 4 x L 3 J l Y W x n Z H A g K D I p L 0 F 1 d G 9 S Z W 1 v d m V k Q 2 9 s d W 1 u c z E u e 0 1 O R y w 5 N n 0 m c X V v d D s s J n F 1 b 3 Q 7 U 2 V j d G l v b j E v c m V h b G d k c C A o M i k v Q X V 0 b 1 J l b W 9 2 Z W R D b 2 x 1 b W 5 z M S 5 7 T U 9 a L D k 3 f S Z x d W 9 0 O y w m c X V v d D t T Z W N 0 a W 9 u M S 9 y Z W F s Z 2 R w I C g y K S 9 B d X R v U m V t b 3 Z l Z E N v b H V t b n M x L n t N U l Q s O T h 9 J n F 1 b 3 Q 7 L C Z x d W 9 0 O 1 N l Y 3 R p b 2 4 x L 3 J l Y W x n Z H A g K D I p L 0 F 1 d G 9 S Z W 1 v d m V k Q 2 9 s d W 1 u c z E u e 0 1 T U i w 5 O X 0 m c X V v d D s s J n F 1 b 3 Q 7 U 2 V j d G l v b j E v c m V h b G d k c C A o M i k v Q X V 0 b 1 J l b W 9 2 Z W R D b 2 x 1 b W 5 z M S 5 7 T V V T L D E w M H 0 m c X V v d D s s J n F 1 b 3 Q 7 U 2 V j d G l v b j E v c m V h b G d k c C A o M i k v Q X V 0 b 1 J l b W 9 2 Z W R D b 2 x 1 b W 5 z M S 5 7 T V d J L D E w M X 0 m c X V v d D s s J n F 1 b 3 Q 7 U 2 V j d G l v b j E v c m V h b G d k c C A o M i k v Q X V 0 b 1 J l b W 9 2 Z W R D b 2 x 1 b W 5 z M S 5 7 T V l T L D E w M n 0 m c X V v d D s s J n F 1 b 3 Q 7 U 2 V j d G l v b j E v c m V h b G d k c C A o M i k v Q X V 0 b 1 J l b W 9 2 Z W R D b 2 x 1 b W 5 z M S 5 7 T k F N L D E w M 3 0 m c X V v d D s s J n F 1 b 3 Q 7 U 2 V j d G l v b j E v c m V h b G d k c C A o M i k v Q X V 0 b 1 J l b W 9 2 Z W R D b 2 x 1 b W 5 z M S 5 7 T k V S L D E w N H 0 m c X V v d D s s J n F 1 b 3 Q 7 U 2 V j d G l v b j E v c m V h b G d k c C A o M i k v Q X V 0 b 1 J l b W 9 2 Z W R D b 2 x 1 b W 5 z M S 5 7 T k d B L D E w N X 0 m c X V v d D s s J n F 1 b 3 Q 7 U 2 V j d G l v b j E v c m V h b G d k c C A o M i k v Q X V 0 b 1 J l b W 9 2 Z W R D b 2 x 1 b W 5 z M S 5 7 T k l D L D E w N n 0 m c X V v d D s s J n F 1 b 3 Q 7 U 2 V j d G l v b j E v c m V h b G d k c C A o M i k v Q X V 0 b 1 J l b W 9 2 Z W R D b 2 x 1 b W 5 z M S 5 7 T k x E L D E w N 3 0 m c X V v d D s s J n F 1 b 3 Q 7 U 2 V j d G l v b j E v c m V h b G d k c C A o M i k v Q X V 0 b 1 J l b W 9 2 Z W R D b 2 x 1 b W 5 z M S 5 7 T k 9 S L D E w O H 0 m c X V v d D s s J n F 1 b 3 Q 7 U 2 V j d G l v b j E v c m V h b G d k c C A o M i k v Q X V 0 b 1 J l b W 9 2 Z W R D b 2 x 1 b W 5 z M S 5 7 T l B M L D E w O X 0 m c X V v d D s s J n F 1 b 3 Q 7 U 2 V j d G l v b j E v c m V h b G d k c C A o M i k v Q X V 0 b 1 J l b W 9 2 Z W R D b 2 x 1 b W 5 z M S 5 7 T l p M L D E x M H 0 m c X V v d D s s J n F 1 b 3 Q 7 U 2 V j d G l v b j E v c m V h b G d k c C A o M i k v Q X V 0 b 1 J l b W 9 2 Z W R D b 2 x 1 b W 5 z M S 5 7 T 0 1 O L D E x M X 0 m c X V v d D s s J n F 1 b 3 Q 7 U 2 V j d G l v b j E v c m V h b G d k c C A o M i k v Q X V 0 b 1 J l b W 9 2 Z W R D b 2 x 1 b W 5 z M S 5 7 U E F L L D E x M n 0 m c X V v d D s s J n F 1 b 3 Q 7 U 2 V j d G l v b j E v c m V h b G d k c C A o M i k v Q X V 0 b 1 J l b W 9 2 Z W R D b 2 x 1 b W 5 z M S 5 7 U E F O L D E x M 3 0 m c X V v d D s s J n F 1 b 3 Q 7 U 2 V j d G l v b j E v c m V h b G d k c C A o M i k v Q X V 0 b 1 J l b W 9 2 Z W R D b 2 x 1 b W 5 z M S 5 7 U E V S L D E x N H 0 m c X V v d D s s J n F 1 b 3 Q 7 U 2 V j d G l v b j E v c m V h b G d k c C A o M i k v Q X V 0 b 1 J l b W 9 2 Z W R D b 2 x 1 b W 5 z M S 5 7 U E h M L D E x N X 0 m c X V v d D s s J n F 1 b 3 Q 7 U 2 V j d G l v b j E v c m V h b G d k c C A o M i k v Q X V 0 b 1 J l b W 9 2 Z W R D b 2 x 1 b W 5 z M S 5 7 U E 9 M L D E x N n 0 m c X V v d D s s J n F 1 b 3 Q 7 U 2 V j d G l v b j E v c m V h b G d k c C A o M i k v Q X V 0 b 1 J l b W 9 2 Z W R D b 2 x 1 b W 5 z M S 5 7 U F J U L D E x N 3 0 m c X V v d D s s J n F 1 b 3 Q 7 U 2 V j d G l v b j E v c m V h b G d k c C A o M i k v Q X V 0 b 1 J l b W 9 2 Z W R D b 2 x 1 b W 5 z M S 5 7 U F J Z L D E x O H 0 m c X V v d D s s J n F 1 b 3 Q 7 U 2 V j d G l v b j E v c m V h b G d k c C A o M i k v Q X V 0 b 1 J l b W 9 2 Z W R D b 2 x 1 b W 5 z M S 5 7 U F N F L D E x O X 0 m c X V v d D s s J n F 1 b 3 Q 7 U 2 V j d G l v b j E v c m V h b G d k c C A o M i k v Q X V 0 b 1 J l b W 9 2 Z W R D b 2 x 1 b W 5 z M S 5 7 U k 9 V L D E y M H 0 m c X V v d D s s J n F 1 b 3 Q 7 U 2 V j d G l v b j E v c m V h b G d k c C A o M i k v Q X V 0 b 1 J l b W 9 2 Z W R D b 2 x 1 b W 5 z M S 5 7 U l d B L D E y M X 0 m c X V v d D s s J n F 1 b 3 Q 7 U 2 V j d G l v b j E v c m V h b G d k c C A o M i k v Q X V 0 b 1 J l b W 9 2 Z W R D b 2 x 1 b W 5 z M S 5 7 U 0 F V L D E y M n 0 m c X V v d D s s J n F 1 b 3 Q 7 U 2 V j d G l v b j E v c m V h b G d k c C A o M i k v Q X V 0 b 1 J l b W 9 2 Z W R D b 2 x 1 b W 5 z M S 5 7 U 0 R O L D E y M 3 0 m c X V v d D s s J n F 1 b 3 Q 7 U 2 V j d G l v b j E v c m V h b G d k c C A o M i k v Q X V 0 b 1 J l b W 9 2 Z W R D b 2 x 1 b W 5 z M S 5 7 U 0 V O L D E y N H 0 m c X V v d D s s J n F 1 b 3 Q 7 U 2 V j d G l v b j E v c m V h b G d k c C A o M i k v Q X V 0 b 1 J l b W 9 2 Z W R D b 2 x 1 b W 5 z M S 5 7 U 0 d Q L D E y N X 0 m c X V v d D s s J n F 1 b 3 Q 7 U 2 V j d G l v b j E v c m V h b G d k c C A o M i k v Q X V 0 b 1 J l b W 9 2 Z W R D b 2 x 1 b W 5 z M S 5 7 U 0 x F L D E y N n 0 m c X V v d D s s J n F 1 b 3 Q 7 U 2 V j d G l v b j E v c m V h b G d k c C A o M i k v Q X V 0 b 1 J l b W 9 2 Z W R D b 2 x 1 b W 5 z M S 5 7 U 0 x W L D E y N 3 0 m c X V v d D s s J n F 1 b 3 Q 7 U 2 V j d G l v b j E v c m V h b G d k c C A o M i k v Q X V 0 b 1 J l b W 9 2 Z W R D b 2 x 1 b W 5 z M S 5 7 U 1 R Q L D E y O H 0 m c X V v d D s s J n F 1 b 3 Q 7 U 2 V j d G l v b j E v c m V h b G d k c C A o M i k v Q X V 0 b 1 J l b W 9 2 Z W R D b 2 x 1 b W 5 z M S 5 7 U 1 V S L D E y O X 0 m c X V v d D s s J n F 1 b 3 Q 7 U 2 V j d G l v b j E v c m V h b G d k c C A o M i k v Q X V 0 b 1 J l b W 9 2 Z W R D b 2 x 1 b W 5 z M S 5 7 U 1 d F L D E z M H 0 m c X V v d D s s J n F 1 b 3 Q 7 U 2 V j d G l v b j E v c m V h b G d k c C A o M i k v Q X V 0 b 1 J l b W 9 2 Z W R D b 2 x 1 b W 5 z M S 5 7 U 1 d a L D E z M X 0 m c X V v d D s s J n F 1 b 3 Q 7 U 2 V j d G l v b j E v c m V h b G d k c C A o M i k v Q X V 0 b 1 J l b W 9 2 Z W R D b 2 x 1 b W 5 z M S 5 7 U 1 l D L D E z M n 0 m c X V v d D s s J n F 1 b 3 Q 7 U 2 V j d G l v b j E v c m V h b G d k c C A o M i k v Q X V 0 b 1 J l b W 9 2 Z W R D b 2 x 1 b W 5 z M S 5 7 U 1 l S L D E z M 3 0 m c X V v d D s s J n F 1 b 3 Q 7 U 2 V j d G l v b j E v c m V h b G d k c C A o M i k v Q X V 0 b 1 J l b W 9 2 Z W R D b 2 x 1 b W 5 z M S 5 7 V E N B L D E z N H 0 m c X V v d D s s J n F 1 b 3 Q 7 U 2 V j d G l v b j E v c m V h b G d k c C A o M i k v Q X V 0 b 1 J l b W 9 2 Z W R D b 2 x 1 b W 5 z M S 5 7 V E N E L D E z N X 0 m c X V v d D s s J n F 1 b 3 Q 7 U 2 V j d G l v b j E v c m V h b G d k c C A o M i k v Q X V 0 b 1 J l b W 9 2 Z W R D b 2 x 1 b W 5 z M S 5 7 V E d P L D E z N n 0 m c X V v d D s s J n F 1 b 3 Q 7 U 2 V j d G l v b j E v c m V h b G d k c C A o M i k v Q X V 0 b 1 J l b W 9 2 Z W R D b 2 x 1 b W 5 z M S 5 7 V E h B L D E z N 3 0 m c X V v d D s s J n F 1 b 3 Q 7 U 2 V j d G l v b j E v c m V h b G d k c C A o M i k v Q X V 0 b 1 J l b W 9 2 Z W R D b 2 x 1 b W 5 z M S 5 7 V F R P L D E z O H 0 m c X V v d D s s J n F 1 b 3 Q 7 U 2 V j d G l v b j E v c m V h b G d k c C A o M i k v Q X V 0 b 1 J l b W 9 2 Z W R D b 2 x 1 b W 5 z M S 5 7 V F V O L D E z O X 0 m c X V v d D s s J n F 1 b 3 Q 7 U 2 V j d G l v b j E v c m V h b G d k c C A o M i k v Q X V 0 b 1 J l b W 9 2 Z W R D b 2 x 1 b W 5 z M S 5 7 V F V S L D E 0 M H 0 m c X V v d D s s J n F 1 b 3 Q 7 U 2 V j d G l v b j E v c m V h b G d k c C A o M i k v Q X V 0 b 1 J l b W 9 2 Z W R D b 2 x 1 b W 5 z M S 5 7 V F d O L D E 0 M X 0 m c X V v d D s s J n F 1 b 3 Q 7 U 2 V j d G l v b j E v c m V h b G d k c C A o M i k v Q X V 0 b 1 J l b W 9 2 Z W R D b 2 x 1 b W 5 z M S 5 7 V F p B L D E 0 M n 0 m c X V v d D s s J n F 1 b 3 Q 7 U 2 V j d G l v b j E v c m V h b G d k c C A o M i k v Q X V 0 b 1 J l b W 9 2 Z W R D b 2 x 1 b W 5 z M S 5 7 V U d B L D E 0 M 3 0 m c X V v d D s s J n F 1 b 3 Q 7 U 2 V j d G l v b j E v c m V h b G d k c C A o M i k v Q X V 0 b 1 J l b W 9 2 Z W R D b 2 x 1 b W 5 z M S 5 7 V V J Z L D E 0 N H 0 m c X V v d D s s J n F 1 b 3 Q 7 U 2 V j d G l v b j E v c m V h b G d k c C A o M i k v Q X V 0 b 1 J l b W 9 2 Z W R D b 2 x 1 b W 5 z M S 5 7 V V N B L D E 0 N X 0 m c X V v d D s s J n F 1 b 3 Q 7 U 2 V j d G l v b j E v c m V h b G d k c C A o M i k v Q X V 0 b 1 J l b W 9 2 Z W R D b 2 x 1 b W 5 z M S 5 7 V k N U L D E 0 N n 0 m c X V v d D s s J n F 1 b 3 Q 7 U 2 V j d G l v b j E v c m V h b G d k c C A o M i k v Q X V 0 b 1 J l b W 9 2 Z W R D b 2 x 1 b W 5 z M S 5 7 V k V O L D E 0 N 3 0 m c X V v d D s s J n F 1 b 3 Q 7 U 2 V j d G l v b j E v c m V h b G d k c C A o M i k v Q X V 0 b 1 J l b W 9 2 Z W R D b 2 x 1 b W 5 z M S 5 7 V k d C L D E 0 O H 0 m c X V v d D s s J n F 1 b 3 Q 7 U 2 V j d G l v b j E v c m V h b G d k c C A o M i k v Q X V 0 b 1 J l b W 9 2 Z W R D b 2 x 1 b W 5 z M S 5 7 V k 5 N L D E 0 O X 0 m c X V v d D s s J n F 1 b 3 Q 7 U 2 V j d G l v b j E v c m V h b G d k c C A o M i k v Q X V 0 b 1 J l b W 9 2 Z W R D b 2 x 1 b W 5 z M S 5 7 W k F G L D E 1 M H 0 m c X V v d D s s J n F 1 b 3 Q 7 U 2 V j d G l v b j E v c m V h b G d k c C A o M i k v Q X V 0 b 1 J l b W 9 2 Z W R D b 2 x 1 b W 5 z M S 5 7 W k 1 C L D E 1 M X 0 m c X V v d D s s J n F 1 b 3 Q 7 U 2 V j d G l v b j E v c m V h b G d k c C A o M i k v Q X V 0 b 1 J l b W 9 2 Z W R D b 2 x 1 b W 5 z M S 5 7 W l d F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y Z W F s Z 2 R w I C g y K S 9 B d X R v U m V t b 3 Z l Z E N v b H V t b n M x L n t Z Z W F y L D B 9 J n F 1 b 3 Q 7 L C Z x d W 9 0 O 1 N l Y 3 R p b 2 4 x L 3 J l Y W x n Z H A g K D I p L 0 F 1 d G 9 S Z W 1 v d m V k Q 2 9 s d W 1 u c z E u e 0 F C V y w x f S Z x d W 9 0 O y w m c X V v d D t T Z W N 0 a W 9 u M S 9 y Z W F s Z 2 R w I C g y K S 9 B d X R v U m V t b 3 Z l Z E N v b H V t b n M x L n t B R 0 8 s M n 0 m c X V v d D s s J n F 1 b 3 Q 7 U 2 V j d G l v b j E v c m V h b G d k c C A o M i k v Q X V 0 b 1 J l b W 9 2 Z W R D b 2 x 1 b W 5 z M S 5 7 Q U l B L D N 9 J n F 1 b 3 Q 7 L C Z x d W 9 0 O 1 N l Y 3 R p b 2 4 x L 3 J l Y W x n Z H A g K D I p L 0 F 1 d G 9 S Z W 1 v d m V k Q 2 9 s d W 1 u c z E u e 0 F M Q i w 0 f S Z x d W 9 0 O y w m c X V v d D t T Z W N 0 a W 9 u M S 9 y Z W F s Z 2 R w I C g y K S 9 B d X R v U m V t b 3 Z l Z E N v b H V t b n M x L n t B U k c s N X 0 m c X V v d D s s J n F 1 b 3 Q 7 U 2 V j d G l v b j E v c m V h b G d k c C A o M i k v Q X V 0 b 1 J l b W 9 2 Z W R D b 2 x 1 b W 5 z M S 5 7 Q V R H L D Z 9 J n F 1 b 3 Q 7 L C Z x d W 9 0 O 1 N l Y 3 R p b 2 4 x L 3 J l Y W x n Z H A g K D I p L 0 F 1 d G 9 S Z W 1 v d m V k Q 2 9 s d W 1 u c z E u e 0 F V U y w 3 f S Z x d W 9 0 O y w m c X V v d D t T Z W N 0 a W 9 u M S 9 y Z W F s Z 2 R w I C g y K S 9 B d X R v U m V t b 3 Z l Z E N v b H V t b n M x L n t B V V Q s O H 0 m c X V v d D s s J n F 1 b 3 Q 7 U 2 V j d G l v b j E v c m V h b G d k c C A o M i k v Q X V 0 b 1 J l b W 9 2 Z W R D b 2 x 1 b W 5 z M S 5 7 Q k R J L D l 9 J n F 1 b 3 Q 7 L C Z x d W 9 0 O 1 N l Y 3 R p b 2 4 x L 3 J l Y W x n Z H A g K D I p L 0 F 1 d G 9 S Z W 1 v d m V k Q 2 9 s d W 1 u c z E u e 0 J F T C w x M H 0 m c X V v d D s s J n F 1 b 3 Q 7 U 2 V j d G l v b j E v c m V h b G d k c C A o M i k v Q X V 0 b 1 J l b W 9 2 Z W R D b 2 x 1 b W 5 z M S 5 7 Q k V O L D E x f S Z x d W 9 0 O y w m c X V v d D t T Z W N 0 a W 9 u M S 9 y Z W F s Z 2 R w I C g y K S 9 B d X R v U m V t b 3 Z l Z E N v b H V t b n M x L n t C R k E s M T J 9 J n F 1 b 3 Q 7 L C Z x d W 9 0 O 1 N l Y 3 R p b 2 4 x L 3 J l Y W x n Z H A g K D I p L 0 F 1 d G 9 S Z W 1 v d m V k Q 2 9 s d W 1 u c z E u e 0 J H R C w x M 3 0 m c X V v d D s s J n F 1 b 3 Q 7 U 2 V j d G l v b j E v c m V h b G d k c C A o M i k v Q X V 0 b 1 J l b W 9 2 Z W R D b 2 x 1 b W 5 z M S 5 7 Q k d S L D E 0 f S Z x d W 9 0 O y w m c X V v d D t T Z W N 0 a W 9 u M S 9 y Z W F s Z 2 R w I C g y K S 9 B d X R v U m V t b 3 Z l Z E N v b H V t b n M x L n t C S F I s M T V 9 J n F 1 b 3 Q 7 L C Z x d W 9 0 O 1 N l Y 3 R p b 2 4 x L 3 J l Y W x n Z H A g K D I p L 0 F 1 d G 9 S Z W 1 v d m V k Q 2 9 s d W 1 u c z E u e 0 J I U y w x N n 0 m c X V v d D s s J n F 1 b 3 Q 7 U 2 V j d G l v b j E v c m V h b G d k c C A o M i k v Q X V 0 b 1 J l b W 9 2 Z W R D b 2 x 1 b W 5 z M S 5 7 Q k x a L D E 3 f S Z x d W 9 0 O y w m c X V v d D t T Z W N 0 a W 9 u M S 9 y Z W F s Z 2 R w I C g y K S 9 B d X R v U m V t b 3 Z l Z E N v b H V t b n M x L n t C T V U s M T h 9 J n F 1 b 3 Q 7 L C Z x d W 9 0 O 1 N l Y 3 R p b 2 4 x L 3 J l Y W x n Z H A g K D I p L 0 F 1 d G 9 S Z W 1 v d m V k Q 2 9 s d W 1 u c z E u e 0 J P T C w x O X 0 m c X V v d D s s J n F 1 b 3 Q 7 U 2 V j d G l v b j E v c m V h b G d k c C A o M i k v Q X V 0 b 1 J l b W 9 2 Z W R D b 2 x 1 b W 5 z M S 5 7 Q l J B L D I w f S Z x d W 9 0 O y w m c X V v d D t T Z W N 0 a W 9 u M S 9 y Z W F s Z 2 R w I C g y K S 9 B d X R v U m V t b 3 Z l Z E N v b H V t b n M x L n t C U k I s M j F 9 J n F 1 b 3 Q 7 L C Z x d W 9 0 O 1 N l Y 3 R p b 2 4 x L 3 J l Y W x n Z H A g K D I p L 0 F 1 d G 9 S Z W 1 v d m V k Q 2 9 s d W 1 u c z E u e 0 J U T i w y M n 0 m c X V v d D s s J n F 1 b 3 Q 7 U 2 V j d G l v b j E v c m V h b G d k c C A o M i k v Q X V 0 b 1 J l b W 9 2 Z W R D b 2 x 1 b W 5 z M S 5 7 Q l d B L D I z f S Z x d W 9 0 O y w m c X V v d D t T Z W N 0 a W 9 u M S 9 y Z W F s Z 2 R w I C g y K S 9 B d X R v U m V t b 3 Z l Z E N v b H V t b n M x L n t D Q U Y s M j R 9 J n F 1 b 3 Q 7 L C Z x d W 9 0 O 1 N l Y 3 R p b 2 4 x L 3 J l Y W x n Z H A g K D I p L 0 F 1 d G 9 S Z W 1 v d m V k Q 2 9 s d W 1 u c z E u e 0 N B T i w y N X 0 m c X V v d D s s J n F 1 b 3 Q 7 U 2 V j d G l v b j E v c m V h b G d k c C A o M i k v Q X V 0 b 1 J l b W 9 2 Z W R D b 2 x 1 b W 5 z M S 5 7 Q 0 h F L D I 2 f S Z x d W 9 0 O y w m c X V v d D t T Z W N 0 a W 9 u M S 9 y Z W F s Z 2 R w I C g y K S 9 B d X R v U m V t b 3 Z l Z E N v b H V t b n M x L n t D S E w s M j d 9 J n F 1 b 3 Q 7 L C Z x d W 9 0 O 1 N l Y 3 R p b 2 4 x L 3 J l Y W x n Z H A g K D I p L 0 F 1 d G 9 S Z W 1 v d m V k Q 2 9 s d W 1 u c z E u e 0 N I T i w y O H 0 m c X V v d D s s J n F 1 b 3 Q 7 U 2 V j d G l v b j E v c m V h b G d k c C A o M i k v Q X V 0 b 1 J l b W 9 2 Z W R D b 2 x 1 b W 5 z M S 5 7 Q 0 l W L D I 5 f S Z x d W 9 0 O y w m c X V v d D t T Z W N 0 a W 9 u M S 9 y Z W F s Z 2 R w I C g y K S 9 B d X R v U m V t b 3 Z l Z E N v b H V t b n M x L n t D T V I s M z B 9 J n F 1 b 3 Q 7 L C Z x d W 9 0 O 1 N l Y 3 R p b 2 4 x L 3 J l Y W x n Z H A g K D I p L 0 F 1 d G 9 S Z W 1 v d m V k Q 2 9 s d W 1 u c z E u e 0 N P R C w z M X 0 m c X V v d D s s J n F 1 b 3 Q 7 U 2 V j d G l v b j E v c m V h b G d k c C A o M i k v Q X V 0 b 1 J l b W 9 2 Z W R D b 2 x 1 b W 5 z M S 5 7 Q 0 9 H L D M y f S Z x d W 9 0 O y w m c X V v d D t T Z W N 0 a W 9 u M S 9 y Z W F s Z 2 R w I C g y K S 9 B d X R v U m V t b 3 Z l Z E N v b H V t b n M x L n t D T 0 w s M z N 9 J n F 1 b 3 Q 7 L C Z x d W 9 0 O 1 N l Y 3 R p b 2 4 x L 3 J l Y W x n Z H A g K D I p L 0 F 1 d G 9 S Z W 1 v d m V k Q 2 9 s d W 1 u c z E u e 0 N P T S w z N H 0 m c X V v d D s s J n F 1 b 3 Q 7 U 2 V j d G l v b j E v c m V h b G d k c C A o M i k v Q X V 0 b 1 J l b W 9 2 Z W R D b 2 x 1 b W 5 z M S 5 7 Q 1 B W L D M 1 f S Z x d W 9 0 O y w m c X V v d D t T Z W N 0 a W 9 u M S 9 y Z W F s Z 2 R w I C g y K S 9 B d X R v U m V t b 3 Z l Z E N v b H V t b n M x L n t D U k k s M z Z 9 J n F 1 b 3 Q 7 L C Z x d W 9 0 O 1 N l Y 3 R p b 2 4 x L 3 J l Y W x n Z H A g K D I p L 0 F 1 d G 9 S Z W 1 v d m V k Q 2 9 s d W 1 u c z E u e 0 N Z T S w z N 3 0 m c X V v d D s s J n F 1 b 3 Q 7 U 2 V j d G l v b j E v c m V h b G d k c C A o M i k v Q X V 0 b 1 J l b W 9 2 Z W R D b 2 x 1 b W 5 z M S 5 7 Q 1 l Q L D M 4 f S Z x d W 9 0 O y w m c X V v d D t T Z W N 0 a W 9 u M S 9 y Z W F s Z 2 R w I C g y K S 9 B d X R v U m V t b 3 Z l Z E N v b H V t b n M x L n t E R V U s M z l 9 J n F 1 b 3 Q 7 L C Z x d W 9 0 O 1 N l Y 3 R p b 2 4 x L 3 J l Y W x n Z H A g K D I p L 0 F 1 d G 9 S Z W 1 v d m V k Q 2 9 s d W 1 u c z E u e 0 R K S S w 0 M H 0 m c X V v d D s s J n F 1 b 3 Q 7 U 2 V j d G l v b j E v c m V h b G d k c C A o M i k v Q X V 0 b 1 J l b W 9 2 Z W R D b 2 x 1 b W 5 z M S 5 7 R E 1 B L D Q x f S Z x d W 9 0 O y w m c X V v d D t T Z W N 0 a W 9 u M S 9 y Z W F s Z 2 R w I C g y K S 9 B d X R v U m V t b 3 Z l Z E N v b H V t b n M x L n t E T k s s N D J 9 J n F 1 b 3 Q 7 L C Z x d W 9 0 O 1 N l Y 3 R p b 2 4 x L 3 J l Y W x n Z H A g K D I p L 0 F 1 d G 9 S Z W 1 v d m V k Q 2 9 s d W 1 u c z E u e 0 R P T S w 0 M 3 0 m c X V v d D s s J n F 1 b 3 Q 7 U 2 V j d G l v b j E v c m V h b G d k c C A o M i k v Q X V 0 b 1 J l b W 9 2 Z W R D b 2 x 1 b W 5 z M S 5 7 R F p B L D Q 0 f S Z x d W 9 0 O y w m c X V v d D t T Z W N 0 a W 9 u M S 9 y Z W F s Z 2 R w I C g y K S 9 B d X R v U m V t b 3 Z l Z E N v b H V t b n M x L n t F Q 1 U s N D V 9 J n F 1 b 3 Q 7 L C Z x d W 9 0 O 1 N l Y 3 R p b 2 4 x L 3 J l Y W x n Z H A g K D I p L 0 F 1 d G 9 S Z W 1 v d m V k Q 2 9 s d W 1 u c z E u e 0 V H W S w 0 N n 0 m c X V v d D s s J n F 1 b 3 Q 7 U 2 V j d G l v b j E v c m V h b G d k c C A o M i k v Q X V 0 b 1 J l b W 9 2 Z W R D b 2 x 1 b W 5 z M S 5 7 R V N Q L D Q 3 f S Z x d W 9 0 O y w m c X V v d D t T Z W N 0 a W 9 u M S 9 y Z W F s Z 2 R w I C g y K S 9 B d X R v U m V t b 3 Z l Z E N v b H V t b n M x L n t F V E g s N D h 9 J n F 1 b 3 Q 7 L C Z x d W 9 0 O 1 N l Y 3 R p b 2 4 x L 3 J l Y W x n Z H A g K D I p L 0 F 1 d G 9 S Z W 1 v d m V k Q 2 9 s d W 1 u c z E u e 0 Z J T i w 0 O X 0 m c X V v d D s s J n F 1 b 3 Q 7 U 2 V j d G l v b j E v c m V h b G d k c C A o M i k v Q X V 0 b 1 J l b W 9 2 Z W R D b 2 x 1 b W 5 z M S 5 7 R k p J L D U w f S Z x d W 9 0 O y w m c X V v d D t T Z W N 0 a W 9 u M S 9 y Z W F s Z 2 R w I C g y K S 9 B d X R v U m V t b 3 Z l Z E N v b H V t b n M x L n t G U k E s N T F 9 J n F 1 b 3 Q 7 L C Z x d W 9 0 O 1 N l Y 3 R p b 2 4 x L 3 J l Y W x n Z H A g K D I p L 0 F 1 d G 9 S Z W 1 v d m V k Q 2 9 s d W 1 u c z E u e 0 d B Q i w 1 M n 0 m c X V v d D s s J n F 1 b 3 Q 7 U 2 V j d G l v b j E v c m V h b G d k c C A o M i k v Q X V 0 b 1 J l b W 9 2 Z W R D b 2 x 1 b W 5 z M S 5 7 R 0 J S L D U z f S Z x d W 9 0 O y w m c X V v d D t T Z W N 0 a W 9 u M S 9 y Z W F s Z 2 R w I C g y K S 9 B d X R v U m V t b 3 Z l Z E N v b H V t b n M x L n t H S E E s N T R 9 J n F 1 b 3 Q 7 L C Z x d W 9 0 O 1 N l Y 3 R p b 2 4 x L 3 J l Y W x n Z H A g K D I p L 0 F 1 d G 9 S Z W 1 v d m V k Q 2 9 s d W 1 u c z E u e 0 d J T i w 1 N X 0 m c X V v d D s s J n F 1 b 3 Q 7 U 2 V j d G l v b j E v c m V h b G d k c C A o M i k v Q X V 0 b 1 J l b W 9 2 Z W R D b 2 x 1 b W 5 z M S 5 7 R 0 1 C L D U 2 f S Z x d W 9 0 O y w m c X V v d D t T Z W N 0 a W 9 u M S 9 y Z W F s Z 2 R w I C g y K S 9 B d X R v U m V t b 3 Z l Z E N v b H V t b n M x L n t H T k I s N T d 9 J n F 1 b 3 Q 7 L C Z x d W 9 0 O 1 N l Y 3 R p b 2 4 x L 3 J l Y W x n Z H A g K D I p L 0 F 1 d G 9 S Z W 1 v d m V k Q 2 9 s d W 1 u c z E u e 0 d O U S w 1 O H 0 m c X V v d D s s J n F 1 b 3 Q 7 U 2 V j d G l v b j E v c m V h b G d k c C A o M i k v Q X V 0 b 1 J l b W 9 2 Z W R D b 2 x 1 b W 5 z M S 5 7 R 1 J D L D U 5 f S Z x d W 9 0 O y w m c X V v d D t T Z W N 0 a W 9 u M S 9 y Z W F s Z 2 R w I C g y K S 9 B d X R v U m V t b 3 Z l Z E N v b H V t b n M x L n t H U k Q s N j B 9 J n F 1 b 3 Q 7 L C Z x d W 9 0 O 1 N l Y 3 R p b 2 4 x L 3 J l Y W x n Z H A g K D I p L 0 F 1 d G 9 S Z W 1 v d m V k Q 2 9 s d W 1 u c z E u e 0 d U T S w 2 M X 0 m c X V v d D s s J n F 1 b 3 Q 7 U 2 V j d G l v b j E v c m V h b G d k c C A o M i k v Q X V 0 b 1 J l b W 9 2 Z W R D b 2 x 1 b W 5 z M S 5 7 S E t H L D Y y f S Z x d W 9 0 O y w m c X V v d D t T Z W N 0 a W 9 u M S 9 y Z W F s Z 2 R w I C g y K S 9 B d X R v U m V t b 3 Z l Z E N v b H V t b n M x L n t I T k Q s N j N 9 J n F 1 b 3 Q 7 L C Z x d W 9 0 O 1 N l Y 3 R p b 2 4 x L 3 J l Y W x n Z H A g K D I p L 0 F 1 d G 9 S Z W 1 v d m V k Q 2 9 s d W 1 u c z E u e 0 h U S S w 2 N H 0 m c X V v d D s s J n F 1 b 3 Q 7 U 2 V j d G l v b j E v c m V h b G d k c C A o M i k v Q X V 0 b 1 J l b W 9 2 Z W R D b 2 x 1 b W 5 z M S 5 7 S F V O L D Y 1 f S Z x d W 9 0 O y w m c X V v d D t T Z W N 0 a W 9 u M S 9 y Z W F s Z 2 R w I C g y K S 9 B d X R v U m V t b 3 Z l Z E N v b H V t b n M x L n t J R E 4 s N j Z 9 J n F 1 b 3 Q 7 L C Z x d W 9 0 O 1 N l Y 3 R p b 2 4 x L 3 J l Y W x n Z H A g K D I p L 0 F 1 d G 9 S Z W 1 v d m V k Q 2 9 s d W 1 u c z E u e 0 l O R C w 2 N 3 0 m c X V v d D s s J n F 1 b 3 Q 7 U 2 V j d G l v b j E v c m V h b G d k c C A o M i k v Q X V 0 b 1 J l b W 9 2 Z W R D b 2 x 1 b W 5 z M S 5 7 S V J M L D Y 4 f S Z x d W 9 0 O y w m c X V v d D t T Z W N 0 a W 9 u M S 9 y Z W F s Z 2 R w I C g y K S 9 B d X R v U m V t b 3 Z l Z E N v b H V t b n M x L n t J U k 4 s N j l 9 J n F 1 b 3 Q 7 L C Z x d W 9 0 O 1 N l Y 3 R p b 2 4 x L 3 J l Y W x n Z H A g K D I p L 0 F 1 d G 9 S Z W 1 v d m V k Q 2 9 s d W 1 u c z E u e 0 l S U S w 3 M H 0 m c X V v d D s s J n F 1 b 3 Q 7 U 2 V j d G l v b j E v c m V h b G d k c C A o M i k v Q X V 0 b 1 J l b W 9 2 Z W R D b 2 x 1 b W 5 z M S 5 7 S V N M L D c x f S Z x d W 9 0 O y w m c X V v d D t T Z W N 0 a W 9 u M S 9 y Z W F s Z 2 R w I C g y K S 9 B d X R v U m V t b 3 Z l Z E N v b H V t b n M x L n t J U 1 I s N z J 9 J n F 1 b 3 Q 7 L C Z x d W 9 0 O 1 N l Y 3 R p b 2 4 x L 3 J l Y W x n Z H A g K D I p L 0 F 1 d G 9 S Z W 1 v d m V k Q 2 9 s d W 1 u c z E u e 0 l U Q S w 3 M 3 0 m c X V v d D s s J n F 1 b 3 Q 7 U 2 V j d G l v b j E v c m V h b G d k c C A o M i k v Q X V 0 b 1 J l b W 9 2 Z W R D b 2 x 1 b W 5 z M S 5 7 S k F N L D c 0 f S Z x d W 9 0 O y w m c X V v d D t T Z W N 0 a W 9 u M S 9 y Z W F s Z 2 R w I C g y K S 9 B d X R v U m V t b 3 Z l Z E N v b H V t b n M x L n t K T 1 I s N z V 9 J n F 1 b 3 Q 7 L C Z x d W 9 0 O 1 N l Y 3 R p b 2 4 x L 3 J l Y W x n Z H A g K D I p L 0 F 1 d G 9 S Z W 1 v d m V k Q 2 9 s d W 1 u c z E u e 0 p Q T i w 3 N n 0 m c X V v d D s s J n F 1 b 3 Q 7 U 2 V j d G l v b j E v c m V h b G d k c C A o M i k v Q X V 0 b 1 J l b W 9 2 Z W R D b 2 x 1 b W 5 z M S 5 7 S 0 V O L D c 3 f S Z x d W 9 0 O y w m c X V v d D t T Z W N 0 a W 9 u M S 9 y Z W F s Z 2 R w I C g y K S 9 B d X R v U m V t b 3 Z l Z E N v b H V t b n M x L n t L S E 0 s N z h 9 J n F 1 b 3 Q 7 L C Z x d W 9 0 O 1 N l Y 3 R p b 2 4 x L 3 J l Y W x n Z H A g K D I p L 0 F 1 d G 9 S Z W 1 v d m V k Q 2 9 s d W 1 u c z E u e 0 t O Q S w 3 O X 0 m c X V v d D s s J n F 1 b 3 Q 7 U 2 V j d G l v b j E v c m V h b G d k c C A o M i k v Q X V 0 b 1 J l b W 9 2 Z W R D b 2 x 1 b W 5 z M S 5 7 S 0 9 S L D g w f S Z x d W 9 0 O y w m c X V v d D t T Z W N 0 a W 9 u M S 9 y Z W F s Z 2 R w I C g y K S 9 B d X R v U m V t b 3 Z l Z E N v b H V t b n M x L n t L V 1 Q s O D F 9 J n F 1 b 3 Q 7 L C Z x d W 9 0 O 1 N l Y 3 R p b 2 4 x L 3 J l Y W x n Z H A g K D I p L 0 F 1 d G 9 S Z W 1 v d m V k Q 2 9 s d W 1 u c z E u e 0 x B T y w 4 M n 0 m c X V v d D s s J n F 1 b 3 Q 7 U 2 V j d G l v b j E v c m V h b G d k c C A o M i k v Q X V 0 b 1 J l b W 9 2 Z W R D b 2 x 1 b W 5 z M S 5 7 T E J O L D g z f S Z x d W 9 0 O y w m c X V v d D t T Z W N 0 a W 9 u M S 9 y Z W F s Z 2 R w I C g y K S 9 B d X R v U m V t b 3 Z l Z E N v b H V t b n M x L n t M Q l I s O D R 9 J n F 1 b 3 Q 7 L C Z x d W 9 0 O 1 N l Y 3 R p b 2 4 x L 3 J l Y W x n Z H A g K D I p L 0 F 1 d G 9 S Z W 1 v d m V k Q 2 9 s d W 1 u c z E u e 0 x D Q S w 4 N X 0 m c X V v d D s s J n F 1 b 3 Q 7 U 2 V j d G l v b j E v c m V h b G d k c C A o M i k v Q X V 0 b 1 J l b W 9 2 Z W R D b 2 x 1 b W 5 z M S 5 7 T E t B L D g 2 f S Z x d W 9 0 O y w m c X V v d D t T Z W N 0 a W 9 u M S 9 y Z W F s Z 2 R w I C g y K S 9 B d X R v U m V t b 3 Z l Z E N v b H V t b n M x L n t M U 0 8 s O D d 9 J n F 1 b 3 Q 7 L C Z x d W 9 0 O 1 N l Y 3 R p b 2 4 x L 3 J l Y W x n Z H A g K D I p L 0 F 1 d G 9 S Z W 1 v d m V k Q 2 9 s d W 1 u c z E u e 0 x V W C w 4 O H 0 m c X V v d D s s J n F 1 b 3 Q 7 U 2 V j d G l v b j E v c m V h b G d k c C A o M i k v Q X V 0 b 1 J l b W 9 2 Z W R D b 2 x 1 b W 5 z M S 5 7 T U F S L D g 5 f S Z x d W 9 0 O y w m c X V v d D t T Z W N 0 a W 9 u M S 9 y Z W F s Z 2 R w I C g y K S 9 B d X R v U m V t b 3 Z l Z E N v b H V t b n M x L n t N R E c s O T B 9 J n F 1 b 3 Q 7 L C Z x d W 9 0 O 1 N l Y 3 R p b 2 4 x L 3 J l Y W x n Z H A g K D I p L 0 F 1 d G 9 S Z W 1 v d m V k Q 2 9 s d W 1 u c z E u e 0 1 E V i w 5 M X 0 m c X V v d D s s J n F 1 b 3 Q 7 U 2 V j d G l v b j E v c m V h b G d k c C A o M i k v Q X V 0 b 1 J l b W 9 2 Z W R D b 2 x 1 b W 5 z M S 5 7 T U V Y L D k y f S Z x d W 9 0 O y w m c X V v d D t T Z W N 0 a W 9 u M S 9 y Z W F s Z 2 R w I C g y K S 9 B d X R v U m V t b 3 Z l Z E N v b H V t b n M x L n t N T E k s O T N 9 J n F 1 b 3 Q 7 L C Z x d W 9 0 O 1 N l Y 3 R p b 2 4 x L 3 J l Y W x n Z H A g K D I p L 0 F 1 d G 9 S Z W 1 v d m V k Q 2 9 s d W 1 u c z E u e 0 1 M V C w 5 N H 0 m c X V v d D s s J n F 1 b 3 Q 7 U 2 V j d G l v b j E v c m V h b G d k c C A o M i k v Q X V 0 b 1 J l b W 9 2 Z W R D b 2 x 1 b W 5 z M S 5 7 T U 1 S L D k 1 f S Z x d W 9 0 O y w m c X V v d D t T Z W N 0 a W 9 u M S 9 y Z W F s Z 2 R w I C g y K S 9 B d X R v U m V t b 3 Z l Z E N v b H V t b n M x L n t N T k c s O T Z 9 J n F 1 b 3 Q 7 L C Z x d W 9 0 O 1 N l Y 3 R p b 2 4 x L 3 J l Y W x n Z H A g K D I p L 0 F 1 d G 9 S Z W 1 v d m V k Q 2 9 s d W 1 u c z E u e 0 1 P W i w 5 N 3 0 m c X V v d D s s J n F 1 b 3 Q 7 U 2 V j d G l v b j E v c m V h b G d k c C A o M i k v Q X V 0 b 1 J l b W 9 2 Z W R D b 2 x 1 b W 5 z M S 5 7 T V J U L D k 4 f S Z x d W 9 0 O y w m c X V v d D t T Z W N 0 a W 9 u M S 9 y Z W F s Z 2 R w I C g y K S 9 B d X R v U m V t b 3 Z l Z E N v b H V t b n M x L n t N U 1 I s O T l 9 J n F 1 b 3 Q 7 L C Z x d W 9 0 O 1 N l Y 3 R p b 2 4 x L 3 J l Y W x n Z H A g K D I p L 0 F 1 d G 9 S Z W 1 v d m V k Q 2 9 s d W 1 u c z E u e 0 1 V U y w x M D B 9 J n F 1 b 3 Q 7 L C Z x d W 9 0 O 1 N l Y 3 R p b 2 4 x L 3 J l Y W x n Z H A g K D I p L 0 F 1 d G 9 S Z W 1 v d m V k Q 2 9 s d W 1 u c z E u e 0 1 X S S w x M D F 9 J n F 1 b 3 Q 7 L C Z x d W 9 0 O 1 N l Y 3 R p b 2 4 x L 3 J l Y W x n Z H A g K D I p L 0 F 1 d G 9 S Z W 1 v d m V k Q 2 9 s d W 1 u c z E u e 0 1 Z U y w x M D J 9 J n F 1 b 3 Q 7 L C Z x d W 9 0 O 1 N l Y 3 R p b 2 4 x L 3 J l Y W x n Z H A g K D I p L 0 F 1 d G 9 S Z W 1 v d m V k Q 2 9 s d W 1 u c z E u e 0 5 B T S w x M D N 9 J n F 1 b 3 Q 7 L C Z x d W 9 0 O 1 N l Y 3 R p b 2 4 x L 3 J l Y W x n Z H A g K D I p L 0 F 1 d G 9 S Z W 1 v d m V k Q 2 9 s d W 1 u c z E u e 0 5 F U i w x M D R 9 J n F 1 b 3 Q 7 L C Z x d W 9 0 O 1 N l Y 3 R p b 2 4 x L 3 J l Y W x n Z H A g K D I p L 0 F 1 d G 9 S Z W 1 v d m V k Q 2 9 s d W 1 u c z E u e 0 5 H Q S w x M D V 9 J n F 1 b 3 Q 7 L C Z x d W 9 0 O 1 N l Y 3 R p b 2 4 x L 3 J l Y W x n Z H A g K D I p L 0 F 1 d G 9 S Z W 1 v d m V k Q 2 9 s d W 1 u c z E u e 0 5 J Q y w x M D Z 9 J n F 1 b 3 Q 7 L C Z x d W 9 0 O 1 N l Y 3 R p b 2 4 x L 3 J l Y W x n Z H A g K D I p L 0 F 1 d G 9 S Z W 1 v d m V k Q 2 9 s d W 1 u c z E u e 0 5 M R C w x M D d 9 J n F 1 b 3 Q 7 L C Z x d W 9 0 O 1 N l Y 3 R p b 2 4 x L 3 J l Y W x n Z H A g K D I p L 0 F 1 d G 9 S Z W 1 v d m V k Q 2 9 s d W 1 u c z E u e 0 5 P U i w x M D h 9 J n F 1 b 3 Q 7 L C Z x d W 9 0 O 1 N l Y 3 R p b 2 4 x L 3 J l Y W x n Z H A g K D I p L 0 F 1 d G 9 S Z W 1 v d m V k Q 2 9 s d W 1 u c z E u e 0 5 Q T C w x M D l 9 J n F 1 b 3 Q 7 L C Z x d W 9 0 O 1 N l Y 3 R p b 2 4 x L 3 J l Y W x n Z H A g K D I p L 0 F 1 d G 9 S Z W 1 v d m V k Q 2 9 s d W 1 u c z E u e 0 5 a T C w x M T B 9 J n F 1 b 3 Q 7 L C Z x d W 9 0 O 1 N l Y 3 R p b 2 4 x L 3 J l Y W x n Z H A g K D I p L 0 F 1 d G 9 S Z W 1 v d m V k Q 2 9 s d W 1 u c z E u e 0 9 N T i w x M T F 9 J n F 1 b 3 Q 7 L C Z x d W 9 0 O 1 N l Y 3 R p b 2 4 x L 3 J l Y W x n Z H A g K D I p L 0 F 1 d G 9 S Z W 1 v d m V k Q 2 9 s d W 1 u c z E u e 1 B B S y w x M T J 9 J n F 1 b 3 Q 7 L C Z x d W 9 0 O 1 N l Y 3 R p b 2 4 x L 3 J l Y W x n Z H A g K D I p L 0 F 1 d G 9 S Z W 1 v d m V k Q 2 9 s d W 1 u c z E u e 1 B B T i w x M T N 9 J n F 1 b 3 Q 7 L C Z x d W 9 0 O 1 N l Y 3 R p b 2 4 x L 3 J l Y W x n Z H A g K D I p L 0 F 1 d G 9 S Z W 1 v d m V k Q 2 9 s d W 1 u c z E u e 1 B F U i w x M T R 9 J n F 1 b 3 Q 7 L C Z x d W 9 0 O 1 N l Y 3 R p b 2 4 x L 3 J l Y W x n Z H A g K D I p L 0 F 1 d G 9 S Z W 1 v d m V k Q 2 9 s d W 1 u c z E u e 1 B I T C w x M T V 9 J n F 1 b 3 Q 7 L C Z x d W 9 0 O 1 N l Y 3 R p b 2 4 x L 3 J l Y W x n Z H A g K D I p L 0 F 1 d G 9 S Z W 1 v d m V k Q 2 9 s d W 1 u c z E u e 1 B P T C w x M T Z 9 J n F 1 b 3 Q 7 L C Z x d W 9 0 O 1 N l Y 3 R p b 2 4 x L 3 J l Y W x n Z H A g K D I p L 0 F 1 d G 9 S Z W 1 v d m V k Q 2 9 s d W 1 u c z E u e 1 B S V C w x M T d 9 J n F 1 b 3 Q 7 L C Z x d W 9 0 O 1 N l Y 3 R p b 2 4 x L 3 J l Y W x n Z H A g K D I p L 0 F 1 d G 9 S Z W 1 v d m V k Q 2 9 s d W 1 u c z E u e 1 B S W S w x M T h 9 J n F 1 b 3 Q 7 L C Z x d W 9 0 O 1 N l Y 3 R p b 2 4 x L 3 J l Y W x n Z H A g K D I p L 0 F 1 d G 9 S Z W 1 v d m V k Q 2 9 s d W 1 u c z E u e 1 B T R S w x M T l 9 J n F 1 b 3 Q 7 L C Z x d W 9 0 O 1 N l Y 3 R p b 2 4 x L 3 J l Y W x n Z H A g K D I p L 0 F 1 d G 9 S Z W 1 v d m V k Q 2 9 s d W 1 u c z E u e 1 J P V S w x M j B 9 J n F 1 b 3 Q 7 L C Z x d W 9 0 O 1 N l Y 3 R p b 2 4 x L 3 J l Y W x n Z H A g K D I p L 0 F 1 d G 9 S Z W 1 v d m V k Q 2 9 s d W 1 u c z E u e 1 J X Q S w x M j F 9 J n F 1 b 3 Q 7 L C Z x d W 9 0 O 1 N l Y 3 R p b 2 4 x L 3 J l Y W x n Z H A g K D I p L 0 F 1 d G 9 S Z W 1 v d m V k Q 2 9 s d W 1 u c z E u e 1 N B V S w x M j J 9 J n F 1 b 3 Q 7 L C Z x d W 9 0 O 1 N l Y 3 R p b 2 4 x L 3 J l Y W x n Z H A g K D I p L 0 F 1 d G 9 S Z W 1 v d m V k Q 2 9 s d W 1 u c z E u e 1 N E T i w x M j N 9 J n F 1 b 3 Q 7 L C Z x d W 9 0 O 1 N l Y 3 R p b 2 4 x L 3 J l Y W x n Z H A g K D I p L 0 F 1 d G 9 S Z W 1 v d m V k Q 2 9 s d W 1 u c z E u e 1 N F T i w x M j R 9 J n F 1 b 3 Q 7 L C Z x d W 9 0 O 1 N l Y 3 R p b 2 4 x L 3 J l Y W x n Z H A g K D I p L 0 F 1 d G 9 S Z W 1 v d m V k Q 2 9 s d W 1 u c z E u e 1 N H U C w x M j V 9 J n F 1 b 3 Q 7 L C Z x d W 9 0 O 1 N l Y 3 R p b 2 4 x L 3 J l Y W x n Z H A g K D I p L 0 F 1 d G 9 S Z W 1 v d m V k Q 2 9 s d W 1 u c z E u e 1 N M R S w x M j Z 9 J n F 1 b 3 Q 7 L C Z x d W 9 0 O 1 N l Y 3 R p b 2 4 x L 3 J l Y W x n Z H A g K D I p L 0 F 1 d G 9 S Z W 1 v d m V k Q 2 9 s d W 1 u c z E u e 1 N M V i w x M j d 9 J n F 1 b 3 Q 7 L C Z x d W 9 0 O 1 N l Y 3 R p b 2 4 x L 3 J l Y W x n Z H A g K D I p L 0 F 1 d G 9 S Z W 1 v d m V k Q 2 9 s d W 1 u c z E u e 1 N U U C w x M j h 9 J n F 1 b 3 Q 7 L C Z x d W 9 0 O 1 N l Y 3 R p b 2 4 x L 3 J l Y W x n Z H A g K D I p L 0 F 1 d G 9 S Z W 1 v d m V k Q 2 9 s d W 1 u c z E u e 1 N V U i w x M j l 9 J n F 1 b 3 Q 7 L C Z x d W 9 0 O 1 N l Y 3 R p b 2 4 x L 3 J l Y W x n Z H A g K D I p L 0 F 1 d G 9 S Z W 1 v d m V k Q 2 9 s d W 1 u c z E u e 1 N X R S w x M z B 9 J n F 1 b 3 Q 7 L C Z x d W 9 0 O 1 N l Y 3 R p b 2 4 x L 3 J l Y W x n Z H A g K D I p L 0 F 1 d G 9 S Z W 1 v d m V k Q 2 9 s d W 1 u c z E u e 1 N X W i w x M z F 9 J n F 1 b 3 Q 7 L C Z x d W 9 0 O 1 N l Y 3 R p b 2 4 x L 3 J l Y W x n Z H A g K D I p L 0 F 1 d G 9 S Z W 1 v d m V k Q 2 9 s d W 1 u c z E u e 1 N Z Q y w x M z J 9 J n F 1 b 3 Q 7 L C Z x d W 9 0 O 1 N l Y 3 R p b 2 4 x L 3 J l Y W x n Z H A g K D I p L 0 F 1 d G 9 S Z W 1 v d m V k Q 2 9 s d W 1 u c z E u e 1 N Z U i w x M z N 9 J n F 1 b 3 Q 7 L C Z x d W 9 0 O 1 N l Y 3 R p b 2 4 x L 3 J l Y W x n Z H A g K D I p L 0 F 1 d G 9 S Z W 1 v d m V k Q 2 9 s d W 1 u c z E u e 1 R D Q S w x M z R 9 J n F 1 b 3 Q 7 L C Z x d W 9 0 O 1 N l Y 3 R p b 2 4 x L 3 J l Y W x n Z H A g K D I p L 0 F 1 d G 9 S Z W 1 v d m V k Q 2 9 s d W 1 u c z E u e 1 R D R C w x M z V 9 J n F 1 b 3 Q 7 L C Z x d W 9 0 O 1 N l Y 3 R p b 2 4 x L 3 J l Y W x n Z H A g K D I p L 0 F 1 d G 9 S Z W 1 v d m V k Q 2 9 s d W 1 u c z E u e 1 R H T y w x M z Z 9 J n F 1 b 3 Q 7 L C Z x d W 9 0 O 1 N l Y 3 R p b 2 4 x L 3 J l Y W x n Z H A g K D I p L 0 F 1 d G 9 S Z W 1 v d m V k Q 2 9 s d W 1 u c z E u e 1 R I Q S w x M z d 9 J n F 1 b 3 Q 7 L C Z x d W 9 0 O 1 N l Y 3 R p b 2 4 x L 3 J l Y W x n Z H A g K D I p L 0 F 1 d G 9 S Z W 1 v d m V k Q 2 9 s d W 1 u c z E u e 1 R U T y w x M z h 9 J n F 1 b 3 Q 7 L C Z x d W 9 0 O 1 N l Y 3 R p b 2 4 x L 3 J l Y W x n Z H A g K D I p L 0 F 1 d G 9 S Z W 1 v d m V k Q 2 9 s d W 1 u c z E u e 1 R V T i w x M z l 9 J n F 1 b 3 Q 7 L C Z x d W 9 0 O 1 N l Y 3 R p b 2 4 x L 3 J l Y W x n Z H A g K D I p L 0 F 1 d G 9 S Z W 1 v d m V k Q 2 9 s d W 1 u c z E u e 1 R V U i w x N D B 9 J n F 1 b 3 Q 7 L C Z x d W 9 0 O 1 N l Y 3 R p b 2 4 x L 3 J l Y W x n Z H A g K D I p L 0 F 1 d G 9 S Z W 1 v d m V k Q 2 9 s d W 1 u c z E u e 1 R X T i w x N D F 9 J n F 1 b 3 Q 7 L C Z x d W 9 0 O 1 N l Y 3 R p b 2 4 x L 3 J l Y W x n Z H A g K D I p L 0 F 1 d G 9 S Z W 1 v d m V k Q 2 9 s d W 1 u c z E u e 1 R a Q S w x N D J 9 J n F 1 b 3 Q 7 L C Z x d W 9 0 O 1 N l Y 3 R p b 2 4 x L 3 J l Y W x n Z H A g K D I p L 0 F 1 d G 9 S Z W 1 v d m V k Q 2 9 s d W 1 u c z E u e 1 V H Q S w x N D N 9 J n F 1 b 3 Q 7 L C Z x d W 9 0 O 1 N l Y 3 R p b 2 4 x L 3 J l Y W x n Z H A g K D I p L 0 F 1 d G 9 S Z W 1 v d m V k Q 2 9 s d W 1 u c z E u e 1 V S W S w x N D R 9 J n F 1 b 3 Q 7 L C Z x d W 9 0 O 1 N l Y 3 R p b 2 4 x L 3 J l Y W x n Z H A g K D I p L 0 F 1 d G 9 S Z W 1 v d m V k Q 2 9 s d W 1 u c z E u e 1 V T Q S w x N D V 9 J n F 1 b 3 Q 7 L C Z x d W 9 0 O 1 N l Y 3 R p b 2 4 x L 3 J l Y W x n Z H A g K D I p L 0 F 1 d G 9 S Z W 1 v d m V k Q 2 9 s d W 1 u c z E u e 1 Z D V C w x N D Z 9 J n F 1 b 3 Q 7 L C Z x d W 9 0 O 1 N l Y 3 R p b 2 4 x L 3 J l Y W x n Z H A g K D I p L 0 F 1 d G 9 S Z W 1 v d m V k Q 2 9 s d W 1 u c z E u e 1 Z F T i w x N D d 9 J n F 1 b 3 Q 7 L C Z x d W 9 0 O 1 N l Y 3 R p b 2 4 x L 3 J l Y W x n Z H A g K D I p L 0 F 1 d G 9 S Z W 1 v d m V k Q 2 9 s d W 1 u c z E u e 1 Z H Q i w x N D h 9 J n F 1 b 3 Q 7 L C Z x d W 9 0 O 1 N l Y 3 R p b 2 4 x L 3 J l Y W x n Z H A g K D I p L 0 F 1 d G 9 S Z W 1 v d m V k Q 2 9 s d W 1 u c z E u e 1 Z O T S w x N D l 9 J n F 1 b 3 Q 7 L C Z x d W 9 0 O 1 N l Y 3 R p b 2 4 x L 3 J l Y W x n Z H A g K D I p L 0 F 1 d G 9 S Z W 1 v d m V k Q 2 9 s d W 1 u c z E u e 1 p B R i w x N T B 9 J n F 1 b 3 Q 7 L C Z x d W 9 0 O 1 N l Y 3 R p b 2 4 x L 3 J l Y W x n Z H A g K D I p L 0 F 1 d G 9 S Z W 1 v d m V k Q 2 9 s d W 1 u c z E u e 1 p N Q i w x N T F 9 J n F 1 b 3 Q 7 L C Z x d W 9 0 O 1 N l Y 3 R p b 2 4 x L 3 J l Y W x n Z H A g K D I p L 0 F 1 d G 9 S Z W 1 v d m V k Q 2 9 s d W 1 u c z E u e 1 p X R S w x N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Z 2 R w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s Z 2 R w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s Z 2 R w J T I w J T I 4 M i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h g F V i A G k d X j A N B g k q h k i G 9 w 0 B A Q E F A A S C A g A e z Q F C D m t i 5 S Z y d y a J J H Z v e P 5 C k b t 5 / N i M M k 4 Z a z O 9 D e N I O P f C L R z W d 9 Y 6 X 4 T C t + I E t D p W V G p y Y w o h V 7 N s C W G y x Y A 9 + 2 e L r r 8 l 6 P W s / C A Z o 5 w p z 1 J D j 3 U 1 V m Y E S a M s u u z b s v 1 g f o 6 Z C T f m Q V M u v a O B H c m D / i K F j x j L M w d u 5 x o 5 z + 3 W 8 i l k 9 o m / 2 Q j M B k K R p V M c a g r S B f 1 S 0 i 9 W V R g k b l 3 u D u W K R h k a O U 3 o H c Z t + M s K d 8 V o W H Q 7 s v 1 z O b / n 3 D m d e z l O B i T 5 E 2 / h 7 9 q t p H b f a 4 w 0 4 v + S J m 5 H u 4 e 9 8 P K m 0 p Z b N 5 C l D P 0 B m t B Y W 4 o m T + j U O 2 F f 4 7 m T 4 h u f C o x N U a 2 9 u r W y N a R D 7 M J x / g 3 k I G V a w r 6 a U B Y Z q G U d M J u 5 V x P H 9 P U j 8 9 j Y + W Q 2 3 n K X 8 G h 5 m C S n D 7 x P l Z O 6 z 3 E G g x Z + I d I F l c H O U x P Q U Z m y q 2 D I 1 W x / c t K 7 G 9 G s a x u z R 5 0 N O A p / i k 3 H l z U P r 5 d 1 K W 8 P W r B d d i I B Q N B 9 Z X Y + Y e X f 7 U 6 S 8 J q w L 1 + d a K V n G f k W z I t z b P v j o 4 E T g j 4 B r x U m 5 j B p t j x E u I M 8 q j 1 L V A g q B h W j 7 P F b v Q B l j k 4 u / t U f D s F I 3 3 j u 9 h v 2 S i H u R o U W 6 e X E K u r w 8 8 z 1 p e v f L X c w U v 9 b T 9 g b j Q x V Y z k U K X h J 7 Y B 2 6 b b m T Y e o 7 t Q o 9 j 4 h b V B V E n / g F e x d f i h H E 9 p / h 9 b r B j B 8 B g k q h k i G 9 w 0 B B w E w H Q Y J Y I Z I A W U D B A E q B B B X l D w t u c r p 3 X T L a r g n 0 r 6 W g F A J y O l f K K Z v f n s d k / 7 p g + R o N e l M 0 L I K y Z O 5 1 y q l c C D J I 5 Y a 5 w X P M u M G t V 6 G K Y 2 y o j C Q 1 H n F q 3 7 + S p Y 7 M l u Q U T + 9 e Z Z u U S C i c q Z p 2 F y 2 H v V i a g = = < / D a t a M a s h u p > 
</file>

<file path=customXml/itemProps1.xml><?xml version="1.0" encoding="utf-8"?>
<ds:datastoreItem xmlns:ds="http://schemas.openxmlformats.org/officeDocument/2006/customXml" ds:itemID="{19CD5880-5096-3941-9012-9CB64A5269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Wage47</vt:lpstr>
      <vt:lpstr>Sheet1</vt:lpstr>
      <vt:lpstr>realgdp</vt:lpstr>
      <vt:lpstr>realgdp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Zhang</dc:creator>
  <cp:lastModifiedBy>Stella Zhang</cp:lastModifiedBy>
  <dcterms:created xsi:type="dcterms:W3CDTF">2024-03-26T20:19:10Z</dcterms:created>
  <dcterms:modified xsi:type="dcterms:W3CDTF">2024-09-16T20:42:46Z</dcterms:modified>
</cp:coreProperties>
</file>