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uba1/Documents/Minisumo_Robot_Online_Project/Minisumo_EDU_1/Hardware/"/>
    </mc:Choice>
  </mc:AlternateContent>
  <xr:revisionPtr revIDLastSave="0" documentId="13_ncr:1_{E474E2A2-84BA-6949-A646-D084FE5D8F97}" xr6:coauthVersionLast="45" xr6:coauthVersionMax="45" xr10:uidLastSave="{00000000-0000-0000-0000-000000000000}"/>
  <bookViews>
    <workbookView xWindow="28800" yWindow="-8180" windowWidth="38400" windowHeight="21600" activeTab="2" xr2:uid="{469D3D62-57C0-F542-B8A2-F47E0700866B}"/>
  </bookViews>
  <sheets>
    <sheet name="Mainboard_And_Sensors" sheetId="1" r:id="rId1"/>
    <sheet name="Mechanical" sheetId="2" r:id="rId2"/>
    <sheet name="TOTAL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3" l="1"/>
  <c r="F17" i="2"/>
  <c r="D6" i="3"/>
  <c r="D9" i="3"/>
  <c r="D18" i="3"/>
  <c r="D21" i="3"/>
  <c r="H26" i="1"/>
  <c r="H13" i="1"/>
  <c r="H25" i="1"/>
  <c r="H5" i="1"/>
  <c r="H6" i="1"/>
  <c r="H7" i="1"/>
  <c r="H8" i="1"/>
  <c r="H9" i="1"/>
  <c r="H10" i="1"/>
  <c r="H11" i="1"/>
  <c r="H12" i="1"/>
  <c r="H14" i="1"/>
  <c r="H15" i="1"/>
  <c r="H16" i="1"/>
  <c r="H17" i="1"/>
  <c r="H18" i="1"/>
  <c r="H19" i="1"/>
  <c r="H20" i="1"/>
  <c r="H21" i="1"/>
  <c r="H22" i="1"/>
  <c r="H23" i="1"/>
  <c r="H24" i="1"/>
  <c r="H27" i="1"/>
</calcChain>
</file>

<file path=xl/sharedStrings.xml><?xml version="1.0" encoding="utf-8"?>
<sst xmlns="http://schemas.openxmlformats.org/spreadsheetml/2006/main" count="143" uniqueCount="116">
  <si>
    <t>Qty</t>
  </si>
  <si>
    <t>Value</t>
  </si>
  <si>
    <t>Package</t>
  </si>
  <si>
    <t>Parts</t>
  </si>
  <si>
    <t>B3F-10XX</t>
  </si>
  <si>
    <t>S1, S2</t>
  </si>
  <si>
    <t>DS-02</t>
  </si>
  <si>
    <t>S3</t>
  </si>
  <si>
    <t>MA03-2</t>
  </si>
  <si>
    <t>COLOR_SENSOR</t>
  </si>
  <si>
    <t>100R</t>
  </si>
  <si>
    <t>M0805</t>
  </si>
  <si>
    <t>R6</t>
  </si>
  <si>
    <t>100nF</t>
  </si>
  <si>
    <t>C0805</t>
  </si>
  <si>
    <t>10K</t>
  </si>
  <si>
    <t>R1, R2, R5, R15</t>
  </si>
  <si>
    <t>1K</t>
  </si>
  <si>
    <t>R16</t>
  </si>
  <si>
    <t>47uF</t>
  </si>
  <si>
    <t>E3,5-8</t>
  </si>
  <si>
    <t>C11, C12</t>
  </si>
  <si>
    <t>4K7</t>
  </si>
  <si>
    <t>R3, R4</t>
  </si>
  <si>
    <t>ARDUINO_NANO_V3</t>
  </si>
  <si>
    <t>ARDUINO</t>
  </si>
  <si>
    <t>D-PAK_TO252AA</t>
  </si>
  <si>
    <t>Q1</t>
  </si>
  <si>
    <t>JST_ZH_3</t>
  </si>
  <si>
    <t>AKU, BALANCER</t>
  </si>
  <si>
    <t>OLED_128X32</t>
  </si>
  <si>
    <t>OLED</t>
  </si>
  <si>
    <t>START_MODULE</t>
  </si>
  <si>
    <t>U$12</t>
  </si>
  <si>
    <t>TB6612POLOLU</t>
  </si>
  <si>
    <t>POLOLU</t>
  </si>
  <si>
    <t>U$4, U$5</t>
  </si>
  <si>
    <t>TSOP4838</t>
  </si>
  <si>
    <t>TSOP</t>
  </si>
  <si>
    <t>U$2</t>
  </si>
  <si>
    <t>VL53L0X_4</t>
  </si>
  <si>
    <t>U$1, U$3, U$8, U$9</t>
  </si>
  <si>
    <t>VL53L0XCJ_2</t>
  </si>
  <si>
    <t>LINKS</t>
  </si>
  <si>
    <t>https://www.tme.eu/pl/details/smd0805-100r/rezystory-smd-0805/royal-ohm/0805s8j0101t5e/</t>
  </si>
  <si>
    <t>Price for one</t>
  </si>
  <si>
    <t>https://www.tme.eu/pl/details/smd0805-1k/rezystory-smd-0805/royal-ohm/0805s8j0102t5e/</t>
  </si>
  <si>
    <t>https://www.tme.eu/pl/details/smd0805-4k7/rezystory-smd-0805/royal-ohm/0805s8j0472t5e/</t>
  </si>
  <si>
    <t>https://www.tme.eu/pl/details/crcw080510k0fktabc/rezystory-smd-0805/vishay/</t>
  </si>
  <si>
    <t xml:space="preserve">C1, C2, C3, C4, C5, C6, C7, C8, C9, C10, C13, C14, C15, C16, C17, C18 </t>
  </si>
  <si>
    <t>https://www.tme.eu/pl/details/cl21b104kbcnnnc/kondensatory-mlcc-smd-0805/samsung/</t>
  </si>
  <si>
    <t>https://www.tme.eu/pl/details/ce-47_50pht/kondensatory-elektrolityczne-tht-105degc/samwha/rd1h476m6l011bb/</t>
  </si>
  <si>
    <t xml:space="preserve">IRFR5305 or similar </t>
  </si>
  <si>
    <t>https://www.tme.eu/pl/details/std46p4llf6/tranzystory-z-kanalem-p-smd/stmicroelectronics/</t>
  </si>
  <si>
    <t>https://www.tme.eu/pl/details/tsop4838/moduly-odbiorcze-ir/vishay/</t>
  </si>
  <si>
    <t>https://www.tme.eu/pl/details/ds-02/przelaczniki-typu-dip-switch/ninigi/</t>
  </si>
  <si>
    <t>https://www.tme.eu/pl/details/evqpac09k/mikroprzelaczniki-tact/panasonic/</t>
  </si>
  <si>
    <t>https://abc-rc.pl/product-pol-692-Wtyk-JST-BEC-z-przewodem-zenski-110mm-female.html</t>
  </si>
  <si>
    <t>aku connector</t>
  </si>
  <si>
    <t>https://www.tme.eu/pl/details/b3b-ph-k-s/zlacza-sygnalowe-raster-2-00mm/jst/</t>
  </si>
  <si>
    <t>https://www.tme.eu/pl/details/phr-3/zlacza-sygnalowe-raster-2-00mm/jst/</t>
  </si>
  <si>
    <t>https://www.tme.eu/pl/details/sph-002t-p0.5s/zlacza-sygnalowe-raster-2-00mm/jst/</t>
  </si>
  <si>
    <t>https://p1r.se/startmodule/</t>
  </si>
  <si>
    <t>http://pl.aliexpress.com/item/4000163323280.html?spm=a2g0o.productlist.0.0.33087e86CAmkc7&amp;algo_pvid=a63a0919-49d4-42c1-91ed-d7d522d5edd3&amp;algo_expid=a63a0919-49d4-42c1-91ed-d7d522d5edd3-11&amp;btsid=0b0a050115832710700906480e9056&amp;ws_ab_test=searchweb0_0,searchweb201602_,searchweb201603_</t>
  </si>
  <si>
    <t>http://pl.aliexpress.com/item/32323945639.html?spm=a2g0o.productlist.0.0.16e65b00Rfm8Yy&amp;algo_pvid=fd4dbdb8-3509-4a75-9425-32010928dc23&amp;algo_expid=fd4dbdb8-3509-4a75-9425-32010928dc23-4&amp;btsid=0b0a0ae215832711596003138e1fa4&amp;ws_ab_test=searchweb0_0,searchweb201602_,searchweb201603_</t>
  </si>
  <si>
    <t>http://pl.aliexpress.com/item/32661842518.html?spm=a2g0o.productlist.0.0.511528eafSpIDJ&amp;algo_pvid=47e76e0d-ef61-4587-b6f3-fd2145a82da1&amp;algo_expid=47e76e0d-ef61-4587-b6f3-fd2145a82da1-4&amp;btsid=0b0a0ac215832716484588845e0fef&amp;ws_ab_test=searchweb0_0,searchweb201602_,searchweb201603_</t>
  </si>
  <si>
    <t>https://www.tme.eu/pl/details/zl263-6sg/listwy-i-gniazda-kolkowe/connfly/ds1024-1-6rf1/</t>
  </si>
  <si>
    <t>https://www.tme.eu/pl/details/pololu-713/modulowe-sterowniki-silnikow/pololu/</t>
  </si>
  <si>
    <t>https://www.tme.eu/pl/details/zl262-8sg/listwy-i-gniazda-kolkowe/connfly/ds1023-1-8s21/</t>
  </si>
  <si>
    <t>Only Connector</t>
  </si>
  <si>
    <t xml:space="preserve">https://www.tme.eu/pl/details/pololu-2458/czujniki-odleglosci/pololu/qtr-1a-reflectance-sensor/ </t>
  </si>
  <si>
    <t>https://www.tme.eu/pl/details/zl262-16sg/listwy-i-gniazda-kolkowe/connfly/ds1023-1-16s21/</t>
  </si>
  <si>
    <t>Color sensor conn</t>
  </si>
  <si>
    <t>power switch</t>
  </si>
  <si>
    <t>function switch</t>
  </si>
  <si>
    <t>price:</t>
  </si>
  <si>
    <t>use this module if TSOP4838 is not used</t>
  </si>
  <si>
    <t>Main board:</t>
  </si>
  <si>
    <t>B+ B-</t>
  </si>
  <si>
    <t>and create charging cable:</t>
  </si>
  <si>
    <t>LiPol connector</t>
  </si>
  <si>
    <t>PCB</t>
  </si>
  <si>
    <t>Price[PLN]</t>
  </si>
  <si>
    <t>Silicone</t>
  </si>
  <si>
    <t>INSERT 3mm</t>
  </si>
  <si>
    <t>KNIFE</t>
  </si>
  <si>
    <t>Main Board And Sensors</t>
  </si>
  <si>
    <t>Mechanical</t>
  </si>
  <si>
    <t>Robot:</t>
  </si>
  <si>
    <t>Aditional Cost:</t>
  </si>
  <si>
    <t>3d Printing</t>
  </si>
  <si>
    <t>Knife Miling</t>
  </si>
  <si>
    <t xml:space="preserve">Lipol Charger </t>
  </si>
  <si>
    <t>Charging cable</t>
  </si>
  <si>
    <t>TOTAL:</t>
  </si>
  <si>
    <t>Price:</t>
  </si>
  <si>
    <t>Link</t>
  </si>
  <si>
    <t>https://allegro.pl/oferta/ladowarka-mikroprocesorowa-redox-alpha-v2-combo-8395806877</t>
  </si>
  <si>
    <t>https://allegro.pl/oferta/bateria-li-po-7-4v-2s-500mah-20c-turnigy-rc-7442301257?reco_id=b08b1860-62c0-11ea-b173-246e9680b6a8&amp;sid=041047f9c36843e364ecb91b45c568a2755aa386fe7e14ee7421a14291fbf951</t>
  </si>
  <si>
    <t>Lipol 500mAh 7,4V JST</t>
  </si>
  <si>
    <t>SCREW M3</t>
  </si>
  <si>
    <t>M3x6</t>
  </si>
  <si>
    <t>M3x8</t>
  </si>
  <si>
    <t>M3x15</t>
  </si>
  <si>
    <t>M3x25</t>
  </si>
  <si>
    <t>https://allegro.pl/oferta/sruba-kulista-m3-x-25-mm-m3x25-imbus-5-szt-8844405132?bi_s=ads&amp;bi_m=listing%3Adesktop%3Aquery&amp;bi_c=OGUxOTZhZWUtNzFhNy00ODU3LThhMDQtZmU2NzA5Y2VlNTg0AA&amp;bi_t=ape&amp;referrer=proxy&amp;emission_unit_id=3c132aae-6869-4fac-a20c-cf4d1e984cf4</t>
  </si>
  <si>
    <t>https://allegro.pl/oferta/sruba-kulista-m3-x-6-mm-m3x6-imbus-5-szt-7290781504?reco_id=99653bda-62c1-11ea-9139-246e964e3280&amp;sid=041047f9c36843e364ecb91b45c568a2755aa386fe7e14ee7421a14291fbf951</t>
  </si>
  <si>
    <t>https://allegro.pl/oferta/sruba-kulista-m3-x-16-mm-m3x16-imbus-5-szt-8518838451?reco_id=aeb02152-62c1-11ea-8a86-b02628c85380&amp;sid=1147bbb04b955b96a226cab2e664258d9124ef0862320b2d7366fdd6604cf017</t>
  </si>
  <si>
    <t>https://allegro.pl/oferta/metalowa-sruba-ampulowa-din-912-8-8-m3x8mm-10szt-7384599853</t>
  </si>
  <si>
    <t>https://allegro.pl/oferta/profesjonalny-silikon-do-form-mm922-0-25kg-polecam-6730393238?snapshot=MjAyMC0wMy0wOVQwNzo1MzoyNi42MTJaO2J1eWVyOzRkOTIzMDhjMTY3ZTNmNDAwNWNlOGM1YzhlMzZmMTczZGViNmJhMzBmNWZjM2Q1MGU5MTM2Y2RjODVhNDcwMzQ%3D</t>
  </si>
  <si>
    <t xml:space="preserve">ALUMINIUM  2mm </t>
  </si>
  <si>
    <t>https://allegro.pl/oferta/insert-gwintowany-m3-7772653476</t>
  </si>
  <si>
    <t>https://allegro.pl/oferta/m3-x-5mm-sruba-dociskowa-imbusowa-bez-lba-e8950-8910342394</t>
  </si>
  <si>
    <t>https://allegro.pl/oferta/silnik-pololu-mp-30-1-8605570005</t>
  </si>
  <si>
    <t>POLOLU 30:1 MP or HP (or use N20)</t>
  </si>
  <si>
    <t>https://allegro.pl/oferta/noz-do-strugarki-noze-heblarki-ds-ncv1-410x30x3-5894552908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</si>
</sst>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238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u/>
      <sz val="12"/>
      <color theme="10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/>
    <xf numFmtId="0" fontId="4" fillId="0" borderId="0" xfId="1" applyAlignment="1"/>
    <xf numFmtId="0" fontId="1" fillId="0" borderId="0" xfId="0" applyFont="1" applyAlignment="1"/>
    <xf numFmtId="0" fontId="0" fillId="0" borderId="0" xfId="0" applyAlignment="1"/>
    <xf numFmtId="0" fontId="4" fillId="0" borderId="0" xfId="1"/>
    <xf numFmtId="0" fontId="2" fillId="0" borderId="0" xfId="0" applyFont="1"/>
    <xf numFmtId="0" fontId="5" fillId="0" borderId="0" xfId="0" applyFont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l.aliexpress.com/item/32323945639.html?spm=a2g0o.productlist.0.0.16e65b00Rfm8Yy&amp;algo_pvid=fd4dbdb8-3509-4a75-9425-32010928dc23&amp;algo_expid=fd4dbdb8-3509-4a75-9425-32010928dc23-4&amp;btsid=0b0a0ae215832711596003138e1fa4&amp;ws_ab_test=searchweb0_0,searchweb201602_,searchweb201603_" TargetMode="External"/><Relationship Id="rId3" Type="http://schemas.openxmlformats.org/officeDocument/2006/relationships/hyperlink" Target="https://www.tme.eu/pl/details/zl262-8sg/listwy-i-gniazda-kolkowe/connfly/ds1023-1-8s21/" TargetMode="External"/><Relationship Id="rId7" Type="http://schemas.openxmlformats.org/officeDocument/2006/relationships/hyperlink" Target="https://www.tme.eu/pl/details/pololu-2458/czujniki-odleglosci/pololu/qtr-1a-reflectance-sensor/" TargetMode="External"/><Relationship Id="rId2" Type="http://schemas.openxmlformats.org/officeDocument/2006/relationships/hyperlink" Target="https://www.tme.eu/pl/details/cl21b104kbcnnnc/kondensatory-mlcc-smd-0805/samsung/" TargetMode="External"/><Relationship Id="rId1" Type="http://schemas.openxmlformats.org/officeDocument/2006/relationships/hyperlink" Target="https://www.tme.eu/pl/details/smd0805-100r/rezystory-smd-0805/royal-ohm/0805s8j0101t5e/" TargetMode="External"/><Relationship Id="rId6" Type="http://schemas.openxmlformats.org/officeDocument/2006/relationships/hyperlink" Target="https://www.tme.eu/pl/details/pololu-713/modulowe-sterowniki-silnikow/pololu/" TargetMode="External"/><Relationship Id="rId5" Type="http://schemas.openxmlformats.org/officeDocument/2006/relationships/hyperlink" Target="http://pl.aliexpress.com/item/4000163323280.html?spm=a2g0o.productlist.0.0.33087e86CAmkc7&amp;algo_pvid=a63a0919-49d4-42c1-91ed-d7d522d5edd3&amp;algo_expid=a63a0919-49d4-42c1-91ed-d7d522d5edd3-11&amp;btsid=0b0a050115832710700906480e9056&amp;ws_ab_test=searchweb0_0,searchweb201602_,searchweb201603_" TargetMode="External"/><Relationship Id="rId4" Type="http://schemas.openxmlformats.org/officeDocument/2006/relationships/hyperlink" Target="https://www.tme.eu/pl/details/zl263-6sg/listwy-i-gniazda-kolkowe/connfly/ds1024-1-6rf1/" TargetMode="External"/><Relationship Id="rId9" Type="http://schemas.openxmlformats.org/officeDocument/2006/relationships/hyperlink" Target="http://pl.aliexpress.com/item/32661842518.html?spm=a2g0o.productlist.0.0.511528eafSpIDJ&amp;algo_pvid=47e76e0d-ef61-4587-b6f3-fd2145a82da1&amp;algo_expid=47e76e0d-ef61-4587-b6f3-fd2145a82da1-4&amp;btsid=0b0a0ac215832716484588845e0fef&amp;ws_ab_test=searchweb0_0,searchweb201602_,searchweb201603_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23C23-568D-3C49-91A8-8823CD668783}">
  <dimension ref="A2:I31"/>
  <sheetViews>
    <sheetView workbookViewId="0">
      <selection activeCell="H27" sqref="H27"/>
    </sheetView>
  </sheetViews>
  <sheetFormatPr baseColWidth="10" defaultRowHeight="16" x14ac:dyDescent="0.2"/>
  <cols>
    <col min="3" max="3" width="21.1640625" customWidth="1"/>
    <col min="4" max="4" width="24" customWidth="1"/>
    <col min="5" max="5" width="18.33203125" customWidth="1"/>
    <col min="6" max="6" width="14" customWidth="1"/>
    <col min="7" max="7" width="11.1640625" customWidth="1"/>
    <col min="8" max="8" width="10" customWidth="1"/>
  </cols>
  <sheetData>
    <row r="2" spans="1:9" x14ac:dyDescent="0.2">
      <c r="B2" t="s">
        <v>77</v>
      </c>
    </row>
    <row r="3" spans="1:9" x14ac:dyDescent="0.2">
      <c r="A3" s="2"/>
      <c r="B3" s="2"/>
      <c r="C3" s="2"/>
      <c r="D3" s="2"/>
      <c r="E3" s="2"/>
      <c r="F3" s="2"/>
      <c r="G3" s="2"/>
      <c r="H3" s="2"/>
    </row>
    <row r="4" spans="1:9" x14ac:dyDescent="0.2">
      <c r="A4" s="2"/>
      <c r="B4" s="3" t="s">
        <v>0</v>
      </c>
      <c r="C4" s="3" t="s">
        <v>1</v>
      </c>
      <c r="D4" s="3" t="s">
        <v>3</v>
      </c>
      <c r="E4" s="3" t="s">
        <v>2</v>
      </c>
      <c r="F4" s="6" t="s">
        <v>43</v>
      </c>
      <c r="G4" s="6" t="s">
        <v>45</v>
      </c>
      <c r="H4" s="6" t="s">
        <v>82</v>
      </c>
      <c r="I4" s="1"/>
    </row>
    <row r="5" spans="1:9" x14ac:dyDescent="0.2">
      <c r="A5" s="2"/>
      <c r="B5" s="3">
        <v>1</v>
      </c>
      <c r="C5" s="5" t="s">
        <v>10</v>
      </c>
      <c r="D5" s="5" t="s">
        <v>12</v>
      </c>
      <c r="E5" s="5" t="s">
        <v>11</v>
      </c>
      <c r="F5" s="7" t="s">
        <v>44</v>
      </c>
      <c r="G5">
        <v>0.05</v>
      </c>
      <c r="H5">
        <f>B5*G5</f>
        <v>0.05</v>
      </c>
      <c r="I5" s="1"/>
    </row>
    <row r="6" spans="1:9" x14ac:dyDescent="0.2">
      <c r="A6" s="2"/>
      <c r="B6" s="3">
        <v>1</v>
      </c>
      <c r="C6" s="5" t="s">
        <v>17</v>
      </c>
      <c r="D6" s="5" t="s">
        <v>18</v>
      </c>
      <c r="E6" s="5" t="s">
        <v>11</v>
      </c>
      <c r="F6" s="8" t="s">
        <v>46</v>
      </c>
      <c r="G6">
        <v>0.05</v>
      </c>
      <c r="H6">
        <f t="shared" ref="H6:H13" si="0">B6*G6</f>
        <v>0.05</v>
      </c>
      <c r="I6" s="1"/>
    </row>
    <row r="7" spans="1:9" x14ac:dyDescent="0.2">
      <c r="A7" s="2"/>
      <c r="B7" s="3">
        <v>2</v>
      </c>
      <c r="C7" s="5" t="s">
        <v>22</v>
      </c>
      <c r="D7" s="5" t="s">
        <v>23</v>
      </c>
      <c r="E7" s="5" t="s">
        <v>11</v>
      </c>
      <c r="F7" s="8" t="s">
        <v>47</v>
      </c>
      <c r="G7">
        <v>0.05</v>
      </c>
      <c r="H7">
        <f t="shared" si="0"/>
        <v>0.1</v>
      </c>
      <c r="I7" s="1"/>
    </row>
    <row r="8" spans="1:9" x14ac:dyDescent="0.2">
      <c r="A8" s="2"/>
      <c r="B8" s="3">
        <v>4</v>
      </c>
      <c r="C8" s="5" t="s">
        <v>15</v>
      </c>
      <c r="D8" s="5" t="s">
        <v>16</v>
      </c>
      <c r="E8" s="5" t="s">
        <v>11</v>
      </c>
      <c r="F8" s="8" t="s">
        <v>48</v>
      </c>
      <c r="G8">
        <v>0.05</v>
      </c>
      <c r="H8">
        <f t="shared" si="0"/>
        <v>0.2</v>
      </c>
      <c r="I8" s="1"/>
    </row>
    <row r="9" spans="1:9" ht="43" x14ac:dyDescent="0.2">
      <c r="A9" s="2"/>
      <c r="B9" s="3">
        <v>16</v>
      </c>
      <c r="C9" s="5" t="s">
        <v>13</v>
      </c>
      <c r="D9" s="5" t="s">
        <v>49</v>
      </c>
      <c r="E9" s="5" t="s">
        <v>14</v>
      </c>
      <c r="F9" s="7" t="s">
        <v>50</v>
      </c>
      <c r="G9">
        <v>8.4000000000000005E-2</v>
      </c>
      <c r="H9">
        <f>B9*G9</f>
        <v>1.3440000000000001</v>
      </c>
      <c r="I9" s="1"/>
    </row>
    <row r="10" spans="1:9" x14ac:dyDescent="0.2">
      <c r="A10" s="2"/>
      <c r="B10" s="3">
        <v>2</v>
      </c>
      <c r="C10" s="5" t="s">
        <v>19</v>
      </c>
      <c r="D10" s="5" t="s">
        <v>21</v>
      </c>
      <c r="E10" s="5" t="s">
        <v>20</v>
      </c>
      <c r="F10" s="8" t="s">
        <v>51</v>
      </c>
      <c r="G10">
        <v>0.307</v>
      </c>
      <c r="H10">
        <f t="shared" si="0"/>
        <v>0.61399999999999999</v>
      </c>
      <c r="I10" s="1"/>
    </row>
    <row r="11" spans="1:9" x14ac:dyDescent="0.2">
      <c r="A11" s="2"/>
      <c r="B11" s="3">
        <v>1</v>
      </c>
      <c r="C11" s="5" t="s">
        <v>52</v>
      </c>
      <c r="D11" s="5" t="s">
        <v>27</v>
      </c>
      <c r="E11" s="5" t="s">
        <v>26</v>
      </c>
      <c r="F11" s="8" t="s">
        <v>53</v>
      </c>
      <c r="G11">
        <v>3.8</v>
      </c>
      <c r="H11">
        <f t="shared" si="0"/>
        <v>3.8</v>
      </c>
      <c r="I11" s="1"/>
    </row>
    <row r="12" spans="1:9" x14ac:dyDescent="0.2">
      <c r="A12" s="2"/>
      <c r="B12" s="3">
        <v>1</v>
      </c>
      <c r="C12" s="5" t="s">
        <v>37</v>
      </c>
      <c r="D12" s="5" t="s">
        <v>39</v>
      </c>
      <c r="E12" s="5" t="s">
        <v>38</v>
      </c>
      <c r="F12" s="8" t="s">
        <v>54</v>
      </c>
      <c r="G12">
        <v>2.21</v>
      </c>
      <c r="H12">
        <f t="shared" si="0"/>
        <v>2.21</v>
      </c>
      <c r="I12" s="1"/>
    </row>
    <row r="13" spans="1:9" x14ac:dyDescent="0.2">
      <c r="A13" s="2"/>
      <c r="B13" s="3">
        <v>1</v>
      </c>
      <c r="C13" s="5" t="s">
        <v>32</v>
      </c>
      <c r="D13" s="5" t="s">
        <v>33</v>
      </c>
      <c r="E13" s="5" t="s">
        <v>32</v>
      </c>
      <c r="F13" s="8" t="s">
        <v>62</v>
      </c>
      <c r="G13">
        <v>0</v>
      </c>
      <c r="H13">
        <f t="shared" si="0"/>
        <v>0</v>
      </c>
      <c r="I13" t="s">
        <v>76</v>
      </c>
    </row>
    <row r="14" spans="1:9" ht="17" x14ac:dyDescent="0.2">
      <c r="A14" s="2"/>
      <c r="B14" s="3">
        <v>1</v>
      </c>
      <c r="C14" s="4" t="s">
        <v>73</v>
      </c>
      <c r="D14" s="5" t="s">
        <v>7</v>
      </c>
      <c r="E14" s="5" t="s">
        <v>6</v>
      </c>
      <c r="F14" s="9" t="s">
        <v>55</v>
      </c>
      <c r="G14">
        <v>2.16</v>
      </c>
      <c r="H14">
        <f t="shared" ref="H14:H26" si="1">B14*G14</f>
        <v>2.16</v>
      </c>
      <c r="I14" s="1"/>
    </row>
    <row r="15" spans="1:9" ht="17" x14ac:dyDescent="0.2">
      <c r="A15" s="2"/>
      <c r="B15" s="3">
        <v>2</v>
      </c>
      <c r="C15" s="4" t="s">
        <v>74</v>
      </c>
      <c r="D15" s="5" t="s">
        <v>5</v>
      </c>
      <c r="E15" s="5" t="s">
        <v>4</v>
      </c>
      <c r="F15" s="9" t="s">
        <v>56</v>
      </c>
      <c r="G15">
        <v>0.63</v>
      </c>
      <c r="H15">
        <f t="shared" si="1"/>
        <v>1.26</v>
      </c>
      <c r="I15" s="1"/>
    </row>
    <row r="16" spans="1:9" x14ac:dyDescent="0.2">
      <c r="A16" s="2"/>
      <c r="B16" s="3">
        <v>2</v>
      </c>
      <c r="C16" s="5" t="s">
        <v>28</v>
      </c>
      <c r="D16" s="5" t="s">
        <v>29</v>
      </c>
      <c r="E16" s="5" t="s">
        <v>28</v>
      </c>
      <c r="F16" s="8" t="s">
        <v>59</v>
      </c>
      <c r="G16">
        <v>0.6</v>
      </c>
      <c r="H16">
        <f t="shared" si="1"/>
        <v>1.2</v>
      </c>
      <c r="I16" s="1"/>
    </row>
    <row r="17" spans="1:9" x14ac:dyDescent="0.2">
      <c r="A17" s="2"/>
      <c r="B17" s="3">
        <v>4</v>
      </c>
      <c r="C17" s="5" t="s">
        <v>42</v>
      </c>
      <c r="D17" s="5" t="s">
        <v>41</v>
      </c>
      <c r="E17" s="5" t="s">
        <v>69</v>
      </c>
      <c r="F17" s="7" t="s">
        <v>66</v>
      </c>
      <c r="G17">
        <v>0.6</v>
      </c>
      <c r="H17">
        <f t="shared" si="1"/>
        <v>2.4</v>
      </c>
    </row>
    <row r="18" spans="1:9" x14ac:dyDescent="0.2">
      <c r="A18" s="2"/>
      <c r="B18" s="3">
        <v>4</v>
      </c>
      <c r="C18" s="5" t="s">
        <v>42</v>
      </c>
      <c r="D18" s="5" t="s">
        <v>41</v>
      </c>
      <c r="E18" s="5" t="s">
        <v>40</v>
      </c>
      <c r="F18" s="7" t="s">
        <v>63</v>
      </c>
      <c r="G18">
        <v>13</v>
      </c>
      <c r="H18">
        <f t="shared" si="1"/>
        <v>52</v>
      </c>
      <c r="I18" s="1"/>
    </row>
    <row r="19" spans="1:9" x14ac:dyDescent="0.2">
      <c r="A19" s="2"/>
      <c r="B19" s="3">
        <v>4</v>
      </c>
      <c r="C19" s="5" t="s">
        <v>34</v>
      </c>
      <c r="D19" s="5" t="s">
        <v>36</v>
      </c>
      <c r="E19" s="5" t="s">
        <v>69</v>
      </c>
      <c r="F19" s="10" t="s">
        <v>68</v>
      </c>
      <c r="G19" s="5">
        <v>0.35</v>
      </c>
      <c r="H19">
        <f t="shared" si="1"/>
        <v>1.4</v>
      </c>
      <c r="I19" s="1"/>
    </row>
    <row r="20" spans="1:9" x14ac:dyDescent="0.2">
      <c r="A20" s="2"/>
      <c r="B20" s="3">
        <v>2</v>
      </c>
      <c r="C20" s="5" t="s">
        <v>34</v>
      </c>
      <c r="D20" s="5" t="s">
        <v>36</v>
      </c>
      <c r="E20" s="5" t="s">
        <v>35</v>
      </c>
      <c r="F20" s="7" t="s">
        <v>67</v>
      </c>
      <c r="G20">
        <v>16.43</v>
      </c>
      <c r="H20">
        <f t="shared" si="1"/>
        <v>32.86</v>
      </c>
    </row>
    <row r="21" spans="1:9" ht="17" x14ac:dyDescent="0.2">
      <c r="A21" s="2"/>
      <c r="B21" s="3">
        <v>1</v>
      </c>
      <c r="C21" s="4" t="s">
        <v>72</v>
      </c>
      <c r="D21" s="5" t="s">
        <v>9</v>
      </c>
      <c r="E21" s="5" t="s">
        <v>8</v>
      </c>
      <c r="F21" s="10" t="s">
        <v>70</v>
      </c>
      <c r="G21">
        <v>15.61</v>
      </c>
      <c r="H21">
        <f t="shared" si="1"/>
        <v>15.61</v>
      </c>
      <c r="I21" s="1"/>
    </row>
    <row r="22" spans="1:9" x14ac:dyDescent="0.2">
      <c r="A22" s="2"/>
      <c r="B22" s="3">
        <v>2</v>
      </c>
      <c r="C22" s="5" t="s">
        <v>24</v>
      </c>
      <c r="D22" s="5" t="s">
        <v>25</v>
      </c>
      <c r="E22" s="5" t="s">
        <v>69</v>
      </c>
      <c r="F22" s="8" t="s">
        <v>71</v>
      </c>
      <c r="G22">
        <v>0.72</v>
      </c>
      <c r="H22">
        <f t="shared" si="1"/>
        <v>1.44</v>
      </c>
      <c r="I22" s="1"/>
    </row>
    <row r="23" spans="1:9" x14ac:dyDescent="0.2">
      <c r="B23" s="3">
        <v>1</v>
      </c>
      <c r="C23" s="5" t="s">
        <v>24</v>
      </c>
      <c r="D23" s="5" t="s">
        <v>25</v>
      </c>
      <c r="E23" s="5" t="s">
        <v>24</v>
      </c>
      <c r="F23" s="7" t="s">
        <v>64</v>
      </c>
      <c r="G23">
        <v>10</v>
      </c>
      <c r="H23">
        <f t="shared" si="1"/>
        <v>10</v>
      </c>
    </row>
    <row r="24" spans="1:9" x14ac:dyDescent="0.2">
      <c r="B24" s="3">
        <v>1</v>
      </c>
      <c r="C24" s="5" t="s">
        <v>30</v>
      </c>
      <c r="D24" s="5" t="s">
        <v>31</v>
      </c>
      <c r="E24" s="5" t="s">
        <v>31</v>
      </c>
      <c r="F24" s="7" t="s">
        <v>65</v>
      </c>
      <c r="G24">
        <v>6.42</v>
      </c>
      <c r="H24">
        <f t="shared" si="1"/>
        <v>6.42</v>
      </c>
    </row>
    <row r="25" spans="1:9" x14ac:dyDescent="0.2">
      <c r="B25" s="3">
        <v>1</v>
      </c>
      <c r="C25" s="5" t="s">
        <v>58</v>
      </c>
      <c r="D25" s="5" t="s">
        <v>78</v>
      </c>
      <c r="E25" s="5" t="s">
        <v>80</v>
      </c>
      <c r="F25" s="9" t="s">
        <v>57</v>
      </c>
      <c r="G25">
        <v>1</v>
      </c>
      <c r="H25">
        <f t="shared" si="1"/>
        <v>1</v>
      </c>
    </row>
    <row r="26" spans="1:9" x14ac:dyDescent="0.2">
      <c r="B26" s="3">
        <v>1</v>
      </c>
      <c r="C26" s="5" t="s">
        <v>81</v>
      </c>
      <c r="D26" s="5" t="s">
        <v>81</v>
      </c>
      <c r="G26">
        <v>10</v>
      </c>
      <c r="H26">
        <f t="shared" si="1"/>
        <v>10</v>
      </c>
    </row>
    <row r="27" spans="1:9" x14ac:dyDescent="0.2">
      <c r="F27" t="s">
        <v>75</v>
      </c>
      <c r="H27">
        <f>SUM(H5:H26)</f>
        <v>146.11799999999999</v>
      </c>
    </row>
    <row r="29" spans="1:9" x14ac:dyDescent="0.2">
      <c r="B29" t="s">
        <v>79</v>
      </c>
    </row>
    <row r="30" spans="1:9" x14ac:dyDescent="0.2">
      <c r="F30" t="s">
        <v>60</v>
      </c>
    </row>
    <row r="31" spans="1:9" x14ac:dyDescent="0.2">
      <c r="F31" t="s">
        <v>61</v>
      </c>
    </row>
  </sheetData>
  <hyperlinks>
    <hyperlink ref="F5" r:id="rId1" xr:uid="{77407AA7-E0DE-B148-A70A-C2A71A84E5E8}"/>
    <hyperlink ref="F9" r:id="rId2" xr:uid="{2D0753C4-3F28-BF45-A85C-BFC8A1F6621F}"/>
    <hyperlink ref="F19" r:id="rId3" xr:uid="{F4F22597-B0DE-F04C-889D-C3375CB7708F}"/>
    <hyperlink ref="F17" r:id="rId4" xr:uid="{D962504D-53EB-AE4F-BDBB-02ECA3DE9719}"/>
    <hyperlink ref="F18" r:id="rId5" display="http://pl.aliexpress.com/item/4000163323280.html?spm=a2g0o.productlist.0.0.33087e86CAmkc7&amp;algo_pvid=a63a0919-49d4-42c1-91ed-d7d522d5edd3&amp;algo_expid=a63a0919-49d4-42c1-91ed-d7d522d5edd3-11&amp;btsid=0b0a050115832710700906480e9056&amp;ws_ab_test=searchweb0_0,searchweb201602_,searchweb201603_" xr:uid="{EF327BA3-9EA3-5D46-A074-2F14313E3D1E}"/>
    <hyperlink ref="F20" r:id="rId6" xr:uid="{FD3C3012-88BD-B844-9D3D-5A71EA5DDD9C}"/>
    <hyperlink ref="F21" r:id="rId7" xr:uid="{B028D7E6-4A4C-994F-A881-04B865A46F9A}"/>
    <hyperlink ref="F23" r:id="rId8" display="http://pl.aliexpress.com/item/32323945639.html?spm=a2g0o.productlist.0.0.16e65b00Rfm8Yy&amp;algo_pvid=fd4dbdb8-3509-4a75-9425-32010928dc23&amp;algo_expid=fd4dbdb8-3509-4a75-9425-32010928dc23-4&amp;btsid=0b0a0ae215832711596003138e1fa4&amp;ws_ab_test=searchweb0_0,searchweb201602_,searchweb201603_" xr:uid="{DAE60055-F204-6B4A-9C00-0CD0886C9368}"/>
    <hyperlink ref="F24" r:id="rId9" display="http://pl.aliexpress.com/item/32661842518.html?spm=a2g0o.productlist.0.0.511528eafSpIDJ&amp;algo_pvid=47e76e0d-ef61-4587-b6f3-fd2145a82da1&amp;algo_expid=47e76e0d-ef61-4587-b6f3-fd2145a82da1-4&amp;btsid=0b0a0ac215832716484588845e0fef&amp;ws_ab_test=searchweb0_0,searchweb201602_,searchweb201603_" xr:uid="{56068D32-400B-4B45-9CA1-72D7217F02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5BB3B-4404-F94B-858A-95F32CE791B1}">
  <dimension ref="C5:F17"/>
  <sheetViews>
    <sheetView workbookViewId="0">
      <selection activeCell="G24" sqref="G24"/>
    </sheetView>
  </sheetViews>
  <sheetFormatPr baseColWidth="10" defaultRowHeight="16" x14ac:dyDescent="0.2"/>
  <cols>
    <col min="4" max="4" width="38" customWidth="1"/>
  </cols>
  <sheetData>
    <row r="5" spans="3:6" x14ac:dyDescent="0.2">
      <c r="C5" s="3" t="s">
        <v>0</v>
      </c>
      <c r="D5" s="3" t="s">
        <v>1</v>
      </c>
      <c r="E5" s="6" t="s">
        <v>43</v>
      </c>
      <c r="F5" s="6" t="s">
        <v>82</v>
      </c>
    </row>
    <row r="6" spans="3:6" x14ac:dyDescent="0.2">
      <c r="C6">
        <v>1</v>
      </c>
      <c r="D6" t="s">
        <v>101</v>
      </c>
      <c r="E6" t="s">
        <v>106</v>
      </c>
      <c r="F6">
        <v>2.13</v>
      </c>
    </row>
    <row r="7" spans="3:6" x14ac:dyDescent="0.2">
      <c r="C7">
        <v>4</v>
      </c>
      <c r="D7" t="s">
        <v>102</v>
      </c>
      <c r="E7" t="s">
        <v>108</v>
      </c>
      <c r="F7">
        <v>1.2</v>
      </c>
    </row>
    <row r="8" spans="3:6" x14ac:dyDescent="0.2">
      <c r="C8">
        <v>6</v>
      </c>
      <c r="D8" t="s">
        <v>103</v>
      </c>
      <c r="E8" t="s">
        <v>107</v>
      </c>
      <c r="F8">
        <v>2.56</v>
      </c>
    </row>
    <row r="9" spans="3:6" x14ac:dyDescent="0.2">
      <c r="C9">
        <v>2</v>
      </c>
      <c r="D9" t="s">
        <v>104</v>
      </c>
      <c r="E9" t="s">
        <v>105</v>
      </c>
      <c r="F9">
        <v>2.4500000000000002</v>
      </c>
    </row>
    <row r="10" spans="3:6" x14ac:dyDescent="0.2">
      <c r="C10">
        <v>1</v>
      </c>
      <c r="D10" t="s">
        <v>83</v>
      </c>
      <c r="E10" t="s">
        <v>109</v>
      </c>
      <c r="F10">
        <v>28</v>
      </c>
    </row>
    <row r="11" spans="3:6" x14ac:dyDescent="0.2">
      <c r="C11">
        <v>1</v>
      </c>
      <c r="D11" t="s">
        <v>110</v>
      </c>
      <c r="F11">
        <v>5</v>
      </c>
    </row>
    <row r="12" spans="3:6" x14ac:dyDescent="0.2">
      <c r="C12">
        <v>2</v>
      </c>
      <c r="D12" t="s">
        <v>84</v>
      </c>
      <c r="E12" t="s">
        <v>111</v>
      </c>
      <c r="F12">
        <v>4</v>
      </c>
    </row>
    <row r="13" spans="3:6" x14ac:dyDescent="0.2">
      <c r="C13">
        <v>3</v>
      </c>
      <c r="D13" t="s">
        <v>100</v>
      </c>
      <c r="E13" t="s">
        <v>112</v>
      </c>
      <c r="F13">
        <v>2</v>
      </c>
    </row>
    <row r="14" spans="3:6" x14ac:dyDescent="0.2">
      <c r="C14">
        <v>2</v>
      </c>
      <c r="D14" t="s">
        <v>114</v>
      </c>
      <c r="E14" t="s">
        <v>113</v>
      </c>
      <c r="F14">
        <v>140</v>
      </c>
    </row>
    <row r="15" spans="3:6" x14ac:dyDescent="0.2">
      <c r="C15">
        <v>1</v>
      </c>
      <c r="D15" t="s">
        <v>85</v>
      </c>
      <c r="E15" t="s">
        <v>115</v>
      </c>
      <c r="F15">
        <v>34</v>
      </c>
    </row>
    <row r="17" spans="5:6" x14ac:dyDescent="0.2">
      <c r="E17" t="s">
        <v>95</v>
      </c>
      <c r="F17">
        <f>SUM(F6:F15)</f>
        <v>221.34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B9DC8-BC95-9844-86F2-770BDE1BFF91}">
  <dimension ref="B4:I21"/>
  <sheetViews>
    <sheetView tabSelected="1" workbookViewId="0">
      <selection activeCell="C11" sqref="C11"/>
    </sheetView>
  </sheetViews>
  <sheetFormatPr baseColWidth="10" defaultRowHeight="16" x14ac:dyDescent="0.2"/>
  <cols>
    <col min="2" max="2" width="25.6640625" customWidth="1"/>
  </cols>
  <sheetData>
    <row r="4" spans="2:9" x14ac:dyDescent="0.2">
      <c r="B4" t="s">
        <v>88</v>
      </c>
    </row>
    <row r="5" spans="2:9" x14ac:dyDescent="0.2">
      <c r="B5" s="3" t="s">
        <v>0</v>
      </c>
      <c r="C5" t="s">
        <v>96</v>
      </c>
      <c r="D5" s="11" t="s">
        <v>82</v>
      </c>
      <c r="H5" s="12"/>
      <c r="I5" s="12"/>
    </row>
    <row r="6" spans="2:9" x14ac:dyDescent="0.2">
      <c r="B6" t="s">
        <v>86</v>
      </c>
      <c r="D6">
        <f>Mainboard_And_Sensors!H27</f>
        <v>146.11799999999999</v>
      </c>
    </row>
    <row r="7" spans="2:9" x14ac:dyDescent="0.2">
      <c r="B7" t="s">
        <v>87</v>
      </c>
      <c r="D7">
        <f>Mechanical!F17</f>
        <v>221.34</v>
      </c>
    </row>
    <row r="8" spans="2:9" x14ac:dyDescent="0.2">
      <c r="B8" t="s">
        <v>99</v>
      </c>
      <c r="C8" t="s">
        <v>98</v>
      </c>
      <c r="D8">
        <v>38</v>
      </c>
    </row>
    <row r="9" spans="2:9" x14ac:dyDescent="0.2">
      <c r="B9" t="s">
        <v>75</v>
      </c>
      <c r="D9">
        <f>SUM(D6:D8)</f>
        <v>405.45799999999997</v>
      </c>
    </row>
    <row r="12" spans="2:9" x14ac:dyDescent="0.2">
      <c r="B12" t="s">
        <v>89</v>
      </c>
    </row>
    <row r="13" spans="2:9" x14ac:dyDescent="0.2">
      <c r="B13" s="3" t="s">
        <v>0</v>
      </c>
      <c r="C13" t="s">
        <v>96</v>
      </c>
      <c r="D13" s="11" t="s">
        <v>82</v>
      </c>
    </row>
    <row r="14" spans="2:9" x14ac:dyDescent="0.2">
      <c r="B14" t="s">
        <v>90</v>
      </c>
      <c r="D14">
        <v>25</v>
      </c>
    </row>
    <row r="15" spans="2:9" x14ac:dyDescent="0.2">
      <c r="B15" t="s">
        <v>91</v>
      </c>
      <c r="D15">
        <v>30</v>
      </c>
    </row>
    <row r="16" spans="2:9" x14ac:dyDescent="0.2">
      <c r="B16" t="s">
        <v>92</v>
      </c>
      <c r="C16" t="s">
        <v>97</v>
      </c>
      <c r="D16">
        <v>120</v>
      </c>
    </row>
    <row r="17" spans="2:4" x14ac:dyDescent="0.2">
      <c r="B17" t="s">
        <v>93</v>
      </c>
      <c r="D17">
        <v>5</v>
      </c>
    </row>
    <row r="18" spans="2:4" x14ac:dyDescent="0.2">
      <c r="B18" t="s">
        <v>95</v>
      </c>
      <c r="D18">
        <f>SUM(D14:D17)</f>
        <v>180</v>
      </c>
    </row>
    <row r="21" spans="2:4" x14ac:dyDescent="0.2">
      <c r="B21" t="s">
        <v>94</v>
      </c>
      <c r="D21">
        <f>D18+D9</f>
        <v>585.45799999999997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Mainboard_And_Sensors</vt:lpstr>
      <vt:lpstr>Mechanical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Zuba</dc:creator>
  <cp:lastModifiedBy>Bartłomiej Zuba</cp:lastModifiedBy>
  <dcterms:created xsi:type="dcterms:W3CDTF">2020-02-19T13:47:57Z</dcterms:created>
  <dcterms:modified xsi:type="dcterms:W3CDTF">2020-03-10T11:37:10Z</dcterms:modified>
</cp:coreProperties>
</file>