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n\Desktop\大三上\软件工程\小组作业 G013\SE2021-G013-项目管理\"/>
    </mc:Choice>
  </mc:AlternateContent>
  <xr:revisionPtr revIDLastSave="0" documentId="13_ncr:1_{F1D2105B-EED9-47E3-AB97-1EAB18CFD5E5}" xr6:coauthVersionLast="36" xr6:coauthVersionMax="36" xr10:uidLastSave="{00000000-0000-0000-0000-000000000000}"/>
  <bookViews>
    <workbookView xWindow="0" yWindow="0" windowWidth="22290" windowHeight="11205" xr2:uid="{00000000-000D-0000-FFFF-FFFF00000000}"/>
  </bookViews>
  <sheets>
    <sheet name="GanttChart" sheetId="9" r:id="rId1"/>
  </sheets>
  <definedNames>
    <definedName name="prevWBS" localSheetId="0">GanttChart!$A1048576</definedName>
    <definedName name="_xlnm.Print_Area" localSheetId="0">GanttChart!$A$1:$BM$33</definedName>
    <definedName name="_xlnm.Print_Titles" localSheetId="0">GanttChart!$3:$6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79021"/>
</workbook>
</file>

<file path=xl/calcChain.xml><?xml version="1.0" encoding="utf-8"?>
<calcChain xmlns="http://schemas.openxmlformats.org/spreadsheetml/2006/main">
  <c r="E26" i="9" l="1"/>
  <c r="H26" i="9" s="1"/>
  <c r="E25" i="9"/>
  <c r="H25" i="9" s="1"/>
  <c r="E23" i="9"/>
  <c r="H23" i="9" s="1"/>
  <c r="E22" i="9"/>
  <c r="H22" i="9" s="1"/>
  <c r="E24" i="9"/>
  <c r="E28" i="9"/>
  <c r="E11" i="9"/>
  <c r="H11" i="9" s="1"/>
  <c r="J5" i="9" l="1"/>
  <c r="J3" i="9" s="1"/>
  <c r="E29" i="9" l="1"/>
  <c r="E8" i="9"/>
  <c r="H8" i="9" s="1"/>
  <c r="E17" i="9"/>
  <c r="E16" i="9"/>
  <c r="E15" i="9"/>
  <c r="E21" i="9"/>
  <c r="E20" i="9"/>
  <c r="E19" i="9"/>
  <c r="E38" i="9" l="1"/>
  <c r="H38" i="9" s="1"/>
  <c r="E39" i="9"/>
  <c r="H39" i="9" s="1"/>
  <c r="E37" i="9"/>
  <c r="H37" i="9" s="1"/>
  <c r="A36" i="9"/>
  <c r="A37" i="9" s="1"/>
  <c r="E9" i="9" l="1"/>
  <c r="H9" i="9" s="1"/>
  <c r="J6" i="9" l="1"/>
  <c r="A7" i="9"/>
  <c r="A38" i="9"/>
  <c r="A39" i="9" s="1"/>
  <c r="E12" i="9" l="1"/>
  <c r="E13" i="9" s="1"/>
  <c r="K5" i="9"/>
  <c r="H19" i="9" l="1"/>
  <c r="H28" i="9"/>
  <c r="H15" i="9"/>
  <c r="L5" i="9"/>
  <c r="H16" i="9"/>
  <c r="H20" i="9" l="1"/>
  <c r="H17" i="9"/>
  <c r="M5" i="9"/>
  <c r="H29" i="9"/>
  <c r="E30" i="9"/>
  <c r="E31" i="9" l="1"/>
  <c r="H30" i="9"/>
  <c r="H12" i="9"/>
  <c r="H13" i="9"/>
  <c r="N5" i="9"/>
  <c r="J4" i="9"/>
  <c r="H21" i="9" l="1"/>
  <c r="H24" i="9"/>
  <c r="H31" i="9"/>
  <c r="E10" i="9"/>
  <c r="O5" i="9"/>
  <c r="K6" i="9"/>
  <c r="H10" i="9" l="1"/>
  <c r="P5" i="9"/>
  <c r="L6" i="9"/>
  <c r="H32" i="9" l="1"/>
  <c r="Q5" i="9"/>
  <c r="M6" i="9"/>
  <c r="Q4" i="9" l="1"/>
  <c r="Q3" i="9"/>
  <c r="R5" i="9"/>
  <c r="N6" i="9"/>
  <c r="S5" i="9" l="1"/>
  <c r="T5" i="9" s="1"/>
  <c r="O6" i="9"/>
  <c r="U5" i="9" l="1"/>
  <c r="T6" i="9"/>
  <c r="P6" i="9"/>
  <c r="U6" i="9" l="1"/>
  <c r="V5" i="9"/>
  <c r="V6" i="9" s="1"/>
  <c r="Q6" i="9"/>
  <c r="R6" i="9" l="1"/>
  <c r="W5" i="9" l="1"/>
  <c r="S6" i="9"/>
  <c r="X5" i="9" l="1"/>
  <c r="X3" i="9" l="1"/>
  <c r="X4" i="9"/>
  <c r="Y5" i="9"/>
  <c r="Z5" i="9" l="1"/>
  <c r="W6" i="9"/>
  <c r="AA5" i="9" l="1"/>
  <c r="X6" i="9"/>
  <c r="AB5" i="9" l="1"/>
  <c r="Y6" i="9"/>
  <c r="AC5" i="9" l="1"/>
  <c r="Z6" i="9"/>
  <c r="AD5" i="9" l="1"/>
  <c r="AA6" i="9"/>
  <c r="AE5" i="9" l="1"/>
  <c r="AB6" i="9"/>
  <c r="AE3" i="9" l="1"/>
  <c r="AE4" i="9"/>
  <c r="AF5" i="9"/>
  <c r="AC6" i="9"/>
  <c r="AG5" i="9" l="1"/>
  <c r="AD6" i="9"/>
  <c r="AH5" i="9" l="1"/>
  <c r="AE6" i="9"/>
  <c r="AI5" i="9" l="1"/>
  <c r="AF6" i="9"/>
  <c r="AJ5" i="9" l="1"/>
  <c r="AG6" i="9"/>
  <c r="AK5" i="9" l="1"/>
  <c r="AH6" i="9"/>
  <c r="AL5" i="9" l="1"/>
  <c r="AI6" i="9"/>
  <c r="AL3" i="9" l="1"/>
  <c r="AL4" i="9"/>
  <c r="AM5" i="9"/>
  <c r="AJ6" i="9"/>
  <c r="AN5" i="9" l="1"/>
  <c r="AK6" i="9"/>
  <c r="AO5" i="9" l="1"/>
  <c r="AL6" i="9"/>
  <c r="AP5" i="9" l="1"/>
  <c r="AM6" i="9"/>
  <c r="AQ5" i="9" l="1"/>
  <c r="AN6" i="9"/>
  <c r="AR5" i="9" l="1"/>
  <c r="AO6" i="9"/>
  <c r="AS5" i="9" l="1"/>
  <c r="AP6" i="9"/>
  <c r="AS4" i="9" l="1"/>
  <c r="AS3" i="9"/>
  <c r="AT5" i="9"/>
  <c r="AQ6" i="9"/>
  <c r="AU5" i="9" l="1"/>
  <c r="AR6" i="9"/>
  <c r="AV5" i="9" l="1"/>
  <c r="AS6" i="9"/>
  <c r="AW5" i="9" l="1"/>
  <c r="AT6" i="9"/>
  <c r="AX5" i="9" l="1"/>
  <c r="AU6" i="9"/>
  <c r="AY5" i="9" l="1"/>
  <c r="AV6" i="9"/>
  <c r="AZ5" i="9" l="1"/>
  <c r="AW6" i="9"/>
  <c r="AZ3" i="9" l="1"/>
  <c r="AZ4" i="9"/>
  <c r="BA5" i="9"/>
  <c r="AX6" i="9"/>
  <c r="BB5" i="9" l="1"/>
  <c r="AY6" i="9"/>
  <c r="BC5" i="9" l="1"/>
  <c r="AZ6" i="9"/>
  <c r="BD5" i="9" l="1"/>
  <c r="BA6" i="9"/>
  <c r="BE5" i="9" l="1"/>
  <c r="BB6" i="9"/>
  <c r="BF5" i="9" l="1"/>
  <c r="BC6" i="9"/>
  <c r="BG5" i="9" l="1"/>
  <c r="BD6" i="9"/>
  <c r="BG3" i="9" l="1"/>
  <c r="BG4" i="9"/>
  <c r="BH5" i="9"/>
  <c r="BE6" i="9"/>
  <c r="BI5" i="9" l="1"/>
  <c r="BF6" i="9"/>
  <c r="BJ5" i="9" l="1"/>
  <c r="BG6" i="9"/>
  <c r="BK5" i="9" l="1"/>
  <c r="BH6" i="9"/>
  <c r="BL5" i="9" l="1"/>
  <c r="BI6" i="9"/>
  <c r="BM5" i="9" l="1"/>
  <c r="BJ6" i="9"/>
  <c r="BK6" i="9" l="1"/>
  <c r="BL6" i="9" l="1"/>
  <c r="BM6" i="9" l="1"/>
  <c r="A8" i="9" l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l="1"/>
  <c r="A23" i="9" s="1"/>
  <c r="A24" i="9" l="1"/>
  <c r="A25" i="9" s="1"/>
  <c r="A26" i="9" s="1"/>
  <c r="A27" i="9" l="1"/>
  <c r="A28" i="9" s="1"/>
  <c r="A29" i="9" s="1"/>
  <c r="A30" i="9" s="1"/>
  <c r="A31" i="9" s="1"/>
</calcChain>
</file>

<file path=xl/sharedStrings.xml><?xml version="1.0" encoding="utf-8"?>
<sst xmlns="http://schemas.openxmlformats.org/spreadsheetml/2006/main" count="60" uniqueCount="46">
  <si>
    <t>WBS</t>
  </si>
  <si>
    <t>TEMPLATE ROWS</t>
  </si>
  <si>
    <t xml:space="preserve"> . [ Level 2 Task ]</t>
  </si>
  <si>
    <t xml:space="preserve"> . . [ Level 3 Task ]</t>
  </si>
  <si>
    <t xml:space="preserve"> . . . [ Level 4 Task ]</t>
  </si>
  <si>
    <t>Gantt Chart Template © 2006-2018 by Vertex42.com</t>
  </si>
  <si>
    <t>[项目准备]</t>
    <phoneticPr fontId="3" type="noConversion"/>
  </si>
  <si>
    <t>项目开始日期</t>
    <phoneticPr fontId="3" type="noConversion"/>
  </si>
  <si>
    <t>任务</t>
    <phoneticPr fontId="3" type="noConversion"/>
  </si>
  <si>
    <t>开始日期</t>
    <phoneticPr fontId="3" type="noConversion"/>
  </si>
  <si>
    <t>结束日期</t>
    <phoneticPr fontId="3" type="noConversion"/>
  </si>
  <si>
    <t>%完成</t>
    <phoneticPr fontId="3" type="noConversion"/>
  </si>
  <si>
    <t>显示周</t>
    <phoneticPr fontId="3" type="noConversion"/>
  </si>
  <si>
    <t>[ Level 1 Task, 示例条目 ]</t>
    <phoneticPr fontId="3" type="noConversion"/>
  </si>
  <si>
    <t>周期  天数</t>
    <phoneticPr fontId="3" type="noConversion"/>
  </si>
  <si>
    <t>工作  天数</t>
    <phoneticPr fontId="3" type="noConversion"/>
  </si>
  <si>
    <t>确认项目内容</t>
    <phoneticPr fontId="3" type="noConversion"/>
  </si>
  <si>
    <t>项目负责人</t>
    <phoneticPr fontId="3" type="noConversion"/>
  </si>
  <si>
    <t>林安晨</t>
  </si>
  <si>
    <t>项目结束</t>
    <phoneticPr fontId="3" type="noConversion"/>
  </si>
  <si>
    <r>
      <rPr>
        <b/>
        <sz val="36"/>
        <color rgb="FF003873"/>
        <rFont val="微软雅黑"/>
        <family val="2"/>
        <charset val="134"/>
      </rPr>
      <t>MusicDream</t>
    </r>
    <r>
      <rPr>
        <b/>
        <sz val="36"/>
        <color rgb="FF003873"/>
        <rFont val="冬青黑体简体中文 W6"/>
        <family val="2"/>
        <charset val="134"/>
      </rPr>
      <t>项目实施计划</t>
    </r>
    <phoneticPr fontId="3" type="noConversion"/>
  </si>
  <si>
    <t>项目人员</t>
    <phoneticPr fontId="3" type="noConversion"/>
  </si>
  <si>
    <t>林安晨、孙雷明、许淇凯</t>
    <phoneticPr fontId="3" type="noConversion"/>
  </si>
  <si>
    <t>项目总结报告、总评审PPT</t>
    <phoneticPr fontId="3" type="noConversion"/>
  </si>
  <si>
    <r>
      <t>[</t>
    </r>
    <r>
      <rPr>
        <b/>
        <sz val="11"/>
        <rFont val="宋体"/>
        <family val="3"/>
        <charset val="134"/>
      </rPr>
      <t>项目测试和验收</t>
    </r>
    <r>
      <rPr>
        <b/>
        <sz val="11"/>
        <rFont val="MingLiU-ExtB"/>
        <family val="1"/>
        <charset val="136"/>
      </rPr>
      <t>]</t>
    </r>
    <phoneticPr fontId="3" type="noConversion"/>
  </si>
  <si>
    <t>项目介绍PPT</t>
    <phoneticPr fontId="3" type="noConversion"/>
  </si>
  <si>
    <t>许淇凯</t>
    <phoneticPr fontId="3" type="noConversion"/>
  </si>
  <si>
    <t>项目计划及PPT</t>
    <phoneticPr fontId="3" type="noConversion"/>
  </si>
  <si>
    <t>林安晨</t>
    <phoneticPr fontId="3" type="noConversion"/>
  </si>
  <si>
    <t>项目计划编写</t>
    <phoneticPr fontId="3" type="noConversion"/>
  </si>
  <si>
    <t>游戏策划主要方面</t>
    <phoneticPr fontId="3" type="noConversion"/>
  </si>
  <si>
    <t>项目计划修订</t>
    <phoneticPr fontId="3" type="noConversion"/>
  </si>
  <si>
    <t>孙雷明</t>
    <phoneticPr fontId="3" type="noConversion"/>
  </si>
  <si>
    <r>
      <t>[项目可行性</t>
    </r>
    <r>
      <rPr>
        <b/>
        <sz val="11"/>
        <rFont val="MingLiU-ExtB"/>
        <family val="1"/>
        <charset val="136"/>
      </rPr>
      <t>]</t>
    </r>
    <phoneticPr fontId="3" type="noConversion"/>
  </si>
  <si>
    <r>
      <t>[</t>
    </r>
    <r>
      <rPr>
        <b/>
        <sz val="11"/>
        <rFont val="宋体"/>
        <family val="3"/>
        <charset val="134"/>
      </rPr>
      <t>项目设计</t>
    </r>
    <r>
      <rPr>
        <b/>
        <sz val="11"/>
        <rFont val="MingLiU-ExtB"/>
        <family val="1"/>
        <charset val="136"/>
      </rPr>
      <t>]</t>
    </r>
    <phoneticPr fontId="3" type="noConversion"/>
  </si>
  <si>
    <t>系统测试报告</t>
    <phoneticPr fontId="3" type="noConversion"/>
  </si>
  <si>
    <t>测试报告修订</t>
    <phoneticPr fontId="3" type="noConversion"/>
  </si>
  <si>
    <t>可行性分析报告</t>
    <phoneticPr fontId="3" type="noConversion"/>
  </si>
  <si>
    <t>需求说明SRS，需求评审PPT</t>
    <phoneticPr fontId="3" type="noConversion"/>
  </si>
  <si>
    <t>SRS修订</t>
    <phoneticPr fontId="3" type="noConversion"/>
  </si>
  <si>
    <t>代码清单+测试用例+翻转PPT2</t>
    <phoneticPr fontId="3" type="noConversion"/>
  </si>
  <si>
    <t>总体设计报告</t>
    <phoneticPr fontId="3" type="noConversion"/>
  </si>
  <si>
    <r>
      <rPr>
        <sz val="9"/>
        <rFont val="宋体"/>
        <family val="3"/>
        <charset val="134"/>
      </rPr>
      <t>总体设计及详细设计修订</t>
    </r>
    <r>
      <rPr>
        <sz val="9"/>
        <rFont val="MingLiU-ExtB"/>
        <family val="1"/>
        <charset val="136"/>
      </rPr>
      <t>+</t>
    </r>
    <r>
      <rPr>
        <sz val="9"/>
        <rFont val="宋体"/>
        <family val="3"/>
        <charset val="134"/>
      </rPr>
      <t>翻转</t>
    </r>
    <r>
      <rPr>
        <sz val="9"/>
        <rFont val="MingLiU-ExtB"/>
        <family val="1"/>
        <charset val="136"/>
      </rPr>
      <t>PPT1</t>
    </r>
    <phoneticPr fontId="3" type="noConversion"/>
  </si>
  <si>
    <t>总体设计及详细设计修订</t>
    <phoneticPr fontId="3" type="noConversion"/>
  </si>
  <si>
    <t xml:space="preserve"> 翻转PPT1</t>
    <phoneticPr fontId="3" type="noConversion"/>
  </si>
  <si>
    <t>详细设计报告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</si>
</sst>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/d/yyyy\ \(dddd\)"/>
    <numFmt numFmtId="177" formatCode="ddd\ m/dd/yy"/>
    <numFmt numFmtId="178" formatCode="d"/>
    <numFmt numFmtId="179" formatCode="yyyy/m/d\ aaaa"/>
    <numFmt numFmtId="180" formatCode="yyyy&quot;年&quot;m&quot;月&quot;d&quot;日&quot;\ aaaa"/>
  </numFmts>
  <fonts count="7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黑体"/>
      <family val="2"/>
      <scheme val="minor"/>
    </font>
    <font>
      <sz val="10"/>
      <name val="黑体"/>
      <family val="1"/>
      <scheme val="minor"/>
    </font>
    <font>
      <sz val="9"/>
      <name val="黑体"/>
      <family val="1"/>
      <scheme val="minor"/>
    </font>
    <font>
      <sz val="8"/>
      <name val="黑体"/>
      <family val="1"/>
      <scheme val="minor"/>
    </font>
    <font>
      <sz val="9"/>
      <color rgb="FF000000"/>
      <name val="黑体"/>
      <family val="1"/>
      <scheme val="minor"/>
    </font>
    <font>
      <i/>
      <sz val="9"/>
      <name val="黑体"/>
      <family val="1"/>
      <scheme val="minor"/>
    </font>
    <font>
      <b/>
      <sz val="10"/>
      <color theme="4" tint="-0.249977111117893"/>
      <name val="黑体"/>
      <family val="2"/>
      <scheme val="minor"/>
    </font>
    <font>
      <b/>
      <sz val="14"/>
      <color theme="0"/>
      <name val="黑体"/>
      <family val="2"/>
      <scheme val="minor"/>
    </font>
    <font>
      <b/>
      <sz val="10"/>
      <color theme="0"/>
      <name val="黑体"/>
      <family val="2"/>
      <scheme val="minor"/>
    </font>
    <font>
      <b/>
      <i/>
      <sz val="8"/>
      <color theme="0"/>
      <name val="黑体"/>
      <family val="2"/>
      <scheme val="minor"/>
    </font>
    <font>
      <b/>
      <sz val="8"/>
      <color theme="0"/>
      <name val="黑体"/>
      <family val="2"/>
      <scheme val="minor"/>
    </font>
    <font>
      <sz val="8"/>
      <color theme="0"/>
      <name val="黑体"/>
      <family val="2"/>
      <scheme val="minor"/>
    </font>
    <font>
      <b/>
      <sz val="10"/>
      <color theme="4"/>
      <name val="黑体"/>
      <family val="2"/>
      <scheme val="minor"/>
    </font>
    <font>
      <b/>
      <sz val="11"/>
      <color theme="1" tint="0.34998626667073579"/>
      <name val="黑体"/>
      <family val="1"/>
      <scheme val="minor"/>
    </font>
    <font>
      <b/>
      <sz val="8"/>
      <color theme="1" tint="0.34998626667073579"/>
      <name val="黑体"/>
      <family val="1"/>
      <scheme val="minor"/>
    </font>
    <font>
      <sz val="9"/>
      <color theme="0" tint="-0.499984740745262"/>
      <name val="黑体"/>
      <family val="2"/>
      <scheme val="minor"/>
    </font>
    <font>
      <sz val="9"/>
      <color theme="1" tint="0.249977111117893"/>
      <name val="黑体"/>
      <family val="2"/>
      <scheme val="minor"/>
    </font>
    <font>
      <i/>
      <sz val="9"/>
      <name val="黑体"/>
      <family val="2"/>
      <scheme val="minor"/>
    </font>
    <font>
      <sz val="9"/>
      <name val="黑体"/>
      <family val="2"/>
      <scheme val="minor"/>
    </font>
    <font>
      <sz val="14"/>
      <name val="黑体"/>
      <family val="1"/>
      <scheme val="minor"/>
    </font>
    <font>
      <sz val="14"/>
      <color rgb="FF000000"/>
      <name val="黑体"/>
      <family val="1"/>
      <scheme val="minor"/>
    </font>
    <font>
      <sz val="12"/>
      <color theme="4" tint="-0.249977111117893"/>
      <name val="黑体"/>
      <family val="2"/>
      <scheme val="minor"/>
    </font>
    <font>
      <i/>
      <sz val="10"/>
      <color theme="0"/>
      <name val="Arial"/>
      <family val="2"/>
    </font>
    <font>
      <sz val="11"/>
      <color rgb="FF003873"/>
      <name val="黑体"/>
      <family val="2"/>
      <scheme val="minor"/>
    </font>
    <font>
      <b/>
      <sz val="14"/>
      <color rgb="FF003873"/>
      <name val="黑体"/>
      <family val="3"/>
      <charset val="134"/>
      <scheme val="minor"/>
    </font>
    <font>
      <sz val="12"/>
      <color rgb="FF003873"/>
      <name val="黑体"/>
      <family val="3"/>
      <charset val="134"/>
      <scheme val="minor"/>
    </font>
    <font>
      <sz val="10"/>
      <color rgb="FF003873"/>
      <name val="黑体"/>
      <family val="3"/>
      <charset val="134"/>
      <scheme val="minor"/>
    </font>
    <font>
      <b/>
      <sz val="10"/>
      <color rgb="FF003873"/>
      <name val="黑体"/>
      <family val="3"/>
      <charset val="134"/>
      <scheme val="minor"/>
    </font>
    <font>
      <b/>
      <sz val="14"/>
      <color theme="0"/>
      <name val="黑体"/>
      <family val="3"/>
      <charset val="134"/>
      <scheme val="minor"/>
    </font>
    <font>
      <sz val="9"/>
      <color rgb="FF003873"/>
      <name val="黑体"/>
      <family val="3"/>
      <charset val="134"/>
      <scheme val="minor"/>
    </font>
    <font>
      <b/>
      <sz val="36"/>
      <color rgb="FF003873"/>
      <name val="冬青黑体简体中文 W6"/>
      <family val="2"/>
      <charset val="134"/>
    </font>
    <font>
      <sz val="12"/>
      <color rgb="FF003873"/>
      <name val="汉仪旗黑-60S"/>
      <family val="1"/>
      <charset val="134"/>
    </font>
    <font>
      <sz val="11"/>
      <color rgb="FF003873"/>
      <name val="汉仪旗黑-60S"/>
      <family val="1"/>
      <charset val="134"/>
    </font>
    <font>
      <sz val="10"/>
      <color rgb="FF003873"/>
      <name val="汉仪旗黑-60S"/>
      <family val="1"/>
      <charset val="134"/>
    </font>
    <font>
      <b/>
      <sz val="10"/>
      <color rgb="FF003873"/>
      <name val="汉仪旗黑-60S"/>
      <family val="1"/>
      <charset val="134"/>
    </font>
    <font>
      <sz val="9"/>
      <color rgb="FF003873"/>
      <name val="汉仪旗黑-60S"/>
      <family val="1"/>
      <charset val="134"/>
    </font>
    <font>
      <b/>
      <sz val="11"/>
      <name val="汉仪旗黑-60S"/>
      <family val="1"/>
      <charset val="134"/>
    </font>
    <font>
      <sz val="9"/>
      <name val="汉仪旗黑-60S"/>
      <family val="1"/>
      <charset val="134"/>
    </font>
    <font>
      <i/>
      <sz val="9"/>
      <name val="汉仪旗黑-60S"/>
      <family val="1"/>
      <charset val="134"/>
    </font>
    <font>
      <sz val="11"/>
      <name val="汉仪旗黑-60S"/>
      <family val="1"/>
      <charset val="134"/>
    </font>
    <font>
      <sz val="9"/>
      <color theme="0" tint="-0.499984740745262"/>
      <name val="汉仪旗黑-60S"/>
      <family val="1"/>
      <charset val="134"/>
    </font>
    <font>
      <sz val="9"/>
      <name val="宋体"/>
      <family val="3"/>
      <charset val="134"/>
    </font>
    <font>
      <sz val="9"/>
      <color rgb="FF003873"/>
      <name val="宋体"/>
      <family val="3"/>
      <charset val="134"/>
    </font>
    <font>
      <b/>
      <sz val="36"/>
      <color rgb="FF003873"/>
      <name val="微软雅黑"/>
      <family val="2"/>
      <charset val="134"/>
    </font>
    <font>
      <sz val="11"/>
      <color rgb="FF003873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MingLiU-ExtB"/>
      <family val="1"/>
      <charset val="136"/>
    </font>
    <font>
      <sz val="9"/>
      <name val="MingLiU-ExtB"/>
      <family val="1"/>
      <charset val="136"/>
    </font>
    <font>
      <sz val="9"/>
      <name val="汉仪旗黑-60S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FF7"/>
        <bgColor indexed="64"/>
      </patternFill>
    </fill>
    <fill>
      <patternFill patternType="solid">
        <fgColor rgb="FFF70000"/>
        <bgColor indexed="64"/>
      </patternFill>
    </fill>
    <fill>
      <patternFill patternType="solid">
        <fgColor rgb="FFCEDBE7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indexed="2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/>
      <bottom style="thin">
        <color rgb="FF003873"/>
      </bottom>
      <diagonal/>
    </border>
    <border>
      <left style="thin">
        <color rgb="FFCEDBE7"/>
      </left>
      <right/>
      <top/>
      <bottom style="thin">
        <color rgb="FF003873"/>
      </bottom>
      <diagonal/>
    </border>
    <border>
      <left style="thin">
        <color rgb="FFCEDBE7"/>
      </left>
      <right style="thin">
        <color theme="0" tint="-0.34998626667073579"/>
      </right>
      <top/>
      <bottom/>
      <diagonal/>
    </border>
    <border>
      <left style="thin">
        <color rgb="FFCEDBE7"/>
      </left>
      <right style="thin">
        <color rgb="FFCEDBE7"/>
      </right>
      <top/>
      <bottom style="thin">
        <color rgb="FF003873"/>
      </bottom>
      <diagonal/>
    </border>
    <border>
      <left style="thin">
        <color theme="0" tint="-0.34998626667073579"/>
      </left>
      <right style="thin">
        <color rgb="FFCEDBE7"/>
      </right>
      <top/>
      <bottom/>
      <diagonal/>
    </border>
    <border>
      <left style="thin">
        <color rgb="FFCEDBE7"/>
      </left>
      <right style="thin">
        <color rgb="FFCEDBE7"/>
      </right>
      <top/>
      <bottom/>
      <diagonal/>
    </border>
    <border>
      <left/>
      <right style="thin">
        <color rgb="FFCEDBE7"/>
      </right>
      <top/>
      <bottom style="thin">
        <color rgb="FF003873"/>
      </bottom>
      <diagonal/>
    </border>
    <border>
      <left style="thin">
        <color rgb="FFCEDBE7"/>
      </left>
      <right/>
      <top/>
      <bottom/>
      <diagonal/>
    </border>
    <border>
      <left/>
      <right style="thin">
        <color rgb="FFCEDBE7"/>
      </right>
      <top/>
      <bottom/>
      <diagonal/>
    </border>
    <border>
      <left/>
      <right/>
      <top/>
      <bottom style="thin">
        <color rgb="FFCEDBE7"/>
      </bottom>
      <diagonal/>
    </border>
    <border>
      <left/>
      <right/>
      <top style="thin">
        <color rgb="FFCEDBE7"/>
      </top>
      <bottom style="thin">
        <color rgb="FFCEDBE7"/>
      </bottom>
      <diagonal/>
    </border>
    <border>
      <left/>
      <right/>
      <top style="thin">
        <color indexed="22"/>
      </top>
      <bottom style="thin">
        <color rgb="FF003873"/>
      </bottom>
      <diagonal/>
    </border>
    <border>
      <left style="thin">
        <color rgb="FFCEDBE7"/>
      </left>
      <right style="thin">
        <color theme="0" tint="-0.34998626667073579"/>
      </right>
      <top style="thin">
        <color rgb="FFCEDBE7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rgb="FFCEDBE7"/>
      </top>
      <bottom/>
      <diagonal/>
    </border>
    <border>
      <left style="thin">
        <color theme="0" tint="-0.34998626667073579"/>
      </left>
      <right style="thin">
        <color rgb="FFCEDBE7"/>
      </right>
      <top style="thin">
        <color rgb="FFCEDBE7"/>
      </top>
      <bottom/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" applyNumberFormat="0" applyAlignment="0" applyProtection="0"/>
    <xf numFmtId="0" fontId="9" fillId="18" borderId="2" applyNumberFormat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5" fillId="11" borderId="1" applyNumberFormat="0" applyAlignment="0" applyProtection="0"/>
    <xf numFmtId="0" fontId="16" fillId="0" borderId="6" applyNumberFormat="0" applyFill="0" applyAlignment="0" applyProtection="0"/>
    <xf numFmtId="0" fontId="17" fillId="5" borderId="0" applyNumberFormat="0" applyBorder="0" applyAlignment="0" applyProtection="0"/>
    <xf numFmtId="0" fontId="4" fillId="5" borderId="7" applyNumberFormat="0" applyFont="0" applyAlignment="0" applyProtection="0"/>
    <xf numFmtId="0" fontId="18" fillId="17" borderId="8" applyNumberFormat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28">
    <xf numFmtId="0" fontId="0" fillId="0" borderId="0" xfId="0"/>
    <xf numFmtId="0" fontId="23" fillId="0" borderId="0" xfId="0" applyFont="1" applyFill="1" applyBorder="1" applyProtection="1"/>
    <xf numFmtId="0" fontId="23" fillId="0" borderId="0" xfId="0" applyNumberFormat="1" applyFont="1" applyFill="1" applyBorder="1" applyProtection="1"/>
    <xf numFmtId="0" fontId="24" fillId="0" borderId="10" xfId="0" applyNumberFormat="1" applyFont="1" applyFill="1" applyBorder="1" applyAlignment="1" applyProtection="1">
      <alignment horizontal="left" vertical="center"/>
    </xf>
    <xf numFmtId="0" fontId="24" fillId="0" borderId="10" xfId="0" applyFont="1" applyFill="1" applyBorder="1" applyAlignment="1" applyProtection="1">
      <alignment vertical="center"/>
    </xf>
    <xf numFmtId="0" fontId="24" fillId="0" borderId="10" xfId="0" applyFont="1" applyFill="1" applyBorder="1" applyAlignment="1" applyProtection="1">
      <alignment horizontal="center" vertical="center"/>
    </xf>
    <xf numFmtId="0" fontId="27" fillId="0" borderId="10" xfId="0" applyFont="1" applyFill="1" applyBorder="1" applyAlignment="1" applyProtection="1">
      <alignment vertical="center"/>
    </xf>
    <xf numFmtId="1" fontId="24" fillId="0" borderId="10" xfId="40" applyNumberFormat="1" applyFont="1" applyFill="1" applyBorder="1" applyAlignment="1" applyProtection="1">
      <alignment horizontal="center" vertical="center"/>
    </xf>
    <xf numFmtId="9" fontId="24" fillId="0" borderId="10" xfId="40" applyFont="1" applyFill="1" applyBorder="1" applyAlignment="1" applyProtection="1">
      <alignment horizontal="center" vertical="center"/>
    </xf>
    <xf numFmtId="0" fontId="24" fillId="0" borderId="0" xfId="0" applyFont="1" applyFill="1" applyBorder="1" applyAlignment="1" applyProtection="1">
      <alignment vertical="center"/>
    </xf>
    <xf numFmtId="0" fontId="25" fillId="0" borderId="0" xfId="0" applyFont="1" applyFill="1" applyBorder="1" applyAlignment="1" applyProtection="1">
      <alignment vertical="center"/>
    </xf>
    <xf numFmtId="0" fontId="23" fillId="0" borderId="0" xfId="0" applyNumberFormat="1" applyFont="1" applyFill="1" applyBorder="1" applyProtection="1">
      <protection locked="0"/>
    </xf>
    <xf numFmtId="0" fontId="23" fillId="0" borderId="0" xfId="0" applyFont="1" applyFill="1" applyBorder="1" applyProtection="1">
      <protection locked="0"/>
    </xf>
    <xf numFmtId="1" fontId="41" fillId="0" borderId="10" xfId="0" applyNumberFormat="1" applyFont="1" applyFill="1" applyBorder="1" applyAlignment="1" applyProtection="1">
      <alignment horizontal="center" vertical="center"/>
    </xf>
    <xf numFmtId="1" fontId="38" fillId="0" borderId="10" xfId="0" applyNumberFormat="1" applyFont="1" applyFill="1" applyBorder="1" applyAlignment="1" applyProtection="1">
      <alignment horizontal="center" vertical="center"/>
    </xf>
    <xf numFmtId="0" fontId="30" fillId="0" borderId="0" xfId="0" applyFont="1" applyFill="1" applyBorder="1" applyProtection="1"/>
    <xf numFmtId="0" fontId="22" fillId="0" borderId="0" xfId="0" applyFont="1" applyFill="1" applyBorder="1" applyAlignment="1" applyProtection="1">
      <alignment vertical="center"/>
    </xf>
    <xf numFmtId="0" fontId="43" fillId="0" borderId="0" xfId="0" applyFont="1" applyFill="1" applyBorder="1" applyProtection="1"/>
    <xf numFmtId="0" fontId="28" fillId="0" borderId="0" xfId="0" applyFont="1" applyFill="1" applyBorder="1" applyAlignment="1" applyProtection="1">
      <alignment vertical="center"/>
    </xf>
    <xf numFmtId="0" fontId="34" fillId="0" borderId="0" xfId="0" applyFont="1" applyFill="1" applyBorder="1" applyProtection="1"/>
    <xf numFmtId="0" fontId="29" fillId="0" borderId="0" xfId="0" applyNumberFormat="1" applyFont="1" applyFill="1" applyBorder="1" applyAlignment="1" applyProtection="1">
      <alignment vertical="center"/>
      <protection locked="0"/>
    </xf>
    <xf numFmtId="0" fontId="30" fillId="0" borderId="0" xfId="0" applyFont="1" applyFill="1" applyAlignment="1" applyProtection="1">
      <alignment horizontal="center" vertical="center"/>
    </xf>
    <xf numFmtId="0" fontId="30" fillId="0" borderId="0" xfId="0" applyFont="1" applyFill="1" applyProtection="1"/>
    <xf numFmtId="0" fontId="31" fillId="0" borderId="0" xfId="0" applyFont="1" applyFill="1" applyBorder="1" applyAlignment="1">
      <alignment vertical="center"/>
    </xf>
    <xf numFmtId="0" fontId="28" fillId="0" borderId="0" xfId="0" applyFont="1" applyFill="1" applyAlignment="1" applyProtection="1">
      <alignment vertical="center"/>
    </xf>
    <xf numFmtId="0" fontId="34" fillId="0" borderId="0" xfId="0" applyFont="1" applyFill="1" applyProtection="1"/>
    <xf numFmtId="0" fontId="35" fillId="0" borderId="12" xfId="0" applyNumberFormat="1" applyFont="1" applyFill="1" applyBorder="1" applyAlignment="1" applyProtection="1">
      <alignment horizontal="left" vertical="center"/>
    </xf>
    <xf numFmtId="0" fontId="24" fillId="0" borderId="12" xfId="0" applyFont="1" applyFill="1" applyBorder="1" applyAlignment="1" applyProtection="1">
      <alignment vertical="center"/>
    </xf>
    <xf numFmtId="177" fontId="24" fillId="0" borderId="12" xfId="0" applyNumberFormat="1" applyFont="1" applyFill="1" applyBorder="1" applyAlignment="1" applyProtection="1">
      <alignment horizontal="right" vertical="center"/>
    </xf>
    <xf numFmtId="1" fontId="24" fillId="0" borderId="12" xfId="40" applyNumberFormat="1" applyFont="1" applyFill="1" applyBorder="1" applyAlignment="1" applyProtection="1">
      <alignment horizontal="center" vertical="center"/>
    </xf>
    <xf numFmtId="9" fontId="24" fillId="0" borderId="12" xfId="40" applyFont="1" applyFill="1" applyBorder="1" applyAlignment="1" applyProtection="1">
      <alignment horizontal="center" vertical="center"/>
    </xf>
    <xf numFmtId="1" fontId="38" fillId="0" borderId="12" xfId="0" applyNumberFormat="1" applyFont="1" applyFill="1" applyBorder="1" applyAlignment="1" applyProtection="1">
      <alignment horizontal="center" vertical="center"/>
    </xf>
    <xf numFmtId="1" fontId="41" fillId="0" borderId="12" xfId="0" applyNumberFormat="1" applyFont="1" applyFill="1" applyBorder="1" applyAlignment="1" applyProtection="1">
      <alignment horizontal="center" vertical="center"/>
    </xf>
    <xf numFmtId="0" fontId="24" fillId="0" borderId="12" xfId="0" applyFont="1" applyFill="1" applyBorder="1" applyAlignment="1" applyProtection="1">
      <alignment horizontal="center" vertical="center"/>
    </xf>
    <xf numFmtId="0" fontId="36" fillId="0" borderId="10" xfId="0" applyNumberFormat="1" applyFont="1" applyFill="1" applyBorder="1" applyAlignment="1" applyProtection="1">
      <alignment horizontal="left" vertical="center"/>
    </xf>
    <xf numFmtId="1" fontId="26" fillId="0" borderId="11" xfId="0" applyNumberFormat="1" applyFont="1" applyFill="1" applyBorder="1" applyAlignment="1" applyProtection="1">
      <alignment horizontal="center" vertical="center"/>
    </xf>
    <xf numFmtId="9" fontId="26" fillId="0" borderId="11" xfId="40" applyFont="1" applyFill="1" applyBorder="1" applyAlignment="1" applyProtection="1">
      <alignment horizontal="center" vertical="center"/>
    </xf>
    <xf numFmtId="1" fontId="42" fillId="0" borderId="11" xfId="0" applyNumberFormat="1" applyFont="1" applyFill="1" applyBorder="1" applyAlignment="1" applyProtection="1">
      <alignment horizontal="center" vertical="center"/>
    </xf>
    <xf numFmtId="0" fontId="35" fillId="0" borderId="10" xfId="0" applyNumberFormat="1" applyFont="1" applyFill="1" applyBorder="1" applyAlignment="1" applyProtection="1">
      <alignment horizontal="left" vertical="center"/>
    </xf>
    <xf numFmtId="0" fontId="23" fillId="0" borderId="0" xfId="0" applyFont="1" applyFill="1" applyProtection="1">
      <protection locked="0"/>
    </xf>
    <xf numFmtId="0" fontId="23" fillId="0" borderId="0" xfId="0" applyFont="1" applyFill="1" applyProtection="1"/>
    <xf numFmtId="0" fontId="33" fillId="0" borderId="14" xfId="0" applyFont="1" applyFill="1" applyBorder="1" applyAlignment="1" applyProtection="1">
      <alignment horizontal="center" vertical="center" wrapText="1"/>
    </xf>
    <xf numFmtId="0" fontId="45" fillId="0" borderId="0" xfId="0" applyNumberFormat="1" applyFont="1" applyFill="1" applyBorder="1" applyAlignment="1" applyProtection="1">
      <alignment horizontal="left" vertical="center" indent="1"/>
      <protection locked="0"/>
    </xf>
    <xf numFmtId="0" fontId="46" fillId="0" borderId="0" xfId="0" applyNumberFormat="1" applyFont="1" applyFill="1" applyBorder="1" applyAlignment="1" applyProtection="1">
      <alignment vertical="center"/>
      <protection locked="0"/>
    </xf>
    <xf numFmtId="0" fontId="46" fillId="0" borderId="0" xfId="0" applyFont="1" applyFill="1" applyBorder="1" applyAlignment="1" applyProtection="1">
      <alignment vertical="center"/>
      <protection locked="0"/>
    </xf>
    <xf numFmtId="0" fontId="47" fillId="0" borderId="0" xfId="0" applyFont="1" applyFill="1" applyBorder="1" applyAlignment="1" applyProtection="1">
      <alignment vertical="center"/>
      <protection locked="0"/>
    </xf>
    <xf numFmtId="0" fontId="47" fillId="0" borderId="0" xfId="0" applyFont="1" applyFill="1" applyBorder="1" applyAlignment="1" applyProtection="1">
      <alignment vertical="center"/>
    </xf>
    <xf numFmtId="0" fontId="48" fillId="0" borderId="0" xfId="0" applyFont="1" applyFill="1" applyAlignment="1" applyProtection="1">
      <alignment vertical="center"/>
    </xf>
    <xf numFmtId="0" fontId="49" fillId="0" borderId="0" xfId="0" applyFont="1" applyFill="1" applyProtection="1"/>
    <xf numFmtId="0" fontId="33" fillId="0" borderId="15" xfId="0" applyFont="1" applyFill="1" applyBorder="1" applyAlignment="1" applyProtection="1"/>
    <xf numFmtId="0" fontId="33" fillId="0" borderId="14" xfId="0" applyFont="1" applyFill="1" applyBorder="1" applyAlignment="1" applyProtection="1"/>
    <xf numFmtId="1" fontId="38" fillId="20" borderId="11" xfId="0" applyNumberFormat="1" applyFont="1" applyFill="1" applyBorder="1" applyAlignment="1" applyProtection="1">
      <alignment horizontal="right" vertical="center" indent="1"/>
    </xf>
    <xf numFmtId="1" fontId="38" fillId="20" borderId="10" xfId="0" applyNumberFormat="1" applyFont="1" applyFill="1" applyBorder="1" applyAlignment="1" applyProtection="1">
      <alignment horizontal="right" vertical="center" indent="1"/>
    </xf>
    <xf numFmtId="1" fontId="38" fillId="20" borderId="10" xfId="0" applyNumberFormat="1" applyFont="1" applyFill="1" applyBorder="1" applyAlignment="1" applyProtection="1">
      <alignment horizontal="center" vertical="center"/>
    </xf>
    <xf numFmtId="0" fontId="50" fillId="21" borderId="0" xfId="0" applyNumberFormat="1" applyFont="1" applyFill="1" applyBorder="1" applyAlignment="1" applyProtection="1">
      <alignment horizontal="center" vertical="center"/>
      <protection locked="0"/>
    </xf>
    <xf numFmtId="0" fontId="51" fillId="0" borderId="15" xfId="0" applyNumberFormat="1" applyFont="1" applyFill="1" applyBorder="1" applyAlignment="1" applyProtection="1">
      <alignment horizontal="center" vertical="center" shrinkToFit="1"/>
    </xf>
    <xf numFmtId="0" fontId="51" fillId="0" borderId="17" xfId="0" applyNumberFormat="1" applyFont="1" applyFill="1" applyBorder="1" applyAlignment="1" applyProtection="1">
      <alignment horizontal="center" vertical="center" shrinkToFit="1"/>
    </xf>
    <xf numFmtId="0" fontId="51" fillId="0" borderId="20" xfId="0" applyNumberFormat="1" applyFont="1" applyFill="1" applyBorder="1" applyAlignment="1" applyProtection="1">
      <alignment horizontal="center" vertical="center" shrinkToFit="1"/>
    </xf>
    <xf numFmtId="0" fontId="51" fillId="0" borderId="14" xfId="0" applyNumberFormat="1" applyFont="1" applyFill="1" applyBorder="1" applyAlignment="1" applyProtection="1">
      <alignment horizontal="center" vertical="center" shrinkToFit="1"/>
    </xf>
    <xf numFmtId="178" fontId="51" fillId="20" borderId="21" xfId="0" applyNumberFormat="1" applyFont="1" applyFill="1" applyBorder="1" applyAlignment="1" applyProtection="1">
      <alignment horizontal="center" vertical="center" shrinkToFit="1"/>
    </xf>
    <xf numFmtId="178" fontId="51" fillId="20" borderId="19" xfId="0" applyNumberFormat="1" applyFont="1" applyFill="1" applyBorder="1" applyAlignment="1" applyProtection="1">
      <alignment horizontal="center" vertical="center" shrinkToFit="1"/>
    </xf>
    <xf numFmtId="178" fontId="51" fillId="20" borderId="22" xfId="0" applyNumberFormat="1" applyFont="1" applyFill="1" applyBorder="1" applyAlignment="1" applyProtection="1">
      <alignment horizontal="center" vertical="center" shrinkToFit="1"/>
    </xf>
    <xf numFmtId="178" fontId="51" fillId="20" borderId="0" xfId="0" applyNumberFormat="1" applyFont="1" applyFill="1" applyBorder="1" applyAlignment="1" applyProtection="1">
      <alignment horizontal="center" vertical="center" shrinkToFit="1"/>
    </xf>
    <xf numFmtId="0" fontId="52" fillId="0" borderId="0" xfId="0" applyNumberFormat="1" applyFont="1" applyFill="1" applyBorder="1" applyAlignment="1" applyProtection="1">
      <alignment horizontal="left" vertical="center" indent="1"/>
      <protection locked="0"/>
    </xf>
    <xf numFmtId="179" fontId="40" fillId="0" borderId="11" xfId="0" applyNumberFormat="1" applyFont="1" applyFill="1" applyBorder="1" applyAlignment="1" applyProtection="1">
      <alignment horizontal="center" vertical="center"/>
    </xf>
    <xf numFmtId="179" fontId="38" fillId="20" borderId="11" xfId="0" applyNumberFormat="1" applyFont="1" applyFill="1" applyBorder="1" applyAlignment="1" applyProtection="1">
      <alignment horizontal="center" vertical="center"/>
    </xf>
    <xf numFmtId="179" fontId="37" fillId="0" borderId="10" xfId="0" applyNumberFormat="1" applyFont="1" applyFill="1" applyBorder="1" applyAlignment="1" applyProtection="1">
      <alignment horizontal="right" vertical="center"/>
    </xf>
    <xf numFmtId="179" fontId="38" fillId="20" borderId="10" xfId="0" applyNumberFormat="1" applyFont="1" applyFill="1" applyBorder="1" applyAlignment="1" applyProtection="1">
      <alignment horizontal="right" vertical="center"/>
    </xf>
    <xf numFmtId="179" fontId="37" fillId="0" borderId="10" xfId="0" applyNumberFormat="1" applyFont="1" applyFill="1" applyBorder="1" applyAlignment="1" applyProtection="1">
      <alignment horizontal="center" vertical="center"/>
    </xf>
    <xf numFmtId="179" fontId="38" fillId="20" borderId="10" xfId="0" applyNumberFormat="1" applyFont="1" applyFill="1" applyBorder="1" applyAlignment="1" applyProtection="1">
      <alignment horizontal="center" vertical="center"/>
    </xf>
    <xf numFmtId="179" fontId="39" fillId="0" borderId="10" xfId="0" applyNumberFormat="1" applyFont="1" applyFill="1" applyBorder="1" applyAlignment="1" applyProtection="1">
      <alignment vertical="center"/>
    </xf>
    <xf numFmtId="179" fontId="39" fillId="20" borderId="10" xfId="0" applyNumberFormat="1" applyFont="1" applyFill="1" applyBorder="1" applyAlignment="1" applyProtection="1">
      <alignment vertical="center"/>
    </xf>
    <xf numFmtId="0" fontId="30" fillId="0" borderId="25" xfId="0" applyFont="1" applyFill="1" applyBorder="1" applyAlignment="1" applyProtection="1">
      <alignment horizontal="left" vertical="center" indent="1"/>
    </xf>
    <xf numFmtId="0" fontId="32" fillId="0" borderId="25" xfId="0" applyFont="1" applyFill="1" applyBorder="1" applyAlignment="1" applyProtection="1">
      <alignment horizontal="left" vertical="center"/>
    </xf>
    <xf numFmtId="0" fontId="26" fillId="22" borderId="0" xfId="0" applyFont="1" applyFill="1" applyBorder="1" applyAlignment="1" applyProtection="1">
      <alignment vertical="center"/>
    </xf>
    <xf numFmtId="0" fontId="24" fillId="22" borderId="0" xfId="0" applyFont="1" applyFill="1" applyAlignment="1" applyProtection="1">
      <alignment vertical="center"/>
    </xf>
    <xf numFmtId="0" fontId="40" fillId="22" borderId="0" xfId="0" applyFont="1" applyFill="1" applyAlignment="1" applyProtection="1">
      <alignment vertical="center"/>
    </xf>
    <xf numFmtId="0" fontId="38" fillId="22" borderId="0" xfId="0" applyFont="1" applyFill="1" applyAlignment="1" applyProtection="1">
      <alignment vertical="center"/>
    </xf>
    <xf numFmtId="0" fontId="41" fillId="22" borderId="0" xfId="0" applyFont="1" applyFill="1" applyAlignment="1" applyProtection="1">
      <alignment vertical="center"/>
    </xf>
    <xf numFmtId="0" fontId="35" fillId="22" borderId="10" xfId="0" applyNumberFormat="1" applyFont="1" applyFill="1" applyBorder="1" applyAlignment="1" applyProtection="1">
      <alignment horizontal="left" vertical="center"/>
    </xf>
    <xf numFmtId="177" fontId="38" fillId="22" borderId="10" xfId="0" applyNumberFormat="1" applyFont="1" applyFill="1" applyBorder="1" applyAlignment="1" applyProtection="1">
      <alignment horizontal="center" vertical="center"/>
    </xf>
    <xf numFmtId="1" fontId="24" fillId="22" borderId="10" xfId="40" applyNumberFormat="1" applyFont="1" applyFill="1" applyBorder="1" applyAlignment="1" applyProtection="1">
      <alignment horizontal="center" vertical="center"/>
    </xf>
    <xf numFmtId="9" fontId="24" fillId="22" borderId="10" xfId="40" applyFont="1" applyFill="1" applyBorder="1" applyAlignment="1" applyProtection="1">
      <alignment horizontal="center" vertical="center"/>
    </xf>
    <xf numFmtId="1" fontId="38" fillId="22" borderId="10" xfId="0" applyNumberFormat="1" applyFont="1" applyFill="1" applyBorder="1" applyAlignment="1" applyProtection="1">
      <alignment horizontal="right" vertical="center" indent="1"/>
    </xf>
    <xf numFmtId="1" fontId="41" fillId="22" borderId="10" xfId="0" applyNumberFormat="1" applyFont="1" applyFill="1" applyBorder="1" applyAlignment="1" applyProtection="1">
      <alignment horizontal="center" vertical="center"/>
    </xf>
    <xf numFmtId="0" fontId="36" fillId="22" borderId="10" xfId="0" applyNumberFormat="1" applyFont="1" applyFill="1" applyBorder="1" applyAlignment="1" applyProtection="1">
      <alignment horizontal="left" vertical="center"/>
    </xf>
    <xf numFmtId="177" fontId="38" fillId="22" borderId="11" xfId="0" applyNumberFormat="1" applyFont="1" applyFill="1" applyBorder="1" applyAlignment="1" applyProtection="1">
      <alignment horizontal="center" vertical="center"/>
    </xf>
    <xf numFmtId="1" fontId="26" fillId="22" borderId="11" xfId="0" applyNumberFormat="1" applyFont="1" applyFill="1" applyBorder="1" applyAlignment="1" applyProtection="1">
      <alignment horizontal="center" vertical="center"/>
    </xf>
    <xf numFmtId="9" fontId="26" fillId="22" borderId="11" xfId="40" applyFont="1" applyFill="1" applyBorder="1" applyAlignment="1" applyProtection="1">
      <alignment horizontal="center" vertical="center"/>
    </xf>
    <xf numFmtId="1" fontId="38" fillId="22" borderId="11" xfId="0" applyNumberFormat="1" applyFont="1" applyFill="1" applyBorder="1" applyAlignment="1" applyProtection="1">
      <alignment horizontal="right" vertical="center" indent="1"/>
    </xf>
    <xf numFmtId="1" fontId="42" fillId="22" borderId="11" xfId="0" applyNumberFormat="1" applyFont="1" applyFill="1" applyBorder="1" applyAlignment="1" applyProtection="1">
      <alignment horizontal="center" vertical="center"/>
    </xf>
    <xf numFmtId="0" fontId="53" fillId="0" borderId="0" xfId="0" applyNumberFormat="1" applyFont="1" applyFill="1" applyBorder="1" applyProtection="1"/>
    <xf numFmtId="0" fontId="54" fillId="0" borderId="0" xfId="0" applyFont="1" applyFill="1" applyBorder="1" applyAlignment="1" applyProtection="1">
      <alignment horizontal="right" vertical="center" indent="1"/>
    </xf>
    <xf numFmtId="0" fontId="53" fillId="0" borderId="0" xfId="0" applyFont="1" applyFill="1" applyBorder="1" applyProtection="1"/>
    <xf numFmtId="0" fontId="55" fillId="0" borderId="0" xfId="0" applyNumberFormat="1" applyFont="1" applyFill="1" applyBorder="1" applyAlignment="1" applyProtection="1">
      <alignment vertical="center"/>
    </xf>
    <xf numFmtId="0" fontId="55" fillId="0" borderId="0" xfId="0" applyFont="1" applyFill="1" applyAlignment="1" applyProtection="1">
      <alignment vertical="center"/>
    </xf>
    <xf numFmtId="0" fontId="56" fillId="0" borderId="0" xfId="0" applyNumberFormat="1" applyFont="1" applyFill="1" applyBorder="1" applyProtection="1"/>
    <xf numFmtId="0" fontId="56" fillId="0" borderId="0" xfId="0" applyFont="1" applyFill="1" applyProtection="1"/>
    <xf numFmtId="0" fontId="58" fillId="0" borderId="12" xfId="0" applyFont="1" applyFill="1" applyBorder="1" applyAlignment="1" applyProtection="1">
      <alignment horizontal="left" vertical="center" indent="1"/>
    </xf>
    <xf numFmtId="0" fontId="59" fillId="0" borderId="12" xfId="0" applyFont="1" applyFill="1" applyBorder="1" applyAlignment="1" applyProtection="1">
      <alignment vertical="center"/>
    </xf>
    <xf numFmtId="0" fontId="59" fillId="0" borderId="10" xfId="0" applyFont="1" applyFill="1" applyBorder="1" applyAlignment="1" applyProtection="1">
      <alignment horizontal="left" vertical="center" wrapText="1" indent="1"/>
    </xf>
    <xf numFmtId="0" fontId="59" fillId="0" borderId="10" xfId="0" applyFont="1" applyFill="1" applyBorder="1" applyAlignment="1" applyProtection="1">
      <alignment vertical="center"/>
    </xf>
    <xf numFmtId="0" fontId="58" fillId="0" borderId="10" xfId="0" applyFont="1" applyFill="1" applyBorder="1" applyAlignment="1" applyProtection="1">
      <alignment horizontal="left" vertical="center" indent="1"/>
    </xf>
    <xf numFmtId="0" fontId="60" fillId="0" borderId="10" xfId="0" applyFont="1" applyFill="1" applyBorder="1" applyAlignment="1" applyProtection="1">
      <alignment vertical="center"/>
    </xf>
    <xf numFmtId="0" fontId="61" fillId="22" borderId="10" xfId="0" applyFont="1" applyFill="1" applyBorder="1" applyAlignment="1" applyProtection="1">
      <alignment horizontal="left" vertical="center" indent="1"/>
    </xf>
    <xf numFmtId="0" fontId="59" fillId="22" borderId="10" xfId="0" applyFont="1" applyFill="1" applyBorder="1" applyAlignment="1" applyProtection="1">
      <alignment vertical="center"/>
    </xf>
    <xf numFmtId="177" fontId="62" fillId="22" borderId="10" xfId="0" applyNumberFormat="1" applyFont="1" applyFill="1" applyBorder="1" applyAlignment="1" applyProtection="1">
      <alignment horizontal="center" vertical="center"/>
    </xf>
    <xf numFmtId="0" fontId="59" fillId="22" borderId="10" xfId="0" applyFont="1" applyFill="1" applyBorder="1" applyAlignment="1" applyProtection="1">
      <alignment horizontal="left" vertical="center" wrapText="1" indent="1"/>
    </xf>
    <xf numFmtId="177" fontId="59" fillId="22" borderId="11" xfId="0" applyNumberFormat="1" applyFont="1" applyFill="1" applyBorder="1" applyAlignment="1" applyProtection="1">
      <alignment horizontal="center" vertical="center"/>
    </xf>
    <xf numFmtId="0" fontId="57" fillId="0" borderId="14" xfId="0" applyNumberFormat="1" applyFont="1" applyFill="1" applyBorder="1" applyAlignment="1" applyProtection="1">
      <alignment horizontal="left"/>
    </xf>
    <xf numFmtId="0" fontId="57" fillId="0" borderId="14" xfId="0" applyFont="1" applyFill="1" applyBorder="1" applyAlignment="1" applyProtection="1">
      <alignment horizontal="center"/>
    </xf>
    <xf numFmtId="0" fontId="57" fillId="0" borderId="14" xfId="0" applyFont="1" applyFill="1" applyBorder="1" applyAlignment="1" applyProtection="1">
      <alignment horizontal="center" wrapText="1"/>
    </xf>
    <xf numFmtId="0" fontId="44" fillId="0" borderId="0" xfId="34" applyFont="1" applyFill="1" applyAlignment="1" applyProtection="1">
      <alignment horizontal="left" vertical="center"/>
    </xf>
    <xf numFmtId="0" fontId="55" fillId="20" borderId="26" xfId="0" applyNumberFormat="1" applyFont="1" applyFill="1" applyBorder="1" applyAlignment="1" applyProtection="1">
      <alignment horizontal="center" vertical="center"/>
    </xf>
    <xf numFmtId="0" fontId="55" fillId="20" borderId="27" xfId="0" applyNumberFormat="1" applyFont="1" applyFill="1" applyBorder="1" applyAlignment="1" applyProtection="1">
      <alignment horizontal="center" vertical="center"/>
    </xf>
    <xf numFmtId="0" fontId="55" fillId="20" borderId="28" xfId="0" applyNumberFormat="1" applyFont="1" applyFill="1" applyBorder="1" applyAlignment="1" applyProtection="1">
      <alignment horizontal="center" vertical="center"/>
    </xf>
    <xf numFmtId="57" fontId="51" fillId="20" borderId="16" xfId="0" applyNumberFormat="1" applyFont="1" applyFill="1" applyBorder="1" applyAlignment="1" applyProtection="1">
      <alignment horizontal="center" vertical="center"/>
    </xf>
    <xf numFmtId="57" fontId="51" fillId="20" borderId="13" xfId="0" applyNumberFormat="1" applyFont="1" applyFill="1" applyBorder="1" applyAlignment="1" applyProtection="1">
      <alignment horizontal="center" vertical="center"/>
    </xf>
    <xf numFmtId="57" fontId="51" fillId="20" borderId="18" xfId="0" applyNumberFormat="1" applyFont="1" applyFill="1" applyBorder="1" applyAlignment="1" applyProtection="1">
      <alignment horizontal="center" vertical="center"/>
    </xf>
    <xf numFmtId="176" fontId="54" fillId="0" borderId="24" xfId="0" applyNumberFormat="1" applyFont="1" applyFill="1" applyBorder="1" applyAlignment="1" applyProtection="1">
      <alignment horizontal="center" vertical="center" shrinkToFit="1"/>
      <protection locked="0"/>
    </xf>
    <xf numFmtId="180" fontId="54" fillId="0" borderId="23" xfId="0" applyNumberFormat="1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Fill="1" applyBorder="1" applyAlignment="1" applyProtection="1">
      <alignment horizontal="center" vertical="center"/>
    </xf>
    <xf numFmtId="0" fontId="63" fillId="0" borderId="10" xfId="0" applyFont="1" applyFill="1" applyBorder="1" applyAlignment="1" applyProtection="1">
      <alignment horizontal="left" vertical="center" wrapText="1" indent="1"/>
    </xf>
    <xf numFmtId="0" fontId="64" fillId="0" borderId="14" xfId="0" applyFont="1" applyFill="1" applyBorder="1" applyAlignment="1" applyProtection="1">
      <alignment horizontal="left" wrapText="1"/>
    </xf>
    <xf numFmtId="0" fontId="66" fillId="0" borderId="0" xfId="0" applyFont="1" applyFill="1" applyBorder="1" applyAlignment="1" applyProtection="1">
      <alignment horizontal="right" vertical="center" indent="1"/>
    </xf>
    <xf numFmtId="0" fontId="63" fillId="0" borderId="10" xfId="0" applyFont="1" applyFill="1" applyBorder="1" applyAlignment="1" applyProtection="1">
      <alignment horizontal="left" vertical="center" wrapText="1" indent="2"/>
    </xf>
    <xf numFmtId="0" fontId="63" fillId="0" borderId="10" xfId="0" applyFont="1" applyFill="1" applyBorder="1" applyAlignment="1" applyProtection="1">
      <alignment vertical="center"/>
    </xf>
    <xf numFmtId="0" fontId="70" fillId="0" borderId="10" xfId="0" applyFont="1" applyFill="1" applyBorder="1" applyAlignment="1" applyProtection="1">
      <alignment horizontal="left" vertical="center" wrapText="1" indent="1"/>
    </xf>
  </cellXfs>
  <cellStyles count="44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百分比" xfId="40" builtinId="5"/>
    <cellStyle name="标题" xfId="41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超链接" xfId="34" builtinId="8"/>
    <cellStyle name="好" xfId="29" builtinId="26" customBuiltin="1"/>
    <cellStyle name="汇总" xfId="42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3" builtinId="11" customBuiltin="1"/>
    <cellStyle name="链接单元格" xfId="36" builtinId="24" customBuiltin="1"/>
    <cellStyle name="适中" xfId="37" builtinId="28" customBuiltin="1"/>
    <cellStyle name="输出" xfId="39" builtinId="21" customBuiltin="1"/>
    <cellStyle name="输入" xfId="35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8" builtinId="10" customBuiltin="1"/>
  </cellStyles>
  <dxfs count="14">
    <dxf>
      <border>
        <left style="thin">
          <color rgb="FFF70000"/>
        </left>
        <right style="thin">
          <color rgb="FFF70000"/>
        </right>
        <vertical/>
        <horizontal/>
      </border>
    </dxf>
    <dxf>
      <border>
        <left style="thin">
          <color rgb="FFF70000"/>
        </left>
        <right style="thin">
          <color rgb="FFF70000"/>
        </right>
        <vertical/>
        <horizontal/>
      </border>
    </dxf>
    <dxf>
      <fill>
        <patternFill patternType="lightUp">
          <fgColor rgb="FF003873"/>
          <bgColor rgb="FFCEDBE7"/>
        </patternFill>
      </fill>
    </dxf>
    <dxf>
      <fill>
        <patternFill>
          <bgColor rgb="FF003873"/>
        </patternFill>
      </fill>
    </dxf>
    <dxf>
      <border>
        <left style="thin">
          <color rgb="FFF70000"/>
        </left>
        <right style="thin">
          <color rgb="FFF70000"/>
        </right>
        <vertical/>
        <horizontal/>
      </border>
    </dxf>
    <dxf>
      <fill>
        <patternFill patternType="lightUp">
          <fgColor rgb="FF003873"/>
          <bgColor rgb="FFCEDBE7"/>
        </patternFill>
      </fill>
    </dxf>
    <dxf>
      <fill>
        <patternFill>
          <bgColor rgb="FF003873"/>
        </patternFill>
      </fill>
    </dxf>
    <dxf>
      <border>
        <left style="thin">
          <color rgb="FFF70000"/>
        </left>
        <right style="thin">
          <color rgb="FFF70000"/>
        </right>
        <vertical/>
        <horizontal/>
      </border>
    </dxf>
    <dxf>
      <fill>
        <patternFill patternType="lightUp">
          <fgColor rgb="FF003873"/>
          <bgColor rgb="FFCEDBE7"/>
        </patternFill>
      </fill>
    </dxf>
    <dxf>
      <fill>
        <patternFill>
          <bgColor rgb="FF003873"/>
        </patternFill>
      </fill>
    </dxf>
    <dxf>
      <border>
        <left style="thin">
          <color rgb="FFF70000"/>
        </left>
        <right style="thin">
          <color rgb="FFF70000"/>
        </right>
        <vertical/>
        <horizontal/>
      </border>
    </dxf>
    <dxf>
      <fill>
        <patternFill patternType="lightUp">
          <fgColor rgb="FF003873"/>
          <bgColor rgb="FFCEDBE7"/>
        </patternFill>
      </fill>
    </dxf>
    <dxf>
      <fill>
        <patternFill>
          <bgColor rgb="FF003873"/>
        </patternFill>
      </fill>
    </dxf>
    <dxf>
      <font>
        <color theme="0"/>
      </font>
      <fill>
        <patternFill>
          <bgColor rgb="FFF7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EDBE7"/>
      <color rgb="FFCEDB29"/>
      <color rgb="FF003873"/>
      <color rgb="FFF70000"/>
      <color rgb="FFE7EFF7"/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H$3" horiz="1" max="100" min="1" noThreeD="1" page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76200</xdr:colOff>
      <xdr:row>3</xdr:row>
      <xdr:rowOff>180975</xdr:rowOff>
    </xdr:from>
    <xdr:to>
      <xdr:col>19</xdr:col>
      <xdr:colOff>57150</xdr:colOff>
      <xdr:row>8</xdr:row>
      <xdr:rowOff>19050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38100</xdr:rowOff>
        </xdr:from>
        <xdr:to>
          <xdr:col>15</xdr:col>
          <xdr:colOff>190500</xdr:colOff>
          <xdr:row>1</xdr:row>
          <xdr:rowOff>257175</xdr:rowOff>
        </xdr:to>
        <xdr:sp macro="" textlink="">
          <xdr:nvSpPr>
            <xdr:cNvPr id="8238" name="Scroll Bar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ET42"/>
  <sheetViews>
    <sheetView showGridLines="0" tabSelected="1" zoomScaleNormal="100" workbookViewId="0">
      <pane ySplit="6" topLeftCell="A7" activePane="bottomLeft" state="frozen"/>
      <selection pane="bottomLeft" activeCell="D15" sqref="D15"/>
    </sheetView>
  </sheetViews>
  <sheetFormatPr defaultColWidth="0" defaultRowHeight="12.75"/>
  <cols>
    <col min="1" max="1" width="5.86328125" style="2" customWidth="1"/>
    <col min="2" max="2" width="23.86328125" style="40" customWidth="1"/>
    <col min="3" max="3" width="9.3984375" style="40" customWidth="1"/>
    <col min="4" max="5" width="17" style="40" bestFit="1" customWidth="1"/>
    <col min="6" max="6" width="6" style="40" customWidth="1"/>
    <col min="7" max="7" width="6.73046875" style="40" customWidth="1"/>
    <col min="8" max="8" width="5.86328125" style="40" customWidth="1"/>
    <col min="9" max="65" width="3" style="40" customWidth="1"/>
    <col min="66" max="66" width="5.3984375" style="1" customWidth="1"/>
    <col min="67" max="67" width="5" style="1" customWidth="1"/>
    <col min="68" max="150" width="0" style="1" hidden="1" customWidth="1"/>
    <col min="151" max="16384" width="9.1328125" style="1" hidden="1"/>
  </cols>
  <sheetData>
    <row r="1" spans="1:66" s="15" customFormat="1" ht="53.25" customHeight="1">
      <c r="A1" s="63" t="s">
        <v>20</v>
      </c>
      <c r="B1" s="20"/>
      <c r="C1" s="20"/>
      <c r="D1" s="20"/>
      <c r="E1" s="20"/>
      <c r="F1" s="21"/>
      <c r="G1" s="22"/>
      <c r="H1" s="22"/>
      <c r="I1" s="22"/>
      <c r="J1" s="23" t="s">
        <v>5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</row>
    <row r="2" spans="1:66" s="16" customFormat="1" ht="21" customHeight="1">
      <c r="A2" s="42"/>
      <c r="B2" s="43"/>
      <c r="C2" s="43"/>
      <c r="D2" s="44"/>
      <c r="E2" s="45"/>
      <c r="F2" s="46"/>
      <c r="G2" s="46"/>
      <c r="H2" s="46"/>
    </row>
    <row r="3" spans="1:66" s="17" customFormat="1" ht="19.5" customHeight="1">
      <c r="A3" s="91"/>
      <c r="B3" s="92" t="s">
        <v>7</v>
      </c>
      <c r="C3" s="120">
        <v>44454</v>
      </c>
      <c r="D3" s="120"/>
      <c r="E3" s="93"/>
      <c r="F3" s="121" t="s">
        <v>12</v>
      </c>
      <c r="G3" s="121"/>
      <c r="H3" s="54">
        <v>1</v>
      </c>
      <c r="J3" s="113" t="str">
        <f>"第  "&amp;((J5-($C$3-WEEKDAY($C$3,1)+2))/7+1)&amp;"  周 "</f>
        <v xml:space="preserve">第  1  周 </v>
      </c>
      <c r="K3" s="114"/>
      <c r="L3" s="114"/>
      <c r="M3" s="114"/>
      <c r="N3" s="114"/>
      <c r="O3" s="114"/>
      <c r="P3" s="115"/>
      <c r="Q3" s="113" t="str">
        <f t="shared" ref="Q3" si="0">"第  "&amp;((Q5-($C$3-WEEKDAY($C$3,1)+2))/7+1)&amp;"  周 "</f>
        <v xml:space="preserve">第  2  周 </v>
      </c>
      <c r="R3" s="114"/>
      <c r="S3" s="114"/>
      <c r="T3" s="114"/>
      <c r="U3" s="114"/>
      <c r="V3" s="114"/>
      <c r="W3" s="115"/>
      <c r="X3" s="113" t="str">
        <f t="shared" ref="X3" si="1">"第  "&amp;((X5-($C$3-WEEKDAY($C$3,1)+2))/7+1)&amp;"  周 "</f>
        <v xml:space="preserve">第  3  周 </v>
      </c>
      <c r="Y3" s="114"/>
      <c r="Z3" s="114"/>
      <c r="AA3" s="114"/>
      <c r="AB3" s="114"/>
      <c r="AC3" s="114"/>
      <c r="AD3" s="115"/>
      <c r="AE3" s="113" t="str">
        <f t="shared" ref="AE3" si="2">"第  "&amp;((AE5-($C$3-WEEKDAY($C$3,1)+2))/7+1)&amp;"  周 "</f>
        <v xml:space="preserve">第  4  周 </v>
      </c>
      <c r="AF3" s="114"/>
      <c r="AG3" s="114"/>
      <c r="AH3" s="114"/>
      <c r="AI3" s="114"/>
      <c r="AJ3" s="114"/>
      <c r="AK3" s="115"/>
      <c r="AL3" s="113" t="str">
        <f t="shared" ref="AL3" si="3">"第  "&amp;((AL5-($C$3-WEEKDAY($C$3,1)+2))/7+1)&amp;"  周 "</f>
        <v xml:space="preserve">第  5  周 </v>
      </c>
      <c r="AM3" s="114"/>
      <c r="AN3" s="114"/>
      <c r="AO3" s="114"/>
      <c r="AP3" s="114"/>
      <c r="AQ3" s="114"/>
      <c r="AR3" s="115"/>
      <c r="AS3" s="113" t="str">
        <f t="shared" ref="AS3" si="4">"第  "&amp;((AS5-($C$3-WEEKDAY($C$3,1)+2))/7+1)&amp;"  周 "</f>
        <v xml:space="preserve">第  6  周 </v>
      </c>
      <c r="AT3" s="114"/>
      <c r="AU3" s="114"/>
      <c r="AV3" s="114"/>
      <c r="AW3" s="114"/>
      <c r="AX3" s="114"/>
      <c r="AY3" s="115"/>
      <c r="AZ3" s="113" t="str">
        <f t="shared" ref="AZ3" si="5">"第  "&amp;((AZ5-($C$3-WEEKDAY($C$3,1)+2))/7+1)&amp;"  周 "</f>
        <v xml:space="preserve">第  7  周 </v>
      </c>
      <c r="BA3" s="114"/>
      <c r="BB3" s="114"/>
      <c r="BC3" s="114"/>
      <c r="BD3" s="114"/>
      <c r="BE3" s="114"/>
      <c r="BF3" s="115"/>
      <c r="BG3" s="113" t="str">
        <f t="shared" ref="BG3" si="6">"第  "&amp;((BG5-($C$3-WEEKDAY($C$3,1)+2))/7+1)&amp;"  周 "</f>
        <v xml:space="preserve">第  8  周 </v>
      </c>
      <c r="BH3" s="114"/>
      <c r="BI3" s="114"/>
      <c r="BJ3" s="114"/>
      <c r="BK3" s="114"/>
      <c r="BL3" s="114"/>
      <c r="BM3" s="115"/>
    </row>
    <row r="4" spans="1:66" s="18" customFormat="1" ht="19.5" customHeight="1">
      <c r="A4" s="94"/>
      <c r="B4" s="124" t="s">
        <v>21</v>
      </c>
      <c r="C4" s="119" t="s">
        <v>22</v>
      </c>
      <c r="D4" s="119"/>
      <c r="E4" s="95"/>
      <c r="F4" s="95"/>
      <c r="G4" s="95"/>
      <c r="H4" s="47"/>
      <c r="I4" s="24"/>
      <c r="J4" s="116">
        <f>J5</f>
        <v>44452</v>
      </c>
      <c r="K4" s="117"/>
      <c r="L4" s="117"/>
      <c r="M4" s="117"/>
      <c r="N4" s="117"/>
      <c r="O4" s="117"/>
      <c r="P4" s="118"/>
      <c r="Q4" s="116">
        <f t="shared" ref="Q4" si="7">Q5</f>
        <v>44459</v>
      </c>
      <c r="R4" s="117"/>
      <c r="S4" s="117"/>
      <c r="T4" s="117"/>
      <c r="U4" s="117"/>
      <c r="V4" s="117"/>
      <c r="W4" s="118"/>
      <c r="X4" s="116">
        <f t="shared" ref="X4" si="8">X5</f>
        <v>44466</v>
      </c>
      <c r="Y4" s="117"/>
      <c r="Z4" s="117"/>
      <c r="AA4" s="117"/>
      <c r="AB4" s="117"/>
      <c r="AC4" s="117"/>
      <c r="AD4" s="118"/>
      <c r="AE4" s="116">
        <f t="shared" ref="AE4" si="9">AE5</f>
        <v>44473</v>
      </c>
      <c r="AF4" s="117"/>
      <c r="AG4" s="117"/>
      <c r="AH4" s="117"/>
      <c r="AI4" s="117"/>
      <c r="AJ4" s="117"/>
      <c r="AK4" s="118"/>
      <c r="AL4" s="116">
        <f t="shared" ref="AL4" si="10">AL5</f>
        <v>44480</v>
      </c>
      <c r="AM4" s="117"/>
      <c r="AN4" s="117"/>
      <c r="AO4" s="117"/>
      <c r="AP4" s="117"/>
      <c r="AQ4" s="117"/>
      <c r="AR4" s="118"/>
      <c r="AS4" s="116">
        <f t="shared" ref="AS4" si="11">AS5</f>
        <v>44487</v>
      </c>
      <c r="AT4" s="117"/>
      <c r="AU4" s="117"/>
      <c r="AV4" s="117"/>
      <c r="AW4" s="117"/>
      <c r="AX4" s="117"/>
      <c r="AY4" s="118"/>
      <c r="AZ4" s="116">
        <f t="shared" ref="AZ4" si="12">AZ5</f>
        <v>44494</v>
      </c>
      <c r="BA4" s="117"/>
      <c r="BB4" s="117"/>
      <c r="BC4" s="117"/>
      <c r="BD4" s="117"/>
      <c r="BE4" s="117"/>
      <c r="BF4" s="118"/>
      <c r="BG4" s="116">
        <f t="shared" ref="BG4" si="13">BG5</f>
        <v>44501</v>
      </c>
      <c r="BH4" s="117"/>
      <c r="BI4" s="117"/>
      <c r="BJ4" s="117"/>
      <c r="BK4" s="117"/>
      <c r="BL4" s="117"/>
      <c r="BM4" s="118"/>
    </row>
    <row r="5" spans="1:66" s="19" customFormat="1" ht="14.25" customHeight="1">
      <c r="A5" s="96"/>
      <c r="B5" s="97"/>
      <c r="C5" s="97"/>
      <c r="D5" s="97"/>
      <c r="E5" s="97"/>
      <c r="F5" s="97"/>
      <c r="G5" s="97"/>
      <c r="H5" s="48"/>
      <c r="I5" s="25"/>
      <c r="J5" s="59">
        <f>C3-WEEKDAY(C3,1)+2+7*(H3-1)</f>
        <v>44452</v>
      </c>
      <c r="K5" s="60">
        <f t="shared" ref="K5:AP5" si="14">J5+1</f>
        <v>44453</v>
      </c>
      <c r="L5" s="61">
        <f t="shared" si="14"/>
        <v>44454</v>
      </c>
      <c r="M5" s="60">
        <f t="shared" si="14"/>
        <v>44455</v>
      </c>
      <c r="N5" s="60">
        <f t="shared" si="14"/>
        <v>44456</v>
      </c>
      <c r="O5" s="61">
        <f t="shared" si="14"/>
        <v>44457</v>
      </c>
      <c r="P5" s="62">
        <f t="shared" si="14"/>
        <v>44458</v>
      </c>
      <c r="Q5" s="59">
        <f t="shared" si="14"/>
        <v>44459</v>
      </c>
      <c r="R5" s="60">
        <f t="shared" si="14"/>
        <v>44460</v>
      </c>
      <c r="S5" s="61">
        <f t="shared" si="14"/>
        <v>44461</v>
      </c>
      <c r="T5" s="60">
        <f t="shared" ref="T5" si="15">S5+1</f>
        <v>44462</v>
      </c>
      <c r="U5" s="60">
        <f t="shared" ref="U5" si="16">T5+1</f>
        <v>44463</v>
      </c>
      <c r="V5" s="61">
        <f t="shared" ref="V5" si="17">U5+1</f>
        <v>44464</v>
      </c>
      <c r="W5" s="62">
        <f t="shared" si="14"/>
        <v>44465</v>
      </c>
      <c r="X5" s="59">
        <f t="shared" si="14"/>
        <v>44466</v>
      </c>
      <c r="Y5" s="60">
        <f t="shared" si="14"/>
        <v>44467</v>
      </c>
      <c r="Z5" s="61">
        <f t="shared" si="14"/>
        <v>44468</v>
      </c>
      <c r="AA5" s="60">
        <f t="shared" si="14"/>
        <v>44469</v>
      </c>
      <c r="AB5" s="60">
        <f t="shared" si="14"/>
        <v>44470</v>
      </c>
      <c r="AC5" s="61">
        <f t="shared" si="14"/>
        <v>44471</v>
      </c>
      <c r="AD5" s="62">
        <f t="shared" si="14"/>
        <v>44472</v>
      </c>
      <c r="AE5" s="59">
        <f t="shared" si="14"/>
        <v>44473</v>
      </c>
      <c r="AF5" s="60">
        <f t="shared" si="14"/>
        <v>44474</v>
      </c>
      <c r="AG5" s="61">
        <f t="shared" si="14"/>
        <v>44475</v>
      </c>
      <c r="AH5" s="60">
        <f t="shared" si="14"/>
        <v>44476</v>
      </c>
      <c r="AI5" s="60">
        <f t="shared" si="14"/>
        <v>44477</v>
      </c>
      <c r="AJ5" s="61">
        <f t="shared" si="14"/>
        <v>44478</v>
      </c>
      <c r="AK5" s="62">
        <f t="shared" si="14"/>
        <v>44479</v>
      </c>
      <c r="AL5" s="59">
        <f t="shared" si="14"/>
        <v>44480</v>
      </c>
      <c r="AM5" s="60">
        <f t="shared" si="14"/>
        <v>44481</v>
      </c>
      <c r="AN5" s="61">
        <f t="shared" si="14"/>
        <v>44482</v>
      </c>
      <c r="AO5" s="60">
        <f t="shared" si="14"/>
        <v>44483</v>
      </c>
      <c r="AP5" s="60">
        <f t="shared" si="14"/>
        <v>44484</v>
      </c>
      <c r="AQ5" s="61">
        <f t="shared" ref="AQ5:BM5" si="18">AP5+1</f>
        <v>44485</v>
      </c>
      <c r="AR5" s="62">
        <f t="shared" si="18"/>
        <v>44486</v>
      </c>
      <c r="AS5" s="59">
        <f t="shared" si="18"/>
        <v>44487</v>
      </c>
      <c r="AT5" s="60">
        <f t="shared" si="18"/>
        <v>44488</v>
      </c>
      <c r="AU5" s="61">
        <f t="shared" si="18"/>
        <v>44489</v>
      </c>
      <c r="AV5" s="60">
        <f t="shared" si="18"/>
        <v>44490</v>
      </c>
      <c r="AW5" s="60">
        <f t="shared" si="18"/>
        <v>44491</v>
      </c>
      <c r="AX5" s="61">
        <f t="shared" si="18"/>
        <v>44492</v>
      </c>
      <c r="AY5" s="62">
        <f t="shared" si="18"/>
        <v>44493</v>
      </c>
      <c r="AZ5" s="59">
        <f t="shared" si="18"/>
        <v>44494</v>
      </c>
      <c r="BA5" s="60">
        <f t="shared" si="18"/>
        <v>44495</v>
      </c>
      <c r="BB5" s="61">
        <f t="shared" si="18"/>
        <v>44496</v>
      </c>
      <c r="BC5" s="60">
        <f t="shared" si="18"/>
        <v>44497</v>
      </c>
      <c r="BD5" s="60">
        <f t="shared" si="18"/>
        <v>44498</v>
      </c>
      <c r="BE5" s="61">
        <f t="shared" si="18"/>
        <v>44499</v>
      </c>
      <c r="BF5" s="62">
        <f t="shared" si="18"/>
        <v>44500</v>
      </c>
      <c r="BG5" s="59">
        <f t="shared" si="18"/>
        <v>44501</v>
      </c>
      <c r="BH5" s="60">
        <f t="shared" si="18"/>
        <v>44502</v>
      </c>
      <c r="BI5" s="61">
        <f t="shared" si="18"/>
        <v>44503</v>
      </c>
      <c r="BJ5" s="60">
        <f t="shared" si="18"/>
        <v>44504</v>
      </c>
      <c r="BK5" s="60">
        <f t="shared" si="18"/>
        <v>44505</v>
      </c>
      <c r="BL5" s="61">
        <f t="shared" si="18"/>
        <v>44506</v>
      </c>
      <c r="BM5" s="61">
        <f t="shared" si="18"/>
        <v>44507</v>
      </c>
    </row>
    <row r="6" spans="1:66" s="50" customFormat="1" ht="30" customHeight="1">
      <c r="A6" s="109" t="s">
        <v>0</v>
      </c>
      <c r="B6" s="110" t="s">
        <v>8</v>
      </c>
      <c r="C6" s="123" t="s">
        <v>17</v>
      </c>
      <c r="D6" s="110" t="s">
        <v>9</v>
      </c>
      <c r="E6" s="110" t="s">
        <v>10</v>
      </c>
      <c r="F6" s="111" t="s">
        <v>14</v>
      </c>
      <c r="G6" s="111" t="s">
        <v>11</v>
      </c>
      <c r="H6" s="111" t="s">
        <v>15</v>
      </c>
      <c r="I6" s="41"/>
      <c r="J6" s="55" t="str">
        <f t="shared" ref="J6:AO6" si="19">CHOOSE(WEEKDAY(J5,1),"S","M","T","W","T","F","S")</f>
        <v>M</v>
      </c>
      <c r="K6" s="56" t="str">
        <f t="shared" si="19"/>
        <v>T</v>
      </c>
      <c r="L6" s="57" t="str">
        <f t="shared" si="19"/>
        <v>W</v>
      </c>
      <c r="M6" s="56" t="str">
        <f t="shared" si="19"/>
        <v>T</v>
      </c>
      <c r="N6" s="56" t="str">
        <f t="shared" si="19"/>
        <v>F</v>
      </c>
      <c r="O6" s="57" t="str">
        <f t="shared" si="19"/>
        <v>S</v>
      </c>
      <c r="P6" s="58" t="str">
        <f t="shared" si="19"/>
        <v>S</v>
      </c>
      <c r="Q6" s="55" t="str">
        <f t="shared" si="19"/>
        <v>M</v>
      </c>
      <c r="R6" s="56" t="str">
        <f t="shared" si="19"/>
        <v>T</v>
      </c>
      <c r="S6" s="57" t="str">
        <f t="shared" si="19"/>
        <v>W</v>
      </c>
      <c r="T6" s="56" t="str">
        <f t="shared" ref="T6:V6" si="20">CHOOSE(WEEKDAY(T5,1),"S","M","T","W","T","F","S")</f>
        <v>T</v>
      </c>
      <c r="U6" s="56" t="str">
        <f t="shared" si="20"/>
        <v>F</v>
      </c>
      <c r="V6" s="57" t="str">
        <f t="shared" si="20"/>
        <v>S</v>
      </c>
      <c r="W6" s="58" t="str">
        <f t="shared" si="19"/>
        <v>S</v>
      </c>
      <c r="X6" s="55" t="str">
        <f t="shared" si="19"/>
        <v>M</v>
      </c>
      <c r="Y6" s="56" t="str">
        <f t="shared" si="19"/>
        <v>T</v>
      </c>
      <c r="Z6" s="57" t="str">
        <f t="shared" si="19"/>
        <v>W</v>
      </c>
      <c r="AA6" s="56" t="str">
        <f t="shared" si="19"/>
        <v>T</v>
      </c>
      <c r="AB6" s="56" t="str">
        <f t="shared" si="19"/>
        <v>F</v>
      </c>
      <c r="AC6" s="57" t="str">
        <f t="shared" si="19"/>
        <v>S</v>
      </c>
      <c r="AD6" s="58" t="str">
        <f t="shared" si="19"/>
        <v>S</v>
      </c>
      <c r="AE6" s="55" t="str">
        <f t="shared" si="19"/>
        <v>M</v>
      </c>
      <c r="AF6" s="56" t="str">
        <f t="shared" si="19"/>
        <v>T</v>
      </c>
      <c r="AG6" s="57" t="str">
        <f t="shared" si="19"/>
        <v>W</v>
      </c>
      <c r="AH6" s="56" t="str">
        <f t="shared" si="19"/>
        <v>T</v>
      </c>
      <c r="AI6" s="56" t="str">
        <f t="shared" si="19"/>
        <v>F</v>
      </c>
      <c r="AJ6" s="57" t="str">
        <f t="shared" si="19"/>
        <v>S</v>
      </c>
      <c r="AK6" s="58" t="str">
        <f t="shared" si="19"/>
        <v>S</v>
      </c>
      <c r="AL6" s="55" t="str">
        <f t="shared" si="19"/>
        <v>M</v>
      </c>
      <c r="AM6" s="56" t="str">
        <f t="shared" si="19"/>
        <v>T</v>
      </c>
      <c r="AN6" s="57" t="str">
        <f t="shared" si="19"/>
        <v>W</v>
      </c>
      <c r="AO6" s="56" t="str">
        <f t="shared" si="19"/>
        <v>T</v>
      </c>
      <c r="AP6" s="56" t="str">
        <f t="shared" ref="AP6:BM6" si="21">CHOOSE(WEEKDAY(AP5,1),"S","M","T","W","T","F","S")</f>
        <v>F</v>
      </c>
      <c r="AQ6" s="57" t="str">
        <f t="shared" si="21"/>
        <v>S</v>
      </c>
      <c r="AR6" s="58" t="str">
        <f t="shared" si="21"/>
        <v>S</v>
      </c>
      <c r="AS6" s="55" t="str">
        <f t="shared" si="21"/>
        <v>M</v>
      </c>
      <c r="AT6" s="56" t="str">
        <f t="shared" si="21"/>
        <v>T</v>
      </c>
      <c r="AU6" s="57" t="str">
        <f t="shared" si="21"/>
        <v>W</v>
      </c>
      <c r="AV6" s="56" t="str">
        <f t="shared" si="21"/>
        <v>T</v>
      </c>
      <c r="AW6" s="56" t="str">
        <f t="shared" si="21"/>
        <v>F</v>
      </c>
      <c r="AX6" s="57" t="str">
        <f t="shared" si="21"/>
        <v>S</v>
      </c>
      <c r="AY6" s="58" t="str">
        <f t="shared" si="21"/>
        <v>S</v>
      </c>
      <c r="AZ6" s="55" t="str">
        <f t="shared" si="21"/>
        <v>M</v>
      </c>
      <c r="BA6" s="56" t="str">
        <f t="shared" si="21"/>
        <v>T</v>
      </c>
      <c r="BB6" s="57" t="str">
        <f t="shared" si="21"/>
        <v>W</v>
      </c>
      <c r="BC6" s="56" t="str">
        <f t="shared" si="21"/>
        <v>T</v>
      </c>
      <c r="BD6" s="56" t="str">
        <f t="shared" si="21"/>
        <v>F</v>
      </c>
      <c r="BE6" s="57" t="str">
        <f t="shared" si="21"/>
        <v>S</v>
      </c>
      <c r="BF6" s="58" t="str">
        <f t="shared" si="21"/>
        <v>S</v>
      </c>
      <c r="BG6" s="55" t="str">
        <f t="shared" si="21"/>
        <v>M</v>
      </c>
      <c r="BH6" s="56" t="str">
        <f t="shared" si="21"/>
        <v>T</v>
      </c>
      <c r="BI6" s="57" t="str">
        <f t="shared" si="21"/>
        <v>W</v>
      </c>
      <c r="BJ6" s="56" t="str">
        <f t="shared" si="21"/>
        <v>T</v>
      </c>
      <c r="BK6" s="56" t="str">
        <f t="shared" si="21"/>
        <v>F</v>
      </c>
      <c r="BL6" s="57" t="str">
        <f t="shared" si="21"/>
        <v>S</v>
      </c>
      <c r="BM6" s="58" t="str">
        <f t="shared" si="21"/>
        <v>S</v>
      </c>
      <c r="BN6" s="49"/>
    </row>
    <row r="7" spans="1:66" s="27" customFormat="1" ht="17.649999999999999">
      <c r="A7" s="26" t="str">
        <f>IF(ISERROR(VALUE(SUBSTITUTE(prevWBS,".",""))),"1",IF(ISERROR(FIND("`",SUBSTITUTE(prevWBS,".","`",1))),TEXT(VALUE(prevWBS)+1,"#"),TEXT(VALUE(LEFT(prevWBS,FIND("`",SUBSTITUTE(prevWBS,".","`",1))-1))+1,"#")))</f>
        <v>1</v>
      </c>
      <c r="B7" s="98" t="s">
        <v>6</v>
      </c>
      <c r="C7" s="99"/>
      <c r="D7" s="28"/>
      <c r="E7" s="28"/>
      <c r="F7" s="29"/>
      <c r="G7" s="30"/>
      <c r="H7" s="31"/>
      <c r="I7" s="32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</row>
    <row r="8" spans="1:66" s="4" customFormat="1" ht="17.649999999999999">
      <c r="A8" s="34" t="str">
        <f t="shared" ref="A8:A11" si="22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8" s="122" t="s">
        <v>16</v>
      </c>
      <c r="C8" s="126"/>
      <c r="D8" s="64">
        <v>44454</v>
      </c>
      <c r="E8" s="65">
        <f t="shared" ref="E8:E11" si="23">IF(ISBLANK(D8)," - ",IF(F8=0,D8,D8+F8-1))</f>
        <v>44454</v>
      </c>
      <c r="F8" s="35">
        <v>1</v>
      </c>
      <c r="G8" s="36">
        <v>1</v>
      </c>
      <c r="H8" s="51">
        <f t="shared" ref="H8:H11" si="24">IF(OR(E8=0,D8=0),0,NETWORKDAYS(D8,E8))</f>
        <v>1</v>
      </c>
      <c r="I8" s="3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</row>
    <row r="9" spans="1:66" s="4" customFormat="1" ht="17.649999999999999">
      <c r="A9" s="34" t="str">
        <f t="shared" si="22"/>
        <v>1.2</v>
      </c>
      <c r="B9" s="122" t="s">
        <v>25</v>
      </c>
      <c r="C9" s="126" t="s">
        <v>28</v>
      </c>
      <c r="D9" s="64">
        <v>44454</v>
      </c>
      <c r="E9" s="65">
        <f t="shared" si="23"/>
        <v>44458</v>
      </c>
      <c r="F9" s="35">
        <v>5</v>
      </c>
      <c r="G9" s="36">
        <v>1</v>
      </c>
      <c r="H9" s="51">
        <f>IF(OR(E9=0,D9=0),0,NETWORKDAYS(D9,E9))</f>
        <v>3</v>
      </c>
      <c r="I9" s="3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</row>
    <row r="10" spans="1:66" s="4" customFormat="1" ht="17.649999999999999">
      <c r="A10" s="34" t="str">
        <f t="shared" si="22"/>
        <v>1.3</v>
      </c>
      <c r="B10" s="122" t="s">
        <v>27</v>
      </c>
      <c r="C10" s="126" t="s">
        <v>26</v>
      </c>
      <c r="D10" s="64">
        <v>44459</v>
      </c>
      <c r="E10" s="65">
        <f t="shared" si="23"/>
        <v>44465</v>
      </c>
      <c r="F10" s="35">
        <v>7</v>
      </c>
      <c r="G10" s="36">
        <v>1</v>
      </c>
      <c r="H10" s="51">
        <f t="shared" si="24"/>
        <v>5</v>
      </c>
      <c r="I10" s="3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</row>
    <row r="11" spans="1:66" s="4" customFormat="1" ht="17.649999999999999">
      <c r="A11" s="34" t="str">
        <f t="shared" si="22"/>
        <v>1.4</v>
      </c>
      <c r="B11" s="122" t="s">
        <v>31</v>
      </c>
      <c r="C11" s="101" t="s">
        <v>18</v>
      </c>
      <c r="D11" s="64">
        <v>44466</v>
      </c>
      <c r="E11" s="65">
        <f t="shared" si="23"/>
        <v>44479</v>
      </c>
      <c r="F11" s="35">
        <v>14</v>
      </c>
      <c r="G11" s="36">
        <v>1</v>
      </c>
      <c r="H11" s="51">
        <f t="shared" si="24"/>
        <v>10</v>
      </c>
      <c r="I11" s="3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</row>
    <row r="12" spans="1:66" s="4" customFormat="1" ht="17.649999999999999">
      <c r="A12" s="3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12" s="125" t="s">
        <v>29</v>
      </c>
      <c r="C12" s="101" t="s">
        <v>32</v>
      </c>
      <c r="D12" s="64">
        <v>44468</v>
      </c>
      <c r="E12" s="65">
        <f>IF(ISBLANK(D12)," - ",IF(F12=0,D12,D12+F12-1))</f>
        <v>44479</v>
      </c>
      <c r="F12" s="35">
        <v>12</v>
      </c>
      <c r="G12" s="36">
        <v>1</v>
      </c>
      <c r="H12" s="51">
        <f>IF(OR(E12=0,D12=0),0,NETWORKDAYS(D12,E12))</f>
        <v>8</v>
      </c>
      <c r="I12" s="3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</row>
    <row r="13" spans="1:66" s="4" customFormat="1" ht="17.649999999999999">
      <c r="A13" s="3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1.4.2</v>
      </c>
      <c r="B13" s="125" t="s">
        <v>30</v>
      </c>
      <c r="C13" s="101"/>
      <c r="D13" s="64">
        <v>44466</v>
      </c>
      <c r="E13" s="65">
        <f>IF(ISBLANK(D13)," - ",IF(F13=0,D13,D13+F13-1))</f>
        <v>44468</v>
      </c>
      <c r="F13" s="35">
        <v>3</v>
      </c>
      <c r="G13" s="36">
        <v>1</v>
      </c>
      <c r="H13" s="51">
        <f>IF(OR(E13=0,D13=0),0,NETWORKDAYS(D13,E13))</f>
        <v>3</v>
      </c>
      <c r="I13" s="3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</row>
    <row r="14" spans="1:66" s="4" customFormat="1" ht="17.649999999999999">
      <c r="A14" s="38" t="str">
        <f>IF(ISERROR(VALUE(SUBSTITUTE(prevWBS,".",""))),"1",IF(ISERROR(FIND("`",SUBSTITUTE(prevWBS,".","`",1))),TEXT(VALUE(prevWBS)+1,"#"),TEXT(VALUE(LEFT(prevWBS,FIND("`",SUBSTITUTE(prevWBS,".","`",1))-1))+1,"#")))</f>
        <v>2</v>
      </c>
      <c r="B14" s="102" t="s">
        <v>33</v>
      </c>
      <c r="C14" s="101"/>
      <c r="D14" s="66"/>
      <c r="E14" s="67"/>
      <c r="F14" s="7"/>
      <c r="G14" s="8"/>
      <c r="H14" s="52"/>
      <c r="I14" s="1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</row>
    <row r="15" spans="1:66" s="4" customFormat="1" ht="17.649999999999999">
      <c r="A1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5" s="100" t="s">
        <v>37</v>
      </c>
      <c r="C15" s="101" t="s">
        <v>32</v>
      </c>
      <c r="D15" s="64">
        <v>44480</v>
      </c>
      <c r="E15" s="65">
        <f t="shared" ref="E15:E17" si="25">IF(ISBLANK(D15)," - ",IF(F15=0,D15,D15+F15-1))</f>
        <v>44486</v>
      </c>
      <c r="F15" s="35">
        <v>7</v>
      </c>
      <c r="G15" s="36">
        <v>0</v>
      </c>
      <c r="H15" s="51">
        <f>IF(OR(E15=0,D15=0),0,NETWORKDAYS(D15,E15))</f>
        <v>5</v>
      </c>
      <c r="I15" s="3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</row>
    <row r="16" spans="1:66" s="4" customFormat="1" ht="17.649999999999999">
      <c r="A1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6" s="100" t="s">
        <v>38</v>
      </c>
      <c r="C16" s="126" t="s">
        <v>26</v>
      </c>
      <c r="D16" s="64">
        <v>44487</v>
      </c>
      <c r="E16" s="65">
        <f t="shared" si="25"/>
        <v>44493</v>
      </c>
      <c r="F16" s="35">
        <v>7</v>
      </c>
      <c r="G16" s="36">
        <v>0</v>
      </c>
      <c r="H16" s="51">
        <f>IF(OR(E16=0,D16=0),0,NETWORKDAYS(D16,E16))</f>
        <v>5</v>
      </c>
      <c r="I16" s="3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</row>
    <row r="17" spans="1:65" s="4" customFormat="1" ht="17.649999999999999">
      <c r="A1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17" s="100" t="s">
        <v>39</v>
      </c>
      <c r="C17" s="126" t="s">
        <v>28</v>
      </c>
      <c r="D17" s="64">
        <v>44494</v>
      </c>
      <c r="E17" s="65">
        <f t="shared" si="25"/>
        <v>44500</v>
      </c>
      <c r="F17" s="35">
        <v>7</v>
      </c>
      <c r="G17" s="36">
        <v>0</v>
      </c>
      <c r="H17" s="51">
        <f>IF(OR(E17=0,D17=0),0,NETWORKDAYS(D17,E17))</f>
        <v>5</v>
      </c>
      <c r="I17" s="3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</row>
    <row r="18" spans="1:65" s="4" customFormat="1" ht="17.649999999999999">
      <c r="A18" s="38" t="str">
        <f>IF(ISERROR(VALUE(SUBSTITUTE(prevWBS,".",""))),"1",IF(ISERROR(FIND("`",SUBSTITUTE(prevWBS,".","`",1))),TEXT(VALUE(prevWBS)+1,"#"),TEXT(VALUE(LEFT(prevWBS,FIND("`",SUBSTITUTE(prevWBS,".","`",1))-1))+1,"#")))</f>
        <v>3</v>
      </c>
      <c r="B18" s="102" t="s">
        <v>34</v>
      </c>
      <c r="C18" s="101"/>
      <c r="D18" s="68"/>
      <c r="E18" s="69"/>
      <c r="F18" s="7"/>
      <c r="G18" s="8"/>
      <c r="H18" s="52"/>
      <c r="I18" s="1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</row>
    <row r="19" spans="1:65" s="4" customFormat="1" ht="17.649999999999999">
      <c r="A1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19" s="100" t="s">
        <v>41</v>
      </c>
      <c r="C19" s="126" t="s">
        <v>26</v>
      </c>
      <c r="D19" s="64">
        <v>44501</v>
      </c>
      <c r="E19" s="65">
        <f t="shared" ref="E19:E24" si="26">IF(ISBLANK(D19)," - ",IF(F19=0,D19,D19+F19-1))</f>
        <v>44507</v>
      </c>
      <c r="F19" s="35">
        <v>7</v>
      </c>
      <c r="G19" s="36">
        <v>0</v>
      </c>
      <c r="H19" s="51">
        <f>IF(OR(E19=0,D19=0),0,NETWORKDAYS(D19,E19))</f>
        <v>5</v>
      </c>
      <c r="I19" s="3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</row>
    <row r="20" spans="1:65" s="4" customFormat="1" ht="17.649999999999999">
      <c r="A2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0" s="100" t="s">
        <v>45</v>
      </c>
      <c r="C20" s="101" t="s">
        <v>32</v>
      </c>
      <c r="D20" s="64">
        <v>44508</v>
      </c>
      <c r="E20" s="65">
        <f t="shared" si="26"/>
        <v>44514</v>
      </c>
      <c r="F20" s="35">
        <v>7</v>
      </c>
      <c r="G20" s="36">
        <v>0</v>
      </c>
      <c r="H20" s="51">
        <f>IF(OR(E20=0,D20=0),0,NETWORKDAYS(D20,E20))</f>
        <v>5</v>
      </c>
      <c r="I20" s="3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</row>
    <row r="21" spans="1:65" s="4" customFormat="1" ht="25.5">
      <c r="A2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1" s="127" t="s">
        <v>42</v>
      </c>
      <c r="C21" s="101"/>
      <c r="D21" s="64">
        <v>44515</v>
      </c>
      <c r="E21" s="65">
        <f t="shared" si="26"/>
        <v>44521</v>
      </c>
      <c r="F21" s="35">
        <v>7</v>
      </c>
      <c r="G21" s="36">
        <v>0</v>
      </c>
      <c r="H21" s="51">
        <f>IF(OR(E21=0,D21=0),0,NETWORKDAYS(D21,E21))</f>
        <v>5</v>
      </c>
      <c r="I21" s="3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</row>
    <row r="22" spans="1:65" s="9" customFormat="1" ht="17.649999999999999">
      <c r="A22" s="3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3.3.1</v>
      </c>
      <c r="B22" s="125" t="s">
        <v>43</v>
      </c>
      <c r="C22" s="126" t="s">
        <v>26</v>
      </c>
      <c r="D22" s="64">
        <v>44515</v>
      </c>
      <c r="E22" s="65">
        <f t="shared" si="26"/>
        <v>44521</v>
      </c>
      <c r="F22" s="35">
        <v>7</v>
      </c>
      <c r="G22" s="36">
        <v>0</v>
      </c>
      <c r="H22" s="51">
        <f t="shared" ref="H22:H23" si="27">IF(OR(E22=0,D22=0),0,NETWORKDAYS(D22,E22))</f>
        <v>5</v>
      </c>
      <c r="I22" s="3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</row>
    <row r="23" spans="1:65" s="9" customFormat="1" ht="17.649999999999999">
      <c r="A23" s="3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3.3.2</v>
      </c>
      <c r="B23" s="125" t="s">
        <v>44</v>
      </c>
      <c r="C23" s="126" t="s">
        <v>28</v>
      </c>
      <c r="D23" s="64">
        <v>44517</v>
      </c>
      <c r="E23" s="65">
        <f t="shared" si="26"/>
        <v>44520</v>
      </c>
      <c r="F23" s="35">
        <v>4</v>
      </c>
      <c r="G23" s="36">
        <v>0</v>
      </c>
      <c r="H23" s="51">
        <f t="shared" si="27"/>
        <v>3</v>
      </c>
      <c r="I23" s="3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</row>
    <row r="24" spans="1:65" s="4" customFormat="1" ht="17.649999999999999">
      <c r="A2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24" s="100" t="s">
        <v>40</v>
      </c>
      <c r="C24" s="101"/>
      <c r="D24" s="64">
        <v>44522</v>
      </c>
      <c r="E24" s="65">
        <f t="shared" si="26"/>
        <v>44528</v>
      </c>
      <c r="F24" s="35">
        <v>7</v>
      </c>
      <c r="G24" s="36">
        <v>0</v>
      </c>
      <c r="H24" s="51">
        <f>IF(OR(E24=0,D24=0),0,NETWORKDAYS(D24,E24))</f>
        <v>5</v>
      </c>
      <c r="I24" s="3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</row>
    <row r="25" spans="1:65" s="9" customFormat="1" ht="17.649999999999999">
      <c r="A25" s="3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3.4.1</v>
      </c>
      <c r="B25" s="125" t="s">
        <v>43</v>
      </c>
      <c r="C25" s="126" t="s">
        <v>28</v>
      </c>
      <c r="D25" s="64">
        <v>44522</v>
      </c>
      <c r="E25" s="65">
        <f t="shared" ref="E25:E26" si="28">IF(ISBLANK(D25)," - ",IF(F25=0,D25,D25+F25-1))</f>
        <v>44528</v>
      </c>
      <c r="F25" s="35">
        <v>7</v>
      </c>
      <c r="G25" s="36">
        <v>0</v>
      </c>
      <c r="H25" s="51">
        <f t="shared" ref="H25:H26" si="29">IF(OR(E25=0,D25=0),0,NETWORKDAYS(D25,E25))</f>
        <v>5</v>
      </c>
      <c r="I25" s="37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</row>
    <row r="26" spans="1:65" s="9" customFormat="1" ht="17.649999999999999">
      <c r="A26" s="3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3.4.2</v>
      </c>
      <c r="B26" s="125" t="s">
        <v>44</v>
      </c>
      <c r="C26" s="101" t="s">
        <v>32</v>
      </c>
      <c r="D26" s="64">
        <v>44524</v>
      </c>
      <c r="E26" s="65">
        <f t="shared" si="28"/>
        <v>44527</v>
      </c>
      <c r="F26" s="35">
        <v>4</v>
      </c>
      <c r="G26" s="36">
        <v>0</v>
      </c>
      <c r="H26" s="51">
        <f t="shared" si="29"/>
        <v>3</v>
      </c>
      <c r="I26" s="3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</row>
    <row r="27" spans="1:65" s="4" customFormat="1" ht="17.649999999999999">
      <c r="A27" s="38" t="str">
        <f>IF(ISERROR(VALUE(SUBSTITUTE(prevWBS,".",""))),"1",IF(ISERROR(FIND("`",SUBSTITUTE(prevWBS,".","`",1))),TEXT(VALUE(prevWBS)+1,"#"),TEXT(VALUE(LEFT(prevWBS,FIND("`",SUBSTITUTE(prevWBS,".","`",1))-1))+1,"#")))</f>
        <v>4</v>
      </c>
      <c r="B27" s="102" t="s">
        <v>24</v>
      </c>
      <c r="C27" s="101"/>
      <c r="D27" s="68"/>
      <c r="E27" s="69"/>
      <c r="F27" s="7"/>
      <c r="G27" s="8"/>
      <c r="H27" s="52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</row>
    <row r="28" spans="1:65" s="4" customFormat="1" ht="17.649999999999999">
      <c r="A2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28" s="100" t="s">
        <v>35</v>
      </c>
      <c r="C28" s="101" t="s">
        <v>32</v>
      </c>
      <c r="D28" s="64">
        <v>44529</v>
      </c>
      <c r="E28" s="65">
        <f t="shared" ref="E28:E31" si="30">IF(ISBLANK(D28)," - ",IF(F28=0,D28,D28+F28-1))</f>
        <v>44535</v>
      </c>
      <c r="F28" s="35">
        <v>7</v>
      </c>
      <c r="G28" s="36">
        <v>0</v>
      </c>
      <c r="H28" s="51">
        <f>IF(OR(E28=0,D28=0),0,NETWORKDAYS(D28,E28))</f>
        <v>5</v>
      </c>
      <c r="I28" s="3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</row>
    <row r="29" spans="1:65" s="4" customFormat="1" ht="17.649999999999999">
      <c r="A2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29" s="100" t="s">
        <v>36</v>
      </c>
      <c r="C29" s="126" t="s">
        <v>26</v>
      </c>
      <c r="D29" s="64">
        <v>44536</v>
      </c>
      <c r="E29" s="65">
        <f t="shared" si="30"/>
        <v>44542</v>
      </c>
      <c r="F29" s="35">
        <v>7</v>
      </c>
      <c r="G29" s="36">
        <v>0</v>
      </c>
      <c r="H29" s="51">
        <f>IF(OR(E29=0,D29=0),0,NETWORKDAYS(D29,E29))</f>
        <v>5</v>
      </c>
      <c r="I29" s="3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</row>
    <row r="30" spans="1:65" s="4" customFormat="1" ht="17.649999999999999">
      <c r="A3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30" s="122" t="s">
        <v>23</v>
      </c>
      <c r="C30" s="126" t="s">
        <v>28</v>
      </c>
      <c r="D30" s="64">
        <v>44550</v>
      </c>
      <c r="E30" s="65">
        <f t="shared" si="30"/>
        <v>44556</v>
      </c>
      <c r="F30" s="35">
        <v>7</v>
      </c>
      <c r="G30" s="36">
        <v>0</v>
      </c>
      <c r="H30" s="51">
        <f>IF(OR(E30=0,D30=0),0,NETWORKDAYS(D30,E30))</f>
        <v>5</v>
      </c>
      <c r="I30" s="3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</row>
    <row r="31" spans="1:65" s="4" customFormat="1" ht="17.649999999999999">
      <c r="A3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4.4</v>
      </c>
      <c r="B31" s="100" t="s">
        <v>19</v>
      </c>
      <c r="C31" s="101"/>
      <c r="D31" s="64">
        <v>44576</v>
      </c>
      <c r="E31" s="65">
        <f t="shared" si="30"/>
        <v>44576</v>
      </c>
      <c r="F31" s="35">
        <v>1</v>
      </c>
      <c r="G31" s="36">
        <v>0</v>
      </c>
      <c r="H31" s="51">
        <f>IF(OR(E31=0,D31=0),0,NETWORKDAYS(D31,E31))</f>
        <v>0</v>
      </c>
      <c r="I31" s="3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</row>
    <row r="32" spans="1:65" s="9" customFormat="1" ht="17.649999999999999">
      <c r="A32" s="3"/>
      <c r="B32" s="103"/>
      <c r="C32" s="103"/>
      <c r="D32" s="70"/>
      <c r="E32" s="71"/>
      <c r="F32" s="7"/>
      <c r="G32" s="8"/>
      <c r="H32" s="53">
        <f>SUM(H8:H31)</f>
        <v>96</v>
      </c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</row>
    <row r="33" spans="1:65" s="9" customFormat="1" ht="17.649999999999999">
      <c r="A33" s="3"/>
      <c r="B33" s="6"/>
      <c r="C33" s="6"/>
      <c r="D33" s="70"/>
      <c r="E33" s="70"/>
      <c r="F33" s="7"/>
      <c r="G33" s="8"/>
      <c r="H33" s="14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</row>
    <row r="34" spans="1:65" s="10" customFormat="1" ht="27" customHeight="1">
      <c r="A34" s="72" t="s">
        <v>1</v>
      </c>
      <c r="B34" s="73"/>
      <c r="C34" s="73"/>
      <c r="D34" s="73"/>
      <c r="E34" s="73"/>
      <c r="F34" s="73"/>
      <c r="G34" s="73"/>
      <c r="H34" s="73"/>
      <c r="I34" s="7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</row>
    <row r="35" spans="1:65" s="9" customFormat="1" ht="17.649999999999999">
      <c r="A35" s="74"/>
      <c r="B35" s="75"/>
      <c r="C35" s="75"/>
      <c r="D35" s="76"/>
      <c r="E35" s="76"/>
      <c r="F35" s="75"/>
      <c r="G35" s="75"/>
      <c r="H35" s="77"/>
      <c r="I35" s="7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</row>
    <row r="36" spans="1:65" s="9" customFormat="1" ht="17.649999999999999">
      <c r="A36" s="79" t="str">
        <f>IF(ISERROR(VALUE(SUBSTITUTE(prevWBS,".",""))),"1",IF(ISERROR(FIND("`",SUBSTITUTE(prevWBS,".","`",1))),TEXT(VALUE(prevWBS)+1,"#"),TEXT(VALUE(LEFT(prevWBS,FIND("`",SUBSTITUTE(prevWBS,".","`",1))-1))+1,"#")))</f>
        <v>1</v>
      </c>
      <c r="B36" s="104" t="s">
        <v>13</v>
      </c>
      <c r="C36" s="105"/>
      <c r="D36" s="106"/>
      <c r="E36" s="80"/>
      <c r="F36" s="81"/>
      <c r="G36" s="82"/>
      <c r="H36" s="83"/>
      <c r="I36" s="8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</row>
    <row r="37" spans="1:65" s="9" customFormat="1" ht="17.649999999999999">
      <c r="A37" s="85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37" s="107" t="s">
        <v>2</v>
      </c>
      <c r="C37" s="105"/>
      <c r="D37" s="108"/>
      <c r="E37" s="86" t="str">
        <f>IF(ISBLANK(D37)," - ",IF(F37=0,D37,D37+F37-1))</f>
        <v xml:space="preserve"> - </v>
      </c>
      <c r="F37" s="87"/>
      <c r="G37" s="88">
        <v>0</v>
      </c>
      <c r="H37" s="89">
        <f>IF(OR(E37=0,D37=0),0,NETWORKDAYS(D37,E37))</f>
        <v>0</v>
      </c>
      <c r="I37" s="9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</row>
    <row r="38" spans="1:65" s="9" customFormat="1" ht="17.649999999999999">
      <c r="A38" s="85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38" s="107" t="s">
        <v>3</v>
      </c>
      <c r="C38" s="105"/>
      <c r="D38" s="108"/>
      <c r="E38" s="86" t="str">
        <f t="shared" ref="E38:E39" si="31">IF(ISBLANK(D38)," - ",IF(F38=0,D38,D38+F38-1))</f>
        <v xml:space="preserve"> - </v>
      </c>
      <c r="F38" s="87"/>
      <c r="G38" s="88">
        <v>0</v>
      </c>
      <c r="H38" s="89">
        <f t="shared" ref="H38:H39" si="32">IF(OR(E38=0,D38=0),0,NETWORKDAYS(D38,E38))</f>
        <v>0</v>
      </c>
      <c r="I38" s="9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</row>
    <row r="39" spans="1:65" s="9" customFormat="1" ht="17.649999999999999">
      <c r="A39" s="85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1.1.1.1</v>
      </c>
      <c r="B39" s="107" t="s">
        <v>4</v>
      </c>
      <c r="C39" s="105"/>
      <c r="D39" s="108"/>
      <c r="E39" s="86" t="str">
        <f t="shared" si="31"/>
        <v xml:space="preserve"> - </v>
      </c>
      <c r="F39" s="87"/>
      <c r="G39" s="88">
        <v>0</v>
      </c>
      <c r="H39" s="89">
        <f t="shared" si="32"/>
        <v>0</v>
      </c>
      <c r="I39" s="9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</row>
    <row r="40" spans="1:65" s="12" customFormat="1" ht="19.5" customHeight="1">
      <c r="A40" s="11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</row>
    <row r="41" spans="1:65" ht="19.5" customHeight="1"/>
    <row r="42" spans="1:65" ht="19.5" customHeight="1"/>
  </sheetData>
  <sheetProtection formatCells="0" formatColumns="0" formatRows="0" insertRows="0" deleteRows="0"/>
  <mergeCells count="20">
    <mergeCell ref="BG3:BM3"/>
    <mergeCell ref="BG4:BM4"/>
    <mergeCell ref="AL4:AR4"/>
    <mergeCell ref="AS3:AY3"/>
    <mergeCell ref="AS4:AY4"/>
    <mergeCell ref="AL3:AR3"/>
    <mergeCell ref="AZ3:BF3"/>
    <mergeCell ref="AZ4:BF4"/>
    <mergeCell ref="AC1:AQ1"/>
    <mergeCell ref="AE3:AK3"/>
    <mergeCell ref="AE4:AK4"/>
    <mergeCell ref="Q3:W3"/>
    <mergeCell ref="C4:D4"/>
    <mergeCell ref="J3:P3"/>
    <mergeCell ref="C3:D3"/>
    <mergeCell ref="Q4:W4"/>
    <mergeCell ref="J4:P4"/>
    <mergeCell ref="X3:AD3"/>
    <mergeCell ref="X4:AD4"/>
    <mergeCell ref="F3:G3"/>
  </mergeCells>
  <phoneticPr fontId="3" type="noConversion"/>
  <conditionalFormatting sqref="G35:G39 G7:G21 G24 G27:G33">
    <cfRule type="dataBar" priority="26">
      <dataBar>
        <cfvo type="num" val="0"/>
        <cfvo type="num" val="1"/>
        <color rgb="FFE7EFF7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J5:BM6">
    <cfRule type="expression" dxfId="13" priority="63">
      <formula>J$5=TODAY()</formula>
    </cfRule>
  </conditionalFormatting>
  <conditionalFormatting sqref="J7:BM21 J24:BM24 J26:BM39">
    <cfRule type="expression" dxfId="12" priority="66">
      <formula>AND($D7&lt;=J$5,ROUNDDOWN(($E7-$D7+1)*$G7,0)+$D7-1&gt;=J$5)</formula>
    </cfRule>
    <cfRule type="expression" dxfId="11" priority="67">
      <formula>AND(NOT(ISBLANK($D7)),$D7&lt;=J$5,$E7&gt;=J$5)</formula>
    </cfRule>
  </conditionalFormatting>
  <conditionalFormatting sqref="J5:BM21 J24:BM24 J27:BM39">
    <cfRule type="expression" dxfId="10" priority="20">
      <formula>J$5=TODAY()</formula>
    </cfRule>
  </conditionalFormatting>
  <conditionalFormatting sqref="J22:BM22">
    <cfRule type="expression" dxfId="9" priority="16">
      <formula>AND($D22&lt;=J$5,ROUNDDOWN(($E22-$D22+1)*$G22,0)+$D22-1&gt;=J$5)</formula>
    </cfRule>
    <cfRule type="expression" dxfId="8" priority="17">
      <formula>AND(NOT(ISBLANK($D22)),$D22&lt;=J$5,$E22&gt;=J$5)</formula>
    </cfRule>
  </conditionalFormatting>
  <conditionalFormatting sqref="J22:BM22">
    <cfRule type="expression" dxfId="7" priority="14">
      <formula>J$5=TODAY()</formula>
    </cfRule>
  </conditionalFormatting>
  <conditionalFormatting sqref="J23:BM23">
    <cfRule type="expression" dxfId="6" priority="12">
      <formula>AND($D23&lt;=J$5,ROUNDDOWN(($E23-$D23+1)*$G23,0)+$D23-1&gt;=J$5)</formula>
    </cfRule>
    <cfRule type="expression" dxfId="5" priority="13">
      <formula>AND(NOT(ISBLANK($D23)),$D23&lt;=J$5,$E23&gt;=J$5)</formula>
    </cfRule>
  </conditionalFormatting>
  <conditionalFormatting sqref="J23:BM23">
    <cfRule type="expression" dxfId="4" priority="10">
      <formula>J$5=TODAY()</formula>
    </cfRule>
  </conditionalFormatting>
  <conditionalFormatting sqref="G22:G23">
    <cfRule type="dataBar" priority="9">
      <dataBar>
        <cfvo type="num" val="0"/>
        <cfvo type="num" val="1"/>
        <color rgb="FFE7EFF7"/>
      </dataBar>
      <extLst>
        <ext xmlns:x14="http://schemas.microsoft.com/office/spreadsheetml/2009/9/main" uri="{B025F937-C7B1-47D3-B67F-A62EFF666E3E}">
          <x14:id>{C51BED15-7A36-4E3D-B0B4-4DC10CECBD79}</x14:id>
        </ext>
      </extLst>
    </cfRule>
  </conditionalFormatting>
  <conditionalFormatting sqref="J25:BM25">
    <cfRule type="expression" dxfId="3" priority="7">
      <formula>AND($D25&lt;=J$5,ROUNDDOWN(($E25-$D25+1)*$G25,0)+$D25-1&gt;=J$5)</formula>
    </cfRule>
    <cfRule type="expression" dxfId="2" priority="8">
      <formula>AND(NOT(ISBLANK($D25)),$D25&lt;=J$5,$E25&gt;=J$5)</formula>
    </cfRule>
  </conditionalFormatting>
  <conditionalFormatting sqref="J25:BM25">
    <cfRule type="expression" dxfId="1" priority="6">
      <formula>J$5=TODAY()</formula>
    </cfRule>
  </conditionalFormatting>
  <conditionalFormatting sqref="G25">
    <cfRule type="dataBar" priority="5">
      <dataBar>
        <cfvo type="num" val="0"/>
        <cfvo type="num" val="1"/>
        <color rgb="FFE7EFF7"/>
      </dataBar>
      <extLst>
        <ext xmlns:x14="http://schemas.microsoft.com/office/spreadsheetml/2009/9/main" uri="{B025F937-C7B1-47D3-B67F-A62EFF666E3E}">
          <x14:id>{1765EA70-A4F8-439D-BE6C-87531221F9BE}</x14:id>
        </ext>
      </extLst>
    </cfRule>
  </conditionalFormatting>
  <conditionalFormatting sqref="J26:BM26">
    <cfRule type="expression" dxfId="0" priority="2">
      <formula>J$5=TODAY()</formula>
    </cfRule>
  </conditionalFormatting>
  <conditionalFormatting sqref="G26">
    <cfRule type="dataBar" priority="1">
      <dataBar>
        <cfvo type="num" val="0"/>
        <cfvo type="num" val="1"/>
        <color rgb="FFE7EFF7"/>
      </dataBar>
      <extLst>
        <ext xmlns:x14="http://schemas.microsoft.com/office/spreadsheetml/2009/9/main" uri="{B025F937-C7B1-47D3-B67F-A62EFF666E3E}">
          <x14:id>{CAE3D07C-7673-4675-8710-1BED999D494E}</x14:id>
        </ext>
      </extLst>
    </cfRule>
  </conditionalFormatting>
  <dataValidations count="1">
    <dataValidation allowBlank="1" showInputMessage="1" showErrorMessage="1" promptTitle="Display Week" prompt="Enter the week number to display first in the Gantt Chart. The weeks are numbered starting from the week containing the Start Date." sqref="H3" xr:uid="{00000000-0002-0000-0000-000000000000}"/>
  </dataValidations>
  <pageMargins left="0.25" right="0.25" top="0.5" bottom="0.5" header="0.5" footer="0.25"/>
  <pageSetup scale="61" fitToHeight="0" orientation="landscape" r:id="rId1"/>
  <headerFooter alignWithMargins="0"/>
  <ignoredErrors>
    <ignoredError sqref="G8:H8 A32:B33 B35 B34 E14 E18 D33:H35 H15 H11 H10 D38:D39 D36:H36 G28:H30 G19:H21 G14:H14 G18:H18 G27:H27 H16 H17 D32:G32" unlockedFormula="1"/>
    <ignoredError sqref="A27 A18 A14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r:id="rId4" name="Scroll Bar 46">
              <controlPr defaultSize="0" print="0" autoPict="0">
                <anchor moveWithCells="1">
                  <from>
                    <xdr:col>9</xdr:col>
                    <xdr:colOff>9525</xdr:colOff>
                    <xdr:row>1</xdr:row>
                    <xdr:rowOff>38100</xdr:rowOff>
                  </from>
                  <to>
                    <xdr:col>15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G35:G39 G7:G21 G24 G27:G33</xm:sqref>
        </x14:conditionalFormatting>
        <x14:conditionalFormatting xmlns:xm="http://schemas.microsoft.com/office/excel/2006/main">
          <x14:cfRule type="dataBar" id="{C51BED15-7A36-4E3D-B0B4-4DC10CECBD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G22:G23</xm:sqref>
        </x14:conditionalFormatting>
        <x14:conditionalFormatting xmlns:xm="http://schemas.microsoft.com/office/excel/2006/main">
          <x14:cfRule type="dataBar" id="{1765EA70-A4F8-439D-BE6C-87531221F9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CAE3D07C-7673-4675-8710-1BED999D49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GanttChart</vt:lpstr>
      <vt:lpstr>GanttChart!prevWBS</vt:lpstr>
      <vt:lpstr>GanttChart!Print_Area</vt:lpstr>
      <vt:lpstr>GanttChart!Print_Titles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lin</cp:lastModifiedBy>
  <cp:lastPrinted>2018-02-09T22:40:51Z</cp:lastPrinted>
  <dcterms:created xsi:type="dcterms:W3CDTF">2010-06-09T16:05:03Z</dcterms:created>
  <dcterms:modified xsi:type="dcterms:W3CDTF">2021-10-09T15:54:12Z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</Properties>
</file>