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<sst xmlns="http://schemas.openxmlformats.org/spreadsheetml/2006/main" count="288" uniqueCount="195">
  <si>
    <t>SRA-G05全体用户需求优先级</t>
  </si>
  <si>
    <t>相对收益：若功能实现1为收益几乎没有，9为收益最大</t>
  </si>
  <si>
    <t>管理员用例 采用蓝色</t>
  </si>
  <si>
    <t>相对损失：若功能没有实现1为损失几乎没有，9为损失最大</t>
  </si>
  <si>
    <t>社区团长用例 采用黄色</t>
  </si>
  <si>
    <t>成本:     若功能实现1为消耗基本没有，9为消耗最大</t>
  </si>
  <si>
    <t>普通用户用例 采用绿色</t>
  </si>
  <si>
    <t>风险：    若功能实现1为很容易，9为很难</t>
  </si>
  <si>
    <t>优先级：  该功能实现的优先顺序，越大需求越重要</t>
  </si>
  <si>
    <t>特性</t>
  </si>
  <si>
    <t>描述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</si>
  <si>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</si>
  <si>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</si>
  <si>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</si>
  <si>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</si>
  <si>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</si>
  <si>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</si>
  <si>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</si>
  <si>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</si>
  <si>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</si>
  <si>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普通用户</t>
  </si>
  <si>
    <t>登录</t>
  </si>
  <si>
    <r>
      <rPr>
        <sz val="12"/>
        <color theme="1"/>
        <rFont val="宋体"/>
        <charset val="134"/>
      </rPr>
      <t>登录开团</t>
    </r>
    <r>
      <rPr>
        <sz val="12"/>
        <color theme="1"/>
        <rFont val="Times New Roman"/>
        <charset val="134"/>
      </rPr>
      <t>APP</t>
    </r>
  </si>
  <si>
    <t>社区团长</t>
  </si>
  <si>
    <t>管理员</t>
  </si>
  <si>
    <t>登录开团APP</t>
  </si>
  <si>
    <t>创建团购-添加商品-图片</t>
  </si>
  <si>
    <t>为想要售卖的团购商品添加介绍</t>
  </si>
  <si>
    <t>查看社区视频动态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</si>
  <si>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首页展示社区界面中的视频动态</t>
    </r>
  </si>
  <si>
    <t>查看社区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</si>
  <si>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</t>
    </r>
  </si>
  <si>
    <t>社区-团单评论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</si>
  <si>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</t>
    </r>
  </si>
  <si>
    <t>进行团购推广的方式（图片、文字、视频）</t>
  </si>
  <si>
    <t>推广方式多样化</t>
  </si>
  <si>
    <t>申请团长资格-浏览合同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</si>
  <si>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的团长要做的第四步</t>
    </r>
  </si>
  <si>
    <t>社区-团单评论-点赞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</si>
  <si>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首页展示社区界面中团单评论，进行点赞</t>
    </r>
  </si>
  <si>
    <t>团长身份多样化</t>
  </si>
  <si>
    <t>人人都可以是团长</t>
  </si>
  <si>
    <t>创建团购-添加商品-商品介绍</t>
  </si>
  <si>
    <t>封禁用户</t>
  </si>
  <si>
    <t>管理员对用户实施封禁，用户无法登录</t>
  </si>
  <si>
    <t>社区动态页-评论</t>
  </si>
  <si>
    <t>在首页社区页中选择上导航栏的动态页，评论</t>
  </si>
  <si>
    <t>物流收货页-编辑订单</t>
  </si>
  <si>
    <t>团长的物流订单的编辑界面</t>
  </si>
  <si>
    <t>个人主页设置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</si>
  <si>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个人主页的详细信息</t>
    </r>
  </si>
  <si>
    <t>创建团购-发布团单</t>
  </si>
  <si>
    <t>发布填写好的团单</t>
  </si>
  <si>
    <t>拼团详情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</si>
  <si>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首页展示社区界面并参加商品拼团</t>
    </r>
  </si>
  <si>
    <t>申诉</t>
  </si>
  <si>
    <t>点击用户页“我要申诉”进行申诉操作</t>
  </si>
  <si>
    <t>团购创建页</t>
  </si>
  <si>
    <t>团长的团购创建页</t>
  </si>
  <si>
    <t>用户举报搜索</t>
  </si>
  <si>
    <t>管理员审核被举报用户搜索</t>
  </si>
  <si>
    <t>社区动态页-举报</t>
  </si>
  <si>
    <t>在首页社区页中选择上导航栏的动态页，举报</t>
  </si>
  <si>
    <t>订单页-退款/售后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</si>
  <si>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订单售后界面</t>
    </r>
  </si>
  <si>
    <t>社区-加入团单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</si>
  <si>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首页展示社区界面的团单并加入</t>
    </r>
  </si>
  <si>
    <t>关注的人参团推荐</t>
  </si>
  <si>
    <t>选择是否收到关注对象的参团推荐</t>
  </si>
  <si>
    <t>封禁用户发布团单</t>
  </si>
  <si>
    <t>管理员对用户实施封禁，用户无法发布团单</t>
  </si>
  <si>
    <t>封禁用户发布动态</t>
  </si>
  <si>
    <t>管理员对用户实施封禁，用户无法发布动态</t>
  </si>
  <si>
    <t>申请团长资格-自提点信息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</si>
  <si>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的团长要做的第二步</t>
    </r>
  </si>
  <si>
    <t>搜索团单</t>
  </si>
  <si>
    <t>在团单社区页进行搜索</t>
  </si>
  <si>
    <t>创建团购-添加商品</t>
  </si>
  <si>
    <t>好友参团</t>
  </si>
  <si>
    <r>
      <rPr>
        <sz val="12"/>
        <color theme="1"/>
        <rFont val="宋体"/>
        <charset val="134"/>
      </rPr>
      <t>点击开团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下方菜单栏第一条社区并点击顶部选单第二选项好友参加</t>
    </r>
  </si>
  <si>
    <t>社区动态页-点赞</t>
  </si>
  <si>
    <t>在首页社区页中选择上导航栏的动态页，点赞</t>
  </si>
  <si>
    <t>申请团长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</si>
  <si>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</t>
    </r>
  </si>
  <si>
    <t>社区-社区选择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</si>
  <si>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选择地域中开始选择社区</t>
    </r>
  </si>
  <si>
    <t>设计可自定义的交流版</t>
  </si>
  <si>
    <t>通过交流板可以在社区内交流团购体验，并由用户决定是否接受推送</t>
  </si>
  <si>
    <t>信用评价系统</t>
  </si>
  <si>
    <t>通过信用评价系统分析团长的开团能力及诚信情况</t>
  </si>
  <si>
    <t>社区-地域选择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</si>
  <si>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首页社区界面中选择地域</t>
    </r>
  </si>
  <si>
    <t>个人主页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</si>
  <si>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</t>
    </r>
  </si>
  <si>
    <t>动态举报搜索</t>
  </si>
  <si>
    <t>管理员审核被举报动态搜索</t>
  </si>
  <si>
    <t>申请团长资格-个人信息完善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</si>
  <si>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的团长要做的第三步</t>
    </r>
  </si>
  <si>
    <t>社区-好友参团列表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</si>
  <si>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首页展示社区界面中团单好友是否参加</t>
    </r>
  </si>
  <si>
    <t>订单页-待收货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</si>
  <si>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订单待收货界面</t>
    </r>
  </si>
  <si>
    <t>拼团支付界面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</si>
  <si>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首页展示社区界面并参加商品拼团后进行结算</t>
    </r>
  </si>
  <si>
    <t>好友（关注的人）参团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</si>
  <si>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首页展示社区界面，点击关注区</t>
    </r>
  </si>
  <si>
    <t>订单统计便利性</t>
  </si>
  <si>
    <t>商家可以通过次日达的方式进行货品的进货</t>
  </si>
  <si>
    <t>社区-团单评论-评论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</si>
  <si>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首页展示社区界面中团单评论，进行评论</t>
    </r>
  </si>
  <si>
    <t>评论举报搜索</t>
  </si>
  <si>
    <t>管理员审核被举报评论搜索</t>
  </si>
  <si>
    <t>动态举报时间排序</t>
  </si>
  <si>
    <t>管理员审核被举报动态按时间排序</t>
  </si>
  <si>
    <t>评论举报数量排序</t>
  </si>
  <si>
    <t>管理员审核被举报评论按数量排序</t>
  </si>
  <si>
    <t>团购订单小规模化</t>
  </si>
  <si>
    <t>团购范围只涉及社区小范围内，不进行大规模的售卖</t>
  </si>
  <si>
    <t>订单页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</si>
  <si>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订单页</t>
    </r>
  </si>
  <si>
    <t>解封用户</t>
  </si>
  <si>
    <t>管理员撤回对用户的封禁，用户可以正常登录</t>
  </si>
  <si>
    <t>物流收货页-查看订单详情</t>
  </si>
  <si>
    <t>团长的物流订单页</t>
  </si>
  <si>
    <t>创建团购-拍摄视频</t>
  </si>
  <si>
    <t>为想要售卖的团购商品拍摄短视频介绍</t>
  </si>
  <si>
    <t>订单举报搜索</t>
  </si>
  <si>
    <t>管理员审核被举报订单搜索</t>
  </si>
  <si>
    <t>解封用户发布评论</t>
  </si>
  <si>
    <t>管理员撤回对用户的封禁，用户可以正常发布评论</t>
  </si>
  <si>
    <t>解封用户发布团单</t>
  </si>
  <si>
    <t>管理员撤回对用户的封禁，用户可以正常发布团单</t>
  </si>
  <si>
    <t>解封用户发布动态</t>
  </si>
  <si>
    <t>管理员撤回对用户的封禁，用户可以正常发布动态</t>
  </si>
  <si>
    <t>物流收货页</t>
  </si>
  <si>
    <t>个人团购动态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</si>
  <si>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个人主页的团购动态</t>
    </r>
  </si>
  <si>
    <t>好友团购信息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</si>
  <si>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个人主页查看好友的团购信息</t>
    </r>
  </si>
  <si>
    <t>好友团购详情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</si>
  <si>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个人主页的好友团购详情</t>
    </r>
  </si>
  <si>
    <t>用户举报时间排序</t>
  </si>
  <si>
    <t>管理员审核被举报用户按时间排序</t>
  </si>
  <si>
    <t>用户举报数量排序</t>
  </si>
  <si>
    <t>管理员审核被举报用户按数量排序</t>
  </si>
  <si>
    <t>通过实际地图进行地域选择</t>
  </si>
  <si>
    <t>设定平台立于实际地理位置</t>
  </si>
  <si>
    <t>用户举报处理</t>
  </si>
  <si>
    <t>管理员审核被举报用户</t>
  </si>
  <si>
    <t>评论举报处理</t>
  </si>
  <si>
    <t>管理员审核被举报评论</t>
  </si>
  <si>
    <t>订单页-待评价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</si>
  <si>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订单待评价界面</t>
    </r>
  </si>
  <si>
    <t>订单举报处理</t>
  </si>
  <si>
    <t>管理员审核被举报团单</t>
  </si>
  <si>
    <t>创建团购-添加商品-名称</t>
  </si>
  <si>
    <t>有限地域划分社区</t>
  </si>
  <si>
    <t>平台负责小范围内社区团购</t>
  </si>
  <si>
    <t>取缔消息轰炸、轻量化设计</t>
  </si>
  <si>
    <t>通过平台管理减少微信群的建立，减少消息轰炸</t>
  </si>
  <si>
    <t>订单页-待付款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</si>
  <si>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订单待付款界面</t>
    </r>
  </si>
  <si>
    <t>个人参加团购详情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</si>
  <si>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个人主页的团购动态个人团购详情</t>
    </r>
  </si>
  <si>
    <t>社区动态页</t>
  </si>
  <si>
    <t>在首页社区页中选择上导航栏的动态页</t>
  </si>
  <si>
    <t>评论举报时间排序</t>
  </si>
  <si>
    <t>管理员审核被举报评论按时间排序</t>
  </si>
  <si>
    <t>订单举报数量排序</t>
  </si>
  <si>
    <t>管理员审核被举报订单按数量排序</t>
  </si>
  <si>
    <t>申请团长资格-准备材料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</si>
  <si>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的团长要做的第一步</t>
    </r>
  </si>
  <si>
    <t>动态举报数量排序</t>
  </si>
  <si>
    <t>管理员审核被举报动态按数量排序</t>
  </si>
  <si>
    <t>物流收货页-删除订单</t>
  </si>
  <si>
    <t>团长的物流订单页可删除</t>
  </si>
  <si>
    <t>消息页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</si>
  <si>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好友页</t>
    </r>
  </si>
  <si>
    <t>封禁用户发布评论</t>
  </si>
  <si>
    <t>管理员对用户实施封禁，用户无法发布评论</t>
  </si>
  <si>
    <t>社区-团单评论-转发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</si>
  <si>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首页展示社区界面中团单评论，进行转发</t>
    </r>
  </si>
  <si>
    <t>团长个人页</t>
  </si>
  <si>
    <t>成为团长后的个人页</t>
  </si>
  <si>
    <t>举报团单页</t>
  </si>
  <si>
    <t>浏览团单后进行举报</t>
  </si>
  <si>
    <t>社区动态页-转发</t>
  </si>
  <si>
    <t>在首页社区页中选择上导航栏的动态页，转发</t>
  </si>
  <si>
    <t>社区动态页-发布</t>
  </si>
  <si>
    <t>在首页社区页中选择上导航栏的动态页，发布个人动态</t>
  </si>
  <si>
    <t>举报评论页</t>
  </si>
  <si>
    <t>浏览评论后进行举报</t>
  </si>
  <si>
    <t>平台不引入第三方物流</t>
  </si>
  <si>
    <t>平台不负责商家的物流处理</t>
  </si>
  <si>
    <t>总计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</si>
</sst>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177" formatCode="0.00_ "/>
  </numFmts>
  <fonts count="27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11" borderId="6" applyNumberForma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4" fillId="5" borderId="0" xfId="0" applyFont="1" applyFill="1" applyBorder="1" applyAlignment="1">
      <alignment horizontal="justify" vertical="top"/>
    </xf>
    <xf numFmtId="0" fontId="5" fillId="5" borderId="0" xfId="0" applyFont="1" applyFill="1" applyBorder="1" applyAlignment="1">
      <alignment horizontal="left" vertical="top"/>
    </xf>
    <xf numFmtId="176" fontId="0" fillId="5" borderId="0" xfId="0" applyNumberFormat="1" applyFill="1">
      <alignment vertical="center"/>
    </xf>
    <xf numFmtId="10" fontId="0" fillId="5" borderId="0" xfId="0" applyNumberFormat="1" applyFill="1">
      <alignment vertical="center"/>
    </xf>
    <xf numFmtId="0" fontId="4" fillId="3" borderId="0" xfId="0" applyFont="1" applyFill="1" applyBorder="1" applyAlignment="1">
      <alignment horizontal="justify" vertical="top"/>
    </xf>
    <xf numFmtId="0" fontId="5" fillId="3" borderId="0" xfId="0" applyFont="1" applyFill="1" applyBorder="1" applyAlignment="1">
      <alignment horizontal="left" vertical="top"/>
    </xf>
    <xf numFmtId="176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6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0" fontId="4" fillId="5" borderId="0" xfId="0" applyFont="1" applyFill="1" applyBorder="1" applyAlignment="1">
      <alignment horizontal="justify" vertical="top" wrapText="1"/>
    </xf>
    <xf numFmtId="0" fontId="5" fillId="5" borderId="0" xfId="0" applyFont="1" applyFill="1" applyBorder="1" applyAlignment="1">
      <alignment horizontal="left" vertical="top" wrapText="1"/>
    </xf>
    <xf numFmtId="177" fontId="0" fillId="5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8"/>
  <sheetViews>
    <sheetView tabSelected="1" workbookViewId="0">
      <selection activeCell="M20" sqref="M20"/>
    </sheetView>
  </sheetViews>
  <sheetFormatPr defaultColWidth="9" defaultRowHeight="13.5"/>
  <cols>
    <col min="1" max="1" width="8.875" customWidth="1"/>
    <col min="2" max="2" width="42.625" customWidth="1"/>
    <col min="3" max="3" width="63.5" customWidth="1"/>
    <col min="4" max="4" width="8.875" customWidth="1"/>
    <col min="7" max="7" width="12.625"/>
    <col min="9" max="9" width="12.625"/>
    <col min="11" max="12" width="12.625"/>
  </cols>
  <sheetData>
    <row r="1" spans="1:1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spans="1:1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 ht="14.25" spans="1:13">
      <c r="A3" s="1"/>
      <c r="B3" s="1"/>
      <c r="C3" s="1"/>
      <c r="D3" s="1"/>
      <c r="E3" s="1"/>
      <c r="F3" s="1"/>
      <c r="G3" s="2"/>
      <c r="H3" s="3" t="s">
        <v>1</v>
      </c>
      <c r="I3" s="2"/>
      <c r="J3" s="2"/>
      <c r="K3" s="2"/>
      <c r="L3" s="2"/>
      <c r="M3" s="2"/>
    </row>
    <row r="4" ht="14.25" spans="1:13">
      <c r="A4" s="2"/>
      <c r="B4" s="4" t="s">
        <v>2</v>
      </c>
      <c r="C4" s="4"/>
      <c r="D4" s="4"/>
      <c r="E4" s="2"/>
      <c r="F4" s="2"/>
      <c r="G4" s="2"/>
      <c r="H4" s="3" t="s">
        <v>3</v>
      </c>
      <c r="I4" s="2"/>
      <c r="J4" s="2"/>
      <c r="K4" s="2"/>
      <c r="L4" s="2"/>
      <c r="M4" s="2"/>
    </row>
    <row r="5" ht="14.25" spans="1:13">
      <c r="A5" s="2"/>
      <c r="B5" s="5" t="s">
        <v>4</v>
      </c>
      <c r="C5" s="5"/>
      <c r="D5" s="5"/>
      <c r="E5" s="2"/>
      <c r="F5" s="2"/>
      <c r="G5" s="2"/>
      <c r="H5" s="3" t="s">
        <v>5</v>
      </c>
      <c r="I5" s="2"/>
      <c r="J5" s="2"/>
      <c r="K5" s="2"/>
      <c r="L5" s="2"/>
      <c r="M5" s="2"/>
    </row>
    <row r="6" ht="14.25" spans="1:13">
      <c r="A6" s="2"/>
      <c r="B6" s="6" t="s">
        <v>6</v>
      </c>
      <c r="C6" s="6"/>
      <c r="D6" s="6"/>
      <c r="E6" s="2"/>
      <c r="F6" s="2"/>
      <c r="G6" s="2"/>
      <c r="H6" s="3" t="s">
        <v>7</v>
      </c>
      <c r="I6" s="2"/>
      <c r="J6" s="2"/>
      <c r="K6" s="2"/>
      <c r="L6" s="2"/>
      <c r="M6" s="2"/>
    </row>
    <row r="7" ht="14.25" spans="1:13">
      <c r="A7" s="2"/>
      <c r="B7" s="2"/>
      <c r="C7" s="2"/>
      <c r="D7" s="2"/>
      <c r="E7" s="2"/>
      <c r="F7" s="2"/>
      <c r="G7" s="2"/>
      <c r="H7" s="3" t="s">
        <v>8</v>
      </c>
      <c r="I7" s="2"/>
      <c r="J7" s="2"/>
      <c r="K7" s="2"/>
      <c r="L7" s="2"/>
      <c r="M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2">
      <c r="A11" s="7" t="s">
        <v>9</v>
      </c>
      <c r="B11" s="7"/>
      <c r="C11" s="7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19</v>
      </c>
    </row>
    <row r="12" ht="15.75" spans="1:12">
      <c r="A12" s="8" t="s">
        <v>20</v>
      </c>
      <c r="B12" s="9" t="s">
        <v>21</v>
      </c>
      <c r="C12" s="8" t="s">
        <v>22</v>
      </c>
      <c r="D12" s="10">
        <v>9</v>
      </c>
      <c r="E12" s="10">
        <v>9</v>
      </c>
      <c r="F12" s="10">
        <f>D12+E12</f>
        <v>18</v>
      </c>
      <c r="G12" s="11">
        <f>F12/F$103</f>
        <v>0.0217829770068576</v>
      </c>
      <c r="H12" s="10">
        <v>1</v>
      </c>
      <c r="I12" s="11">
        <f>H12/H$103</f>
        <v>0.00255754475703325</v>
      </c>
      <c r="J12" s="10">
        <v>3</v>
      </c>
      <c r="K12" s="11">
        <f>J12/J$103</f>
        <v>0.00835654596100279</v>
      </c>
      <c r="L12" s="21">
        <f>G12/(I12+K12)*10*1.2</f>
        <v>23.9502979071195</v>
      </c>
    </row>
    <row r="13" ht="15.75" spans="1:12">
      <c r="A13" s="12" t="s">
        <v>23</v>
      </c>
      <c r="B13" s="13" t="s">
        <v>21</v>
      </c>
      <c r="C13" s="12" t="s">
        <v>22</v>
      </c>
      <c r="D13" s="14">
        <v>9</v>
      </c>
      <c r="E13" s="14">
        <v>9</v>
      </c>
      <c r="F13" s="14">
        <f>D13+E13</f>
        <v>18</v>
      </c>
      <c r="G13" s="15">
        <f>F13/F$103</f>
        <v>0.0217829770068576</v>
      </c>
      <c r="H13" s="14">
        <v>2</v>
      </c>
      <c r="I13" s="15">
        <f>H13/H$103</f>
        <v>0.0051150895140665</v>
      </c>
      <c r="J13" s="14">
        <v>3</v>
      </c>
      <c r="K13" s="15">
        <f>J13/J$103</f>
        <v>0.00835654596100279</v>
      </c>
      <c r="L13" s="22">
        <f>G13/(I13+K13)*10*1.2</f>
        <v>19.4034142748319</v>
      </c>
    </row>
    <row r="14" ht="14.25" spans="1:12">
      <c r="A14" s="16" t="s">
        <v>24</v>
      </c>
      <c r="B14" s="16" t="s">
        <v>21</v>
      </c>
      <c r="C14" s="16" t="s">
        <v>25</v>
      </c>
      <c r="D14" s="17">
        <v>8</v>
      </c>
      <c r="E14" s="17">
        <v>8</v>
      </c>
      <c r="F14" s="17">
        <f>D14+E14</f>
        <v>16</v>
      </c>
      <c r="G14" s="18">
        <f>F14/F$103</f>
        <v>0.0193626462283179</v>
      </c>
      <c r="H14" s="17">
        <v>2</v>
      </c>
      <c r="I14" s="18">
        <f>H14/H$103</f>
        <v>0.0051150895140665</v>
      </c>
      <c r="J14" s="17">
        <v>3</v>
      </c>
      <c r="K14" s="18">
        <f>J14/J$103</f>
        <v>0.00835654596100279</v>
      </c>
      <c r="L14" s="23">
        <f>G14/(I14+K14)*10</f>
        <v>14.3728994628385</v>
      </c>
    </row>
    <row r="15" ht="14.25" spans="1:12">
      <c r="A15" s="12" t="s">
        <v>23</v>
      </c>
      <c r="B15" s="13" t="s">
        <v>26</v>
      </c>
      <c r="C15" s="12" t="s">
        <v>27</v>
      </c>
      <c r="D15" s="14">
        <v>6.66666666666667</v>
      </c>
      <c r="E15" s="14">
        <v>7.33333333333333</v>
      </c>
      <c r="F15" s="14">
        <f>D15+E15</f>
        <v>14</v>
      </c>
      <c r="G15" s="15">
        <f>F15/F$103</f>
        <v>0.0169423154497781</v>
      </c>
      <c r="H15" s="14">
        <v>3</v>
      </c>
      <c r="I15" s="15">
        <f>H15/H$103</f>
        <v>0.00767263427109974</v>
      </c>
      <c r="J15" s="14">
        <v>3</v>
      </c>
      <c r="K15" s="15">
        <f>J15/J$103</f>
        <v>0.00835654596100279</v>
      </c>
      <c r="L15" s="22">
        <f>G15/(I15+K15)*10*1.2</f>
        <v>12.6836046793062</v>
      </c>
    </row>
    <row r="16" ht="15.75" spans="1:12">
      <c r="A16" s="8" t="s">
        <v>20</v>
      </c>
      <c r="B16" s="9" t="s">
        <v>28</v>
      </c>
      <c r="C16" s="8" t="s">
        <v>29</v>
      </c>
      <c r="D16" s="10">
        <v>5</v>
      </c>
      <c r="E16" s="10">
        <v>4</v>
      </c>
      <c r="F16" s="10">
        <f>D16+E16</f>
        <v>9</v>
      </c>
      <c r="G16" s="11">
        <f>F16/F$103</f>
        <v>0.0108914885034288</v>
      </c>
      <c r="H16" s="10">
        <v>3</v>
      </c>
      <c r="I16" s="11">
        <f>H16/H$103</f>
        <v>0.00767263427109974</v>
      </c>
      <c r="J16" s="10">
        <v>1</v>
      </c>
      <c r="K16" s="11">
        <f>J16/J$103</f>
        <v>0.00278551532033426</v>
      </c>
      <c r="L16" s="21">
        <f>G16/(I16+K16)*10*1.2</f>
        <v>12.4972262921346</v>
      </c>
    </row>
    <row r="17" ht="15.75" spans="1:12">
      <c r="A17" s="8" t="s">
        <v>20</v>
      </c>
      <c r="B17" s="9" t="s">
        <v>30</v>
      </c>
      <c r="C17" s="8" t="s">
        <v>31</v>
      </c>
      <c r="D17" s="10">
        <v>5</v>
      </c>
      <c r="E17" s="10">
        <v>3.66666666666667</v>
      </c>
      <c r="F17" s="10">
        <f>D17+E17</f>
        <v>8.66666666666667</v>
      </c>
      <c r="G17" s="11">
        <f>F17/F$103</f>
        <v>0.0104881000403388</v>
      </c>
      <c r="H17" s="10">
        <v>3</v>
      </c>
      <c r="I17" s="11">
        <f>H17/H$103</f>
        <v>0.00767263427109974</v>
      </c>
      <c r="J17" s="10">
        <v>1</v>
      </c>
      <c r="K17" s="11">
        <f>J17/J$103</f>
        <v>0.00278551532033426</v>
      </c>
      <c r="L17" s="21">
        <f>G17/(I17+K17)*10*1.2</f>
        <v>12.0343660590926</v>
      </c>
    </row>
    <row r="18" ht="15.75" spans="1:12">
      <c r="A18" s="8" t="s">
        <v>20</v>
      </c>
      <c r="B18" s="9" t="s">
        <v>32</v>
      </c>
      <c r="C18" s="8" t="s">
        <v>33</v>
      </c>
      <c r="D18" s="10">
        <v>5.66666666666667</v>
      </c>
      <c r="E18" s="10">
        <v>4.66666666666667</v>
      </c>
      <c r="F18" s="10">
        <f>D18+E18</f>
        <v>10.3333333333333</v>
      </c>
      <c r="G18" s="11">
        <f>F18/F$103</f>
        <v>0.0125050423557886</v>
      </c>
      <c r="H18" s="10">
        <v>3</v>
      </c>
      <c r="I18" s="11">
        <f>H18/H$103</f>
        <v>0.00767263427109974</v>
      </c>
      <c r="J18" s="10">
        <v>2</v>
      </c>
      <c r="K18" s="11">
        <f>J18/J$103</f>
        <v>0.00557103064066852</v>
      </c>
      <c r="L18" s="21">
        <f>G18/(I18+K18)*10*1.2</f>
        <v>11.3307388301648</v>
      </c>
    </row>
    <row r="19" ht="14.25" spans="1:12">
      <c r="A19" s="12" t="s">
        <v>23</v>
      </c>
      <c r="B19" s="13" t="s">
        <v>34</v>
      </c>
      <c r="C19" s="12" t="s">
        <v>35</v>
      </c>
      <c r="D19" s="14">
        <v>5.66666666666667</v>
      </c>
      <c r="E19" s="14">
        <v>4.66666666666667</v>
      </c>
      <c r="F19" s="14">
        <f>D19+E19</f>
        <v>10.3333333333333</v>
      </c>
      <c r="G19" s="15">
        <f>F19/F$103</f>
        <v>0.0125050423557886</v>
      </c>
      <c r="H19" s="14">
        <v>2</v>
      </c>
      <c r="I19" s="15">
        <f>H19/H$103</f>
        <v>0.0051150895140665</v>
      </c>
      <c r="J19" s="14">
        <v>3</v>
      </c>
      <c r="K19" s="15">
        <f>J19/J$103</f>
        <v>0.00835654596100279</v>
      </c>
      <c r="L19" s="22">
        <f>G19/(I19+K19)*10*1.2</f>
        <v>11.1389970836998</v>
      </c>
    </row>
    <row r="20" ht="15.75" spans="1:12">
      <c r="A20" s="12" t="s">
        <v>23</v>
      </c>
      <c r="B20" s="13" t="s">
        <v>36</v>
      </c>
      <c r="C20" s="12" t="s">
        <v>37</v>
      </c>
      <c r="D20" s="14">
        <v>3.33333333333333</v>
      </c>
      <c r="E20" s="14">
        <v>2.66666666666667</v>
      </c>
      <c r="F20" s="14">
        <f>D20+E20</f>
        <v>6</v>
      </c>
      <c r="G20" s="15">
        <f>F20/F$103</f>
        <v>0.0072609923356192</v>
      </c>
      <c r="H20" s="14">
        <v>2</v>
      </c>
      <c r="I20" s="15">
        <f>H20/H$103</f>
        <v>0.0051150895140665</v>
      </c>
      <c r="J20" s="14">
        <v>1</v>
      </c>
      <c r="K20" s="15">
        <f>J20/J$103</f>
        <v>0.00278551532033426</v>
      </c>
      <c r="L20" s="22">
        <f>G20/(I20+K20)*10*1.2</f>
        <v>11.0285110891816</v>
      </c>
    </row>
    <row r="21" ht="15.75" spans="1:12">
      <c r="A21" s="8" t="s">
        <v>20</v>
      </c>
      <c r="B21" s="9" t="s">
        <v>38</v>
      </c>
      <c r="C21" s="8" t="s">
        <v>39</v>
      </c>
      <c r="D21" s="10">
        <v>4</v>
      </c>
      <c r="E21" s="10">
        <v>4</v>
      </c>
      <c r="F21" s="10">
        <f>D21+E21</f>
        <v>8</v>
      </c>
      <c r="G21" s="11">
        <f>F21/F$103</f>
        <v>0.00968132311415893</v>
      </c>
      <c r="H21" s="10">
        <v>2</v>
      </c>
      <c r="I21" s="11">
        <f>H21/H$103</f>
        <v>0.0051150895140665</v>
      </c>
      <c r="J21" s="10">
        <v>2</v>
      </c>
      <c r="K21" s="11">
        <f>J21/J$103</f>
        <v>0.00557103064066852</v>
      </c>
      <c r="L21" s="21">
        <f>G21/(I21+K21)*10*1.2</f>
        <v>10.871661153691</v>
      </c>
    </row>
    <row r="22" ht="14.25" spans="1:12">
      <c r="A22" s="12" t="s">
        <v>23</v>
      </c>
      <c r="B22" s="13" t="s">
        <v>40</v>
      </c>
      <c r="C22" s="12" t="s">
        <v>41</v>
      </c>
      <c r="D22" s="14">
        <v>6.66666666666667</v>
      </c>
      <c r="E22" s="14">
        <v>3.33333333333333</v>
      </c>
      <c r="F22" s="14">
        <f>D22+E22</f>
        <v>10</v>
      </c>
      <c r="G22" s="15">
        <f>F22/F$103</f>
        <v>0.0121016538926987</v>
      </c>
      <c r="H22" s="14">
        <v>2</v>
      </c>
      <c r="I22" s="15">
        <f>H22/H$103</f>
        <v>0.0051150895140665</v>
      </c>
      <c r="J22" s="14">
        <v>3</v>
      </c>
      <c r="K22" s="15">
        <f>J22/J$103</f>
        <v>0.00835654596100279</v>
      </c>
      <c r="L22" s="22">
        <f>G22/(I22+K22)*10*1.2</f>
        <v>10.7796745971288</v>
      </c>
    </row>
    <row r="23" ht="14.25" spans="1:12">
      <c r="A23" s="12" t="s">
        <v>23</v>
      </c>
      <c r="B23" s="13" t="s">
        <v>42</v>
      </c>
      <c r="C23" s="12" t="s">
        <v>27</v>
      </c>
      <c r="D23" s="14">
        <v>6.66666666666667</v>
      </c>
      <c r="E23" s="14">
        <v>7</v>
      </c>
      <c r="F23" s="14">
        <f>D23+E23</f>
        <v>13.6666666666667</v>
      </c>
      <c r="G23" s="15">
        <f>F23/F$103</f>
        <v>0.0165389269866882</v>
      </c>
      <c r="H23" s="14">
        <v>4</v>
      </c>
      <c r="I23" s="15">
        <f>H23/H$103</f>
        <v>0.010230179028133</v>
      </c>
      <c r="J23" s="14">
        <v>3</v>
      </c>
      <c r="K23" s="15">
        <f>J23/J$103</f>
        <v>0.00835654596100279</v>
      </c>
      <c r="L23" s="22">
        <f>G23/(I23+K23)*10*1.2</f>
        <v>10.6778963995145</v>
      </c>
    </row>
    <row r="24" ht="14.25" spans="1:12">
      <c r="A24" s="16" t="s">
        <v>24</v>
      </c>
      <c r="B24" s="16" t="s">
        <v>43</v>
      </c>
      <c r="C24" s="16" t="s">
        <v>44</v>
      </c>
      <c r="D24" s="17">
        <v>5</v>
      </c>
      <c r="E24" s="17">
        <v>6</v>
      </c>
      <c r="F24" s="17">
        <f>D24+E24</f>
        <v>11</v>
      </c>
      <c r="G24" s="18">
        <f>F24/F$103</f>
        <v>0.0133118192819685</v>
      </c>
      <c r="H24" s="17">
        <v>3</v>
      </c>
      <c r="I24" s="18">
        <f>H24/H$103</f>
        <v>0.00767263427109974</v>
      </c>
      <c r="J24" s="17">
        <v>3</v>
      </c>
      <c r="K24" s="18">
        <f>J24/J$103</f>
        <v>0.00835654596100279</v>
      </c>
      <c r="L24" s="23">
        <f>G24/(I24+K24)*10*1.2</f>
        <v>9.96568939088342</v>
      </c>
    </row>
    <row r="25" ht="14.25" spans="1:12">
      <c r="A25" s="19" t="s">
        <v>20</v>
      </c>
      <c r="B25" s="20" t="s">
        <v>45</v>
      </c>
      <c r="C25" s="19" t="s">
        <v>46</v>
      </c>
      <c r="D25" s="10">
        <v>5.66666666666667</v>
      </c>
      <c r="E25" s="10">
        <v>5</v>
      </c>
      <c r="F25" s="10">
        <f>D25+E25</f>
        <v>10.6666666666667</v>
      </c>
      <c r="G25" s="11">
        <f>F25/F$103</f>
        <v>0.0129084308188786</v>
      </c>
      <c r="H25" s="10">
        <v>4</v>
      </c>
      <c r="I25" s="11">
        <f>H25/H$103</f>
        <v>0.010230179028133</v>
      </c>
      <c r="J25" s="10">
        <v>2</v>
      </c>
      <c r="K25" s="11">
        <f>J25/J$103</f>
        <v>0.00557103064066852</v>
      </c>
      <c r="L25" s="21">
        <f>G25/(I25+K25)*10*1.2</f>
        <v>9.80312096816141</v>
      </c>
    </row>
    <row r="26" ht="14.25" spans="1:12">
      <c r="A26" s="12" t="s">
        <v>23</v>
      </c>
      <c r="B26" s="13" t="s">
        <v>47</v>
      </c>
      <c r="C26" s="12" t="s">
        <v>48</v>
      </c>
      <c r="D26" s="14">
        <v>5.66666666666667</v>
      </c>
      <c r="E26" s="14">
        <v>5</v>
      </c>
      <c r="F26" s="14">
        <f>D26+E26</f>
        <v>10.6666666666667</v>
      </c>
      <c r="G26" s="15">
        <f>F26/F$103</f>
        <v>0.0129084308188786</v>
      </c>
      <c r="H26" s="14">
        <v>2</v>
      </c>
      <c r="I26" s="15">
        <f>H26/H$103</f>
        <v>0.0051150895140665</v>
      </c>
      <c r="J26" s="14">
        <v>4</v>
      </c>
      <c r="K26" s="15">
        <f>J26/J$103</f>
        <v>0.011142061281337</v>
      </c>
      <c r="L26" s="22">
        <f>G26/(I26+K26)*10*1.2</f>
        <v>9.52818681305084</v>
      </c>
    </row>
    <row r="27" ht="15.75" spans="1:12">
      <c r="A27" s="19" t="s">
        <v>20</v>
      </c>
      <c r="B27" s="20" t="s">
        <v>49</v>
      </c>
      <c r="C27" s="19" t="s">
        <v>50</v>
      </c>
      <c r="D27" s="10">
        <v>5.33333333333333</v>
      </c>
      <c r="E27" s="10">
        <v>3.33333333333333</v>
      </c>
      <c r="F27" s="10">
        <f>D27+E27</f>
        <v>8.66666666666666</v>
      </c>
      <c r="G27" s="11">
        <f>F27/F$103</f>
        <v>0.0104881000403388</v>
      </c>
      <c r="H27" s="10">
        <v>3</v>
      </c>
      <c r="I27" s="11">
        <f>H27/H$103</f>
        <v>0.00767263427109974</v>
      </c>
      <c r="J27" s="10">
        <v>2</v>
      </c>
      <c r="K27" s="11">
        <f>J27/J$103</f>
        <v>0.00557103064066852</v>
      </c>
      <c r="L27" s="21">
        <f>G27/(I27+K27)*10*1.2</f>
        <v>9.50320030917045</v>
      </c>
    </row>
    <row r="28" ht="14.25" spans="1:12">
      <c r="A28" s="12" t="s">
        <v>23</v>
      </c>
      <c r="B28" s="13" t="s">
        <v>51</v>
      </c>
      <c r="C28" s="12" t="s">
        <v>52</v>
      </c>
      <c r="D28" s="14">
        <v>6</v>
      </c>
      <c r="E28" s="14">
        <v>7.33333333333333</v>
      </c>
      <c r="F28" s="14">
        <f>D28+E28</f>
        <v>13.3333333333333</v>
      </c>
      <c r="G28" s="15">
        <f>F28/F$103</f>
        <v>0.0161355385235982</v>
      </c>
      <c r="H28" s="14">
        <v>4</v>
      </c>
      <c r="I28" s="15">
        <f>H28/H$103</f>
        <v>0.010230179028133</v>
      </c>
      <c r="J28" s="14">
        <v>4</v>
      </c>
      <c r="K28" s="15">
        <f>J28/J$103</f>
        <v>0.011142061281337</v>
      </c>
      <c r="L28" s="22">
        <f>G28/(I28+K28)*10*1.2</f>
        <v>9.05971762807583</v>
      </c>
    </row>
    <row r="29" ht="15.75" spans="1:12">
      <c r="A29" s="19" t="s">
        <v>20</v>
      </c>
      <c r="B29" s="20" t="s">
        <v>53</v>
      </c>
      <c r="C29" s="19" t="s">
        <v>54</v>
      </c>
      <c r="D29" s="10">
        <v>8</v>
      </c>
      <c r="E29" s="10">
        <v>6.66666666666667</v>
      </c>
      <c r="F29" s="10">
        <f>D29+E29</f>
        <v>14.6666666666667</v>
      </c>
      <c r="G29" s="11">
        <f>F29/F$103</f>
        <v>0.0177490923759581</v>
      </c>
      <c r="H29" s="10">
        <v>5</v>
      </c>
      <c r="I29" s="11">
        <f>H29/H$103</f>
        <v>0.0127877237851662</v>
      </c>
      <c r="J29" s="10">
        <v>4</v>
      </c>
      <c r="K29" s="11">
        <f>J29/J$103</f>
        <v>0.011142061281337</v>
      </c>
      <c r="L29" s="21">
        <f>G29/(I29+K29)*10*1.2</f>
        <v>8.90058594005664</v>
      </c>
    </row>
    <row r="30" ht="14.25" spans="1:12">
      <c r="A30" s="19" t="s">
        <v>20</v>
      </c>
      <c r="B30" s="20" t="s">
        <v>55</v>
      </c>
      <c r="C30" s="19" t="s">
        <v>56</v>
      </c>
      <c r="D30" s="10">
        <v>6.66666666666667</v>
      </c>
      <c r="E30" s="10">
        <v>7.33333333333333</v>
      </c>
      <c r="F30" s="10">
        <f>D30+E30</f>
        <v>14</v>
      </c>
      <c r="G30" s="11">
        <f>F30/F$103</f>
        <v>0.0169423154497781</v>
      </c>
      <c r="H30" s="10">
        <v>5</v>
      </c>
      <c r="I30" s="11">
        <f>H30/H$103</f>
        <v>0.0127877237851662</v>
      </c>
      <c r="J30" s="10">
        <v>4</v>
      </c>
      <c r="K30" s="11">
        <f>J30/J$103</f>
        <v>0.011142061281337</v>
      </c>
      <c r="L30" s="21">
        <f>G30/(I30+K30)*10*1.2</f>
        <v>8.49601385187225</v>
      </c>
    </row>
    <row r="31" ht="14.25" spans="1:12">
      <c r="A31" s="12" t="s">
        <v>23</v>
      </c>
      <c r="B31" s="13" t="s">
        <v>57</v>
      </c>
      <c r="C31" s="12" t="s">
        <v>58</v>
      </c>
      <c r="D31" s="14">
        <v>5</v>
      </c>
      <c r="E31" s="14">
        <v>6</v>
      </c>
      <c r="F31" s="14">
        <f>D31+E31</f>
        <v>11</v>
      </c>
      <c r="G31" s="15">
        <f>F31/F$103</f>
        <v>0.0133118192819685</v>
      </c>
      <c r="H31" s="14">
        <v>3</v>
      </c>
      <c r="I31" s="15">
        <f>H31/H$103</f>
        <v>0.00767263427109974</v>
      </c>
      <c r="J31" s="14">
        <v>4</v>
      </c>
      <c r="K31" s="15">
        <f>J31/J$103</f>
        <v>0.011142061281337</v>
      </c>
      <c r="L31" s="22">
        <f>G31/(I31+K31)*10*1.2</f>
        <v>8.49026926523578</v>
      </c>
    </row>
    <row r="32" ht="14.25" spans="1:12">
      <c r="A32" s="16" t="s">
        <v>24</v>
      </c>
      <c r="B32" s="16" t="s">
        <v>59</v>
      </c>
      <c r="C32" s="16" t="s">
        <v>60</v>
      </c>
      <c r="D32" s="17">
        <v>4</v>
      </c>
      <c r="E32" s="17">
        <v>5</v>
      </c>
      <c r="F32" s="17">
        <f>D32+E32</f>
        <v>9</v>
      </c>
      <c r="G32" s="18">
        <f>F32/F$103</f>
        <v>0.0108914885034288</v>
      </c>
      <c r="H32" s="17">
        <v>3</v>
      </c>
      <c r="I32" s="18">
        <f>H32/H$103</f>
        <v>0.00767263427109974</v>
      </c>
      <c r="J32" s="17">
        <v>3</v>
      </c>
      <c r="K32" s="18">
        <f>J32/J$103</f>
        <v>0.00835654596100279</v>
      </c>
      <c r="L32" s="23">
        <f>G32/(I32+K32)*10*1.2</f>
        <v>8.15374586526825</v>
      </c>
    </row>
    <row r="33" ht="14.25" spans="1:12">
      <c r="A33" s="19" t="s">
        <v>20</v>
      </c>
      <c r="B33" s="20" t="s">
        <v>61</v>
      </c>
      <c r="C33" s="19" t="s">
        <v>62</v>
      </c>
      <c r="D33" s="10">
        <v>2.66666666666667</v>
      </c>
      <c r="E33" s="10">
        <v>1.66666666666667</v>
      </c>
      <c r="F33" s="10">
        <f>D33+E33</f>
        <v>4.33333333333334</v>
      </c>
      <c r="G33" s="11">
        <f>F33/F$103</f>
        <v>0.00524405002016943</v>
      </c>
      <c r="H33" s="10">
        <v>2</v>
      </c>
      <c r="I33" s="11">
        <f>H33/H$103</f>
        <v>0.0051150895140665</v>
      </c>
      <c r="J33" s="10">
        <v>1</v>
      </c>
      <c r="K33" s="11">
        <f>J33/J$103</f>
        <v>0.00278551532033426</v>
      </c>
      <c r="L33" s="21">
        <f>G33/(I33+K33)*10*1.2</f>
        <v>7.96503578663116</v>
      </c>
    </row>
    <row r="34" ht="15.75" spans="1:12">
      <c r="A34" s="19" t="s">
        <v>20</v>
      </c>
      <c r="B34" s="20" t="s">
        <v>63</v>
      </c>
      <c r="C34" s="19" t="s">
        <v>64</v>
      </c>
      <c r="D34" s="10">
        <v>6.33333333333333</v>
      </c>
      <c r="E34" s="10">
        <v>5</v>
      </c>
      <c r="F34" s="10">
        <f>D34+E34</f>
        <v>11.3333333333333</v>
      </c>
      <c r="G34" s="11">
        <f>F34/F$103</f>
        <v>0.0137152077450585</v>
      </c>
      <c r="H34" s="10">
        <v>5</v>
      </c>
      <c r="I34" s="11">
        <f>H34/H$103</f>
        <v>0.0127877237851662</v>
      </c>
      <c r="J34" s="10">
        <v>3</v>
      </c>
      <c r="K34" s="11">
        <f>J34/J$103</f>
        <v>0.00835654596100279</v>
      </c>
      <c r="L34" s="21">
        <f>G34/(I34+K34)*10*1.2</f>
        <v>7.7837870456851</v>
      </c>
    </row>
    <row r="35" ht="15.75" spans="1:12">
      <c r="A35" s="19" t="s">
        <v>20</v>
      </c>
      <c r="B35" s="20" t="s">
        <v>65</v>
      </c>
      <c r="C35" s="19" t="s">
        <v>66</v>
      </c>
      <c r="D35" s="10">
        <v>5.33333333333333</v>
      </c>
      <c r="E35" s="10">
        <v>6</v>
      </c>
      <c r="F35" s="10">
        <f>D35+E35</f>
        <v>11.3333333333333</v>
      </c>
      <c r="G35" s="11">
        <f>F35/F$103</f>
        <v>0.0137152077450585</v>
      </c>
      <c r="H35" s="10">
        <v>4</v>
      </c>
      <c r="I35" s="11">
        <f>H35/H$103</f>
        <v>0.010230179028133</v>
      </c>
      <c r="J35" s="10">
        <v>4</v>
      </c>
      <c r="K35" s="11">
        <f>J35/J$103</f>
        <v>0.011142061281337</v>
      </c>
      <c r="L35" s="21">
        <f>G35/(I35+K35)*10*1.2</f>
        <v>7.70075998386446</v>
      </c>
    </row>
    <row r="36" ht="14.25" spans="1:12">
      <c r="A36" s="19" t="s">
        <v>20</v>
      </c>
      <c r="B36" s="20" t="s">
        <v>67</v>
      </c>
      <c r="C36" s="19" t="s">
        <v>68</v>
      </c>
      <c r="D36" s="10">
        <v>3</v>
      </c>
      <c r="E36" s="10">
        <v>4</v>
      </c>
      <c r="F36" s="10">
        <f>D36+E36</f>
        <v>7</v>
      </c>
      <c r="G36" s="11">
        <f>F36/F$103</f>
        <v>0.00847115772488907</v>
      </c>
      <c r="H36" s="10">
        <v>3</v>
      </c>
      <c r="I36" s="11">
        <f>H36/H$103</f>
        <v>0.00767263427109974</v>
      </c>
      <c r="J36" s="10">
        <v>2</v>
      </c>
      <c r="K36" s="11">
        <f>J36/J$103</f>
        <v>0.00557103064066852</v>
      </c>
      <c r="L36" s="21">
        <f>G36/(I36+K36)*10*1.2</f>
        <v>7.67566178817614</v>
      </c>
    </row>
    <row r="37" ht="14.25" spans="1:12">
      <c r="A37" s="16" t="s">
        <v>24</v>
      </c>
      <c r="B37" s="16" t="s">
        <v>69</v>
      </c>
      <c r="C37" s="16" t="s">
        <v>70</v>
      </c>
      <c r="D37" s="17">
        <v>3</v>
      </c>
      <c r="E37" s="17">
        <v>4</v>
      </c>
      <c r="F37" s="17">
        <f>D37+E37</f>
        <v>7</v>
      </c>
      <c r="G37" s="18">
        <f>F37/F$103</f>
        <v>0.00847115772488907</v>
      </c>
      <c r="H37" s="17">
        <v>3</v>
      </c>
      <c r="I37" s="18">
        <f>H37/H$103</f>
        <v>0.00767263427109974</v>
      </c>
      <c r="J37" s="17">
        <v>2</v>
      </c>
      <c r="K37" s="18">
        <f>J37/J$103</f>
        <v>0.00557103064066852</v>
      </c>
      <c r="L37" s="23">
        <f>G37/(I37+K37)*10*1.2</f>
        <v>7.67566178817614</v>
      </c>
    </row>
    <row r="38" ht="14.25" spans="1:12">
      <c r="A38" s="16" t="s">
        <v>24</v>
      </c>
      <c r="B38" s="16" t="s">
        <v>71</v>
      </c>
      <c r="C38" s="16" t="s">
        <v>72</v>
      </c>
      <c r="D38" s="17">
        <v>3</v>
      </c>
      <c r="E38" s="17">
        <v>4</v>
      </c>
      <c r="F38" s="17">
        <f>D38+E38</f>
        <v>7</v>
      </c>
      <c r="G38" s="18">
        <f>F38/F$103</f>
        <v>0.00847115772488907</v>
      </c>
      <c r="H38" s="17">
        <v>3</v>
      </c>
      <c r="I38" s="18">
        <f>H38/H$103</f>
        <v>0.00767263427109974</v>
      </c>
      <c r="J38" s="17">
        <v>2</v>
      </c>
      <c r="K38" s="18">
        <f>J38/J$103</f>
        <v>0.00557103064066852</v>
      </c>
      <c r="L38" s="23">
        <f>G38/(I38+K38)*10*1.2</f>
        <v>7.67566178817614</v>
      </c>
    </row>
    <row r="39" ht="15.75" spans="1:12">
      <c r="A39" s="12" t="s">
        <v>23</v>
      </c>
      <c r="B39" s="13" t="s">
        <v>73</v>
      </c>
      <c r="C39" s="12" t="s">
        <v>74</v>
      </c>
      <c r="D39" s="14">
        <v>4.33333333333333</v>
      </c>
      <c r="E39" s="14">
        <v>5.33333333333333</v>
      </c>
      <c r="F39" s="14">
        <f>D39+E39</f>
        <v>9.66666666666666</v>
      </c>
      <c r="G39" s="15">
        <f>F39/F$103</f>
        <v>0.0116982654296087</v>
      </c>
      <c r="H39" s="14">
        <v>4</v>
      </c>
      <c r="I39" s="15">
        <f>H39/H$103</f>
        <v>0.010230179028133</v>
      </c>
      <c r="J39" s="14">
        <v>3</v>
      </c>
      <c r="K39" s="15">
        <f>J39/J$103</f>
        <v>0.00835654596100279</v>
      </c>
      <c r="L39" s="22">
        <f>G39/(I39+K39)*10*1.2</f>
        <v>7.55265842892485</v>
      </c>
    </row>
    <row r="40" ht="14.25" spans="1:12">
      <c r="A40" s="19" t="s">
        <v>20</v>
      </c>
      <c r="B40" s="20" t="s">
        <v>75</v>
      </c>
      <c r="C40" s="19" t="s">
        <v>76</v>
      </c>
      <c r="D40" s="10">
        <v>6</v>
      </c>
      <c r="E40" s="10">
        <v>7.33333333333333</v>
      </c>
      <c r="F40" s="10">
        <f>D40+E40</f>
        <v>13.3333333333333</v>
      </c>
      <c r="G40" s="11">
        <f>F40/F$103</f>
        <v>0.0161355385235982</v>
      </c>
      <c r="H40" s="10">
        <v>5</v>
      </c>
      <c r="I40" s="11">
        <f>H40/H$103</f>
        <v>0.0127877237851662</v>
      </c>
      <c r="J40" s="10">
        <v>5</v>
      </c>
      <c r="K40" s="11">
        <f>J40/J$103</f>
        <v>0.0139275766016713</v>
      </c>
      <c r="L40" s="21">
        <f>G40/(I40+K40)*10*1.2</f>
        <v>7.24777410246067</v>
      </c>
    </row>
    <row r="41" ht="14.25" spans="1:12">
      <c r="A41" s="12" t="s">
        <v>23</v>
      </c>
      <c r="B41" s="13" t="s">
        <v>77</v>
      </c>
      <c r="C41" s="12" t="s">
        <v>27</v>
      </c>
      <c r="D41" s="14">
        <v>7.33333333333333</v>
      </c>
      <c r="E41" s="14">
        <v>7.33333333333333</v>
      </c>
      <c r="F41" s="14">
        <f>D41+E41</f>
        <v>14.6666666666667</v>
      </c>
      <c r="G41" s="15">
        <f>F41/F$103</f>
        <v>0.017749092375958</v>
      </c>
      <c r="H41" s="14">
        <v>5</v>
      </c>
      <c r="I41" s="15">
        <f>H41/H$103</f>
        <v>0.0127877237851662</v>
      </c>
      <c r="J41" s="14">
        <v>6</v>
      </c>
      <c r="K41" s="15">
        <f>J41/J$103</f>
        <v>0.0167130919220056</v>
      </c>
      <c r="L41" s="22">
        <f>G41/(I41+K41)*10*1.2</f>
        <v>7.21977014553254</v>
      </c>
    </row>
    <row r="42" ht="15.75" spans="1:12">
      <c r="A42" s="19" t="s">
        <v>20</v>
      </c>
      <c r="B42" s="20" t="s">
        <v>78</v>
      </c>
      <c r="C42" s="19" t="s">
        <v>79</v>
      </c>
      <c r="D42" s="10">
        <v>3</v>
      </c>
      <c r="E42" s="10">
        <v>4.66666666666667</v>
      </c>
      <c r="F42" s="10">
        <f>D42+E42</f>
        <v>7.66666666666667</v>
      </c>
      <c r="G42" s="11">
        <f>F42/F$103</f>
        <v>0.00927793465106898</v>
      </c>
      <c r="H42" s="10">
        <v>3</v>
      </c>
      <c r="I42" s="11">
        <f>H42/H$103</f>
        <v>0.00767263427109974</v>
      </c>
      <c r="J42" s="10">
        <v>3</v>
      </c>
      <c r="K42" s="11">
        <f>J42/J$103</f>
        <v>0.00835654596100279</v>
      </c>
      <c r="L42" s="21">
        <f>G42/(I42+K42)*10*1.2</f>
        <v>6.94578351485815</v>
      </c>
    </row>
    <row r="43" ht="14.25" spans="1:12">
      <c r="A43" s="19" t="s">
        <v>20</v>
      </c>
      <c r="B43" s="20" t="s">
        <v>80</v>
      </c>
      <c r="C43" s="19" t="s">
        <v>81</v>
      </c>
      <c r="D43" s="10">
        <v>3</v>
      </c>
      <c r="E43" s="10">
        <v>2</v>
      </c>
      <c r="F43" s="10">
        <f>D43+E43</f>
        <v>5</v>
      </c>
      <c r="G43" s="11">
        <f>F43/F$103</f>
        <v>0.00605082694634933</v>
      </c>
      <c r="H43" s="10">
        <v>3</v>
      </c>
      <c r="I43" s="11">
        <f>H43/H$103</f>
        <v>0.00767263427109974</v>
      </c>
      <c r="J43" s="10">
        <v>1</v>
      </c>
      <c r="K43" s="11">
        <f>J43/J$103</f>
        <v>0.00278551532033426</v>
      </c>
      <c r="L43" s="21">
        <f>G43/(I43+K43)*10*1.2</f>
        <v>6.94290349563032</v>
      </c>
    </row>
    <row r="44" ht="15.75" spans="1:12">
      <c r="A44" s="12" t="s">
        <v>23</v>
      </c>
      <c r="B44" s="13" t="s">
        <v>82</v>
      </c>
      <c r="C44" s="12" t="s">
        <v>83</v>
      </c>
      <c r="D44" s="14">
        <v>5</v>
      </c>
      <c r="E44" s="14">
        <v>6</v>
      </c>
      <c r="F44" s="14">
        <f>D44+E44</f>
        <v>11</v>
      </c>
      <c r="G44" s="15">
        <f>F44/F$103</f>
        <v>0.0133118192819685</v>
      </c>
      <c r="H44" s="14">
        <v>5</v>
      </c>
      <c r="I44" s="15">
        <f>H44/H$103</f>
        <v>0.0127877237851662</v>
      </c>
      <c r="J44" s="14">
        <v>4</v>
      </c>
      <c r="K44" s="15">
        <f>J44/J$103</f>
        <v>0.011142061281337</v>
      </c>
      <c r="L44" s="22">
        <f>G44/(I44+K44)*10*1.2</f>
        <v>6.67543945504248</v>
      </c>
    </row>
    <row r="45" ht="15.75" spans="1:12">
      <c r="A45" s="19" t="s">
        <v>20</v>
      </c>
      <c r="B45" s="20" t="s">
        <v>84</v>
      </c>
      <c r="C45" s="19" t="s">
        <v>85</v>
      </c>
      <c r="D45" s="10">
        <v>5.33333333333333</v>
      </c>
      <c r="E45" s="10">
        <v>5.66666666666667</v>
      </c>
      <c r="F45" s="10">
        <f>D45+E45</f>
        <v>11</v>
      </c>
      <c r="G45" s="11">
        <f>F45/F$103</f>
        <v>0.0133118192819685</v>
      </c>
      <c r="H45" s="10">
        <v>5</v>
      </c>
      <c r="I45" s="11">
        <f>H45/H$103</f>
        <v>0.0127877237851662</v>
      </c>
      <c r="J45" s="10">
        <v>4</v>
      </c>
      <c r="K45" s="11">
        <f>J45/J$103</f>
        <v>0.011142061281337</v>
      </c>
      <c r="L45" s="21">
        <f>G45/(I45+K45)*10*1.2</f>
        <v>6.67543945504248</v>
      </c>
    </row>
    <row r="46" ht="14.25" spans="1:12">
      <c r="A46" s="8" t="s">
        <v>20</v>
      </c>
      <c r="B46" s="9" t="s">
        <v>86</v>
      </c>
      <c r="C46" s="8" t="s">
        <v>87</v>
      </c>
      <c r="D46" s="10">
        <v>4</v>
      </c>
      <c r="E46" s="10">
        <v>2</v>
      </c>
      <c r="F46" s="10">
        <f>D46+E46</f>
        <v>6</v>
      </c>
      <c r="G46" s="11">
        <f>F46/F$103</f>
        <v>0.0072609923356192</v>
      </c>
      <c r="H46" s="10">
        <v>3</v>
      </c>
      <c r="I46" s="11">
        <f>H46/H$103</f>
        <v>0.00767263427109974</v>
      </c>
      <c r="J46" s="10">
        <v>2</v>
      </c>
      <c r="K46" s="11">
        <f>J46/J$103</f>
        <v>0.00557103064066852</v>
      </c>
      <c r="L46" s="21">
        <f>G46/(I46+K46)*10*1.2</f>
        <v>6.57913867557955</v>
      </c>
    </row>
    <row r="47" ht="14.25" spans="1:12">
      <c r="A47" s="12" t="s">
        <v>23</v>
      </c>
      <c r="B47" s="13" t="s">
        <v>88</v>
      </c>
      <c r="C47" s="12" t="s">
        <v>89</v>
      </c>
      <c r="D47" s="14">
        <v>6.33333333333333</v>
      </c>
      <c r="E47" s="14">
        <v>6.66666666666667</v>
      </c>
      <c r="F47" s="14">
        <f>D47+E47</f>
        <v>13</v>
      </c>
      <c r="G47" s="15">
        <f>F47/F$103</f>
        <v>0.0157321500605083</v>
      </c>
      <c r="H47" s="14">
        <v>5</v>
      </c>
      <c r="I47" s="15">
        <f>H47/H$103</f>
        <v>0.0127877237851662</v>
      </c>
      <c r="J47" s="14">
        <v>6</v>
      </c>
      <c r="K47" s="15">
        <f>J47/J$103</f>
        <v>0.0167130919220056</v>
      </c>
      <c r="L47" s="22">
        <f>G47/(I47+K47)*10*1.2</f>
        <v>6.39934171990384</v>
      </c>
    </row>
    <row r="48" ht="15.75" spans="1:12">
      <c r="A48" s="19" t="s">
        <v>20</v>
      </c>
      <c r="B48" s="20" t="s">
        <v>90</v>
      </c>
      <c r="C48" s="19" t="s">
        <v>91</v>
      </c>
      <c r="D48" s="10">
        <v>6.66666666666667</v>
      </c>
      <c r="E48" s="10">
        <v>6.33333333333333</v>
      </c>
      <c r="F48" s="10">
        <f>D48+E48</f>
        <v>13</v>
      </c>
      <c r="G48" s="11">
        <f>F48/F$103</f>
        <v>0.0157321500605083</v>
      </c>
      <c r="H48" s="10">
        <v>5</v>
      </c>
      <c r="I48" s="11">
        <f>H48/H$103</f>
        <v>0.0127877237851662</v>
      </c>
      <c r="J48" s="10">
        <v>6</v>
      </c>
      <c r="K48" s="11">
        <f>J48/J$103</f>
        <v>0.0167130919220056</v>
      </c>
      <c r="L48" s="21">
        <f>G48/(I48+K48)*10*1.2</f>
        <v>6.39934171990384</v>
      </c>
    </row>
    <row r="49" ht="15.75" spans="1:12">
      <c r="A49" s="19" t="s">
        <v>20</v>
      </c>
      <c r="B49" s="20" t="s">
        <v>92</v>
      </c>
      <c r="C49" s="19" t="s">
        <v>93</v>
      </c>
      <c r="D49" s="10">
        <v>5</v>
      </c>
      <c r="E49" s="10">
        <v>4</v>
      </c>
      <c r="F49" s="10">
        <f>D49+E49</f>
        <v>9</v>
      </c>
      <c r="G49" s="11">
        <f>F49/F$103</f>
        <v>0.0108914885034288</v>
      </c>
      <c r="H49" s="10">
        <v>4</v>
      </c>
      <c r="I49" s="11">
        <f>H49/H$103</f>
        <v>0.010230179028133</v>
      </c>
      <c r="J49" s="10">
        <v>4</v>
      </c>
      <c r="K49" s="11">
        <f>J49/J$103</f>
        <v>0.011142061281337</v>
      </c>
      <c r="L49" s="21">
        <f>G49/(I49+K49)*10*1.2</f>
        <v>6.11530939895119</v>
      </c>
    </row>
    <row r="50" ht="14.25" spans="1:12">
      <c r="A50" s="16" t="s">
        <v>24</v>
      </c>
      <c r="B50" s="16" t="s">
        <v>94</v>
      </c>
      <c r="C50" s="16" t="s">
        <v>95</v>
      </c>
      <c r="D50" s="17">
        <v>4</v>
      </c>
      <c r="E50" s="17">
        <v>5</v>
      </c>
      <c r="F50" s="17">
        <f>D50+E50</f>
        <v>9</v>
      </c>
      <c r="G50" s="18">
        <f>F50/F$103</f>
        <v>0.0108914885034288</v>
      </c>
      <c r="H50" s="17">
        <v>4</v>
      </c>
      <c r="I50" s="18">
        <f>H50/H$103</f>
        <v>0.010230179028133</v>
      </c>
      <c r="J50" s="17">
        <v>4</v>
      </c>
      <c r="K50" s="18">
        <f>J50/J$103</f>
        <v>0.011142061281337</v>
      </c>
      <c r="L50" s="23">
        <f>G50/(I50+K50)*10*1.2</f>
        <v>6.11530939895119</v>
      </c>
    </row>
    <row r="51" ht="15.75" spans="1:12">
      <c r="A51" s="12" t="s">
        <v>23</v>
      </c>
      <c r="B51" s="13" t="s">
        <v>96</v>
      </c>
      <c r="C51" s="12" t="s">
        <v>97</v>
      </c>
      <c r="D51" s="14">
        <v>6</v>
      </c>
      <c r="E51" s="14">
        <v>4</v>
      </c>
      <c r="F51" s="14">
        <f>D51+E51</f>
        <v>10</v>
      </c>
      <c r="G51" s="15">
        <f>F51/F$103</f>
        <v>0.0121016538926987</v>
      </c>
      <c r="H51" s="14">
        <v>5</v>
      </c>
      <c r="I51" s="15">
        <f>H51/H$103</f>
        <v>0.0127877237851662</v>
      </c>
      <c r="J51" s="14">
        <v>4</v>
      </c>
      <c r="K51" s="15">
        <f>J51/J$103</f>
        <v>0.011142061281337</v>
      </c>
      <c r="L51" s="22">
        <f>G51/(I51+K51)*10*1.2</f>
        <v>6.06858132276589</v>
      </c>
    </row>
    <row r="52" ht="20" customHeight="1" spans="1:12">
      <c r="A52" s="8" t="s">
        <v>20</v>
      </c>
      <c r="B52" s="9" t="s">
        <v>98</v>
      </c>
      <c r="C52" s="8" t="s">
        <v>99</v>
      </c>
      <c r="D52" s="10">
        <v>3.66666666666667</v>
      </c>
      <c r="E52" s="10">
        <v>2.66666666666667</v>
      </c>
      <c r="F52" s="10">
        <f>D52+E52</f>
        <v>6.33333333333334</v>
      </c>
      <c r="G52" s="11">
        <f>F52/F$103</f>
        <v>0.00766438079870916</v>
      </c>
      <c r="H52" s="10">
        <v>5</v>
      </c>
      <c r="I52" s="11">
        <f>H52/H$103</f>
        <v>0.0127877237851662</v>
      </c>
      <c r="J52" s="10">
        <v>1</v>
      </c>
      <c r="K52" s="11">
        <f>J52/J$103</f>
        <v>0.00278551532033426</v>
      </c>
      <c r="L52" s="21">
        <f>G52/(I52+K52)*10*1.2</f>
        <v>5.90580860933581</v>
      </c>
    </row>
    <row r="53" ht="15.75" spans="1:12">
      <c r="A53" s="19" t="s">
        <v>20</v>
      </c>
      <c r="B53" s="20" t="s">
        <v>100</v>
      </c>
      <c r="C53" s="19" t="s">
        <v>101</v>
      </c>
      <c r="D53" s="10">
        <v>5</v>
      </c>
      <c r="E53" s="10">
        <v>4.66666666666667</v>
      </c>
      <c r="F53" s="10">
        <f>D53+E53</f>
        <v>9.66666666666667</v>
      </c>
      <c r="G53" s="11">
        <f>F53/F$103</f>
        <v>0.0116982654296087</v>
      </c>
      <c r="H53" s="10">
        <v>5</v>
      </c>
      <c r="I53" s="11">
        <f>H53/H$103</f>
        <v>0.0127877237851662</v>
      </c>
      <c r="J53" s="10">
        <v>4</v>
      </c>
      <c r="K53" s="11">
        <f>J53/J$103</f>
        <v>0.011142061281337</v>
      </c>
      <c r="L53" s="21">
        <f>G53/(I53+K53)*10*1.2</f>
        <v>5.8662952786737</v>
      </c>
    </row>
    <row r="54" ht="15.75" spans="1:12">
      <c r="A54" s="19" t="s">
        <v>20</v>
      </c>
      <c r="B54" s="20" t="s">
        <v>102</v>
      </c>
      <c r="C54" s="19" t="s">
        <v>103</v>
      </c>
      <c r="D54" s="10">
        <v>6.33333333333333</v>
      </c>
      <c r="E54" s="10">
        <v>4.33333333333333</v>
      </c>
      <c r="F54" s="10">
        <f>D54+E54</f>
        <v>10.6666666666667</v>
      </c>
      <c r="G54" s="11">
        <f>F54/F$103</f>
        <v>0.0129084308188786</v>
      </c>
      <c r="H54" s="10">
        <v>6</v>
      </c>
      <c r="I54" s="11">
        <f>H54/H$103</f>
        <v>0.0153452685421995</v>
      </c>
      <c r="J54" s="10">
        <v>4</v>
      </c>
      <c r="K54" s="11">
        <f>J54/J$103</f>
        <v>0.011142061281337</v>
      </c>
      <c r="L54" s="21">
        <f>G54/(I54+K54)*10*1.2</f>
        <v>5.84812326718182</v>
      </c>
    </row>
    <row r="55" ht="15.75" spans="1:12">
      <c r="A55" s="19" t="s">
        <v>20</v>
      </c>
      <c r="B55" s="20" t="s">
        <v>104</v>
      </c>
      <c r="C55" s="19" t="s">
        <v>105</v>
      </c>
      <c r="D55" s="10">
        <v>3.33333333333333</v>
      </c>
      <c r="E55" s="10">
        <v>4</v>
      </c>
      <c r="F55" s="10">
        <f>D55+E55</f>
        <v>7.33333333333333</v>
      </c>
      <c r="G55" s="11">
        <f>F55/F$103</f>
        <v>0.00887454618797902</v>
      </c>
      <c r="H55" s="10">
        <v>3</v>
      </c>
      <c r="I55" s="11">
        <f>H55/H$103</f>
        <v>0.00767263427109974</v>
      </c>
      <c r="J55" s="10">
        <v>4</v>
      </c>
      <c r="K55" s="11">
        <f>J55/J$103</f>
        <v>0.011142061281337</v>
      </c>
      <c r="L55" s="21">
        <f>G55/(I55+K55)*10*1.2</f>
        <v>5.66017951015718</v>
      </c>
    </row>
    <row r="56" ht="14.25" spans="1:12">
      <c r="A56" s="12" t="s">
        <v>23</v>
      </c>
      <c r="B56" s="13" t="s">
        <v>106</v>
      </c>
      <c r="C56" s="12" t="s">
        <v>107</v>
      </c>
      <c r="D56" s="14">
        <v>5</v>
      </c>
      <c r="E56" s="14">
        <v>5.33333333333333</v>
      </c>
      <c r="F56" s="14">
        <f>D56+E56</f>
        <v>10.3333333333333</v>
      </c>
      <c r="G56" s="15">
        <f>F56/F$103</f>
        <v>0.0125050423557886</v>
      </c>
      <c r="H56" s="14">
        <v>5</v>
      </c>
      <c r="I56" s="15">
        <f>H56/H$103</f>
        <v>0.0127877237851662</v>
      </c>
      <c r="J56" s="14">
        <v>5</v>
      </c>
      <c r="K56" s="15">
        <f>J56/J$103</f>
        <v>0.0139275766016713</v>
      </c>
      <c r="L56" s="22">
        <f>G56/(I56+K56)*10*1.2</f>
        <v>5.61702492940702</v>
      </c>
    </row>
    <row r="57" ht="15.75" spans="1:12">
      <c r="A57" s="19" t="s">
        <v>20</v>
      </c>
      <c r="B57" s="20" t="s">
        <v>108</v>
      </c>
      <c r="C57" s="19" t="s">
        <v>109</v>
      </c>
      <c r="D57" s="10">
        <v>3</v>
      </c>
      <c r="E57" s="10">
        <v>4</v>
      </c>
      <c r="F57" s="10">
        <f>D57+E57</f>
        <v>7</v>
      </c>
      <c r="G57" s="11">
        <f>F57/F$103</f>
        <v>0.00847115772488907</v>
      </c>
      <c r="H57" s="10">
        <v>4</v>
      </c>
      <c r="I57" s="11">
        <f>H57/H$103</f>
        <v>0.010230179028133</v>
      </c>
      <c r="J57" s="10">
        <v>3</v>
      </c>
      <c r="K57" s="11">
        <f>J57/J$103</f>
        <v>0.00835654596100279</v>
      </c>
      <c r="L57" s="21">
        <f>G57/(I57+K57)*10*1.2</f>
        <v>5.46916644853179</v>
      </c>
    </row>
    <row r="58" ht="14.25" spans="1:12">
      <c r="A58" s="16" t="s">
        <v>24</v>
      </c>
      <c r="B58" s="16" t="s">
        <v>110</v>
      </c>
      <c r="C58" s="16" t="s">
        <v>111</v>
      </c>
      <c r="D58" s="17">
        <v>4</v>
      </c>
      <c r="E58" s="17">
        <v>5</v>
      </c>
      <c r="F58" s="17">
        <f>D58+E58</f>
        <v>9</v>
      </c>
      <c r="G58" s="18">
        <f>F58/F$103</f>
        <v>0.0108914885034288</v>
      </c>
      <c r="H58" s="17">
        <v>5</v>
      </c>
      <c r="I58" s="18">
        <f>H58/H$103</f>
        <v>0.0127877237851662</v>
      </c>
      <c r="J58" s="17">
        <v>4</v>
      </c>
      <c r="K58" s="18">
        <f>J58/J$103</f>
        <v>0.011142061281337</v>
      </c>
      <c r="L58" s="23">
        <f>G58/(I58+K58)*10*1.2</f>
        <v>5.4617231904893</v>
      </c>
    </row>
    <row r="59" ht="14.25" spans="1:12">
      <c r="A59" s="16" t="s">
        <v>24</v>
      </c>
      <c r="B59" s="16" t="s">
        <v>112</v>
      </c>
      <c r="C59" s="16" t="s">
        <v>113</v>
      </c>
      <c r="D59" s="17">
        <v>5</v>
      </c>
      <c r="E59" s="17">
        <v>3</v>
      </c>
      <c r="F59" s="17">
        <f>D59+E59</f>
        <v>8</v>
      </c>
      <c r="G59" s="18">
        <f>F59/F$103</f>
        <v>0.00968132311415893</v>
      </c>
      <c r="H59" s="17">
        <v>4</v>
      </c>
      <c r="I59" s="18">
        <f>H59/H$103</f>
        <v>0.010230179028133</v>
      </c>
      <c r="J59" s="17">
        <v>4</v>
      </c>
      <c r="K59" s="18">
        <f>J59/J$103</f>
        <v>0.011142061281337</v>
      </c>
      <c r="L59" s="23">
        <f>G59/(I59+K59)*10*1.2</f>
        <v>5.4358305768455</v>
      </c>
    </row>
    <row r="60" ht="14.25" spans="1:12">
      <c r="A60" s="16" t="s">
        <v>24</v>
      </c>
      <c r="B60" s="16" t="s">
        <v>114</v>
      </c>
      <c r="C60" s="16" t="s">
        <v>115</v>
      </c>
      <c r="D60" s="17">
        <v>6</v>
      </c>
      <c r="E60" s="17">
        <v>4</v>
      </c>
      <c r="F60" s="17">
        <f>D60+E60</f>
        <v>10</v>
      </c>
      <c r="G60" s="18">
        <f>F60/F$103</f>
        <v>0.0121016538926987</v>
      </c>
      <c r="H60" s="17">
        <v>5</v>
      </c>
      <c r="I60" s="18">
        <f>H60/H$103</f>
        <v>0.0127877237851662</v>
      </c>
      <c r="J60" s="17">
        <v>5</v>
      </c>
      <c r="K60" s="18">
        <f>J60/J$103</f>
        <v>0.0139275766016713</v>
      </c>
      <c r="L60" s="23">
        <f>G60/(I60+K60)*10*1.2</f>
        <v>5.4358305768455</v>
      </c>
    </row>
    <row r="61" ht="14.25" spans="1:12">
      <c r="A61" s="12" t="s">
        <v>23</v>
      </c>
      <c r="B61" s="13" t="s">
        <v>116</v>
      </c>
      <c r="C61" s="12" t="s">
        <v>117</v>
      </c>
      <c r="D61" s="14">
        <v>5.33333333333333</v>
      </c>
      <c r="E61" s="14">
        <v>5.33333333333333</v>
      </c>
      <c r="F61" s="14">
        <f>D61+E61</f>
        <v>10.6666666666667</v>
      </c>
      <c r="G61" s="15">
        <f>F61/F$103</f>
        <v>0.0129084308188786</v>
      </c>
      <c r="H61" s="14">
        <v>6</v>
      </c>
      <c r="I61" s="15">
        <f>H61/H$103</f>
        <v>0.0153452685421995</v>
      </c>
      <c r="J61" s="14">
        <v>5</v>
      </c>
      <c r="K61" s="15">
        <f>J61/J$103</f>
        <v>0.0139275766016713</v>
      </c>
      <c r="L61" s="22">
        <f>G61/(I61+K61)*10*1.2</f>
        <v>5.29163356227354</v>
      </c>
    </row>
    <row r="62" ht="15.75" spans="1:12">
      <c r="A62" s="19" t="s">
        <v>20</v>
      </c>
      <c r="B62" s="20" t="s">
        <v>118</v>
      </c>
      <c r="C62" s="19" t="s">
        <v>119</v>
      </c>
      <c r="D62" s="10">
        <v>5.33333333333333</v>
      </c>
      <c r="E62" s="10">
        <v>4</v>
      </c>
      <c r="F62" s="10">
        <f>D62+E62</f>
        <v>9.33333333333333</v>
      </c>
      <c r="G62" s="11">
        <f>F62/F$103</f>
        <v>0.0112948769665188</v>
      </c>
      <c r="H62" s="10">
        <v>4</v>
      </c>
      <c r="I62" s="11">
        <f>H62/H$103</f>
        <v>0.010230179028133</v>
      </c>
      <c r="J62" s="10">
        <v>6</v>
      </c>
      <c r="K62" s="11">
        <f>J62/J$103</f>
        <v>0.0167130919220056</v>
      </c>
      <c r="L62" s="21">
        <f>G62/(I62+K62)*10*1.2</f>
        <v>5.03051481199346</v>
      </c>
    </row>
    <row r="63" ht="14.25" spans="1:12">
      <c r="A63" s="16" t="s">
        <v>24</v>
      </c>
      <c r="B63" s="16" t="s">
        <v>120</v>
      </c>
      <c r="C63" s="16" t="s">
        <v>121</v>
      </c>
      <c r="D63" s="17">
        <v>6</v>
      </c>
      <c r="E63" s="17">
        <v>5</v>
      </c>
      <c r="F63" s="17">
        <f>D63+E63</f>
        <v>11</v>
      </c>
      <c r="G63" s="18">
        <f>F63/F$103</f>
        <v>0.0133118192819685</v>
      </c>
      <c r="H63" s="17">
        <v>6</v>
      </c>
      <c r="I63" s="18">
        <f>H63/H$103</f>
        <v>0.0153452685421995</v>
      </c>
      <c r="J63" s="17">
        <v>6</v>
      </c>
      <c r="K63" s="18">
        <f>J63/J$103</f>
        <v>0.0167130919220056</v>
      </c>
      <c r="L63" s="23">
        <f>G63/(I63+K63)*10*1.2</f>
        <v>4.98284469544171</v>
      </c>
    </row>
    <row r="64" ht="14.25" spans="1:12">
      <c r="A64" s="12" t="s">
        <v>23</v>
      </c>
      <c r="B64" s="13" t="s">
        <v>122</v>
      </c>
      <c r="C64" s="12" t="s">
        <v>123</v>
      </c>
      <c r="D64" s="14">
        <v>5.66666666666667</v>
      </c>
      <c r="E64" s="14">
        <v>4.33333333333333</v>
      </c>
      <c r="F64" s="14">
        <f>D64+E64</f>
        <v>10</v>
      </c>
      <c r="G64" s="15">
        <f>F64/F$103</f>
        <v>0.0121016538926987</v>
      </c>
      <c r="H64" s="14">
        <v>6</v>
      </c>
      <c r="I64" s="15">
        <f>H64/H$103</f>
        <v>0.0153452685421995</v>
      </c>
      <c r="J64" s="14">
        <v>5</v>
      </c>
      <c r="K64" s="15">
        <f>J64/J$103</f>
        <v>0.0139275766016713</v>
      </c>
      <c r="L64" s="22">
        <f>G64/(I64+K64)*10*1.2</f>
        <v>4.96090646463145</v>
      </c>
    </row>
    <row r="65" ht="14.25" spans="1:12">
      <c r="A65" s="12" t="s">
        <v>23</v>
      </c>
      <c r="B65" s="13" t="s">
        <v>124</v>
      </c>
      <c r="C65" s="12" t="s">
        <v>125</v>
      </c>
      <c r="D65" s="14">
        <v>5</v>
      </c>
      <c r="E65" s="14">
        <v>4</v>
      </c>
      <c r="F65" s="14">
        <f>D65+E65</f>
        <v>9</v>
      </c>
      <c r="G65" s="15">
        <f>F65/F$103</f>
        <v>0.0108914885034288</v>
      </c>
      <c r="H65" s="14">
        <v>6</v>
      </c>
      <c r="I65" s="15">
        <f>H65/H$103</f>
        <v>0.0153452685421995</v>
      </c>
      <c r="J65" s="14">
        <v>4</v>
      </c>
      <c r="K65" s="15">
        <f>J65/J$103</f>
        <v>0.011142061281337</v>
      </c>
      <c r="L65" s="22">
        <f>G65/(I65+K65)*10*1.2</f>
        <v>4.93435400668466</v>
      </c>
    </row>
    <row r="66" ht="14.25" spans="1:12">
      <c r="A66" s="16" t="s">
        <v>24</v>
      </c>
      <c r="B66" s="16" t="s">
        <v>126</v>
      </c>
      <c r="C66" s="16" t="s">
        <v>127</v>
      </c>
      <c r="D66" s="17">
        <v>4</v>
      </c>
      <c r="E66" s="17">
        <v>5</v>
      </c>
      <c r="F66" s="17">
        <f>D66+E66</f>
        <v>9</v>
      </c>
      <c r="G66" s="18">
        <f>F66/F$103</f>
        <v>0.0108914885034288</v>
      </c>
      <c r="H66" s="17">
        <v>5</v>
      </c>
      <c r="I66" s="18">
        <f>H66/H$103</f>
        <v>0.0127877237851662</v>
      </c>
      <c r="J66" s="17">
        <v>5</v>
      </c>
      <c r="K66" s="18">
        <f>J66/J$103</f>
        <v>0.0139275766016713</v>
      </c>
      <c r="L66" s="23">
        <f>G66/(I66+K66)*10*1.2</f>
        <v>4.89224751916095</v>
      </c>
    </row>
    <row r="67" ht="14.25" spans="1:12">
      <c r="A67" s="16" t="s">
        <v>24</v>
      </c>
      <c r="B67" s="16" t="s">
        <v>128</v>
      </c>
      <c r="C67" s="16" t="s">
        <v>129</v>
      </c>
      <c r="D67" s="17">
        <v>5</v>
      </c>
      <c r="E67" s="17">
        <v>4</v>
      </c>
      <c r="F67" s="17">
        <f>D67+E67</f>
        <v>9</v>
      </c>
      <c r="G67" s="18">
        <f>F67/F$103</f>
        <v>0.0108914885034288</v>
      </c>
      <c r="H67" s="17">
        <v>5</v>
      </c>
      <c r="I67" s="18">
        <f>H67/H$103</f>
        <v>0.0127877237851662</v>
      </c>
      <c r="J67" s="17">
        <v>5</v>
      </c>
      <c r="K67" s="18">
        <f>J67/J$103</f>
        <v>0.0139275766016713</v>
      </c>
      <c r="L67" s="23">
        <f>G67/(I67+K67)*10*1.2</f>
        <v>4.89224751916095</v>
      </c>
    </row>
    <row r="68" ht="14.25" spans="1:12">
      <c r="A68" s="16" t="s">
        <v>24</v>
      </c>
      <c r="B68" s="16" t="s">
        <v>130</v>
      </c>
      <c r="C68" s="16" t="s">
        <v>131</v>
      </c>
      <c r="D68" s="17">
        <v>5</v>
      </c>
      <c r="E68" s="17">
        <v>4</v>
      </c>
      <c r="F68" s="17">
        <f>D68+E68</f>
        <v>9</v>
      </c>
      <c r="G68" s="18">
        <f>F68/F$103</f>
        <v>0.0108914885034288</v>
      </c>
      <c r="H68" s="17">
        <v>5</v>
      </c>
      <c r="I68" s="18">
        <f>H68/H$103</f>
        <v>0.0127877237851662</v>
      </c>
      <c r="J68" s="17">
        <v>5</v>
      </c>
      <c r="K68" s="18">
        <f>J68/J$103</f>
        <v>0.0139275766016713</v>
      </c>
      <c r="L68" s="23">
        <f>G68/(I68+K68)*10*1.2</f>
        <v>4.89224751916095</v>
      </c>
    </row>
    <row r="69" ht="14.25" spans="1:12">
      <c r="A69" s="16" t="s">
        <v>24</v>
      </c>
      <c r="B69" s="16" t="s">
        <v>132</v>
      </c>
      <c r="C69" s="16" t="s">
        <v>133</v>
      </c>
      <c r="D69" s="17">
        <v>5</v>
      </c>
      <c r="E69" s="17">
        <v>4</v>
      </c>
      <c r="F69" s="17">
        <f>D69+E69</f>
        <v>9</v>
      </c>
      <c r="G69" s="18">
        <f>F69/F$103</f>
        <v>0.0108914885034288</v>
      </c>
      <c r="H69" s="17">
        <v>5</v>
      </c>
      <c r="I69" s="18">
        <f>H69/H$103</f>
        <v>0.0127877237851662</v>
      </c>
      <c r="J69" s="17">
        <v>5</v>
      </c>
      <c r="K69" s="18">
        <f>J69/J$103</f>
        <v>0.0139275766016713</v>
      </c>
      <c r="L69" s="23">
        <f>G69/(I69+K69)*10*1.2</f>
        <v>4.89224751916095</v>
      </c>
    </row>
    <row r="70" ht="14.25" spans="1:12">
      <c r="A70" s="12" t="s">
        <v>23</v>
      </c>
      <c r="B70" s="13" t="s">
        <v>134</v>
      </c>
      <c r="C70" s="12" t="s">
        <v>123</v>
      </c>
      <c r="D70" s="14">
        <v>4</v>
      </c>
      <c r="E70" s="14">
        <v>4</v>
      </c>
      <c r="F70" s="14">
        <f>D70+E70</f>
        <v>8</v>
      </c>
      <c r="G70" s="15">
        <f>F70/F$103</f>
        <v>0.00968132311415893</v>
      </c>
      <c r="H70" s="14">
        <v>4</v>
      </c>
      <c r="I70" s="15">
        <f>H70/H$103</f>
        <v>0.010230179028133</v>
      </c>
      <c r="J70" s="14">
        <v>5</v>
      </c>
      <c r="K70" s="15">
        <f>J70/J$103</f>
        <v>0.0139275766016713</v>
      </c>
      <c r="L70" s="22">
        <f>G70/(I70+K70)*10*1.2</f>
        <v>4.80905093793468</v>
      </c>
    </row>
    <row r="71" ht="15.75" spans="1:12">
      <c r="A71" s="19" t="s">
        <v>20</v>
      </c>
      <c r="B71" s="20" t="s">
        <v>135</v>
      </c>
      <c r="C71" s="19" t="s">
        <v>136</v>
      </c>
      <c r="D71" s="10">
        <v>4</v>
      </c>
      <c r="E71" s="10">
        <v>4</v>
      </c>
      <c r="F71" s="10">
        <f>D71+E71</f>
        <v>8</v>
      </c>
      <c r="G71" s="11">
        <f>F71/F$103</f>
        <v>0.00968132311415893</v>
      </c>
      <c r="H71" s="10">
        <v>4</v>
      </c>
      <c r="I71" s="11">
        <f>H71/H$103</f>
        <v>0.010230179028133</v>
      </c>
      <c r="J71" s="10">
        <v>5</v>
      </c>
      <c r="K71" s="11">
        <f>J71/J$103</f>
        <v>0.0139275766016713</v>
      </c>
      <c r="L71" s="21">
        <f>G71/(I71+K71)*10*1.2</f>
        <v>4.80905093793468</v>
      </c>
    </row>
    <row r="72" ht="15.75" spans="1:12">
      <c r="A72" s="19" t="s">
        <v>20</v>
      </c>
      <c r="B72" s="20" t="s">
        <v>137</v>
      </c>
      <c r="C72" s="19" t="s">
        <v>138</v>
      </c>
      <c r="D72" s="10">
        <v>3</v>
      </c>
      <c r="E72" s="10">
        <v>4</v>
      </c>
      <c r="F72" s="10">
        <f>D72+E72</f>
        <v>7</v>
      </c>
      <c r="G72" s="11">
        <f>F72/F$103</f>
        <v>0.00847115772488907</v>
      </c>
      <c r="H72" s="10">
        <v>4</v>
      </c>
      <c r="I72" s="11">
        <f>H72/H$103</f>
        <v>0.010230179028133</v>
      </c>
      <c r="J72" s="10">
        <v>4</v>
      </c>
      <c r="K72" s="11">
        <f>J72/J$103</f>
        <v>0.011142061281337</v>
      </c>
      <c r="L72" s="21">
        <f>G72/(I72+K72)*10*1.2</f>
        <v>4.75635175473981</v>
      </c>
    </row>
    <row r="73" ht="15.75" spans="1:12">
      <c r="A73" s="19" t="s">
        <v>20</v>
      </c>
      <c r="B73" s="20" t="s">
        <v>139</v>
      </c>
      <c r="C73" s="19" t="s">
        <v>140</v>
      </c>
      <c r="D73" s="10">
        <v>3</v>
      </c>
      <c r="E73" s="10">
        <v>4</v>
      </c>
      <c r="F73" s="10">
        <f>D73+E73</f>
        <v>7</v>
      </c>
      <c r="G73" s="11">
        <f>F73/F$103</f>
        <v>0.00847115772488907</v>
      </c>
      <c r="H73" s="10">
        <v>4</v>
      </c>
      <c r="I73" s="11">
        <f>H73/H$103</f>
        <v>0.010230179028133</v>
      </c>
      <c r="J73" s="10">
        <v>4</v>
      </c>
      <c r="K73" s="11">
        <f>J73/J$103</f>
        <v>0.011142061281337</v>
      </c>
      <c r="L73" s="21">
        <f>G73/(I73+K73)*10*1.2</f>
        <v>4.75635175473981</v>
      </c>
    </row>
    <row r="74" ht="14.25" spans="1:12">
      <c r="A74" s="16" t="s">
        <v>24</v>
      </c>
      <c r="B74" s="16" t="s">
        <v>141</v>
      </c>
      <c r="C74" s="16" t="s">
        <v>142</v>
      </c>
      <c r="D74" s="17">
        <v>4</v>
      </c>
      <c r="E74" s="17">
        <v>3</v>
      </c>
      <c r="F74" s="17">
        <f>D74+E74</f>
        <v>7</v>
      </c>
      <c r="G74" s="18">
        <f>F74/F$103</f>
        <v>0.00847115772488907</v>
      </c>
      <c r="H74" s="17">
        <v>4</v>
      </c>
      <c r="I74" s="18">
        <f>H74/H$103</f>
        <v>0.010230179028133</v>
      </c>
      <c r="J74" s="17">
        <v>4</v>
      </c>
      <c r="K74" s="18">
        <f>J74/J$103</f>
        <v>0.011142061281337</v>
      </c>
      <c r="L74" s="23">
        <f>G74/(I74+K74)*10*1.2</f>
        <v>4.75635175473981</v>
      </c>
    </row>
    <row r="75" ht="14.25" spans="1:12">
      <c r="A75" s="16" t="s">
        <v>24</v>
      </c>
      <c r="B75" s="16" t="s">
        <v>143</v>
      </c>
      <c r="C75" s="16" t="s">
        <v>144</v>
      </c>
      <c r="D75" s="17">
        <v>2</v>
      </c>
      <c r="E75" s="17">
        <v>4</v>
      </c>
      <c r="F75" s="17">
        <f>D75+E75</f>
        <v>6</v>
      </c>
      <c r="G75" s="18">
        <f>F75/F$103</f>
        <v>0.0072609923356192</v>
      </c>
      <c r="H75" s="17">
        <v>4</v>
      </c>
      <c r="I75" s="18">
        <f>H75/H$103</f>
        <v>0.010230179028133</v>
      </c>
      <c r="J75" s="17">
        <v>3</v>
      </c>
      <c r="K75" s="18">
        <f>J75/J$103</f>
        <v>0.00835654596100279</v>
      </c>
      <c r="L75" s="23">
        <f>G75/(I75+K75)*10*1.2</f>
        <v>4.68785695588439</v>
      </c>
    </row>
    <row r="76" ht="14.25" spans="1:12">
      <c r="A76" s="19" t="s">
        <v>20</v>
      </c>
      <c r="B76" s="20" t="s">
        <v>145</v>
      </c>
      <c r="C76" s="19" t="s">
        <v>146</v>
      </c>
      <c r="D76" s="10">
        <v>7</v>
      </c>
      <c r="E76" s="10">
        <v>5.66666666666667</v>
      </c>
      <c r="F76" s="10">
        <f>D76+E76</f>
        <v>12.6666666666667</v>
      </c>
      <c r="G76" s="11">
        <f>F76/F$103</f>
        <v>0.0153287615974183</v>
      </c>
      <c r="H76" s="10">
        <v>8</v>
      </c>
      <c r="I76" s="11">
        <f>H76/H$103</f>
        <v>0.020460358056266</v>
      </c>
      <c r="J76" s="10">
        <v>7</v>
      </c>
      <c r="K76" s="11">
        <f>J76/J$103</f>
        <v>0.0194986072423398</v>
      </c>
      <c r="L76" s="21">
        <f>G76/(I76+K76)*10*1.2</f>
        <v>4.60335090747301</v>
      </c>
    </row>
    <row r="77" ht="14.25" spans="1:12">
      <c r="A77" s="16" t="s">
        <v>24</v>
      </c>
      <c r="B77" s="16" t="s">
        <v>147</v>
      </c>
      <c r="C77" s="16" t="s">
        <v>148</v>
      </c>
      <c r="D77" s="17">
        <v>5</v>
      </c>
      <c r="E77" s="17">
        <v>5</v>
      </c>
      <c r="F77" s="17">
        <f>D77+E77</f>
        <v>10</v>
      </c>
      <c r="G77" s="18">
        <f>F77/F$103</f>
        <v>0.0121016538926987</v>
      </c>
      <c r="H77" s="17">
        <v>6</v>
      </c>
      <c r="I77" s="18">
        <f>H77/H$103</f>
        <v>0.0153452685421995</v>
      </c>
      <c r="J77" s="17">
        <v>4</v>
      </c>
      <c r="K77" s="18">
        <f>J77/J$103</f>
        <v>0.011142061281337</v>
      </c>
      <c r="L77" s="23">
        <f>G77/(I77+K77)*10</f>
        <v>4.5688463024858</v>
      </c>
    </row>
    <row r="78" ht="14.25" spans="1:12">
      <c r="A78" s="16" t="s">
        <v>24</v>
      </c>
      <c r="B78" s="16" t="s">
        <v>149</v>
      </c>
      <c r="C78" s="16" t="s">
        <v>150</v>
      </c>
      <c r="D78" s="17">
        <v>5</v>
      </c>
      <c r="E78" s="17">
        <v>5</v>
      </c>
      <c r="F78" s="17">
        <f>D78+E78</f>
        <v>10</v>
      </c>
      <c r="G78" s="18">
        <f>F78/F$103</f>
        <v>0.0121016538926987</v>
      </c>
      <c r="H78" s="17">
        <v>6</v>
      </c>
      <c r="I78" s="18">
        <f>H78/H$103</f>
        <v>0.0153452685421995</v>
      </c>
      <c r="J78" s="17">
        <v>4</v>
      </c>
      <c r="K78" s="18">
        <f>J78/J$103</f>
        <v>0.011142061281337</v>
      </c>
      <c r="L78" s="23">
        <f>G78/(I78+K78)*10</f>
        <v>4.5688463024858</v>
      </c>
    </row>
    <row r="79" ht="15.75" spans="1:12">
      <c r="A79" s="19" t="s">
        <v>20</v>
      </c>
      <c r="B79" s="20" t="s">
        <v>151</v>
      </c>
      <c r="C79" s="19" t="s">
        <v>152</v>
      </c>
      <c r="D79" s="10">
        <v>5</v>
      </c>
      <c r="E79" s="10">
        <v>3.33333333333333</v>
      </c>
      <c r="F79" s="10">
        <f>D79+E79</f>
        <v>8.33333333333333</v>
      </c>
      <c r="G79" s="11">
        <f>F79/F$103</f>
        <v>0.0100847115772489</v>
      </c>
      <c r="H79" s="10">
        <v>6</v>
      </c>
      <c r="I79" s="11">
        <f>H79/H$103</f>
        <v>0.0153452685421995</v>
      </c>
      <c r="J79" s="10">
        <v>4</v>
      </c>
      <c r="K79" s="11">
        <f>J79/J$103</f>
        <v>0.011142061281337</v>
      </c>
      <c r="L79" s="21">
        <f>G79/(I79+K79)*10*1.2</f>
        <v>4.5688463024858</v>
      </c>
    </row>
    <row r="80" ht="14.25" spans="1:12">
      <c r="A80" s="16" t="s">
        <v>24</v>
      </c>
      <c r="B80" s="16" t="s">
        <v>153</v>
      </c>
      <c r="C80" s="16" t="s">
        <v>154</v>
      </c>
      <c r="D80" s="17">
        <v>6</v>
      </c>
      <c r="E80" s="17">
        <v>6</v>
      </c>
      <c r="F80" s="17">
        <f>D80+E80</f>
        <v>12</v>
      </c>
      <c r="G80" s="18">
        <f>F80/F$103</f>
        <v>0.0145219846712384</v>
      </c>
      <c r="H80" s="17">
        <v>6</v>
      </c>
      <c r="I80" s="18">
        <f>H80/H$103</f>
        <v>0.0153452685421995</v>
      </c>
      <c r="J80" s="17">
        <v>6</v>
      </c>
      <c r="K80" s="18">
        <f>J80/J$103</f>
        <v>0.0167130919220056</v>
      </c>
      <c r="L80" s="23">
        <f>G80/(I80+K80)*10</f>
        <v>4.52985881403792</v>
      </c>
    </row>
    <row r="81" ht="14.25" spans="1:12">
      <c r="A81" s="12" t="s">
        <v>23</v>
      </c>
      <c r="B81" s="13" t="s">
        <v>155</v>
      </c>
      <c r="C81" s="12" t="s">
        <v>27</v>
      </c>
      <c r="D81" s="14">
        <v>4.33333333333333</v>
      </c>
      <c r="E81" s="14">
        <v>4</v>
      </c>
      <c r="F81" s="14">
        <f>D81+E81</f>
        <v>8.33333333333333</v>
      </c>
      <c r="G81" s="15">
        <f>F81/F$103</f>
        <v>0.0100847115772489</v>
      </c>
      <c r="H81" s="14">
        <v>5</v>
      </c>
      <c r="I81" s="15">
        <f>H81/H$103</f>
        <v>0.0127877237851662</v>
      </c>
      <c r="J81" s="14">
        <v>5</v>
      </c>
      <c r="K81" s="15">
        <f>J81/J$103</f>
        <v>0.0139275766016713</v>
      </c>
      <c r="L81" s="22">
        <f>G81/(I81+K81)*10*1.2</f>
        <v>4.52985881403792</v>
      </c>
    </row>
    <row r="82" ht="14.25" spans="1:12">
      <c r="A82" s="19" t="s">
        <v>20</v>
      </c>
      <c r="B82" s="20" t="s">
        <v>156</v>
      </c>
      <c r="C82" s="19" t="s">
        <v>157</v>
      </c>
      <c r="D82" s="10">
        <v>4.33333333333333</v>
      </c>
      <c r="E82" s="10">
        <v>4</v>
      </c>
      <c r="F82" s="10">
        <f>D82+E82</f>
        <v>8.33333333333333</v>
      </c>
      <c r="G82" s="11">
        <f>F82/F$103</f>
        <v>0.0100847115772489</v>
      </c>
      <c r="H82" s="10">
        <v>5</v>
      </c>
      <c r="I82" s="11">
        <f>H82/H$103</f>
        <v>0.0127877237851662</v>
      </c>
      <c r="J82" s="10">
        <v>5</v>
      </c>
      <c r="K82" s="11">
        <f>J82/J$103</f>
        <v>0.0139275766016713</v>
      </c>
      <c r="L82" s="21">
        <f>G82/(I82+K82)*10*1.2</f>
        <v>4.52985881403792</v>
      </c>
    </row>
    <row r="83" ht="14.25" spans="1:12">
      <c r="A83" s="8" t="s">
        <v>20</v>
      </c>
      <c r="B83" s="9" t="s">
        <v>158</v>
      </c>
      <c r="C83" s="8" t="s">
        <v>159</v>
      </c>
      <c r="D83" s="10">
        <v>5</v>
      </c>
      <c r="E83" s="10">
        <v>4</v>
      </c>
      <c r="F83" s="10">
        <f>D83+E83</f>
        <v>9</v>
      </c>
      <c r="G83" s="11">
        <f>F83/F$103</f>
        <v>0.0108914885034288</v>
      </c>
      <c r="H83" s="10">
        <v>6</v>
      </c>
      <c r="I83" s="11">
        <f>H83/H$103</f>
        <v>0.0153452685421995</v>
      </c>
      <c r="J83" s="10">
        <v>5</v>
      </c>
      <c r="K83" s="11">
        <f>J83/J$103</f>
        <v>0.0139275766016713</v>
      </c>
      <c r="L83" s="21">
        <f>G83/(I83+K83)*10*1.2</f>
        <v>4.46481581816831</v>
      </c>
    </row>
    <row r="84" ht="15.75" spans="1:12">
      <c r="A84" s="19" t="s">
        <v>20</v>
      </c>
      <c r="B84" s="20" t="s">
        <v>160</v>
      </c>
      <c r="C84" s="19" t="s">
        <v>161</v>
      </c>
      <c r="D84" s="10">
        <v>4.66666666666667</v>
      </c>
      <c r="E84" s="10">
        <v>4</v>
      </c>
      <c r="F84" s="10">
        <f>D84+E84</f>
        <v>8.66666666666667</v>
      </c>
      <c r="G84" s="11">
        <f>F84/F$103</f>
        <v>0.0104881000403388</v>
      </c>
      <c r="H84" s="10">
        <v>5</v>
      </c>
      <c r="I84" s="11">
        <f>H84/H$103</f>
        <v>0.0127877237851662</v>
      </c>
      <c r="J84" s="10">
        <v>6</v>
      </c>
      <c r="K84" s="11">
        <f>J84/J$103</f>
        <v>0.0167130919220056</v>
      </c>
      <c r="L84" s="21">
        <f>G84/(I84+K84)*10*1.2</f>
        <v>4.26622781326923</v>
      </c>
    </row>
    <row r="85" ht="15.75" spans="1:12">
      <c r="A85" s="19" t="s">
        <v>20</v>
      </c>
      <c r="B85" s="20" t="s">
        <v>162</v>
      </c>
      <c r="C85" s="19" t="s">
        <v>163</v>
      </c>
      <c r="D85" s="10">
        <v>3.33333333333333</v>
      </c>
      <c r="E85" s="10">
        <v>3.66666666666667</v>
      </c>
      <c r="F85" s="10">
        <f>D85+E85</f>
        <v>7</v>
      </c>
      <c r="G85" s="11">
        <f>F85/F$103</f>
        <v>0.00847115772488907</v>
      </c>
      <c r="H85" s="10">
        <v>5</v>
      </c>
      <c r="I85" s="11">
        <f>H85/H$103</f>
        <v>0.0127877237851662</v>
      </c>
      <c r="J85" s="10">
        <v>4</v>
      </c>
      <c r="K85" s="11">
        <f>J85/J$103</f>
        <v>0.011142061281337</v>
      </c>
      <c r="L85" s="21">
        <f>G85/(I85+K85)*10*1.2</f>
        <v>4.24800692593612</v>
      </c>
    </row>
    <row r="86" ht="14.25" spans="1:12">
      <c r="A86" s="19" t="s">
        <v>20</v>
      </c>
      <c r="B86" s="20" t="s">
        <v>164</v>
      </c>
      <c r="C86" s="19" t="s">
        <v>165</v>
      </c>
      <c r="D86" s="10">
        <v>4.33333333333333</v>
      </c>
      <c r="E86" s="10">
        <v>4.66666666666667</v>
      </c>
      <c r="F86" s="10">
        <f>D86+E86</f>
        <v>9</v>
      </c>
      <c r="G86" s="11">
        <f>F86/F$103</f>
        <v>0.0108914885034288</v>
      </c>
      <c r="H86" s="10">
        <v>6</v>
      </c>
      <c r="I86" s="11">
        <f>H86/H$103</f>
        <v>0.0153452685421995</v>
      </c>
      <c r="J86" s="10">
        <v>6</v>
      </c>
      <c r="K86" s="11">
        <f>J86/J$103</f>
        <v>0.0167130919220056</v>
      </c>
      <c r="L86" s="21">
        <f>G86/(I86+K86)*10*1.2</f>
        <v>4.07687293263413</v>
      </c>
    </row>
    <row r="87" ht="14.25" spans="1:12">
      <c r="A87" s="16" t="s">
        <v>24</v>
      </c>
      <c r="B87" s="16" t="s">
        <v>166</v>
      </c>
      <c r="C87" s="16" t="s">
        <v>167</v>
      </c>
      <c r="D87" s="17">
        <v>3</v>
      </c>
      <c r="E87" s="17">
        <v>3</v>
      </c>
      <c r="F87" s="17">
        <f>D87+E87</f>
        <v>6</v>
      </c>
      <c r="G87" s="18">
        <f>F87/F$103</f>
        <v>0.0072609923356192</v>
      </c>
      <c r="H87" s="17">
        <v>4</v>
      </c>
      <c r="I87" s="18">
        <f>H87/H$103</f>
        <v>0.010230179028133</v>
      </c>
      <c r="J87" s="17">
        <v>4</v>
      </c>
      <c r="K87" s="18">
        <f>J87/J$103</f>
        <v>0.011142061281337</v>
      </c>
      <c r="L87" s="23">
        <f>G87/(I87+K87)*10*1.2</f>
        <v>4.07687293263413</v>
      </c>
    </row>
    <row r="88" ht="14.25" spans="1:12">
      <c r="A88" s="16" t="s">
        <v>24</v>
      </c>
      <c r="B88" s="16" t="s">
        <v>168</v>
      </c>
      <c r="C88" s="16" t="s">
        <v>169</v>
      </c>
      <c r="D88" s="17">
        <v>5</v>
      </c>
      <c r="E88" s="17">
        <v>4</v>
      </c>
      <c r="F88" s="17">
        <f>D88+E88</f>
        <v>9</v>
      </c>
      <c r="G88" s="18">
        <f>F88/F$103</f>
        <v>0.0108914885034288</v>
      </c>
      <c r="H88" s="17">
        <v>6</v>
      </c>
      <c r="I88" s="18">
        <f>H88/H$103</f>
        <v>0.0153452685421995</v>
      </c>
      <c r="J88" s="17">
        <v>6</v>
      </c>
      <c r="K88" s="18">
        <f>J88/J$103</f>
        <v>0.0167130919220056</v>
      </c>
      <c r="L88" s="23">
        <f>G88/(I88+K88)*10*1.2</f>
        <v>4.07687293263413</v>
      </c>
    </row>
    <row r="89" ht="15.75" spans="1:12">
      <c r="A89" s="12" t="s">
        <v>23</v>
      </c>
      <c r="B89" s="13" t="s">
        <v>170</v>
      </c>
      <c r="C89" s="12" t="s">
        <v>171</v>
      </c>
      <c r="D89" s="14">
        <v>4</v>
      </c>
      <c r="E89" s="14">
        <v>2.66666666666667</v>
      </c>
      <c r="F89" s="14">
        <f>D89+E89</f>
        <v>6.66666666666667</v>
      </c>
      <c r="G89" s="15">
        <f>F89/F$103</f>
        <v>0.00806776926179912</v>
      </c>
      <c r="H89" s="14">
        <v>4</v>
      </c>
      <c r="I89" s="15">
        <f>H89/H$103</f>
        <v>0.010230179028133</v>
      </c>
      <c r="J89" s="14">
        <v>5</v>
      </c>
      <c r="K89" s="15">
        <f>J89/J$103</f>
        <v>0.0139275766016713</v>
      </c>
      <c r="L89" s="22">
        <f>G89/(I89+K89)*10*1.2</f>
        <v>4.0075424482789</v>
      </c>
    </row>
    <row r="90" ht="14.25" spans="1:12">
      <c r="A90" s="16" t="s">
        <v>24</v>
      </c>
      <c r="B90" s="16" t="s">
        <v>172</v>
      </c>
      <c r="C90" s="16" t="s">
        <v>173</v>
      </c>
      <c r="D90" s="17">
        <v>4</v>
      </c>
      <c r="E90" s="17">
        <v>4</v>
      </c>
      <c r="F90" s="17">
        <f>D90+E90</f>
        <v>8</v>
      </c>
      <c r="G90" s="18">
        <f>F90/F$103</f>
        <v>0.00968132311415893</v>
      </c>
      <c r="H90" s="17">
        <v>6</v>
      </c>
      <c r="I90" s="18">
        <f>H90/H$103</f>
        <v>0.0153452685421995</v>
      </c>
      <c r="J90" s="17">
        <v>5</v>
      </c>
      <c r="K90" s="18">
        <f>J90/J$103</f>
        <v>0.0139275766016713</v>
      </c>
      <c r="L90" s="23">
        <f>G90/(I90+K90)*10*1.2</f>
        <v>3.96872517170516</v>
      </c>
    </row>
    <row r="91" ht="14.25" spans="1:12">
      <c r="A91" s="12" t="s">
        <v>23</v>
      </c>
      <c r="B91" s="13" t="s">
        <v>174</v>
      </c>
      <c r="C91" s="12" t="s">
        <v>175</v>
      </c>
      <c r="D91" s="14">
        <v>1.66666666666667</v>
      </c>
      <c r="E91" s="14">
        <v>2.66666666666667</v>
      </c>
      <c r="F91" s="14">
        <f>D91+E91</f>
        <v>4.33333333333334</v>
      </c>
      <c r="G91" s="15">
        <f>F91/F$103</f>
        <v>0.00524405002016943</v>
      </c>
      <c r="H91" s="14">
        <v>2</v>
      </c>
      <c r="I91" s="15">
        <f>H91/H$103</f>
        <v>0.0051150895140665</v>
      </c>
      <c r="J91" s="14">
        <v>4</v>
      </c>
      <c r="K91" s="15">
        <f>J91/J$103</f>
        <v>0.011142061281337</v>
      </c>
      <c r="L91" s="22">
        <f>G91/(I91+K91)*10*1.2</f>
        <v>3.87082589280191</v>
      </c>
    </row>
    <row r="92" ht="15.75" spans="1:12">
      <c r="A92" s="19" t="s">
        <v>20</v>
      </c>
      <c r="B92" s="20" t="s">
        <v>176</v>
      </c>
      <c r="C92" s="19" t="s">
        <v>177</v>
      </c>
      <c r="D92" s="10">
        <v>4.66666666666667</v>
      </c>
      <c r="E92" s="10">
        <v>3.33333333333333</v>
      </c>
      <c r="F92" s="10">
        <f>D92+E92</f>
        <v>8</v>
      </c>
      <c r="G92" s="11">
        <f>F92/F$103</f>
        <v>0.00968132311415893</v>
      </c>
      <c r="H92" s="10">
        <v>6</v>
      </c>
      <c r="I92" s="11">
        <f>H92/H$103</f>
        <v>0.0153452685421995</v>
      </c>
      <c r="J92" s="10">
        <v>6</v>
      </c>
      <c r="K92" s="11">
        <f>J92/J$103</f>
        <v>0.0167130919220056</v>
      </c>
      <c r="L92" s="21">
        <f>G92/(I92+K92)*10*1.2</f>
        <v>3.62388705123033</v>
      </c>
    </row>
    <row r="93" ht="14.25" spans="1:12">
      <c r="A93" s="16" t="s">
        <v>24</v>
      </c>
      <c r="B93" s="16" t="s">
        <v>178</v>
      </c>
      <c r="C93" s="16" t="s">
        <v>179</v>
      </c>
      <c r="D93" s="17">
        <v>3</v>
      </c>
      <c r="E93" s="17">
        <v>4</v>
      </c>
      <c r="F93" s="17">
        <f>D93+E93</f>
        <v>7</v>
      </c>
      <c r="G93" s="18">
        <f>F93/F$103</f>
        <v>0.00847115772488907</v>
      </c>
      <c r="H93" s="17">
        <v>6</v>
      </c>
      <c r="I93" s="18">
        <f>H93/H$103</f>
        <v>0.0153452685421995</v>
      </c>
      <c r="J93" s="17">
        <v>5</v>
      </c>
      <c r="K93" s="18">
        <f>J93/J$103</f>
        <v>0.0139275766016713</v>
      </c>
      <c r="L93" s="23">
        <f>G93/(I93+K93)*10*1.2</f>
        <v>3.47263452524202</v>
      </c>
    </row>
    <row r="94" ht="15.75" spans="1:12">
      <c r="A94" s="19" t="s">
        <v>20</v>
      </c>
      <c r="B94" s="20" t="s">
        <v>180</v>
      </c>
      <c r="C94" s="19" t="s">
        <v>181</v>
      </c>
      <c r="D94" s="10">
        <v>3.33333333333333</v>
      </c>
      <c r="E94" s="10">
        <v>3.66666666666667</v>
      </c>
      <c r="F94" s="10">
        <f>D94+E94</f>
        <v>7</v>
      </c>
      <c r="G94" s="11">
        <f>F94/F$103</f>
        <v>0.00847115772488907</v>
      </c>
      <c r="H94" s="10">
        <v>5</v>
      </c>
      <c r="I94" s="11">
        <f>H94/H$103</f>
        <v>0.0127877237851662</v>
      </c>
      <c r="J94" s="10">
        <v>6</v>
      </c>
      <c r="K94" s="11">
        <f>J94/J$103</f>
        <v>0.0167130919220056</v>
      </c>
      <c r="L94" s="21">
        <f>G94/(I94+K94)*10*1.2</f>
        <v>3.44579938764053</v>
      </c>
    </row>
    <row r="95" ht="14.25" spans="1:12">
      <c r="A95" s="12" t="s">
        <v>23</v>
      </c>
      <c r="B95" s="13" t="s">
        <v>182</v>
      </c>
      <c r="C95" s="12" t="s">
        <v>183</v>
      </c>
      <c r="D95" s="14">
        <v>3</v>
      </c>
      <c r="E95" s="14">
        <v>2.33333333333333</v>
      </c>
      <c r="F95" s="14">
        <f>D95+E95</f>
        <v>5.33333333333333</v>
      </c>
      <c r="G95" s="15">
        <f>F95/F$103</f>
        <v>0.00645421540943929</v>
      </c>
      <c r="H95" s="14">
        <v>5</v>
      </c>
      <c r="I95" s="15">
        <f>H95/H$103</f>
        <v>0.0127877237851662</v>
      </c>
      <c r="J95" s="14">
        <v>5</v>
      </c>
      <c r="K95" s="15">
        <f>J95/J$103</f>
        <v>0.0139275766016713</v>
      </c>
      <c r="L95" s="22">
        <f>G95/(I95+K95)*10*1.2</f>
        <v>2.89910964098427</v>
      </c>
    </row>
    <row r="96" ht="14.25" spans="1:12">
      <c r="A96" s="19" t="s">
        <v>20</v>
      </c>
      <c r="B96" s="20" t="s">
        <v>184</v>
      </c>
      <c r="C96" s="19" t="s">
        <v>185</v>
      </c>
      <c r="D96" s="10">
        <v>3</v>
      </c>
      <c r="E96" s="10">
        <v>2.66666666666667</v>
      </c>
      <c r="F96" s="10">
        <f>D96+E96</f>
        <v>5.66666666666667</v>
      </c>
      <c r="G96" s="11">
        <f>F96/F$103</f>
        <v>0.00685760387252925</v>
      </c>
      <c r="H96" s="10">
        <v>6</v>
      </c>
      <c r="I96" s="11">
        <f>H96/H$103</f>
        <v>0.0153452685421995</v>
      </c>
      <c r="J96" s="10">
        <v>5</v>
      </c>
      <c r="K96" s="11">
        <f>J96/J$103</f>
        <v>0.0139275766016713</v>
      </c>
      <c r="L96" s="21">
        <f>G96/(I96+K96)*10*1.2</f>
        <v>2.81118032995782</v>
      </c>
    </row>
    <row r="97" ht="14.25" spans="1:12">
      <c r="A97" s="19" t="s">
        <v>20</v>
      </c>
      <c r="B97" s="20" t="s">
        <v>186</v>
      </c>
      <c r="C97" s="19" t="s">
        <v>187</v>
      </c>
      <c r="D97" s="10">
        <v>3.33333333333333</v>
      </c>
      <c r="E97" s="10">
        <v>2.33333333333333</v>
      </c>
      <c r="F97" s="10">
        <f>D97+E97</f>
        <v>5.66666666666666</v>
      </c>
      <c r="G97" s="11">
        <f>F97/F$103</f>
        <v>0.00685760387252924</v>
      </c>
      <c r="H97" s="10">
        <v>5</v>
      </c>
      <c r="I97" s="11">
        <f>H97/H$103</f>
        <v>0.0127877237851662</v>
      </c>
      <c r="J97" s="10">
        <v>6</v>
      </c>
      <c r="K97" s="11">
        <f>J97/J$103</f>
        <v>0.0167130919220056</v>
      </c>
      <c r="L97" s="21">
        <f>G97/(I97+K97)*10*1.2</f>
        <v>2.78945664713757</v>
      </c>
    </row>
    <row r="98" ht="14.25" spans="1:12">
      <c r="A98" s="19" t="s">
        <v>20</v>
      </c>
      <c r="B98" s="20" t="s">
        <v>188</v>
      </c>
      <c r="C98" s="19" t="s">
        <v>189</v>
      </c>
      <c r="D98" s="10">
        <v>3.33333333333333</v>
      </c>
      <c r="E98" s="10">
        <v>2.33333333333333</v>
      </c>
      <c r="F98" s="10">
        <f>D98+E98</f>
        <v>5.66666666666666</v>
      </c>
      <c r="G98" s="11">
        <f>F98/F$103</f>
        <v>0.00685760387252924</v>
      </c>
      <c r="H98" s="10">
        <v>7</v>
      </c>
      <c r="I98" s="11">
        <f>H98/H$103</f>
        <v>0.0179028132992327</v>
      </c>
      <c r="J98" s="10">
        <v>5</v>
      </c>
      <c r="K98" s="11">
        <f>J98/J$103</f>
        <v>0.0139275766016713</v>
      </c>
      <c r="L98" s="21">
        <f>G98/(I98+K98)*10*1.2</f>
        <v>2.58530438133319</v>
      </c>
    </row>
    <row r="99" ht="14.25" spans="1:12">
      <c r="A99" s="19" t="s">
        <v>20</v>
      </c>
      <c r="B99" s="20" t="s">
        <v>190</v>
      </c>
      <c r="C99" s="19" t="s">
        <v>191</v>
      </c>
      <c r="D99" s="10">
        <v>3.33333333333333</v>
      </c>
      <c r="E99" s="10">
        <v>2.33333333333333</v>
      </c>
      <c r="F99" s="10">
        <f>D99+E99</f>
        <v>5.66666666666666</v>
      </c>
      <c r="G99" s="11">
        <f>F99/F$103</f>
        <v>0.00685760387252924</v>
      </c>
      <c r="H99" s="10">
        <v>6</v>
      </c>
      <c r="I99" s="11">
        <f>H99/H$103</f>
        <v>0.0153452685421995</v>
      </c>
      <c r="J99" s="10">
        <v>6</v>
      </c>
      <c r="K99" s="11">
        <f>J99/J$103</f>
        <v>0.0167130919220056</v>
      </c>
      <c r="L99" s="21">
        <f>G99/(I99+K99)*10*1.2</f>
        <v>2.56691999462148</v>
      </c>
    </row>
    <row r="100" ht="14.25" spans="1:12">
      <c r="A100" s="12" t="s">
        <v>23</v>
      </c>
      <c r="B100" s="13" t="s">
        <v>192</v>
      </c>
      <c r="C100" s="12" t="s">
        <v>193</v>
      </c>
      <c r="D100" s="14">
        <v>3</v>
      </c>
      <c r="E100" s="14">
        <v>3.33333333333333</v>
      </c>
      <c r="F100" s="14">
        <f>D100+E100</f>
        <v>6.33333333333333</v>
      </c>
      <c r="G100" s="15">
        <f>F100/F$103</f>
        <v>0.00766438079870915</v>
      </c>
      <c r="H100" s="14">
        <v>8</v>
      </c>
      <c r="I100" s="15">
        <f>H100/H$103</f>
        <v>0.020460358056266</v>
      </c>
      <c r="J100" s="14">
        <v>6</v>
      </c>
      <c r="K100" s="15">
        <f>J100/J$103</f>
        <v>0.0167130919220056</v>
      </c>
      <c r="L100" s="22">
        <f>G100/(I100+K100)*10*1.2</f>
        <v>2.47414672671676</v>
      </c>
    </row>
    <row r="101" spans="8:8">
      <c r="H101" s="24"/>
    </row>
    <row r="103" spans="1:11">
      <c r="A103" t="s">
        <v>194</v>
      </c>
      <c r="D103" s="25">
        <f>SUM(D12:D100)</f>
        <v>424.666666666667</v>
      </c>
      <c r="E103" s="25">
        <f>SUM(E12:E100)</f>
        <v>401.666666666667</v>
      </c>
      <c r="F103" s="25">
        <f>SUM(F12:F100)</f>
        <v>826.333333333333</v>
      </c>
      <c r="G103">
        <f>SUM(G12:G100)</f>
        <v>1</v>
      </c>
      <c r="H103">
        <f>SUM(H12:H100)</f>
        <v>391</v>
      </c>
      <c r="I103">
        <f>SUM(I12:I100)</f>
        <v>1</v>
      </c>
      <c r="J103">
        <f>SUM(J12:J100)</f>
        <v>359</v>
      </c>
      <c r="K103">
        <f>SUM(K12:K100)</f>
        <v>1</v>
      </c>
    </row>
    <row r="108" ht="14" customHeight="1"/>
  </sheetData>
  <sortState ref="A12:L100">
    <sortCondition ref="L12:L100" descending="1"/>
  </sortState>
  <mergeCells count="5">
    <mergeCell ref="B4:D4"/>
    <mergeCell ref="B5:D5"/>
    <mergeCell ref="B6:D6"/>
    <mergeCell ref="A11:B11"/>
    <mergeCell ref="A1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73732</dc:creator>
  <cp:lastModifiedBy>73732</cp:lastModifiedBy>
  <dcterms:created xsi:type="dcterms:W3CDTF">2021-05-25T04:51:00Z</dcterms:created>
  <dcterms:modified xsi:type="dcterms:W3CDTF">2021-06-22T02:38:47Z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942D4A462D2542288EE9149A2663FFDC</vt:lpwstr>
  </property>
  <property fmtid="{D5CDD505-2E9C-101B-9397-08002B2CF9AE}" pid="3" name="KSOProductBuildVer">
    <vt:lpwstr>2052-11.1.0.10577</vt:lpwstr>
  </property>
</Properties>
</file>