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cell paper\"/>
    </mc:Choice>
  </mc:AlternateContent>
  <xr:revisionPtr revIDLastSave="0" documentId="13_ncr:1_{F89B2CC9-D0AC-4323-8C32-2038F20F85C9}" xr6:coauthVersionLast="44" xr6:coauthVersionMax="44" xr10:uidLastSave="{00000000-0000-0000-0000-000000000000}"/>
  <bookViews>
    <workbookView xWindow="-108" yWindow="-108" windowWidth="23256" windowHeight="12720" activeTab="1" xr2:uid="{00000000-000D-0000-FFFF-FFFF00000000}"/>
  </bookViews>
  <sheets>
    <sheet name="Legend" sheetId="2" r:id="rId1"/>
    <sheet name="Table S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" i="1" l="1"/>
  <c r="U41" i="1"/>
  <c r="U40" i="1"/>
  <c r="U39" i="1"/>
  <c r="T38" i="1"/>
  <c r="S42" i="1"/>
  <c r="S41" i="1"/>
  <c r="S40" i="1"/>
  <c r="S39" i="1"/>
  <c r="R38" i="1"/>
  <c r="Q42" i="1"/>
  <c r="Q41" i="1"/>
  <c r="Q40" i="1"/>
  <c r="Q39" i="1"/>
  <c r="P38" i="1"/>
  <c r="O42" i="1"/>
  <c r="O41" i="1"/>
  <c r="O40" i="1"/>
  <c r="O39" i="1"/>
  <c r="N38" i="1"/>
  <c r="I42" i="1"/>
  <c r="I41" i="1"/>
  <c r="I40" i="1"/>
  <c r="I39" i="1"/>
  <c r="H38" i="1"/>
  <c r="G42" i="1"/>
  <c r="G41" i="1"/>
  <c r="G40" i="1"/>
  <c r="G39" i="1"/>
  <c r="F38" i="1"/>
  <c r="M42" i="1"/>
  <c r="M41" i="1"/>
  <c r="M40" i="1"/>
  <c r="M39" i="1"/>
  <c r="L38" i="1"/>
  <c r="K42" i="1"/>
  <c r="K41" i="1"/>
  <c r="K40" i="1"/>
  <c r="K39" i="1"/>
  <c r="J38" i="1"/>
  <c r="E42" i="1"/>
  <c r="E41" i="1"/>
  <c r="E40" i="1"/>
  <c r="E39" i="1"/>
  <c r="D38" i="1"/>
  <c r="C42" i="1" l="1"/>
  <c r="C41" i="1"/>
  <c r="C40" i="1"/>
  <c r="C39" i="1"/>
  <c r="B38" i="1"/>
</calcChain>
</file>

<file path=xl/sharedStrings.xml><?xml version="1.0" encoding="utf-8"?>
<sst xmlns="http://schemas.openxmlformats.org/spreadsheetml/2006/main" count="85" uniqueCount="63">
  <si>
    <t>ChrI-L</t>
  </si>
  <si>
    <t>ChrII-L</t>
  </si>
  <si>
    <t>ChrIII-L</t>
  </si>
  <si>
    <t>ChrIV-L</t>
  </si>
  <si>
    <t>ChrV-L</t>
  </si>
  <si>
    <t>ChrV-R</t>
  </si>
  <si>
    <t xml:space="preserve">ChrVI-L </t>
  </si>
  <si>
    <t>ChrVI-R</t>
  </si>
  <si>
    <t>ChrVII-L</t>
  </si>
  <si>
    <t>ChrVII-R</t>
  </si>
  <si>
    <t>ChrI-R</t>
  </si>
  <si>
    <t>ChrII-R</t>
  </si>
  <si>
    <t>ChrIII-R</t>
  </si>
  <si>
    <t>ChrIV-R</t>
  </si>
  <si>
    <t>ChrVIII-L</t>
  </si>
  <si>
    <t>ChrVIII-R</t>
  </si>
  <si>
    <t>ChrIX-L</t>
  </si>
  <si>
    <t>ChrIX-R</t>
  </si>
  <si>
    <t>ChrX-L</t>
  </si>
  <si>
    <t>ChrX-R</t>
  </si>
  <si>
    <t>ChrXI-L</t>
  </si>
  <si>
    <t>ChrXI-R</t>
  </si>
  <si>
    <t>ChrXII-L</t>
  </si>
  <si>
    <t>ChrXII-R</t>
  </si>
  <si>
    <t>ChrXIII-L</t>
  </si>
  <si>
    <t>ChrXIII-R</t>
  </si>
  <si>
    <t>ChrXIV-L</t>
  </si>
  <si>
    <t>ChrXIV-R</t>
  </si>
  <si>
    <t>ChrXV-L</t>
  </si>
  <si>
    <t>ChrXV-R</t>
  </si>
  <si>
    <t>ChrXVI-L</t>
  </si>
  <si>
    <t>ChrXVI-R</t>
  </si>
  <si>
    <t>AM3692</t>
  </si>
  <si>
    <r>
      <t>tlc1</t>
    </r>
    <r>
      <rPr>
        <sz val="11"/>
        <color theme="1"/>
        <rFont val="Calibri"/>
        <family val="2"/>
      </rPr>
      <t>Δ</t>
    </r>
  </si>
  <si>
    <r>
      <t>tlc1</t>
    </r>
    <r>
      <rPr>
        <i/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  <scheme val="minor"/>
      </rPr>
      <t xml:space="preserve"> rad51</t>
    </r>
    <r>
      <rPr>
        <i/>
        <sz val="11"/>
        <color theme="1"/>
        <rFont val="Calibri"/>
        <family val="2"/>
      </rPr>
      <t>Δ</t>
    </r>
  </si>
  <si>
    <r>
      <t>tlc1</t>
    </r>
    <r>
      <rPr>
        <i/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  <scheme val="minor"/>
      </rPr>
      <t xml:space="preserve"> rad59</t>
    </r>
    <r>
      <rPr>
        <i/>
        <sz val="11"/>
        <color theme="1"/>
        <rFont val="Calibri"/>
        <family val="2"/>
      </rPr>
      <t>Δ</t>
    </r>
  </si>
  <si>
    <t>ALT survivors</t>
  </si>
  <si>
    <t>Sum</t>
  </si>
  <si>
    <t>Average</t>
  </si>
  <si>
    <t>Median</t>
  </si>
  <si>
    <t>Min</t>
  </si>
  <si>
    <t>Max</t>
  </si>
  <si>
    <r>
      <t>Chromosome arm</t>
    </r>
    <r>
      <rPr>
        <vertAlign val="superscript"/>
        <sz val="11"/>
        <color theme="1"/>
        <rFont val="Calibri"/>
        <family val="2"/>
        <scheme val="minor"/>
      </rPr>
      <t>a</t>
    </r>
  </si>
  <si>
    <r>
      <t>Y'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</si>
  <si>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telomere length bp</t>
    </r>
    <r>
      <rPr>
        <vertAlign val="superscript"/>
        <sz val="11"/>
        <color theme="1"/>
        <rFont val="Calibri"/>
        <family val="2"/>
        <scheme val="minor"/>
      </rPr>
      <t>c</t>
    </r>
  </si>
  <si>
    <r>
      <rPr>
        <i/>
        <sz val="11"/>
        <color theme="1"/>
        <rFont val="Calibri"/>
        <family val="2"/>
        <scheme val="minor"/>
      </rPr>
      <t>TLC1/tlc1</t>
    </r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Parent</t>
    </r>
  </si>
  <si>
    <r>
      <t>Y'</t>
    </r>
    <r>
      <rPr>
        <vertAlign val="superscript"/>
        <sz val="11"/>
        <color theme="1"/>
        <rFont val="Calibri"/>
        <family val="2"/>
        <scheme val="minor"/>
      </rPr>
      <t>b,d</t>
    </r>
  </si>
  <si>
    <r>
      <t>Y'</t>
    </r>
    <r>
      <rPr>
        <vertAlign val="superscript"/>
        <sz val="11"/>
        <color theme="1"/>
        <rFont val="Calibri"/>
        <family val="2"/>
        <scheme val="minor"/>
      </rPr>
      <t>b,e</t>
    </r>
  </si>
  <si>
    <r>
      <rPr>
        <b/>
        <sz val="11"/>
        <color theme="1"/>
        <rFont val="Calibri"/>
        <family val="2"/>
        <scheme val="minor"/>
      </rPr>
      <t>Table S3</t>
    </r>
    <r>
      <rPr>
        <sz val="11"/>
        <color theme="1"/>
        <rFont val="Calibri"/>
        <family val="2"/>
        <scheme val="minor"/>
      </rPr>
      <t>: Chromosome end structure analysis by Oxford Nanopore Technology (ONT)</t>
    </r>
  </si>
  <si>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Calculation of Y' number by ONT sequencing is approximate due to heterogeneity of the chromosome ends</t>
    </r>
  </si>
  <si>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The Y' number for some chromosomes is underestimated due to the inability for ONT reads to reach the ends of the chromosome.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</si>
  <si>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ONT reads were ascribed to specific chromosomes by using chromosome-specific probes in BLAST to map reads  (see STAR Methods for details)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</si>
  <si>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The number of Y' on individual chromosomes identified as described in STAR Methods for details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</si>
  <si>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Telomere lengths were identified for indivdual chromosomes (see STAR Methods for details)</t>
    </r>
  </si>
  <si>
    <t>ZK-1</t>
  </si>
  <si>
    <t>ZK-5</t>
  </si>
  <si>
    <t>ZK-4</t>
  </si>
  <si>
    <t>ZK-3</t>
  </si>
  <si>
    <t>ZK-2</t>
  </si>
  <si>
    <t>ZK-17</t>
  </si>
  <si>
    <t>ZK-23</t>
  </si>
  <si>
    <t>ZK-33</t>
  </si>
  <si>
    <t>ZK-18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</si>
</sst>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1" fontId="0" fillId="0" borderId="7" xfId="0" applyNumberFormat="1" applyBorder="1"/>
    <xf numFmtId="0" fontId="0" fillId="0" borderId="7" xfId="0" applyBorder="1"/>
    <xf numFmtId="0" fontId="0" fillId="2" borderId="13" xfId="0" applyFill="1" applyBorder="1"/>
    <xf numFmtId="1" fontId="0" fillId="2" borderId="1" xfId="0" applyNumberFormat="1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10" xfId="0" applyFill="1" applyBorder="1"/>
    <xf numFmtId="1" fontId="0" fillId="2" borderId="7" xfId="0" applyNumberFormat="1" applyFill="1" applyBorder="1"/>
    <xf numFmtId="0" fontId="0" fillId="2" borderId="7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/>
    <xf numFmtId="0" fontId="0" fillId="3" borderId="13" xfId="0" applyFill="1" applyBorder="1"/>
    <xf numFmtId="0" fontId="0" fillId="3" borderId="2" xfId="0" applyFill="1" applyBorder="1"/>
    <xf numFmtId="1" fontId="0" fillId="3" borderId="1" xfId="0" applyNumberFormat="1" applyFill="1" applyBorder="1"/>
    <xf numFmtId="0" fontId="0" fillId="3" borderId="1" xfId="0" applyFill="1" applyBorder="1"/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4" xfId="0" applyBorder="1"/>
    <xf numFmtId="1" fontId="0" fillId="0" borderId="1" xfId="0" applyNumberFormat="1" applyBorder="1"/>
    <xf numFmtId="0" fontId="0" fillId="0" borderId="1" xfId="0" applyBorder="1"/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0" fillId="3" borderId="10" xfId="0" applyFill="1" applyBorder="1"/>
    <xf numFmtId="1" fontId="0" fillId="3" borderId="7" xfId="0" applyNumberFormat="1" applyFill="1" applyBorder="1"/>
    <xf numFmtId="0" fontId="0" fillId="3" borderId="7" xfId="0" applyFill="1" applyBorder="1"/>
    <xf numFmtId="0" fontId="0" fillId="0" borderId="11" xfId="0" applyBorder="1"/>
    <xf numFmtId="0" fontId="0" fillId="0" borderId="8" xfId="0" applyBorder="1"/>
    <xf numFmtId="0" fontId="0" fillId="2" borderId="5" xfId="0" applyFill="1" applyBorder="1"/>
    <xf numFmtId="0" fontId="0" fillId="2" borderId="12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11" xfId="0" applyFill="1" applyBorder="1"/>
    <xf numFmtId="0" fontId="0" fillId="2" borderId="8" xfId="0" applyFill="1" applyBorder="1"/>
    <xf numFmtId="0" fontId="0" fillId="3" borderId="5" xfId="0" applyFill="1" applyBorder="1"/>
    <xf numFmtId="0" fontId="0" fillId="0" borderId="12" xfId="0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D998-40D3-44F5-B325-C8C5B21C5583}">
  <dimension ref="A1:A5"/>
  <sheetViews>
    <sheetView workbookViewId="0">
      <selection activeCell="F12" sqref="F12"/>
    </sheetView>
  </sheetViews>
  <sheetFormatPr defaultRowHeight="14.4" x14ac:dyDescent="0.3"/>
  <sheetData>
    <row r="1" spans="1:1" ht="16.2" x14ac:dyDescent="0.3">
      <c r="A1" t="s">
        <v>51</v>
      </c>
    </row>
    <row r="2" spans="1:1" ht="16.2" x14ac:dyDescent="0.3">
      <c r="A2" t="s">
        <v>52</v>
      </c>
    </row>
    <row r="3" spans="1:1" ht="16.2" x14ac:dyDescent="0.3">
      <c r="A3" t="s">
        <v>53</v>
      </c>
    </row>
    <row r="4" spans="1:1" ht="16.2" x14ac:dyDescent="0.3">
      <c r="A4" t="s">
        <v>49</v>
      </c>
    </row>
    <row r="5" spans="1:1" ht="16.2" x14ac:dyDescent="0.3">
      <c r="A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A13" workbookViewId="0">
      <selection activeCell="H43" sqref="H43"/>
    </sheetView>
  </sheetViews>
  <sheetFormatPr defaultRowHeight="14.4" x14ac:dyDescent="0.3"/>
  <cols>
    <col min="1" max="1" width="14.109375" customWidth="1"/>
    <col min="3" max="3" width="11.6640625" customWidth="1"/>
    <col min="5" max="5" width="10.5546875" customWidth="1"/>
    <col min="7" max="7" width="11" customWidth="1"/>
    <col min="9" max="9" width="10.44140625" customWidth="1"/>
    <col min="11" max="11" width="10.88671875" customWidth="1"/>
    <col min="13" max="13" width="12" customWidth="1"/>
    <col min="15" max="15" width="10.44140625" customWidth="1"/>
    <col min="17" max="17" width="11.33203125" customWidth="1"/>
    <col min="19" max="19" width="10.44140625" customWidth="1"/>
    <col min="21" max="21" width="10.44140625" customWidth="1"/>
  </cols>
  <sheetData>
    <row r="1" spans="1:21" ht="15" thickBot="1" x14ac:dyDescent="0.3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1" ht="15" thickBot="1" x14ac:dyDescent="0.35">
      <c r="B2" s="47" t="s">
        <v>36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</row>
    <row r="3" spans="1:21" x14ac:dyDescent="0.3">
      <c r="B3" s="56" t="s">
        <v>32</v>
      </c>
      <c r="C3" s="57"/>
      <c r="D3" s="58" t="s">
        <v>54</v>
      </c>
      <c r="E3" s="59"/>
      <c r="F3" s="62" t="s">
        <v>57</v>
      </c>
      <c r="G3" s="63"/>
      <c r="H3" s="76" t="s">
        <v>56</v>
      </c>
      <c r="I3" s="77"/>
      <c r="J3" s="62" t="s">
        <v>60</v>
      </c>
      <c r="K3" s="63"/>
      <c r="L3" s="43" t="s">
        <v>58</v>
      </c>
      <c r="M3" s="44"/>
      <c r="N3" s="51" t="s">
        <v>55</v>
      </c>
      <c r="O3" s="52"/>
      <c r="P3" s="89" t="s">
        <v>59</v>
      </c>
      <c r="Q3" s="90"/>
      <c r="R3" s="62" t="s">
        <v>62</v>
      </c>
      <c r="S3" s="63"/>
      <c r="T3" s="89" t="s">
        <v>61</v>
      </c>
      <c r="U3" s="90"/>
    </row>
    <row r="4" spans="1:21" x14ac:dyDescent="0.3">
      <c r="B4" s="53" t="s">
        <v>45</v>
      </c>
      <c r="C4" s="54"/>
      <c r="D4" s="45" t="s">
        <v>33</v>
      </c>
      <c r="E4" s="46"/>
      <c r="F4" s="60" t="s">
        <v>34</v>
      </c>
      <c r="G4" s="61"/>
      <c r="H4" s="78" t="s">
        <v>35</v>
      </c>
      <c r="I4" s="78"/>
      <c r="J4" s="60" t="s">
        <v>34</v>
      </c>
      <c r="K4" s="61"/>
      <c r="L4" s="45" t="s">
        <v>33</v>
      </c>
      <c r="M4" s="46"/>
      <c r="N4" s="50" t="s">
        <v>33</v>
      </c>
      <c r="O4" s="50"/>
      <c r="P4" s="45" t="s">
        <v>33</v>
      </c>
      <c r="Q4" s="46"/>
      <c r="R4" s="60" t="s">
        <v>33</v>
      </c>
      <c r="S4" s="61"/>
      <c r="T4" s="45" t="s">
        <v>35</v>
      </c>
      <c r="U4" s="46"/>
    </row>
    <row r="5" spans="1:21" ht="31.2" thickBot="1" x14ac:dyDescent="0.35">
      <c r="A5" s="14" t="s">
        <v>42</v>
      </c>
      <c r="B5" s="17" t="s">
        <v>43</v>
      </c>
      <c r="C5" s="18" t="s">
        <v>44</v>
      </c>
      <c r="D5" s="12" t="s">
        <v>43</v>
      </c>
      <c r="E5" s="21" t="s">
        <v>44</v>
      </c>
      <c r="F5" s="64" t="s">
        <v>43</v>
      </c>
      <c r="G5" s="65" t="s">
        <v>44</v>
      </c>
      <c r="H5" s="79" t="s">
        <v>43</v>
      </c>
      <c r="I5" s="80" t="s">
        <v>44</v>
      </c>
      <c r="J5" s="64" t="s">
        <v>43</v>
      </c>
      <c r="K5" s="65" t="s">
        <v>44</v>
      </c>
      <c r="L5" s="12" t="s">
        <v>46</v>
      </c>
      <c r="M5" s="21" t="s">
        <v>44</v>
      </c>
      <c r="N5" s="4" t="s">
        <v>46</v>
      </c>
      <c r="O5" s="22" t="s">
        <v>44</v>
      </c>
      <c r="P5" s="12" t="s">
        <v>47</v>
      </c>
      <c r="Q5" s="21" t="s">
        <v>44</v>
      </c>
      <c r="R5" s="64" t="s">
        <v>47</v>
      </c>
      <c r="S5" s="65" t="s">
        <v>44</v>
      </c>
      <c r="T5" s="12" t="s">
        <v>46</v>
      </c>
      <c r="U5" s="21" t="s">
        <v>44</v>
      </c>
    </row>
    <row r="6" spans="1:21" x14ac:dyDescent="0.3">
      <c r="A6" s="15" t="s">
        <v>0</v>
      </c>
      <c r="B6" s="19"/>
      <c r="C6" s="5">
        <v>279</v>
      </c>
      <c r="D6" s="39"/>
      <c r="E6" s="40">
        <v>758</v>
      </c>
      <c r="F6" s="66"/>
      <c r="G6" s="67">
        <v>841</v>
      </c>
      <c r="H6" s="81"/>
      <c r="I6" s="82">
        <v>277</v>
      </c>
      <c r="J6" s="66"/>
      <c r="K6" s="67">
        <v>1099</v>
      </c>
      <c r="L6" s="8">
        <v>7</v>
      </c>
      <c r="M6" s="9"/>
      <c r="N6" s="41">
        <v>13</v>
      </c>
      <c r="O6" s="42">
        <v>75</v>
      </c>
      <c r="P6" s="39">
        <v>10</v>
      </c>
      <c r="Q6" s="40"/>
      <c r="R6" s="66">
        <v>4</v>
      </c>
      <c r="S6" s="67">
        <v>1000</v>
      </c>
      <c r="T6" s="39">
        <v>11</v>
      </c>
      <c r="U6" s="40"/>
    </row>
    <row r="7" spans="1:21" x14ac:dyDescent="0.3">
      <c r="A7" s="16" t="s">
        <v>10</v>
      </c>
      <c r="B7" s="20">
        <v>1</v>
      </c>
      <c r="C7" s="6">
        <v>277</v>
      </c>
      <c r="D7" s="10">
        <v>1</v>
      </c>
      <c r="E7" s="11">
        <v>328</v>
      </c>
      <c r="F7" s="68">
        <v>1</v>
      </c>
      <c r="G7" s="69">
        <v>1081</v>
      </c>
      <c r="H7" s="83">
        <v>1</v>
      </c>
      <c r="I7" s="84">
        <v>268</v>
      </c>
      <c r="J7" s="68"/>
      <c r="K7" s="69">
        <v>1396</v>
      </c>
      <c r="L7" s="10">
        <v>10</v>
      </c>
      <c r="M7" s="11">
        <v>149</v>
      </c>
      <c r="N7" s="3">
        <v>4</v>
      </c>
      <c r="O7" s="2">
        <v>105</v>
      </c>
      <c r="P7" s="10">
        <v>3</v>
      </c>
      <c r="Q7" s="11">
        <v>1169</v>
      </c>
      <c r="R7" s="68">
        <v>6</v>
      </c>
      <c r="S7" s="69"/>
      <c r="T7" s="10">
        <v>5</v>
      </c>
      <c r="U7" s="11">
        <v>107</v>
      </c>
    </row>
    <row r="8" spans="1:21" x14ac:dyDescent="0.3">
      <c r="A8" s="16" t="s">
        <v>1</v>
      </c>
      <c r="B8" s="20"/>
      <c r="C8" s="6">
        <v>270</v>
      </c>
      <c r="D8" s="10"/>
      <c r="E8" s="11">
        <v>1091</v>
      </c>
      <c r="F8" s="68"/>
      <c r="G8" s="69">
        <v>895</v>
      </c>
      <c r="H8" s="83">
        <v>1</v>
      </c>
      <c r="I8" s="84">
        <v>156</v>
      </c>
      <c r="J8" s="68"/>
      <c r="K8" s="69">
        <v>1214</v>
      </c>
      <c r="L8" s="10">
        <v>7</v>
      </c>
      <c r="M8" s="11">
        <v>138</v>
      </c>
      <c r="N8" s="3">
        <v>5</v>
      </c>
      <c r="O8" s="2">
        <v>147</v>
      </c>
      <c r="P8" s="10">
        <v>7</v>
      </c>
      <c r="Q8" s="11"/>
      <c r="R8" s="68">
        <v>1</v>
      </c>
      <c r="S8" s="69">
        <v>1520</v>
      </c>
      <c r="T8" s="10">
        <v>7</v>
      </c>
      <c r="U8" s="11">
        <v>87</v>
      </c>
    </row>
    <row r="9" spans="1:21" x14ac:dyDescent="0.3">
      <c r="A9" s="16" t="s">
        <v>11</v>
      </c>
      <c r="B9" s="20"/>
      <c r="C9" s="6">
        <v>279</v>
      </c>
      <c r="D9" s="10"/>
      <c r="E9" s="11">
        <v>282</v>
      </c>
      <c r="F9" s="68"/>
      <c r="G9" s="69">
        <v>576</v>
      </c>
      <c r="H9" s="83">
        <v>1</v>
      </c>
      <c r="I9" s="84">
        <v>1194</v>
      </c>
      <c r="J9" s="68"/>
      <c r="K9" s="69">
        <v>524</v>
      </c>
      <c r="L9" s="10">
        <v>3</v>
      </c>
      <c r="M9" s="11">
        <v>189</v>
      </c>
      <c r="N9" s="3">
        <v>3</v>
      </c>
      <c r="O9" s="2">
        <v>117</v>
      </c>
      <c r="P9" s="10">
        <v>4</v>
      </c>
      <c r="Q9" s="11"/>
      <c r="R9" s="68">
        <v>2</v>
      </c>
      <c r="S9" s="69"/>
      <c r="T9" s="10">
        <v>14</v>
      </c>
      <c r="U9" s="11">
        <v>153</v>
      </c>
    </row>
    <row r="10" spans="1:21" x14ac:dyDescent="0.3">
      <c r="A10" s="16" t="s">
        <v>2</v>
      </c>
      <c r="B10" s="20"/>
      <c r="C10" s="6">
        <v>326</v>
      </c>
      <c r="D10" s="10">
        <v>1</v>
      </c>
      <c r="E10" s="11">
        <v>588</v>
      </c>
      <c r="F10" s="68"/>
      <c r="G10" s="69">
        <v>203</v>
      </c>
      <c r="H10" s="83"/>
      <c r="I10" s="84">
        <v>1319</v>
      </c>
      <c r="J10" s="68"/>
      <c r="K10" s="69">
        <v>1855</v>
      </c>
      <c r="L10" s="10">
        <v>9</v>
      </c>
      <c r="M10" s="11">
        <v>71</v>
      </c>
      <c r="N10" s="3">
        <v>6</v>
      </c>
      <c r="O10" s="2">
        <v>115</v>
      </c>
      <c r="P10" s="10">
        <v>5</v>
      </c>
      <c r="Q10" s="11"/>
      <c r="R10" s="68">
        <v>4</v>
      </c>
      <c r="S10" s="69">
        <v>1154</v>
      </c>
      <c r="T10" s="10">
        <v>4</v>
      </c>
      <c r="U10" s="11">
        <v>57</v>
      </c>
    </row>
    <row r="11" spans="1:21" x14ac:dyDescent="0.3">
      <c r="A11" s="16" t="s">
        <v>12</v>
      </c>
      <c r="B11" s="20"/>
      <c r="C11" s="6">
        <v>276</v>
      </c>
      <c r="D11" s="10"/>
      <c r="E11" s="11">
        <v>608</v>
      </c>
      <c r="F11" s="68">
        <v>1</v>
      </c>
      <c r="G11" s="69">
        <v>1303</v>
      </c>
      <c r="H11" s="83"/>
      <c r="I11" s="84">
        <v>214</v>
      </c>
      <c r="J11" s="68"/>
      <c r="K11" s="69">
        <v>502</v>
      </c>
      <c r="L11" s="10">
        <v>13</v>
      </c>
      <c r="M11" s="11">
        <v>185</v>
      </c>
      <c r="N11" s="3">
        <v>4</v>
      </c>
      <c r="O11" s="2">
        <v>115</v>
      </c>
      <c r="P11" s="10">
        <v>7</v>
      </c>
      <c r="Q11" s="11"/>
      <c r="R11" s="68">
        <v>4</v>
      </c>
      <c r="S11" s="69">
        <v>969</v>
      </c>
      <c r="T11" s="10">
        <v>8</v>
      </c>
      <c r="U11" s="11"/>
    </row>
    <row r="12" spans="1:21" x14ac:dyDescent="0.3">
      <c r="A12" s="16" t="s">
        <v>3</v>
      </c>
      <c r="B12" s="20"/>
      <c r="C12" s="6">
        <v>288</v>
      </c>
      <c r="D12" s="10"/>
      <c r="E12" s="11">
        <v>440</v>
      </c>
      <c r="F12" s="68"/>
      <c r="G12" s="69">
        <v>924</v>
      </c>
      <c r="H12" s="83">
        <v>1</v>
      </c>
      <c r="I12" s="84">
        <v>1599</v>
      </c>
      <c r="J12" s="68"/>
      <c r="K12" s="69">
        <v>1118</v>
      </c>
      <c r="L12" s="10">
        <v>9</v>
      </c>
      <c r="M12" s="11">
        <v>70</v>
      </c>
      <c r="N12" s="3">
        <v>9</v>
      </c>
      <c r="O12" s="2">
        <v>150</v>
      </c>
      <c r="P12" s="10">
        <v>2</v>
      </c>
      <c r="Q12" s="11"/>
      <c r="R12" s="68">
        <v>11</v>
      </c>
      <c r="S12" s="69">
        <v>1767</v>
      </c>
      <c r="T12" s="10">
        <v>8</v>
      </c>
      <c r="U12" s="11">
        <v>77</v>
      </c>
    </row>
    <row r="13" spans="1:21" x14ac:dyDescent="0.3">
      <c r="A13" s="16" t="s">
        <v>13</v>
      </c>
      <c r="B13" s="20"/>
      <c r="C13" s="6">
        <v>272</v>
      </c>
      <c r="D13" s="10"/>
      <c r="E13" s="11">
        <v>546</v>
      </c>
      <c r="F13" s="68"/>
      <c r="G13" s="69">
        <v>655</v>
      </c>
      <c r="H13" s="83"/>
      <c r="I13" s="84">
        <v>274</v>
      </c>
      <c r="J13" s="68"/>
      <c r="K13" s="69">
        <v>825</v>
      </c>
      <c r="L13" s="10">
        <v>5</v>
      </c>
      <c r="M13" s="11">
        <v>123</v>
      </c>
      <c r="N13" s="3">
        <v>2</v>
      </c>
      <c r="O13" s="2">
        <v>26</v>
      </c>
      <c r="P13" s="10">
        <v>0</v>
      </c>
      <c r="Q13" s="11">
        <v>1456</v>
      </c>
      <c r="R13" s="68">
        <v>4</v>
      </c>
      <c r="S13" s="69">
        <v>918</v>
      </c>
      <c r="T13" s="10">
        <v>10</v>
      </c>
      <c r="U13" s="11">
        <v>71</v>
      </c>
    </row>
    <row r="14" spans="1:21" x14ac:dyDescent="0.3">
      <c r="A14" s="16" t="s">
        <v>4</v>
      </c>
      <c r="B14" s="20">
        <v>1</v>
      </c>
      <c r="C14" s="6">
        <v>311</v>
      </c>
      <c r="D14" s="10">
        <v>1</v>
      </c>
      <c r="E14" s="11">
        <v>700</v>
      </c>
      <c r="F14" s="68">
        <v>1</v>
      </c>
      <c r="G14" s="69">
        <v>1328</v>
      </c>
      <c r="H14" s="83">
        <v>1</v>
      </c>
      <c r="I14" s="84">
        <v>311</v>
      </c>
      <c r="J14" s="68"/>
      <c r="K14" s="69">
        <v>712</v>
      </c>
      <c r="L14" s="10">
        <v>6</v>
      </c>
      <c r="M14" s="11"/>
      <c r="N14" s="3">
        <v>5</v>
      </c>
      <c r="O14" s="2">
        <v>144</v>
      </c>
      <c r="P14" s="10">
        <v>4</v>
      </c>
      <c r="Q14" s="11"/>
      <c r="R14" s="68">
        <v>5</v>
      </c>
      <c r="S14" s="69">
        <v>631</v>
      </c>
      <c r="T14" s="10">
        <v>14</v>
      </c>
      <c r="U14" s="11">
        <v>120</v>
      </c>
    </row>
    <row r="15" spans="1:21" x14ac:dyDescent="0.3">
      <c r="A15" s="16" t="s">
        <v>5</v>
      </c>
      <c r="B15" s="20">
        <v>1</v>
      </c>
      <c r="C15" s="6">
        <v>266</v>
      </c>
      <c r="D15" s="10">
        <v>1</v>
      </c>
      <c r="E15" s="11">
        <v>779</v>
      </c>
      <c r="F15" s="68">
        <v>1</v>
      </c>
      <c r="G15" s="69">
        <v>239</v>
      </c>
      <c r="H15" s="83">
        <v>1</v>
      </c>
      <c r="I15" s="84">
        <v>1354</v>
      </c>
      <c r="J15" s="68">
        <v>1</v>
      </c>
      <c r="K15" s="69">
        <v>1988</v>
      </c>
      <c r="L15" s="10">
        <v>2</v>
      </c>
      <c r="M15" s="11">
        <v>45</v>
      </c>
      <c r="N15" s="3">
        <v>5</v>
      </c>
      <c r="O15" s="2">
        <v>171</v>
      </c>
      <c r="P15" s="10">
        <v>15</v>
      </c>
      <c r="Q15" s="11">
        <v>435</v>
      </c>
      <c r="R15" s="68">
        <v>16</v>
      </c>
      <c r="S15" s="69"/>
      <c r="T15" s="10">
        <v>6</v>
      </c>
      <c r="U15" s="11">
        <v>67</v>
      </c>
    </row>
    <row r="16" spans="1:21" x14ac:dyDescent="0.3">
      <c r="A16" s="16" t="s">
        <v>6</v>
      </c>
      <c r="B16" s="20">
        <v>1</v>
      </c>
      <c r="C16" s="6">
        <v>288</v>
      </c>
      <c r="D16" s="10">
        <v>1</v>
      </c>
      <c r="E16" s="11">
        <v>356</v>
      </c>
      <c r="F16" s="68">
        <v>1</v>
      </c>
      <c r="G16" s="69">
        <v>297</v>
      </c>
      <c r="H16" s="83">
        <v>1</v>
      </c>
      <c r="I16" s="84">
        <v>1889</v>
      </c>
      <c r="J16" s="68"/>
      <c r="K16" s="69">
        <v>1195</v>
      </c>
      <c r="L16" s="10">
        <v>2</v>
      </c>
      <c r="M16" s="11">
        <v>211</v>
      </c>
      <c r="N16" s="3">
        <v>1</v>
      </c>
      <c r="O16" s="2">
        <v>86</v>
      </c>
      <c r="P16" s="10">
        <v>1</v>
      </c>
      <c r="Q16" s="11"/>
      <c r="R16" s="68">
        <v>12</v>
      </c>
      <c r="S16" s="69">
        <v>352</v>
      </c>
      <c r="T16" s="10">
        <v>11</v>
      </c>
      <c r="U16" s="11">
        <v>52</v>
      </c>
    </row>
    <row r="17" spans="1:21" x14ac:dyDescent="0.3">
      <c r="A17" s="16" t="s">
        <v>7</v>
      </c>
      <c r="B17" s="20">
        <v>1</v>
      </c>
      <c r="C17" s="6">
        <v>307</v>
      </c>
      <c r="D17" s="10">
        <v>1</v>
      </c>
      <c r="E17" s="11">
        <v>402</v>
      </c>
      <c r="F17" s="68">
        <v>1</v>
      </c>
      <c r="G17" s="69">
        <v>282</v>
      </c>
      <c r="H17" s="83">
        <v>1</v>
      </c>
      <c r="I17" s="84">
        <v>245</v>
      </c>
      <c r="J17" s="68">
        <v>1</v>
      </c>
      <c r="K17" s="69">
        <v>268</v>
      </c>
      <c r="L17" s="10">
        <v>6</v>
      </c>
      <c r="M17" s="11">
        <v>222</v>
      </c>
      <c r="N17" s="3">
        <v>2</v>
      </c>
      <c r="O17" s="2">
        <v>75</v>
      </c>
      <c r="P17" s="10">
        <v>6</v>
      </c>
      <c r="Q17" s="11"/>
      <c r="R17" s="68">
        <v>4</v>
      </c>
      <c r="S17" s="69"/>
      <c r="T17" s="10">
        <v>10</v>
      </c>
      <c r="U17" s="11">
        <v>96</v>
      </c>
    </row>
    <row r="18" spans="1:21" x14ac:dyDescent="0.3">
      <c r="A18" s="16" t="s">
        <v>8</v>
      </c>
      <c r="B18" s="20"/>
      <c r="C18" s="6">
        <v>295</v>
      </c>
      <c r="D18" s="10"/>
      <c r="E18" s="11">
        <v>103</v>
      </c>
      <c r="F18" s="68"/>
      <c r="G18" s="69">
        <v>1560</v>
      </c>
      <c r="H18" s="83">
        <v>1</v>
      </c>
      <c r="I18" s="84">
        <v>568</v>
      </c>
      <c r="J18" s="68"/>
      <c r="K18" s="69">
        <v>222</v>
      </c>
      <c r="L18" s="10">
        <v>5</v>
      </c>
      <c r="M18" s="11">
        <v>116</v>
      </c>
      <c r="N18" s="3"/>
      <c r="O18" s="2"/>
      <c r="P18" s="10">
        <v>7</v>
      </c>
      <c r="Q18" s="11"/>
      <c r="R18" s="68">
        <v>9</v>
      </c>
      <c r="S18" s="69"/>
      <c r="T18" s="10">
        <v>19</v>
      </c>
      <c r="U18" s="11">
        <v>136</v>
      </c>
    </row>
    <row r="19" spans="1:21" x14ac:dyDescent="0.3">
      <c r="A19" s="16" t="s">
        <v>9</v>
      </c>
      <c r="B19" s="20"/>
      <c r="C19" s="6">
        <v>262</v>
      </c>
      <c r="D19" s="10"/>
      <c r="E19" s="11">
        <v>112</v>
      </c>
      <c r="F19" s="68"/>
      <c r="G19" s="69">
        <v>1109</v>
      </c>
      <c r="H19" s="83"/>
      <c r="I19" s="84">
        <v>120</v>
      </c>
      <c r="J19" s="68"/>
      <c r="K19" s="69">
        <v>532</v>
      </c>
      <c r="L19" s="10">
        <v>8</v>
      </c>
      <c r="M19" s="11">
        <v>163</v>
      </c>
      <c r="N19" s="3"/>
      <c r="O19" s="2"/>
      <c r="P19" s="10"/>
      <c r="Q19" s="11">
        <v>430</v>
      </c>
      <c r="R19" s="68">
        <v>10</v>
      </c>
      <c r="S19" s="69">
        <v>247</v>
      </c>
      <c r="T19" s="10"/>
      <c r="U19" s="11"/>
    </row>
    <row r="20" spans="1:21" x14ac:dyDescent="0.3">
      <c r="A20" s="16" t="s">
        <v>14</v>
      </c>
      <c r="B20" s="20"/>
      <c r="C20" s="6">
        <v>280</v>
      </c>
      <c r="D20" s="10"/>
      <c r="E20" s="11">
        <v>745</v>
      </c>
      <c r="F20" s="68"/>
      <c r="G20" s="69">
        <v>1449</v>
      </c>
      <c r="H20" s="83"/>
      <c r="I20" s="84">
        <v>538</v>
      </c>
      <c r="J20" s="68"/>
      <c r="K20" s="69">
        <v>183</v>
      </c>
      <c r="L20" s="10">
        <v>6</v>
      </c>
      <c r="M20" s="11">
        <v>178</v>
      </c>
      <c r="N20" s="3">
        <v>5</v>
      </c>
      <c r="O20" s="2">
        <v>118</v>
      </c>
      <c r="P20" s="10"/>
      <c r="Q20" s="11">
        <v>548</v>
      </c>
      <c r="R20" s="68">
        <v>10</v>
      </c>
      <c r="S20" s="69">
        <v>203</v>
      </c>
      <c r="T20" s="10">
        <v>6</v>
      </c>
      <c r="U20" s="11">
        <v>110</v>
      </c>
    </row>
    <row r="21" spans="1:21" x14ac:dyDescent="0.3">
      <c r="A21" s="16" t="s">
        <v>15</v>
      </c>
      <c r="B21" s="20">
        <v>1</v>
      </c>
      <c r="C21" s="6">
        <v>256</v>
      </c>
      <c r="D21" s="10">
        <v>1</v>
      </c>
      <c r="E21" s="11">
        <v>387</v>
      </c>
      <c r="F21" s="68">
        <v>1</v>
      </c>
      <c r="G21" s="69">
        <v>1363</v>
      </c>
      <c r="H21" s="83">
        <v>1</v>
      </c>
      <c r="I21" s="84">
        <v>1599</v>
      </c>
      <c r="J21" s="68">
        <v>1</v>
      </c>
      <c r="K21" s="69">
        <v>1009</v>
      </c>
      <c r="L21" s="10">
        <v>5</v>
      </c>
      <c r="M21" s="11">
        <v>195</v>
      </c>
      <c r="N21" s="3">
        <v>9</v>
      </c>
      <c r="O21" s="2">
        <v>101</v>
      </c>
      <c r="P21" s="10">
        <v>16</v>
      </c>
      <c r="Q21" s="11">
        <v>100</v>
      </c>
      <c r="R21" s="68">
        <v>7</v>
      </c>
      <c r="S21" s="69"/>
      <c r="T21" s="10">
        <v>7</v>
      </c>
      <c r="U21" s="11">
        <v>81</v>
      </c>
    </row>
    <row r="22" spans="1:21" x14ac:dyDescent="0.3">
      <c r="A22" s="16" t="s">
        <v>16</v>
      </c>
      <c r="B22" s="20"/>
      <c r="C22" s="6">
        <v>286</v>
      </c>
      <c r="D22" s="10"/>
      <c r="E22" s="11"/>
      <c r="F22" s="68"/>
      <c r="G22" s="69">
        <v>231</v>
      </c>
      <c r="H22" s="83">
        <v>1</v>
      </c>
      <c r="I22" s="84">
        <v>997</v>
      </c>
      <c r="J22" s="68"/>
      <c r="K22" s="69">
        <v>877</v>
      </c>
      <c r="L22" s="10"/>
      <c r="M22" s="11"/>
      <c r="N22" s="3">
        <v>3</v>
      </c>
      <c r="O22" s="2">
        <v>127</v>
      </c>
      <c r="P22" s="10">
        <v>4</v>
      </c>
      <c r="Q22" s="11">
        <v>404</v>
      </c>
      <c r="R22" s="68">
        <v>4</v>
      </c>
      <c r="S22" s="69">
        <v>1010</v>
      </c>
      <c r="T22" s="10">
        <v>5</v>
      </c>
      <c r="U22" s="11"/>
    </row>
    <row r="23" spans="1:21" x14ac:dyDescent="0.3">
      <c r="A23" s="16" t="s">
        <v>17</v>
      </c>
      <c r="B23" s="20">
        <v>1</v>
      </c>
      <c r="C23" s="6">
        <v>238</v>
      </c>
      <c r="D23" s="10">
        <v>1</v>
      </c>
      <c r="E23" s="11">
        <v>498</v>
      </c>
      <c r="F23" s="68">
        <v>1</v>
      </c>
      <c r="G23" s="69">
        <v>996</v>
      </c>
      <c r="H23" s="83">
        <v>1</v>
      </c>
      <c r="I23" s="84">
        <v>1454</v>
      </c>
      <c r="J23" s="68">
        <v>1</v>
      </c>
      <c r="K23" s="69">
        <v>1917</v>
      </c>
      <c r="L23" s="10">
        <v>8</v>
      </c>
      <c r="M23" s="11">
        <v>129</v>
      </c>
      <c r="N23" s="3">
        <v>2</v>
      </c>
      <c r="O23" s="2">
        <v>20</v>
      </c>
      <c r="P23" s="10">
        <v>7</v>
      </c>
      <c r="Q23" s="11"/>
      <c r="R23" s="68">
        <v>11</v>
      </c>
      <c r="S23" s="69">
        <v>161</v>
      </c>
      <c r="T23" s="10">
        <v>7</v>
      </c>
      <c r="U23" s="11">
        <v>80</v>
      </c>
    </row>
    <row r="24" spans="1:21" x14ac:dyDescent="0.3">
      <c r="A24" s="16" t="s">
        <v>18</v>
      </c>
      <c r="B24" s="20">
        <v>1</v>
      </c>
      <c r="C24" s="6">
        <v>295</v>
      </c>
      <c r="D24" s="10">
        <v>1</v>
      </c>
      <c r="E24" s="11">
        <v>356</v>
      </c>
      <c r="F24" s="68">
        <v>1</v>
      </c>
      <c r="G24" s="69">
        <v>570</v>
      </c>
      <c r="H24" s="83">
        <v>1</v>
      </c>
      <c r="I24" s="84">
        <v>1893</v>
      </c>
      <c r="J24" s="68">
        <v>1</v>
      </c>
      <c r="K24" s="69">
        <v>1195</v>
      </c>
      <c r="L24" s="10"/>
      <c r="M24" s="11"/>
      <c r="N24" s="3">
        <v>1</v>
      </c>
      <c r="O24" s="2">
        <v>87</v>
      </c>
      <c r="P24" s="10">
        <v>1</v>
      </c>
      <c r="Q24" s="11"/>
      <c r="R24" s="68">
        <v>12</v>
      </c>
      <c r="S24" s="69">
        <v>352</v>
      </c>
      <c r="T24" s="10">
        <v>9</v>
      </c>
      <c r="U24" s="11">
        <v>85</v>
      </c>
    </row>
    <row r="25" spans="1:21" x14ac:dyDescent="0.3">
      <c r="A25" s="16" t="s">
        <v>19</v>
      </c>
      <c r="B25" s="20"/>
      <c r="C25" s="6">
        <v>259</v>
      </c>
      <c r="D25" s="10"/>
      <c r="E25" s="11">
        <v>839</v>
      </c>
      <c r="F25" s="68"/>
      <c r="G25" s="69">
        <v>1232</v>
      </c>
      <c r="H25" s="83"/>
      <c r="I25" s="84"/>
      <c r="J25" s="68"/>
      <c r="K25" s="69">
        <v>440</v>
      </c>
      <c r="L25" s="10">
        <v>7</v>
      </c>
      <c r="M25" s="11">
        <v>126</v>
      </c>
      <c r="N25" s="3">
        <v>5</v>
      </c>
      <c r="O25" s="2">
        <v>161</v>
      </c>
      <c r="P25" s="10">
        <v>5</v>
      </c>
      <c r="Q25" s="11"/>
      <c r="R25" s="68">
        <v>13</v>
      </c>
      <c r="S25" s="69">
        <v>195</v>
      </c>
      <c r="T25" s="10">
        <v>10</v>
      </c>
      <c r="U25" s="11"/>
    </row>
    <row r="26" spans="1:21" x14ac:dyDescent="0.3">
      <c r="A26" s="16" t="s">
        <v>20</v>
      </c>
      <c r="B26" s="20"/>
      <c r="C26" s="6">
        <v>202</v>
      </c>
      <c r="D26" s="10"/>
      <c r="E26" s="11">
        <v>794</v>
      </c>
      <c r="F26" s="68"/>
      <c r="G26" s="69"/>
      <c r="H26" s="83"/>
      <c r="I26" s="84">
        <v>406</v>
      </c>
      <c r="J26" s="68">
        <v>1</v>
      </c>
      <c r="K26" s="69">
        <v>240</v>
      </c>
      <c r="L26" s="10">
        <v>6</v>
      </c>
      <c r="M26" s="11">
        <v>140</v>
      </c>
      <c r="N26" s="3">
        <v>11</v>
      </c>
      <c r="O26" s="2">
        <v>102</v>
      </c>
      <c r="P26" s="10">
        <v>5</v>
      </c>
      <c r="Q26" s="11"/>
      <c r="R26" s="68">
        <v>4</v>
      </c>
      <c r="S26" s="69">
        <v>484</v>
      </c>
      <c r="T26" s="10"/>
      <c r="U26" s="11"/>
    </row>
    <row r="27" spans="1:21" x14ac:dyDescent="0.3">
      <c r="A27" s="16" t="s">
        <v>21</v>
      </c>
      <c r="B27" s="20">
        <v>1</v>
      </c>
      <c r="C27" s="6">
        <v>269</v>
      </c>
      <c r="D27" s="10">
        <v>1</v>
      </c>
      <c r="E27" s="11">
        <v>465</v>
      </c>
      <c r="F27" s="68">
        <v>1</v>
      </c>
      <c r="G27" s="69">
        <v>490</v>
      </c>
      <c r="H27" s="83">
        <v>1</v>
      </c>
      <c r="I27" s="84">
        <v>1126</v>
      </c>
      <c r="J27" s="68">
        <v>1</v>
      </c>
      <c r="K27" s="69">
        <v>236</v>
      </c>
      <c r="L27" s="10">
        <v>4</v>
      </c>
      <c r="M27" s="11">
        <v>104</v>
      </c>
      <c r="N27" s="3">
        <v>4</v>
      </c>
      <c r="O27" s="2">
        <v>93</v>
      </c>
      <c r="P27" s="10">
        <v>4</v>
      </c>
      <c r="Q27" s="11">
        <v>488</v>
      </c>
      <c r="R27" s="68">
        <v>4</v>
      </c>
      <c r="S27" s="69">
        <v>1197</v>
      </c>
      <c r="T27" s="10">
        <v>5</v>
      </c>
      <c r="U27" s="11"/>
    </row>
    <row r="28" spans="1:21" x14ac:dyDescent="0.3">
      <c r="A28" s="16" t="s">
        <v>22</v>
      </c>
      <c r="B28" s="20"/>
      <c r="C28" s="6">
        <v>304</v>
      </c>
      <c r="D28" s="10"/>
      <c r="E28" s="11">
        <v>576</v>
      </c>
      <c r="F28" s="68"/>
      <c r="G28" s="69">
        <v>1544</v>
      </c>
      <c r="H28" s="83"/>
      <c r="I28" s="84">
        <v>424</v>
      </c>
      <c r="J28" s="68"/>
      <c r="K28" s="69">
        <v>540</v>
      </c>
      <c r="L28" s="10">
        <v>6</v>
      </c>
      <c r="M28" s="11">
        <v>122</v>
      </c>
      <c r="N28" s="3">
        <v>1</v>
      </c>
      <c r="O28" s="2">
        <v>119</v>
      </c>
      <c r="P28" s="10">
        <v>6</v>
      </c>
      <c r="Q28" s="11"/>
      <c r="R28" s="68">
        <v>2</v>
      </c>
      <c r="S28" s="69"/>
      <c r="T28" s="10">
        <v>9</v>
      </c>
      <c r="U28" s="11"/>
    </row>
    <row r="29" spans="1:21" x14ac:dyDescent="0.3">
      <c r="A29" s="16" t="s">
        <v>23</v>
      </c>
      <c r="B29" s="20"/>
      <c r="C29" s="6">
        <v>206</v>
      </c>
      <c r="D29" s="10"/>
      <c r="E29" s="11">
        <v>740</v>
      </c>
      <c r="F29" s="68">
        <v>1</v>
      </c>
      <c r="G29" s="69">
        <v>1101</v>
      </c>
      <c r="H29" s="83"/>
      <c r="I29" s="84"/>
      <c r="J29" s="68"/>
      <c r="K29" s="69">
        <v>740</v>
      </c>
      <c r="L29" s="10">
        <v>3</v>
      </c>
      <c r="M29" s="11"/>
      <c r="N29" s="3">
        <v>1</v>
      </c>
      <c r="O29" s="2">
        <v>92</v>
      </c>
      <c r="P29" s="10">
        <v>4</v>
      </c>
      <c r="Q29" s="11">
        <v>1880</v>
      </c>
      <c r="R29" s="68">
        <v>4</v>
      </c>
      <c r="S29" s="69">
        <v>2037</v>
      </c>
      <c r="T29" s="10"/>
      <c r="U29" s="11"/>
    </row>
    <row r="30" spans="1:21" x14ac:dyDescent="0.3">
      <c r="A30" s="16" t="s">
        <v>24</v>
      </c>
      <c r="B30" s="20"/>
      <c r="C30" s="6">
        <v>265</v>
      </c>
      <c r="D30" s="10"/>
      <c r="E30" s="11">
        <v>598</v>
      </c>
      <c r="F30" s="68">
        <v>1</v>
      </c>
      <c r="G30" s="69">
        <v>1654</v>
      </c>
      <c r="H30" s="83"/>
      <c r="I30" s="84">
        <v>484</v>
      </c>
      <c r="J30" s="68"/>
      <c r="K30" s="69">
        <v>950</v>
      </c>
      <c r="L30" s="10">
        <v>8</v>
      </c>
      <c r="M30" s="11">
        <v>144</v>
      </c>
      <c r="N30" s="3">
        <v>3</v>
      </c>
      <c r="O30" s="2">
        <v>156</v>
      </c>
      <c r="P30" s="10">
        <v>9</v>
      </c>
      <c r="Q30" s="11"/>
      <c r="R30" s="68">
        <v>2</v>
      </c>
      <c r="S30" s="69">
        <v>1291</v>
      </c>
      <c r="T30" s="10">
        <v>7</v>
      </c>
      <c r="U30" s="11"/>
    </row>
    <row r="31" spans="1:21" x14ac:dyDescent="0.3">
      <c r="A31" s="16" t="s">
        <v>25</v>
      </c>
      <c r="B31" s="20"/>
      <c r="C31" s="6">
        <v>338</v>
      </c>
      <c r="D31" s="10"/>
      <c r="E31" s="11">
        <v>1103</v>
      </c>
      <c r="F31" s="68"/>
      <c r="G31" s="69">
        <v>441</v>
      </c>
      <c r="H31" s="83">
        <v>1</v>
      </c>
      <c r="I31" s="84">
        <v>796</v>
      </c>
      <c r="J31" s="68"/>
      <c r="K31" s="69"/>
      <c r="L31" s="10">
        <v>1</v>
      </c>
      <c r="M31" s="11">
        <v>120</v>
      </c>
      <c r="N31" s="3">
        <v>2</v>
      </c>
      <c r="O31" s="2">
        <v>83</v>
      </c>
      <c r="P31" s="10">
        <v>5</v>
      </c>
      <c r="Q31" s="11"/>
      <c r="R31" s="68">
        <v>5</v>
      </c>
      <c r="S31" s="69">
        <v>1863</v>
      </c>
      <c r="T31" s="10">
        <v>5</v>
      </c>
      <c r="U31" s="11"/>
    </row>
    <row r="32" spans="1:21" x14ac:dyDescent="0.3">
      <c r="A32" s="16" t="s">
        <v>26</v>
      </c>
      <c r="B32" s="20"/>
      <c r="C32" s="6">
        <v>329</v>
      </c>
      <c r="D32" s="10"/>
      <c r="E32" s="11">
        <v>680</v>
      </c>
      <c r="F32" s="68"/>
      <c r="G32" s="69"/>
      <c r="H32" s="83">
        <v>1</v>
      </c>
      <c r="I32" s="84">
        <v>836</v>
      </c>
      <c r="J32" s="68"/>
      <c r="K32" s="69">
        <v>1002</v>
      </c>
      <c r="L32" s="10">
        <v>4</v>
      </c>
      <c r="M32" s="11"/>
      <c r="N32" s="3">
        <v>4</v>
      </c>
      <c r="O32" s="2">
        <v>79</v>
      </c>
      <c r="P32" s="10"/>
      <c r="Q32" s="11">
        <v>576</v>
      </c>
      <c r="R32" s="68">
        <v>4</v>
      </c>
      <c r="S32" s="69">
        <v>355</v>
      </c>
      <c r="T32" s="10">
        <v>9</v>
      </c>
      <c r="U32" s="11">
        <v>68</v>
      </c>
    </row>
    <row r="33" spans="1:21" x14ac:dyDescent="0.3">
      <c r="A33" s="16" t="s">
        <v>27</v>
      </c>
      <c r="B33" s="20">
        <v>1</v>
      </c>
      <c r="C33" s="6">
        <v>238</v>
      </c>
      <c r="D33" s="10">
        <v>1</v>
      </c>
      <c r="E33" s="11">
        <v>623</v>
      </c>
      <c r="F33" s="68">
        <v>1</v>
      </c>
      <c r="G33" s="69">
        <v>725</v>
      </c>
      <c r="H33" s="83">
        <v>1</v>
      </c>
      <c r="I33" s="84">
        <v>893</v>
      </c>
      <c r="J33" s="68"/>
      <c r="K33" s="69">
        <v>488</v>
      </c>
      <c r="L33" s="10">
        <v>1</v>
      </c>
      <c r="M33" s="11">
        <v>85</v>
      </c>
      <c r="N33" s="3">
        <v>5</v>
      </c>
      <c r="O33" s="2">
        <v>132</v>
      </c>
      <c r="P33" s="10">
        <v>5</v>
      </c>
      <c r="Q33" s="11">
        <v>269</v>
      </c>
      <c r="R33" s="68">
        <v>6</v>
      </c>
      <c r="S33" s="69"/>
      <c r="T33" s="10">
        <v>16</v>
      </c>
      <c r="U33" s="11">
        <v>130</v>
      </c>
    </row>
    <row r="34" spans="1:21" x14ac:dyDescent="0.3">
      <c r="A34" s="16" t="s">
        <v>28</v>
      </c>
      <c r="B34" s="20"/>
      <c r="C34" s="6">
        <v>163</v>
      </c>
      <c r="D34" s="10"/>
      <c r="E34" s="11">
        <v>766</v>
      </c>
      <c r="F34" s="68"/>
      <c r="G34" s="69"/>
      <c r="H34" s="83"/>
      <c r="I34" s="84">
        <v>124</v>
      </c>
      <c r="J34" s="68"/>
      <c r="K34" s="69">
        <v>901</v>
      </c>
      <c r="L34" s="10">
        <v>12</v>
      </c>
      <c r="M34" s="11">
        <v>141</v>
      </c>
      <c r="N34" s="3">
        <v>4</v>
      </c>
      <c r="O34" s="2">
        <v>135</v>
      </c>
      <c r="P34" s="10">
        <v>4</v>
      </c>
      <c r="Q34" s="11"/>
      <c r="R34" s="68">
        <v>4</v>
      </c>
      <c r="S34" s="69">
        <v>2121</v>
      </c>
      <c r="T34" s="10">
        <v>4</v>
      </c>
      <c r="U34" s="11">
        <v>59</v>
      </c>
    </row>
    <row r="35" spans="1:21" x14ac:dyDescent="0.3">
      <c r="A35" s="16" t="s">
        <v>29</v>
      </c>
      <c r="B35" s="20"/>
      <c r="C35" s="6">
        <v>320</v>
      </c>
      <c r="D35" s="10"/>
      <c r="E35" s="11">
        <v>119</v>
      </c>
      <c r="F35" s="68"/>
      <c r="G35" s="69">
        <v>630</v>
      </c>
      <c r="H35" s="83"/>
      <c r="I35" s="84">
        <v>989</v>
      </c>
      <c r="J35" s="68"/>
      <c r="K35" s="69">
        <v>502</v>
      </c>
      <c r="L35" s="10">
        <v>9</v>
      </c>
      <c r="M35" s="11"/>
      <c r="N35" s="3">
        <v>3</v>
      </c>
      <c r="O35" s="2">
        <v>101</v>
      </c>
      <c r="P35" s="10"/>
      <c r="Q35" s="11">
        <v>1985</v>
      </c>
      <c r="R35" s="68">
        <v>2</v>
      </c>
      <c r="S35" s="69"/>
      <c r="T35" s="10">
        <v>10</v>
      </c>
      <c r="U35" s="11"/>
    </row>
    <row r="36" spans="1:21" x14ac:dyDescent="0.3">
      <c r="A36" s="16" t="s">
        <v>30</v>
      </c>
      <c r="B36" s="20"/>
      <c r="C36" s="6">
        <v>299</v>
      </c>
      <c r="D36" s="10"/>
      <c r="E36" s="11">
        <v>673</v>
      </c>
      <c r="F36" s="68"/>
      <c r="G36" s="69">
        <v>1275</v>
      </c>
      <c r="H36" s="83">
        <v>1</v>
      </c>
      <c r="I36" s="84">
        <v>1433</v>
      </c>
      <c r="J36" s="68"/>
      <c r="K36" s="69">
        <v>1032</v>
      </c>
      <c r="L36" s="10">
        <v>6</v>
      </c>
      <c r="M36" s="11">
        <v>209</v>
      </c>
      <c r="N36" s="3">
        <v>2</v>
      </c>
      <c r="O36" s="2">
        <v>121</v>
      </c>
      <c r="P36" s="10">
        <v>3</v>
      </c>
      <c r="Q36" s="11">
        <v>79</v>
      </c>
      <c r="R36" s="68">
        <v>7</v>
      </c>
      <c r="S36" s="69"/>
      <c r="T36" s="10">
        <v>9</v>
      </c>
      <c r="U36" s="11">
        <v>97</v>
      </c>
    </row>
    <row r="37" spans="1:21" ht="15" thickBot="1" x14ac:dyDescent="0.35">
      <c r="A37" s="16" t="s">
        <v>31</v>
      </c>
      <c r="B37" s="17">
        <v>1</v>
      </c>
      <c r="C37" s="7">
        <v>266</v>
      </c>
      <c r="D37" s="12"/>
      <c r="E37" s="13">
        <v>449</v>
      </c>
      <c r="F37" s="64">
        <v>1</v>
      </c>
      <c r="G37" s="70">
        <v>1347</v>
      </c>
      <c r="H37" s="79">
        <v>1</v>
      </c>
      <c r="I37" s="85">
        <v>1444</v>
      </c>
      <c r="J37" s="64">
        <v>1</v>
      </c>
      <c r="K37" s="70">
        <v>1009</v>
      </c>
      <c r="L37" s="12">
        <v>4</v>
      </c>
      <c r="M37" s="13">
        <v>143</v>
      </c>
      <c r="N37" s="4">
        <v>7</v>
      </c>
      <c r="O37" s="23">
        <v>120</v>
      </c>
      <c r="P37" s="12">
        <v>3</v>
      </c>
      <c r="Q37" s="13"/>
      <c r="R37" s="64">
        <v>1</v>
      </c>
      <c r="S37" s="70">
        <v>1835</v>
      </c>
      <c r="T37" s="12">
        <v>7</v>
      </c>
      <c r="U37" s="13">
        <v>57</v>
      </c>
    </row>
    <row r="38" spans="1:21" x14ac:dyDescent="0.3">
      <c r="A38" s="1" t="s">
        <v>37</v>
      </c>
      <c r="B38" s="26">
        <f>SUM(B6:B37)</f>
        <v>11</v>
      </c>
      <c r="C38" s="27"/>
      <c r="D38" s="24">
        <f>SUM(D6:D37)</f>
        <v>11</v>
      </c>
      <c r="E38" s="31"/>
      <c r="F38" s="91">
        <f>SUM(F6:F37)</f>
        <v>14</v>
      </c>
      <c r="G38" s="72"/>
      <c r="H38" s="34">
        <f>SUM(H6:H37)</f>
        <v>19</v>
      </c>
      <c r="I38" s="35"/>
      <c r="J38" s="71">
        <f>SUM(J6:J37)</f>
        <v>8</v>
      </c>
      <c r="K38" s="72"/>
      <c r="L38" s="34">
        <f>SUM(L6:L37)</f>
        <v>182</v>
      </c>
      <c r="M38" s="31"/>
      <c r="N38" s="26">
        <f>SUM(N6:N37)</f>
        <v>131</v>
      </c>
      <c r="O38" s="86"/>
      <c r="P38" s="34">
        <f>SUM(P6:P37)</f>
        <v>152</v>
      </c>
      <c r="Q38" s="35"/>
      <c r="R38" s="91">
        <f>SUM(R6:R37)</f>
        <v>194</v>
      </c>
      <c r="S38" s="92"/>
      <c r="T38" s="34">
        <f>SUM(T6:T37)</f>
        <v>252</v>
      </c>
      <c r="U38" s="35"/>
    </row>
    <row r="39" spans="1:21" x14ac:dyDescent="0.3">
      <c r="A39" s="1" t="s">
        <v>38</v>
      </c>
      <c r="B39" s="28"/>
      <c r="C39" s="29">
        <f>AVERAGE(C6:C37)</f>
        <v>275.28125</v>
      </c>
      <c r="D39" s="25"/>
      <c r="E39" s="32">
        <f>AVERAGE(E6:E37)</f>
        <v>564.64516129032256</v>
      </c>
      <c r="F39" s="93"/>
      <c r="G39" s="74">
        <f>AVERAGE(G6:G37)</f>
        <v>908.31034482758616</v>
      </c>
      <c r="H39" s="36"/>
      <c r="I39" s="37">
        <f>AVERAGE(I6:I37)</f>
        <v>840.8</v>
      </c>
      <c r="J39" s="73"/>
      <c r="K39" s="74">
        <f>AVERAGE(K6:K37)</f>
        <v>861.64516129032256</v>
      </c>
      <c r="L39" s="36"/>
      <c r="M39" s="32">
        <f>AVERAGE(M6:M37)</f>
        <v>140.72</v>
      </c>
      <c r="N39" s="28"/>
      <c r="O39" s="87">
        <f>AVERAGE(O6:O37)</f>
        <v>109.1</v>
      </c>
      <c r="P39" s="36"/>
      <c r="Q39" s="37">
        <f>AVERAGE(Q6:Q37)</f>
        <v>755.30769230769226</v>
      </c>
      <c r="R39" s="93"/>
      <c r="S39" s="94">
        <f>AVERAGE(S6:S37)</f>
        <v>984.63636363636363</v>
      </c>
      <c r="T39" s="36"/>
      <c r="U39" s="37">
        <f>AVERAGE(U6:U37)</f>
        <v>89.5</v>
      </c>
    </row>
    <row r="40" spans="1:21" x14ac:dyDescent="0.3">
      <c r="A40" s="1" t="s">
        <v>39</v>
      </c>
      <c r="B40" s="28"/>
      <c r="C40" s="30">
        <f>MEDIAN(C6:C37)</f>
        <v>278</v>
      </c>
      <c r="D40" s="25"/>
      <c r="E40" s="33">
        <f>MEDIAN(E6:E37)</f>
        <v>588</v>
      </c>
      <c r="F40" s="93"/>
      <c r="G40" s="75">
        <f>MEDIAN(G6:G37)</f>
        <v>924</v>
      </c>
      <c r="H40" s="36"/>
      <c r="I40" s="38">
        <f>MEDIAN(I6:I37)</f>
        <v>816</v>
      </c>
      <c r="J40" s="73"/>
      <c r="K40" s="75">
        <f>MEDIAN(K6:K37)</f>
        <v>877</v>
      </c>
      <c r="L40" s="36"/>
      <c r="M40" s="33">
        <f>MEDIAN(M6:M37)</f>
        <v>140</v>
      </c>
      <c r="N40" s="28"/>
      <c r="O40" s="88">
        <f>MEDIAN(O6:O37)</f>
        <v>115</v>
      </c>
      <c r="P40" s="36"/>
      <c r="Q40" s="38">
        <f>MEDIAN(Q6:Q37)</f>
        <v>488</v>
      </c>
      <c r="R40" s="93"/>
      <c r="S40" s="95">
        <f>MEDIAN(S6:S37)</f>
        <v>984.5</v>
      </c>
      <c r="T40" s="36"/>
      <c r="U40" s="38">
        <f>MEDIAN(U6:U37)</f>
        <v>83</v>
      </c>
    </row>
    <row r="41" spans="1:21" x14ac:dyDescent="0.3">
      <c r="A41" s="1" t="s">
        <v>40</v>
      </c>
      <c r="B41" s="28"/>
      <c r="C41" s="30">
        <f>MIN(C6:C37)</f>
        <v>163</v>
      </c>
      <c r="D41" s="25"/>
      <c r="E41" s="33">
        <f>MIN(E6:E37)</f>
        <v>103</v>
      </c>
      <c r="F41" s="93"/>
      <c r="G41" s="75">
        <f>MIN(G6:G37)</f>
        <v>203</v>
      </c>
      <c r="H41" s="36"/>
      <c r="I41" s="38">
        <f>MIN(I6:I37)</f>
        <v>120</v>
      </c>
      <c r="J41" s="73"/>
      <c r="K41" s="75">
        <f>MIN(K6:K37)</f>
        <v>183</v>
      </c>
      <c r="L41" s="36"/>
      <c r="M41" s="33">
        <f>MIN(M6:M37)</f>
        <v>45</v>
      </c>
      <c r="N41" s="28"/>
      <c r="O41" s="88">
        <f>MIN(O6:O37)</f>
        <v>20</v>
      </c>
      <c r="P41" s="36"/>
      <c r="Q41" s="38">
        <f>MIN(Q6:Q37)</f>
        <v>79</v>
      </c>
      <c r="R41" s="93"/>
      <c r="S41" s="95">
        <f>MIN(S6:S37)</f>
        <v>161</v>
      </c>
      <c r="T41" s="36"/>
      <c r="U41" s="38">
        <f>MIN(U6:U37)</f>
        <v>52</v>
      </c>
    </row>
    <row r="42" spans="1:21" ht="15" thickBot="1" x14ac:dyDescent="0.35">
      <c r="A42" s="1" t="s">
        <v>41</v>
      </c>
      <c r="B42" s="96"/>
      <c r="C42" s="97">
        <f>MAX(C6:C37)</f>
        <v>338</v>
      </c>
      <c r="D42" s="98"/>
      <c r="E42" s="99">
        <f>MAX(E6:E37)</f>
        <v>1103</v>
      </c>
      <c r="F42" s="100"/>
      <c r="G42" s="101">
        <f>MAX(G6:G37)</f>
        <v>1654</v>
      </c>
      <c r="H42" s="102"/>
      <c r="I42" s="103">
        <f>MAX(I6:I37)</f>
        <v>1893</v>
      </c>
      <c r="J42" s="104"/>
      <c r="K42" s="101">
        <f>MAX(K6:K37)</f>
        <v>1988</v>
      </c>
      <c r="L42" s="102"/>
      <c r="M42" s="99">
        <f>MAX(M6:M37)</f>
        <v>222</v>
      </c>
      <c r="N42" s="96"/>
      <c r="O42" s="105">
        <f>MAX(O6:O37)</f>
        <v>171</v>
      </c>
      <c r="P42" s="102"/>
      <c r="Q42" s="103">
        <f>MAX(Q6:Q37)</f>
        <v>1985</v>
      </c>
      <c r="R42" s="100"/>
      <c r="S42" s="106">
        <f>MAX(S6:S37)</f>
        <v>2121</v>
      </c>
      <c r="T42" s="102"/>
      <c r="U42" s="103">
        <f>MAX(U6:U37)</f>
        <v>153</v>
      </c>
    </row>
  </sheetData>
  <mergeCells count="22">
    <mergeCell ref="H3:I3"/>
    <mergeCell ref="J3:K3"/>
    <mergeCell ref="L3:M3"/>
    <mergeCell ref="A1:S1"/>
    <mergeCell ref="B3:C3"/>
    <mergeCell ref="D3:E3"/>
    <mergeCell ref="T3:U3"/>
    <mergeCell ref="T4:U4"/>
    <mergeCell ref="B2:U2"/>
    <mergeCell ref="L4:M4"/>
    <mergeCell ref="N4:O4"/>
    <mergeCell ref="P4:Q4"/>
    <mergeCell ref="R4:S4"/>
    <mergeCell ref="N3:O3"/>
    <mergeCell ref="P3:Q3"/>
    <mergeCell ref="R3:S3"/>
    <mergeCell ref="B4:C4"/>
    <mergeCell ref="D4:E4"/>
    <mergeCell ref="F4:G4"/>
    <mergeCell ref="H4:I4"/>
    <mergeCell ref="J4:K4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Table S3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2019-11-01T19:12:43Z</dcterms:created>
  <dcterms:modified xsi:type="dcterms:W3CDTF">2020-05-04T03:41:42Z</dcterms:modified>
</cp:coreProperties>
</file>