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de.helquist\Downloads\"/>
    </mc:Choice>
  </mc:AlternateContent>
  <xr:revisionPtr revIDLastSave="0" documentId="13_ncr:1_{FED844A2-4320-490A-9080-65968E42ADC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Entered Daily Stats" sheetId="3" r:id="rId1"/>
    <sheet name="Weekly Average" sheetId="1" r:id="rId2"/>
    <sheet name="Monday" sheetId="27" r:id="rId3"/>
    <sheet name="Tuesday" sheetId="52" r:id="rId4"/>
    <sheet name="Wednesday" sheetId="50" r:id="rId5"/>
    <sheet name="Thursday" sheetId="51" r:id="rId6"/>
    <sheet name="Friday" sheetId="48" r:id="rId7"/>
    <sheet name="Saturday" sheetId="4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9" i="1" l="1"/>
  <c r="E39" i="50" l="1"/>
  <c r="AR257" i="3" l="1"/>
  <c r="AQ257" i="3"/>
  <c r="AP257" i="3"/>
  <c r="AO257" i="3"/>
  <c r="AN257" i="3"/>
  <c r="AM257" i="3"/>
  <c r="AK257" i="3"/>
  <c r="P257" i="3" s="1"/>
  <c r="AJ257" i="3"/>
  <c r="AI257" i="3"/>
  <c r="AH257" i="3"/>
  <c r="F257" i="3" s="1"/>
  <c r="AG257" i="3"/>
  <c r="AF257" i="3"/>
  <c r="AB257" i="3"/>
  <c r="AA257" i="3"/>
  <c r="Z257" i="3"/>
  <c r="Y257" i="3"/>
  <c r="U257" i="3"/>
  <c r="S257" i="3"/>
  <c r="R257" i="3"/>
  <c r="N257" i="3"/>
  <c r="L257" i="3"/>
  <c r="K257" i="3"/>
  <c r="I257" i="3"/>
  <c r="G257" i="3"/>
  <c r="E257" i="3"/>
  <c r="D257" i="3"/>
  <c r="AR228" i="3"/>
  <c r="AQ228" i="3"/>
  <c r="AP228" i="3"/>
  <c r="AO228" i="3"/>
  <c r="AN228" i="3"/>
  <c r="AM228" i="3"/>
  <c r="AK228" i="3"/>
  <c r="W228" i="3" s="1"/>
  <c r="AJ228" i="3"/>
  <c r="O228" i="3" s="1"/>
  <c r="AI228" i="3"/>
  <c r="AH228" i="3"/>
  <c r="AG228" i="3"/>
  <c r="L228" i="3" s="1"/>
  <c r="AF228" i="3"/>
  <c r="AB228" i="3"/>
  <c r="AA228" i="3"/>
  <c r="Z228" i="3"/>
  <c r="Y228" i="3"/>
  <c r="T228" i="3"/>
  <c r="S228" i="3"/>
  <c r="R228" i="3"/>
  <c r="P228" i="3"/>
  <c r="N228" i="3"/>
  <c r="M228" i="3"/>
  <c r="K228" i="3"/>
  <c r="I228" i="3"/>
  <c r="G228" i="3"/>
  <c r="F228" i="3"/>
  <c r="E228" i="3"/>
  <c r="D228" i="3"/>
  <c r="AR199" i="3"/>
  <c r="AQ199" i="3"/>
  <c r="AP199" i="3"/>
  <c r="AO199" i="3"/>
  <c r="AN199" i="3"/>
  <c r="AM199" i="3"/>
  <c r="AK199" i="3"/>
  <c r="AJ199" i="3"/>
  <c r="O199" i="3" s="1"/>
  <c r="AI199" i="3"/>
  <c r="U199" i="3" s="1"/>
  <c r="AH199" i="3"/>
  <c r="AG199" i="3"/>
  <c r="AF199" i="3"/>
  <c r="AD199" i="3"/>
  <c r="AC199" i="3"/>
  <c r="AA199" i="3"/>
  <c r="Z199" i="3"/>
  <c r="Y199" i="3"/>
  <c r="W199" i="3"/>
  <c r="T199" i="3"/>
  <c r="S199" i="3"/>
  <c r="R199" i="3"/>
  <c r="P199" i="3"/>
  <c r="M199" i="3"/>
  <c r="L199" i="3"/>
  <c r="K199" i="3"/>
  <c r="I199" i="3"/>
  <c r="H199" i="3"/>
  <c r="G199" i="3"/>
  <c r="F199" i="3"/>
  <c r="E199" i="3"/>
  <c r="D199" i="3"/>
  <c r="AR170" i="3"/>
  <c r="AQ170" i="3"/>
  <c r="AP170" i="3"/>
  <c r="AO170" i="3"/>
  <c r="AN170" i="3"/>
  <c r="AM170" i="3"/>
  <c r="AK170" i="3"/>
  <c r="AJ170" i="3"/>
  <c r="O170" i="3" s="1"/>
  <c r="AI170" i="3"/>
  <c r="AB170" i="3" s="1"/>
  <c r="AH170" i="3"/>
  <c r="AG170" i="3"/>
  <c r="Z170" i="3" s="1"/>
  <c r="AF170" i="3"/>
  <c r="Y170" i="3" s="1"/>
  <c r="AD170" i="3"/>
  <c r="AA170" i="3"/>
  <c r="W170" i="3"/>
  <c r="U170" i="3"/>
  <c r="T170" i="3"/>
  <c r="R170" i="3"/>
  <c r="P170" i="3"/>
  <c r="N170" i="3"/>
  <c r="M170" i="3"/>
  <c r="L170" i="3"/>
  <c r="K170" i="3"/>
  <c r="I170" i="3"/>
  <c r="H170" i="3"/>
  <c r="G170" i="3"/>
  <c r="F170" i="3"/>
  <c r="E170" i="3"/>
  <c r="D170" i="3"/>
  <c r="AR141" i="3"/>
  <c r="AQ141" i="3"/>
  <c r="AP141" i="3"/>
  <c r="AO141" i="3"/>
  <c r="AN141" i="3"/>
  <c r="AM141" i="3"/>
  <c r="AK141" i="3"/>
  <c r="AJ141" i="3"/>
  <c r="O141" i="3" s="1"/>
  <c r="AI141" i="3"/>
  <c r="AB141" i="3" s="1"/>
  <c r="AH141" i="3"/>
  <c r="AG141" i="3"/>
  <c r="AF141" i="3"/>
  <c r="AD141" i="3"/>
  <c r="AC141" i="3"/>
  <c r="AA141" i="3"/>
  <c r="Z141" i="3"/>
  <c r="Y141" i="3"/>
  <c r="W141" i="3"/>
  <c r="U141" i="3"/>
  <c r="T141" i="3"/>
  <c r="S141" i="3"/>
  <c r="R141" i="3"/>
  <c r="P141" i="3"/>
  <c r="N141" i="3"/>
  <c r="M141" i="3"/>
  <c r="L141" i="3"/>
  <c r="K141" i="3"/>
  <c r="I141" i="3"/>
  <c r="H141" i="3"/>
  <c r="G141" i="3"/>
  <c r="F141" i="3"/>
  <c r="E141" i="3"/>
  <c r="D141" i="3"/>
  <c r="AR112" i="3"/>
  <c r="AQ112" i="3"/>
  <c r="AP112" i="3"/>
  <c r="AO112" i="3"/>
  <c r="AN112" i="3"/>
  <c r="AM112" i="3"/>
  <c r="AK112" i="3"/>
  <c r="AJ112" i="3"/>
  <c r="AI112" i="3"/>
  <c r="U112" i="3" s="1"/>
  <c r="AH112" i="3"/>
  <c r="AG112" i="3"/>
  <c r="AF112" i="3"/>
  <c r="AD112" i="3"/>
  <c r="W112" i="3"/>
  <c r="V112" i="3"/>
  <c r="P112" i="3"/>
  <c r="O112" i="3"/>
  <c r="N112" i="3"/>
  <c r="M112" i="3"/>
  <c r="I112" i="3"/>
  <c r="H112" i="3"/>
  <c r="G112" i="3"/>
  <c r="E112" i="3"/>
  <c r="AR83" i="3"/>
  <c r="AQ83" i="3"/>
  <c r="AP83" i="3"/>
  <c r="AO83" i="3"/>
  <c r="AN83" i="3"/>
  <c r="AM83" i="3"/>
  <c r="AK83" i="3"/>
  <c r="AJ83" i="3"/>
  <c r="AI83" i="3"/>
  <c r="N83" i="3" s="1"/>
  <c r="AH83" i="3"/>
  <c r="AA83" i="3" s="1"/>
  <c r="AG83" i="3"/>
  <c r="AF83" i="3"/>
  <c r="AD83" i="3"/>
  <c r="AC83" i="3"/>
  <c r="Z83" i="3"/>
  <c r="Y83" i="3"/>
  <c r="W83" i="3"/>
  <c r="V83" i="3"/>
  <c r="U83" i="3"/>
  <c r="T83" i="3"/>
  <c r="S83" i="3"/>
  <c r="R83" i="3"/>
  <c r="P83" i="3"/>
  <c r="O83" i="3"/>
  <c r="M83" i="3"/>
  <c r="L83" i="3"/>
  <c r="K83" i="3"/>
  <c r="I83" i="3"/>
  <c r="H83" i="3"/>
  <c r="G83" i="3"/>
  <c r="F83" i="3"/>
  <c r="E83" i="3"/>
  <c r="D83" i="3"/>
  <c r="AR54" i="3"/>
  <c r="AQ54" i="3"/>
  <c r="AP54" i="3"/>
  <c r="AO54" i="3"/>
  <c r="AN54" i="3"/>
  <c r="AM54" i="3"/>
  <c r="AK54" i="3"/>
  <c r="AJ54" i="3"/>
  <c r="V54" i="3" s="1"/>
  <c r="AI54" i="3"/>
  <c r="N54" i="3" s="1"/>
  <c r="AH54" i="3"/>
  <c r="M54" i="3" s="1"/>
  <c r="AG54" i="3"/>
  <c r="AF54" i="3"/>
  <c r="AD54" i="3"/>
  <c r="AC54" i="3"/>
  <c r="Z54" i="3"/>
  <c r="Y54" i="3"/>
  <c r="W54" i="3"/>
  <c r="S54" i="3"/>
  <c r="R54" i="3"/>
  <c r="P54" i="3"/>
  <c r="O54" i="3"/>
  <c r="L54" i="3"/>
  <c r="K54" i="3"/>
  <c r="I54" i="3"/>
  <c r="H54" i="3"/>
  <c r="G54" i="3"/>
  <c r="E54" i="3"/>
  <c r="D54" i="3"/>
  <c r="AQ25" i="3"/>
  <c r="AO25" i="3"/>
  <c r="AM25" i="3"/>
  <c r="AK25" i="3"/>
  <c r="AD25" i="3" s="1"/>
  <c r="AJ25" i="3"/>
  <c r="AC25" i="3" s="1"/>
  <c r="AI25" i="3"/>
  <c r="N25" i="3" s="1"/>
  <c r="AG25" i="3"/>
  <c r="E25" i="3" s="1"/>
  <c r="AF25" i="3"/>
  <c r="R25" i="3" s="1"/>
  <c r="P25" i="3"/>
  <c r="I25" i="3"/>
  <c r="AR25" i="3"/>
  <c r="AP25" i="3"/>
  <c r="AN25" i="3"/>
  <c r="AH25" i="3"/>
  <c r="AA25" i="3"/>
  <c r="AK262" i="3" l="1"/>
  <c r="I262" i="3"/>
  <c r="P262" i="3"/>
  <c r="AC112" i="3"/>
  <c r="AJ262" i="3"/>
  <c r="U228" i="3"/>
  <c r="AI262" i="3"/>
  <c r="F112" i="3"/>
  <c r="AH262" i="3"/>
  <c r="E262" i="3"/>
  <c r="L112" i="3"/>
  <c r="AG262" i="3"/>
  <c r="Y112" i="3"/>
  <c r="AF262" i="3"/>
  <c r="T25" i="3"/>
  <c r="M25" i="3"/>
  <c r="F25" i="3"/>
  <c r="O257" i="3"/>
  <c r="H257" i="3"/>
  <c r="AC257" i="3"/>
  <c r="AD257" i="3"/>
  <c r="T257" i="3"/>
  <c r="M257" i="3"/>
  <c r="M262" i="3" s="1"/>
  <c r="V257" i="3"/>
  <c r="W257" i="3"/>
  <c r="W262" i="3" s="1"/>
  <c r="AC228" i="3"/>
  <c r="AD228" i="3"/>
  <c r="AD262" i="3" s="1"/>
  <c r="V228" i="3"/>
  <c r="H228" i="3"/>
  <c r="AB199" i="3"/>
  <c r="V199" i="3"/>
  <c r="N199" i="3"/>
  <c r="N262" i="3" s="1"/>
  <c r="S170" i="3"/>
  <c r="AC170" i="3"/>
  <c r="V170" i="3"/>
  <c r="V141" i="3"/>
  <c r="S112" i="3"/>
  <c r="AB112" i="3"/>
  <c r="R112" i="3"/>
  <c r="R262" i="3" s="1"/>
  <c r="AA112" i="3"/>
  <c r="K112" i="3"/>
  <c r="T112" i="3"/>
  <c r="D112" i="3"/>
  <c r="Z112" i="3"/>
  <c r="AB83" i="3"/>
  <c r="AA54" i="3"/>
  <c r="AB54" i="3"/>
  <c r="U54" i="3"/>
  <c r="F54" i="3"/>
  <c r="T54" i="3"/>
  <c r="W25" i="3"/>
  <c r="V25" i="3"/>
  <c r="O25" i="3"/>
  <c r="O262" i="3" s="1"/>
  <c r="H25" i="3"/>
  <c r="U25" i="3"/>
  <c r="AB25" i="3"/>
  <c r="G25" i="3"/>
  <c r="G262" i="3" s="1"/>
  <c r="L25" i="3"/>
  <c r="S25" i="3"/>
  <c r="Z25" i="3"/>
  <c r="D25" i="3"/>
  <c r="K25" i="3"/>
  <c r="Y25" i="3"/>
  <c r="T256" i="1"/>
  <c r="M256" i="1"/>
  <c r="J256" i="1"/>
  <c r="H256" i="1"/>
  <c r="F256" i="1"/>
  <c r="D256" i="1"/>
  <c r="B256" i="1"/>
  <c r="R256" i="1" s="1"/>
  <c r="T255" i="1"/>
  <c r="M255" i="1"/>
  <c r="J255" i="1"/>
  <c r="H255" i="1"/>
  <c r="F255" i="1"/>
  <c r="D255" i="1"/>
  <c r="B255" i="1"/>
  <c r="R255" i="1" s="1"/>
  <c r="T254" i="1"/>
  <c r="M254" i="1"/>
  <c r="J254" i="1"/>
  <c r="P254" i="1" s="1"/>
  <c r="H254" i="1"/>
  <c r="F254" i="1"/>
  <c r="D254" i="1"/>
  <c r="B254" i="1"/>
  <c r="R254" i="1" s="1"/>
  <c r="T253" i="1"/>
  <c r="M253" i="1"/>
  <c r="J253" i="1"/>
  <c r="H253" i="1"/>
  <c r="F253" i="1"/>
  <c r="D253" i="1"/>
  <c r="B253" i="1"/>
  <c r="R253" i="1" s="1"/>
  <c r="T252" i="1"/>
  <c r="M252" i="1"/>
  <c r="J252" i="1"/>
  <c r="H252" i="1"/>
  <c r="F252" i="1"/>
  <c r="D252" i="1"/>
  <c r="B252" i="1"/>
  <c r="R252" i="1" s="1"/>
  <c r="T251" i="1"/>
  <c r="M251" i="1"/>
  <c r="J251" i="1"/>
  <c r="P251" i="1" s="1"/>
  <c r="H251" i="1"/>
  <c r="F251" i="1"/>
  <c r="D251" i="1"/>
  <c r="B251" i="1"/>
  <c r="R251" i="1" s="1"/>
  <c r="T250" i="1"/>
  <c r="M250" i="1"/>
  <c r="J250" i="1"/>
  <c r="H250" i="1"/>
  <c r="F250" i="1"/>
  <c r="D250" i="1"/>
  <c r="B250" i="1"/>
  <c r="R250" i="1" s="1"/>
  <c r="T249" i="1"/>
  <c r="M249" i="1"/>
  <c r="J249" i="1"/>
  <c r="H249" i="1"/>
  <c r="F249" i="1"/>
  <c r="D249" i="1"/>
  <c r="B249" i="1"/>
  <c r="R249" i="1" s="1"/>
  <c r="T248" i="1"/>
  <c r="M248" i="1"/>
  <c r="J248" i="1"/>
  <c r="H248" i="1"/>
  <c r="F248" i="1"/>
  <c r="D248" i="1"/>
  <c r="B248" i="1"/>
  <c r="R248" i="1" s="1"/>
  <c r="T247" i="1"/>
  <c r="M247" i="1"/>
  <c r="J247" i="1"/>
  <c r="H247" i="1"/>
  <c r="F247" i="1"/>
  <c r="D247" i="1"/>
  <c r="B247" i="1"/>
  <c r="R247" i="1" s="1"/>
  <c r="T246" i="1"/>
  <c r="M246" i="1"/>
  <c r="J246" i="1"/>
  <c r="H246" i="1"/>
  <c r="F246" i="1"/>
  <c r="D246" i="1"/>
  <c r="B246" i="1"/>
  <c r="R246" i="1" s="1"/>
  <c r="T245" i="1"/>
  <c r="M245" i="1"/>
  <c r="J245" i="1"/>
  <c r="H245" i="1"/>
  <c r="F245" i="1"/>
  <c r="D245" i="1"/>
  <c r="B245" i="1"/>
  <c r="R245" i="1" s="1"/>
  <c r="T244" i="1"/>
  <c r="M244" i="1"/>
  <c r="J244" i="1"/>
  <c r="H244" i="1"/>
  <c r="F244" i="1"/>
  <c r="D244" i="1"/>
  <c r="B244" i="1"/>
  <c r="R244" i="1" s="1"/>
  <c r="T243" i="1"/>
  <c r="M243" i="1"/>
  <c r="J243" i="1"/>
  <c r="H243" i="1"/>
  <c r="F243" i="1"/>
  <c r="D243" i="1"/>
  <c r="B243" i="1"/>
  <c r="R243" i="1" s="1"/>
  <c r="T242" i="1"/>
  <c r="M242" i="1"/>
  <c r="J242" i="1"/>
  <c r="H242" i="1"/>
  <c r="F242" i="1"/>
  <c r="D242" i="1"/>
  <c r="B242" i="1"/>
  <c r="R242" i="1" s="1"/>
  <c r="T241" i="1"/>
  <c r="M241" i="1"/>
  <c r="J241" i="1"/>
  <c r="H241" i="1"/>
  <c r="F241" i="1"/>
  <c r="D241" i="1"/>
  <c r="B241" i="1"/>
  <c r="R241" i="1" s="1"/>
  <c r="T240" i="1"/>
  <c r="M240" i="1"/>
  <c r="J240" i="1"/>
  <c r="H240" i="1"/>
  <c r="F240" i="1"/>
  <c r="D240" i="1"/>
  <c r="B240" i="1"/>
  <c r="R240" i="1" s="1"/>
  <c r="T239" i="1"/>
  <c r="M239" i="1"/>
  <c r="J239" i="1"/>
  <c r="H239" i="1"/>
  <c r="F239" i="1"/>
  <c r="D239" i="1"/>
  <c r="B239" i="1"/>
  <c r="R239" i="1" s="1"/>
  <c r="T238" i="1"/>
  <c r="M238" i="1"/>
  <c r="J238" i="1"/>
  <c r="H238" i="1"/>
  <c r="F238" i="1"/>
  <c r="D238" i="1"/>
  <c r="B238" i="1"/>
  <c r="R238" i="1" s="1"/>
  <c r="T237" i="1"/>
  <c r="M237" i="1"/>
  <c r="M258" i="1" s="1"/>
  <c r="J237" i="1"/>
  <c r="H237" i="1"/>
  <c r="F237" i="1"/>
  <c r="F258" i="1" s="1"/>
  <c r="D237" i="1"/>
  <c r="B237" i="1"/>
  <c r="R237" i="1" s="1"/>
  <c r="A233" i="1"/>
  <c r="T227" i="1"/>
  <c r="M227" i="1"/>
  <c r="J227" i="1"/>
  <c r="H227" i="1"/>
  <c r="F227" i="1"/>
  <c r="D227" i="1"/>
  <c r="B227" i="1"/>
  <c r="R227" i="1" s="1"/>
  <c r="T226" i="1"/>
  <c r="M226" i="1"/>
  <c r="J226" i="1"/>
  <c r="P226" i="1" s="1"/>
  <c r="H226" i="1"/>
  <c r="F226" i="1"/>
  <c r="D226" i="1"/>
  <c r="B226" i="1"/>
  <c r="R226" i="1" s="1"/>
  <c r="T225" i="1"/>
  <c r="M225" i="1"/>
  <c r="J225" i="1"/>
  <c r="P225" i="1" s="1"/>
  <c r="H225" i="1"/>
  <c r="F225" i="1"/>
  <c r="D225" i="1"/>
  <c r="B225" i="1"/>
  <c r="R225" i="1" s="1"/>
  <c r="T224" i="1"/>
  <c r="M224" i="1"/>
  <c r="J224" i="1"/>
  <c r="P224" i="1" s="1"/>
  <c r="H224" i="1"/>
  <c r="F224" i="1"/>
  <c r="D224" i="1"/>
  <c r="B224" i="1"/>
  <c r="R224" i="1" s="1"/>
  <c r="T223" i="1"/>
  <c r="M223" i="1"/>
  <c r="J223" i="1"/>
  <c r="P223" i="1" s="1"/>
  <c r="H223" i="1"/>
  <c r="F223" i="1"/>
  <c r="D223" i="1"/>
  <c r="B223" i="1"/>
  <c r="R223" i="1" s="1"/>
  <c r="T222" i="1"/>
  <c r="M222" i="1"/>
  <c r="J222" i="1"/>
  <c r="P222" i="1" s="1"/>
  <c r="H222" i="1"/>
  <c r="F222" i="1"/>
  <c r="D222" i="1"/>
  <c r="B222" i="1"/>
  <c r="R222" i="1" s="1"/>
  <c r="T221" i="1"/>
  <c r="M221" i="1"/>
  <c r="J221" i="1"/>
  <c r="H221" i="1"/>
  <c r="F221" i="1"/>
  <c r="D221" i="1"/>
  <c r="B221" i="1"/>
  <c r="R221" i="1" s="1"/>
  <c r="T220" i="1"/>
  <c r="M220" i="1"/>
  <c r="J220" i="1"/>
  <c r="P220" i="1" s="1"/>
  <c r="H220" i="1"/>
  <c r="F220" i="1"/>
  <c r="D220" i="1"/>
  <c r="B220" i="1"/>
  <c r="R220" i="1" s="1"/>
  <c r="T219" i="1"/>
  <c r="M219" i="1"/>
  <c r="J219" i="1"/>
  <c r="H219" i="1"/>
  <c r="F219" i="1"/>
  <c r="D219" i="1"/>
  <c r="B219" i="1"/>
  <c r="R219" i="1" s="1"/>
  <c r="T218" i="1"/>
  <c r="M218" i="1"/>
  <c r="J218" i="1"/>
  <c r="H218" i="1"/>
  <c r="F218" i="1"/>
  <c r="D218" i="1"/>
  <c r="B218" i="1"/>
  <c r="R218" i="1" s="1"/>
  <c r="T217" i="1"/>
  <c r="M217" i="1"/>
  <c r="J217" i="1"/>
  <c r="H217" i="1"/>
  <c r="F217" i="1"/>
  <c r="D217" i="1"/>
  <c r="B217" i="1"/>
  <c r="R217" i="1" s="1"/>
  <c r="T216" i="1"/>
  <c r="M216" i="1"/>
  <c r="J216" i="1"/>
  <c r="H216" i="1"/>
  <c r="F216" i="1"/>
  <c r="D216" i="1"/>
  <c r="B216" i="1"/>
  <c r="R216" i="1" s="1"/>
  <c r="T215" i="1"/>
  <c r="M215" i="1"/>
  <c r="J215" i="1"/>
  <c r="H215" i="1"/>
  <c r="F215" i="1"/>
  <c r="D215" i="1"/>
  <c r="B215" i="1"/>
  <c r="R215" i="1" s="1"/>
  <c r="T214" i="1"/>
  <c r="M214" i="1"/>
  <c r="J214" i="1"/>
  <c r="H214" i="1"/>
  <c r="F214" i="1"/>
  <c r="D214" i="1"/>
  <c r="B214" i="1"/>
  <c r="R214" i="1" s="1"/>
  <c r="T213" i="1"/>
  <c r="M213" i="1"/>
  <c r="J213" i="1"/>
  <c r="H213" i="1"/>
  <c r="F213" i="1"/>
  <c r="D213" i="1"/>
  <c r="B213" i="1"/>
  <c r="R213" i="1" s="1"/>
  <c r="T212" i="1"/>
  <c r="M212" i="1"/>
  <c r="J212" i="1"/>
  <c r="H212" i="1"/>
  <c r="F212" i="1"/>
  <c r="D212" i="1"/>
  <c r="B212" i="1"/>
  <c r="R212" i="1" s="1"/>
  <c r="T211" i="1"/>
  <c r="M211" i="1"/>
  <c r="J211" i="1"/>
  <c r="H211" i="1"/>
  <c r="F211" i="1"/>
  <c r="D211" i="1"/>
  <c r="B211" i="1"/>
  <c r="R211" i="1" s="1"/>
  <c r="T210" i="1"/>
  <c r="M210" i="1"/>
  <c r="J210" i="1"/>
  <c r="H210" i="1"/>
  <c r="F210" i="1"/>
  <c r="D210" i="1"/>
  <c r="B210" i="1"/>
  <c r="R210" i="1" s="1"/>
  <c r="T209" i="1"/>
  <c r="M209" i="1"/>
  <c r="J209" i="1"/>
  <c r="H209" i="1"/>
  <c r="F209" i="1"/>
  <c r="D209" i="1"/>
  <c r="B209" i="1"/>
  <c r="R209" i="1" s="1"/>
  <c r="T208" i="1"/>
  <c r="T229" i="1" s="1"/>
  <c r="M208" i="1"/>
  <c r="J208" i="1"/>
  <c r="H208" i="1"/>
  <c r="F208" i="1"/>
  <c r="F229" i="1" s="1"/>
  <c r="D208" i="1"/>
  <c r="B208" i="1"/>
  <c r="R208" i="1" s="1"/>
  <c r="A204" i="1"/>
  <c r="T198" i="1"/>
  <c r="M198" i="1"/>
  <c r="J198" i="1"/>
  <c r="P198" i="1" s="1"/>
  <c r="H198" i="1"/>
  <c r="F198" i="1"/>
  <c r="D198" i="1"/>
  <c r="B198" i="1"/>
  <c r="R198" i="1" s="1"/>
  <c r="T197" i="1"/>
  <c r="M197" i="1"/>
  <c r="J197" i="1"/>
  <c r="P197" i="1" s="1"/>
  <c r="H197" i="1"/>
  <c r="F197" i="1"/>
  <c r="D197" i="1"/>
  <c r="B197" i="1"/>
  <c r="R197" i="1" s="1"/>
  <c r="T196" i="1"/>
  <c r="M196" i="1"/>
  <c r="J196" i="1"/>
  <c r="P196" i="1" s="1"/>
  <c r="H196" i="1"/>
  <c r="F196" i="1"/>
  <c r="D196" i="1"/>
  <c r="B196" i="1"/>
  <c r="R196" i="1" s="1"/>
  <c r="T195" i="1"/>
  <c r="M195" i="1"/>
  <c r="J195" i="1"/>
  <c r="P195" i="1" s="1"/>
  <c r="H195" i="1"/>
  <c r="F195" i="1"/>
  <c r="D195" i="1"/>
  <c r="B195" i="1"/>
  <c r="R195" i="1" s="1"/>
  <c r="T194" i="1"/>
  <c r="M194" i="1"/>
  <c r="J194" i="1"/>
  <c r="P194" i="1" s="1"/>
  <c r="H194" i="1"/>
  <c r="F194" i="1"/>
  <c r="D194" i="1"/>
  <c r="B194" i="1"/>
  <c r="R194" i="1" s="1"/>
  <c r="T193" i="1"/>
  <c r="M193" i="1"/>
  <c r="J193" i="1"/>
  <c r="P193" i="1" s="1"/>
  <c r="H193" i="1"/>
  <c r="F193" i="1"/>
  <c r="D193" i="1"/>
  <c r="B193" i="1"/>
  <c r="R193" i="1" s="1"/>
  <c r="T192" i="1"/>
  <c r="M192" i="1"/>
  <c r="J192" i="1"/>
  <c r="H192" i="1"/>
  <c r="F192" i="1"/>
  <c r="D192" i="1"/>
  <c r="B192" i="1"/>
  <c r="R192" i="1" s="1"/>
  <c r="T191" i="1"/>
  <c r="M191" i="1"/>
  <c r="J191" i="1"/>
  <c r="H191" i="1"/>
  <c r="F191" i="1"/>
  <c r="D191" i="1"/>
  <c r="B191" i="1"/>
  <c r="R191" i="1" s="1"/>
  <c r="T190" i="1"/>
  <c r="M190" i="1"/>
  <c r="J190" i="1"/>
  <c r="H190" i="1"/>
  <c r="F190" i="1"/>
  <c r="D190" i="1"/>
  <c r="B190" i="1"/>
  <c r="R190" i="1" s="1"/>
  <c r="T189" i="1"/>
  <c r="M189" i="1"/>
  <c r="J189" i="1"/>
  <c r="H189" i="1"/>
  <c r="F189" i="1"/>
  <c r="D189" i="1"/>
  <c r="B189" i="1"/>
  <c r="R189" i="1" s="1"/>
  <c r="T188" i="1"/>
  <c r="M188" i="1"/>
  <c r="J188" i="1"/>
  <c r="H188" i="1"/>
  <c r="F188" i="1"/>
  <c r="D188" i="1"/>
  <c r="B188" i="1"/>
  <c r="R188" i="1" s="1"/>
  <c r="T187" i="1"/>
  <c r="M187" i="1"/>
  <c r="J187" i="1"/>
  <c r="H187" i="1"/>
  <c r="F187" i="1"/>
  <c r="D187" i="1"/>
  <c r="B187" i="1"/>
  <c r="R187" i="1" s="1"/>
  <c r="T186" i="1"/>
  <c r="M186" i="1"/>
  <c r="J186" i="1"/>
  <c r="H186" i="1"/>
  <c r="F186" i="1"/>
  <c r="D186" i="1"/>
  <c r="B186" i="1"/>
  <c r="R186" i="1" s="1"/>
  <c r="T185" i="1"/>
  <c r="M185" i="1"/>
  <c r="J185" i="1"/>
  <c r="H185" i="1"/>
  <c r="F185" i="1"/>
  <c r="D185" i="1"/>
  <c r="B185" i="1"/>
  <c r="R185" i="1" s="1"/>
  <c r="T184" i="1"/>
  <c r="M184" i="1"/>
  <c r="J184" i="1"/>
  <c r="H184" i="1"/>
  <c r="F184" i="1"/>
  <c r="D184" i="1"/>
  <c r="B184" i="1"/>
  <c r="R184" i="1" s="1"/>
  <c r="T183" i="1"/>
  <c r="M183" i="1"/>
  <c r="J183" i="1"/>
  <c r="H183" i="1"/>
  <c r="F183" i="1"/>
  <c r="D183" i="1"/>
  <c r="B183" i="1"/>
  <c r="R183" i="1" s="1"/>
  <c r="T182" i="1"/>
  <c r="M182" i="1"/>
  <c r="J182" i="1"/>
  <c r="H182" i="1"/>
  <c r="F182" i="1"/>
  <c r="D182" i="1"/>
  <c r="B182" i="1"/>
  <c r="R182" i="1" s="1"/>
  <c r="T181" i="1"/>
  <c r="M181" i="1"/>
  <c r="J181" i="1"/>
  <c r="H181" i="1"/>
  <c r="F181" i="1"/>
  <c r="D181" i="1"/>
  <c r="B181" i="1"/>
  <c r="R181" i="1" s="1"/>
  <c r="T180" i="1"/>
  <c r="M180" i="1"/>
  <c r="J180" i="1"/>
  <c r="H180" i="1"/>
  <c r="F180" i="1"/>
  <c r="D180" i="1"/>
  <c r="B180" i="1"/>
  <c r="R180" i="1" s="1"/>
  <c r="T179" i="1"/>
  <c r="M179" i="1"/>
  <c r="M200" i="1" s="1"/>
  <c r="J179" i="1"/>
  <c r="J200" i="1" s="1"/>
  <c r="H179" i="1"/>
  <c r="F179" i="1"/>
  <c r="D179" i="1"/>
  <c r="B179" i="1"/>
  <c r="R179" i="1" s="1"/>
  <c r="A175" i="1"/>
  <c r="T169" i="1"/>
  <c r="M169" i="1"/>
  <c r="J169" i="1"/>
  <c r="H169" i="1"/>
  <c r="F169" i="1"/>
  <c r="D169" i="1"/>
  <c r="B169" i="1"/>
  <c r="R169" i="1" s="1"/>
  <c r="T168" i="1"/>
  <c r="M168" i="1"/>
  <c r="J168" i="1"/>
  <c r="H168" i="1"/>
  <c r="F168" i="1"/>
  <c r="D168" i="1"/>
  <c r="B168" i="1"/>
  <c r="R168" i="1" s="1"/>
  <c r="T167" i="1"/>
  <c r="M167" i="1"/>
  <c r="J167" i="1"/>
  <c r="H167" i="1"/>
  <c r="F167" i="1"/>
  <c r="D167" i="1"/>
  <c r="B167" i="1"/>
  <c r="R167" i="1" s="1"/>
  <c r="T166" i="1"/>
  <c r="M166" i="1"/>
  <c r="J166" i="1"/>
  <c r="P166" i="1" s="1"/>
  <c r="H166" i="1"/>
  <c r="F166" i="1"/>
  <c r="D166" i="1"/>
  <c r="B166" i="1"/>
  <c r="R166" i="1" s="1"/>
  <c r="T165" i="1"/>
  <c r="M165" i="1"/>
  <c r="J165" i="1"/>
  <c r="P165" i="1" s="1"/>
  <c r="H165" i="1"/>
  <c r="F165" i="1"/>
  <c r="D165" i="1"/>
  <c r="B165" i="1"/>
  <c r="R165" i="1" s="1"/>
  <c r="T164" i="1"/>
  <c r="M164" i="1"/>
  <c r="J164" i="1"/>
  <c r="H164" i="1"/>
  <c r="F164" i="1"/>
  <c r="D164" i="1"/>
  <c r="B164" i="1"/>
  <c r="R164" i="1" s="1"/>
  <c r="T163" i="1"/>
  <c r="M163" i="1"/>
  <c r="J163" i="1"/>
  <c r="H163" i="1"/>
  <c r="F163" i="1"/>
  <c r="D163" i="1"/>
  <c r="B163" i="1"/>
  <c r="R163" i="1" s="1"/>
  <c r="T162" i="1"/>
  <c r="M162" i="1"/>
  <c r="J162" i="1"/>
  <c r="H162" i="1"/>
  <c r="F162" i="1"/>
  <c r="D162" i="1"/>
  <c r="B162" i="1"/>
  <c r="R162" i="1" s="1"/>
  <c r="T161" i="1"/>
  <c r="M161" i="1"/>
  <c r="J161" i="1"/>
  <c r="H161" i="1"/>
  <c r="F161" i="1"/>
  <c r="D161" i="1"/>
  <c r="B161" i="1"/>
  <c r="R161" i="1" s="1"/>
  <c r="T160" i="1"/>
  <c r="M160" i="1"/>
  <c r="J160" i="1"/>
  <c r="H160" i="1"/>
  <c r="F160" i="1"/>
  <c r="D160" i="1"/>
  <c r="B160" i="1"/>
  <c r="R160" i="1" s="1"/>
  <c r="T159" i="1"/>
  <c r="M159" i="1"/>
  <c r="J159" i="1"/>
  <c r="H159" i="1"/>
  <c r="F159" i="1"/>
  <c r="D159" i="1"/>
  <c r="B159" i="1"/>
  <c r="R159" i="1" s="1"/>
  <c r="T158" i="1"/>
  <c r="M158" i="1"/>
  <c r="J158" i="1"/>
  <c r="H158" i="1"/>
  <c r="F158" i="1"/>
  <c r="D158" i="1"/>
  <c r="B158" i="1"/>
  <c r="R158" i="1" s="1"/>
  <c r="T157" i="1"/>
  <c r="M157" i="1"/>
  <c r="J157" i="1"/>
  <c r="H157" i="1"/>
  <c r="F157" i="1"/>
  <c r="D157" i="1"/>
  <c r="B157" i="1"/>
  <c r="R157" i="1" s="1"/>
  <c r="T156" i="1"/>
  <c r="M156" i="1"/>
  <c r="J156" i="1"/>
  <c r="H156" i="1"/>
  <c r="F156" i="1"/>
  <c r="D156" i="1"/>
  <c r="B156" i="1"/>
  <c r="R156" i="1" s="1"/>
  <c r="T155" i="1"/>
  <c r="M155" i="1"/>
  <c r="J155" i="1"/>
  <c r="H155" i="1"/>
  <c r="F155" i="1"/>
  <c r="D155" i="1"/>
  <c r="B155" i="1"/>
  <c r="R155" i="1" s="1"/>
  <c r="T154" i="1"/>
  <c r="M154" i="1"/>
  <c r="J154" i="1"/>
  <c r="H154" i="1"/>
  <c r="F154" i="1"/>
  <c r="D154" i="1"/>
  <c r="B154" i="1"/>
  <c r="R154" i="1" s="1"/>
  <c r="T153" i="1"/>
  <c r="M153" i="1"/>
  <c r="J153" i="1"/>
  <c r="H153" i="1"/>
  <c r="F153" i="1"/>
  <c r="D153" i="1"/>
  <c r="B153" i="1"/>
  <c r="R153" i="1" s="1"/>
  <c r="T152" i="1"/>
  <c r="M152" i="1"/>
  <c r="J152" i="1"/>
  <c r="H152" i="1"/>
  <c r="F152" i="1"/>
  <c r="D152" i="1"/>
  <c r="B152" i="1"/>
  <c r="R152" i="1" s="1"/>
  <c r="T151" i="1"/>
  <c r="M151" i="1"/>
  <c r="J151" i="1"/>
  <c r="H151" i="1"/>
  <c r="F151" i="1"/>
  <c r="D151" i="1"/>
  <c r="B151" i="1"/>
  <c r="R151" i="1" s="1"/>
  <c r="T150" i="1"/>
  <c r="T171" i="1" s="1"/>
  <c r="M150" i="1"/>
  <c r="J150" i="1"/>
  <c r="H150" i="1"/>
  <c r="F150" i="1"/>
  <c r="F171" i="1" s="1"/>
  <c r="D150" i="1"/>
  <c r="B150" i="1"/>
  <c r="R150" i="1" s="1"/>
  <c r="A146" i="1"/>
  <c r="T140" i="1"/>
  <c r="M140" i="1"/>
  <c r="J140" i="1"/>
  <c r="P140" i="1" s="1"/>
  <c r="H140" i="1"/>
  <c r="F140" i="1"/>
  <c r="D140" i="1"/>
  <c r="B140" i="1"/>
  <c r="R140" i="1" s="1"/>
  <c r="T139" i="1"/>
  <c r="M139" i="1"/>
  <c r="J139" i="1"/>
  <c r="P139" i="1" s="1"/>
  <c r="H139" i="1"/>
  <c r="F139" i="1"/>
  <c r="D139" i="1"/>
  <c r="B139" i="1"/>
  <c r="R139" i="1" s="1"/>
  <c r="T138" i="1"/>
  <c r="M138" i="1"/>
  <c r="J138" i="1"/>
  <c r="P138" i="1" s="1"/>
  <c r="H138" i="1"/>
  <c r="F138" i="1"/>
  <c r="D138" i="1"/>
  <c r="B138" i="1"/>
  <c r="R138" i="1" s="1"/>
  <c r="T137" i="1"/>
  <c r="M137" i="1"/>
  <c r="J137" i="1"/>
  <c r="P137" i="1" s="1"/>
  <c r="H137" i="1"/>
  <c r="F137" i="1"/>
  <c r="D137" i="1"/>
  <c r="B137" i="1"/>
  <c r="R137" i="1" s="1"/>
  <c r="T136" i="1"/>
  <c r="M136" i="1"/>
  <c r="J136" i="1"/>
  <c r="P136" i="1" s="1"/>
  <c r="H136" i="1"/>
  <c r="F136" i="1"/>
  <c r="D136" i="1"/>
  <c r="B136" i="1"/>
  <c r="R136" i="1" s="1"/>
  <c r="T135" i="1"/>
  <c r="M135" i="1"/>
  <c r="J135" i="1"/>
  <c r="P135" i="1" s="1"/>
  <c r="H135" i="1"/>
  <c r="F135" i="1"/>
  <c r="D135" i="1"/>
  <c r="B135" i="1"/>
  <c r="R135" i="1" s="1"/>
  <c r="T134" i="1"/>
  <c r="M134" i="1"/>
  <c r="J134" i="1"/>
  <c r="H134" i="1"/>
  <c r="F134" i="1"/>
  <c r="D134" i="1"/>
  <c r="B134" i="1"/>
  <c r="R134" i="1" s="1"/>
  <c r="T133" i="1"/>
  <c r="M133" i="1"/>
  <c r="J133" i="1"/>
  <c r="H133" i="1"/>
  <c r="F133" i="1"/>
  <c r="D133" i="1"/>
  <c r="B133" i="1"/>
  <c r="R133" i="1" s="1"/>
  <c r="T132" i="1"/>
  <c r="M132" i="1"/>
  <c r="J132" i="1"/>
  <c r="H132" i="1"/>
  <c r="F132" i="1"/>
  <c r="D132" i="1"/>
  <c r="B132" i="1"/>
  <c r="R132" i="1" s="1"/>
  <c r="T131" i="1"/>
  <c r="M131" i="1"/>
  <c r="J131" i="1"/>
  <c r="H131" i="1"/>
  <c r="F131" i="1"/>
  <c r="D131" i="1"/>
  <c r="B131" i="1"/>
  <c r="R131" i="1" s="1"/>
  <c r="T130" i="1"/>
  <c r="M130" i="1"/>
  <c r="J130" i="1"/>
  <c r="H130" i="1"/>
  <c r="F130" i="1"/>
  <c r="D130" i="1"/>
  <c r="B130" i="1"/>
  <c r="R130" i="1" s="1"/>
  <c r="T129" i="1"/>
  <c r="M129" i="1"/>
  <c r="J129" i="1"/>
  <c r="H129" i="1"/>
  <c r="F129" i="1"/>
  <c r="D129" i="1"/>
  <c r="B129" i="1"/>
  <c r="R129" i="1" s="1"/>
  <c r="T128" i="1"/>
  <c r="M128" i="1"/>
  <c r="J128" i="1"/>
  <c r="H128" i="1"/>
  <c r="F128" i="1"/>
  <c r="D128" i="1"/>
  <c r="B128" i="1"/>
  <c r="R128" i="1" s="1"/>
  <c r="T127" i="1"/>
  <c r="M127" i="1"/>
  <c r="J127" i="1"/>
  <c r="H127" i="1"/>
  <c r="F127" i="1"/>
  <c r="D127" i="1"/>
  <c r="B127" i="1"/>
  <c r="R127" i="1" s="1"/>
  <c r="T126" i="1"/>
  <c r="M126" i="1"/>
  <c r="J126" i="1"/>
  <c r="H126" i="1"/>
  <c r="F126" i="1"/>
  <c r="D126" i="1"/>
  <c r="B126" i="1"/>
  <c r="R126" i="1" s="1"/>
  <c r="T125" i="1"/>
  <c r="M125" i="1"/>
  <c r="J125" i="1"/>
  <c r="H125" i="1"/>
  <c r="F125" i="1"/>
  <c r="D125" i="1"/>
  <c r="B125" i="1"/>
  <c r="R125" i="1" s="1"/>
  <c r="T124" i="1"/>
  <c r="M124" i="1"/>
  <c r="J124" i="1"/>
  <c r="H124" i="1"/>
  <c r="F124" i="1"/>
  <c r="D124" i="1"/>
  <c r="B124" i="1"/>
  <c r="R124" i="1" s="1"/>
  <c r="T123" i="1"/>
  <c r="M123" i="1"/>
  <c r="J123" i="1"/>
  <c r="H123" i="1"/>
  <c r="F123" i="1"/>
  <c r="D123" i="1"/>
  <c r="B123" i="1"/>
  <c r="R123" i="1" s="1"/>
  <c r="T122" i="1"/>
  <c r="M122" i="1"/>
  <c r="J122" i="1"/>
  <c r="H122" i="1"/>
  <c r="F122" i="1"/>
  <c r="D122" i="1"/>
  <c r="B122" i="1"/>
  <c r="R122" i="1" s="1"/>
  <c r="T121" i="1"/>
  <c r="M121" i="1"/>
  <c r="J121" i="1"/>
  <c r="H121" i="1"/>
  <c r="F121" i="1"/>
  <c r="D121" i="1"/>
  <c r="B121" i="1"/>
  <c r="R121" i="1" s="1"/>
  <c r="A117" i="1"/>
  <c r="T111" i="1"/>
  <c r="M111" i="1"/>
  <c r="J111" i="1"/>
  <c r="H111" i="1"/>
  <c r="F111" i="1"/>
  <c r="D111" i="1"/>
  <c r="B111" i="1"/>
  <c r="R111" i="1" s="1"/>
  <c r="T110" i="1"/>
  <c r="M110" i="1"/>
  <c r="J110" i="1"/>
  <c r="H110" i="1"/>
  <c r="F110" i="1"/>
  <c r="D110" i="1"/>
  <c r="B110" i="1"/>
  <c r="R110" i="1" s="1"/>
  <c r="T109" i="1"/>
  <c r="M109" i="1"/>
  <c r="J109" i="1"/>
  <c r="H109" i="1"/>
  <c r="F109" i="1"/>
  <c r="D109" i="1"/>
  <c r="B109" i="1"/>
  <c r="R109" i="1" s="1"/>
  <c r="T108" i="1"/>
  <c r="M108" i="1"/>
  <c r="J108" i="1"/>
  <c r="P108" i="1" s="1"/>
  <c r="H108" i="1"/>
  <c r="F108" i="1"/>
  <c r="D108" i="1"/>
  <c r="B108" i="1"/>
  <c r="R108" i="1" s="1"/>
  <c r="T107" i="1"/>
  <c r="M107" i="1"/>
  <c r="J107" i="1"/>
  <c r="P107" i="1" s="1"/>
  <c r="H107" i="1"/>
  <c r="F107" i="1"/>
  <c r="D107" i="1"/>
  <c r="B107" i="1"/>
  <c r="R107" i="1" s="1"/>
  <c r="T106" i="1"/>
  <c r="M106" i="1"/>
  <c r="J106" i="1"/>
  <c r="P106" i="1" s="1"/>
  <c r="H106" i="1"/>
  <c r="F106" i="1"/>
  <c r="D106" i="1"/>
  <c r="B106" i="1"/>
  <c r="R106" i="1" s="1"/>
  <c r="T105" i="1"/>
  <c r="M105" i="1"/>
  <c r="J105" i="1"/>
  <c r="H105" i="1"/>
  <c r="F105" i="1"/>
  <c r="D105" i="1"/>
  <c r="B105" i="1"/>
  <c r="R105" i="1" s="1"/>
  <c r="T104" i="1"/>
  <c r="M104" i="1"/>
  <c r="J104" i="1"/>
  <c r="H104" i="1"/>
  <c r="F104" i="1"/>
  <c r="D104" i="1"/>
  <c r="B104" i="1"/>
  <c r="R104" i="1" s="1"/>
  <c r="T103" i="1"/>
  <c r="M103" i="1"/>
  <c r="J103" i="1"/>
  <c r="H103" i="1"/>
  <c r="F103" i="1"/>
  <c r="D103" i="1"/>
  <c r="B103" i="1"/>
  <c r="R103" i="1" s="1"/>
  <c r="T102" i="1"/>
  <c r="M102" i="1"/>
  <c r="J102" i="1"/>
  <c r="H102" i="1"/>
  <c r="F102" i="1"/>
  <c r="D102" i="1"/>
  <c r="B102" i="1"/>
  <c r="R102" i="1" s="1"/>
  <c r="T101" i="1"/>
  <c r="M101" i="1"/>
  <c r="J101" i="1"/>
  <c r="H101" i="1"/>
  <c r="F101" i="1"/>
  <c r="D101" i="1"/>
  <c r="B101" i="1"/>
  <c r="R101" i="1" s="1"/>
  <c r="T100" i="1"/>
  <c r="M100" i="1"/>
  <c r="J100" i="1"/>
  <c r="H100" i="1"/>
  <c r="F100" i="1"/>
  <c r="D100" i="1"/>
  <c r="B100" i="1"/>
  <c r="R100" i="1" s="1"/>
  <c r="T99" i="1"/>
  <c r="M99" i="1"/>
  <c r="J99" i="1"/>
  <c r="H99" i="1"/>
  <c r="F99" i="1"/>
  <c r="D99" i="1"/>
  <c r="B99" i="1"/>
  <c r="R99" i="1" s="1"/>
  <c r="T98" i="1"/>
  <c r="M98" i="1"/>
  <c r="J98" i="1"/>
  <c r="H98" i="1"/>
  <c r="F98" i="1"/>
  <c r="D98" i="1"/>
  <c r="B98" i="1"/>
  <c r="R98" i="1" s="1"/>
  <c r="T97" i="1"/>
  <c r="M97" i="1"/>
  <c r="J97" i="1"/>
  <c r="H97" i="1"/>
  <c r="F97" i="1"/>
  <c r="D97" i="1"/>
  <c r="B97" i="1"/>
  <c r="R97" i="1" s="1"/>
  <c r="T96" i="1"/>
  <c r="M96" i="1"/>
  <c r="J96" i="1"/>
  <c r="H96" i="1"/>
  <c r="F96" i="1"/>
  <c r="D96" i="1"/>
  <c r="B96" i="1"/>
  <c r="R96" i="1" s="1"/>
  <c r="T95" i="1"/>
  <c r="M95" i="1"/>
  <c r="J95" i="1"/>
  <c r="H95" i="1"/>
  <c r="F95" i="1"/>
  <c r="D95" i="1"/>
  <c r="B95" i="1"/>
  <c r="R95" i="1" s="1"/>
  <c r="T94" i="1"/>
  <c r="M94" i="1"/>
  <c r="J94" i="1"/>
  <c r="H94" i="1"/>
  <c r="F94" i="1"/>
  <c r="D94" i="1"/>
  <c r="B94" i="1"/>
  <c r="R94" i="1" s="1"/>
  <c r="T93" i="1"/>
  <c r="M93" i="1"/>
  <c r="J93" i="1"/>
  <c r="H93" i="1"/>
  <c r="F93" i="1"/>
  <c r="D93" i="1"/>
  <c r="B93" i="1"/>
  <c r="R93" i="1" s="1"/>
  <c r="T92" i="1"/>
  <c r="M92" i="1"/>
  <c r="M113" i="1" s="1"/>
  <c r="J92" i="1"/>
  <c r="H92" i="1"/>
  <c r="F92" i="1"/>
  <c r="D92" i="1"/>
  <c r="B92" i="1"/>
  <c r="R92" i="1" s="1"/>
  <c r="A88" i="1"/>
  <c r="T82" i="1"/>
  <c r="M82" i="1"/>
  <c r="J82" i="1"/>
  <c r="P82" i="1" s="1"/>
  <c r="H82" i="1"/>
  <c r="F82" i="1"/>
  <c r="D82" i="1"/>
  <c r="B82" i="1"/>
  <c r="R82" i="1" s="1"/>
  <c r="T81" i="1"/>
  <c r="M81" i="1"/>
  <c r="J81" i="1"/>
  <c r="P81" i="1" s="1"/>
  <c r="H81" i="1"/>
  <c r="F81" i="1"/>
  <c r="D81" i="1"/>
  <c r="B81" i="1"/>
  <c r="R81" i="1" s="1"/>
  <c r="T80" i="1"/>
  <c r="M80" i="1"/>
  <c r="J80" i="1"/>
  <c r="P80" i="1" s="1"/>
  <c r="H80" i="1"/>
  <c r="F80" i="1"/>
  <c r="D80" i="1"/>
  <c r="B80" i="1"/>
  <c r="R80" i="1" s="1"/>
  <c r="T79" i="1"/>
  <c r="M79" i="1"/>
  <c r="J79" i="1"/>
  <c r="H79" i="1"/>
  <c r="F79" i="1"/>
  <c r="D79" i="1"/>
  <c r="B79" i="1"/>
  <c r="R79" i="1" s="1"/>
  <c r="T78" i="1"/>
  <c r="M78" i="1"/>
  <c r="J78" i="1"/>
  <c r="H78" i="1"/>
  <c r="F78" i="1"/>
  <c r="D78" i="1"/>
  <c r="B78" i="1"/>
  <c r="R78" i="1" s="1"/>
  <c r="T77" i="1"/>
  <c r="M77" i="1"/>
  <c r="J77" i="1"/>
  <c r="P77" i="1" s="1"/>
  <c r="H77" i="1"/>
  <c r="F77" i="1"/>
  <c r="D77" i="1"/>
  <c r="B77" i="1"/>
  <c r="R77" i="1" s="1"/>
  <c r="T76" i="1"/>
  <c r="M76" i="1"/>
  <c r="J76" i="1"/>
  <c r="P76" i="1" s="1"/>
  <c r="H76" i="1"/>
  <c r="F76" i="1"/>
  <c r="D76" i="1"/>
  <c r="B76" i="1"/>
  <c r="R76" i="1" s="1"/>
  <c r="T75" i="1"/>
  <c r="M75" i="1"/>
  <c r="J75" i="1"/>
  <c r="P75" i="1" s="1"/>
  <c r="H75" i="1"/>
  <c r="F75" i="1"/>
  <c r="D75" i="1"/>
  <c r="B75" i="1"/>
  <c r="R75" i="1" s="1"/>
  <c r="T74" i="1"/>
  <c r="M74" i="1"/>
  <c r="J74" i="1"/>
  <c r="H74" i="1"/>
  <c r="F74" i="1"/>
  <c r="D74" i="1"/>
  <c r="B74" i="1"/>
  <c r="R74" i="1" s="1"/>
  <c r="T73" i="1"/>
  <c r="M73" i="1"/>
  <c r="J73" i="1"/>
  <c r="H73" i="1"/>
  <c r="F73" i="1"/>
  <c r="D73" i="1"/>
  <c r="B73" i="1"/>
  <c r="R73" i="1" s="1"/>
  <c r="T72" i="1"/>
  <c r="M72" i="1"/>
  <c r="J72" i="1"/>
  <c r="H72" i="1"/>
  <c r="F72" i="1"/>
  <c r="D72" i="1"/>
  <c r="B72" i="1"/>
  <c r="R72" i="1" s="1"/>
  <c r="T71" i="1"/>
  <c r="M71" i="1"/>
  <c r="J71" i="1"/>
  <c r="H71" i="1"/>
  <c r="F71" i="1"/>
  <c r="D71" i="1"/>
  <c r="B71" i="1"/>
  <c r="R71" i="1" s="1"/>
  <c r="T70" i="1"/>
  <c r="M70" i="1"/>
  <c r="J70" i="1"/>
  <c r="H70" i="1"/>
  <c r="F70" i="1"/>
  <c r="D70" i="1"/>
  <c r="B70" i="1"/>
  <c r="R70" i="1" s="1"/>
  <c r="T69" i="1"/>
  <c r="M69" i="1"/>
  <c r="J69" i="1"/>
  <c r="H69" i="1"/>
  <c r="F69" i="1"/>
  <c r="D69" i="1"/>
  <c r="B69" i="1"/>
  <c r="R69" i="1" s="1"/>
  <c r="T68" i="1"/>
  <c r="M68" i="1"/>
  <c r="J68" i="1"/>
  <c r="H68" i="1"/>
  <c r="F68" i="1"/>
  <c r="D68" i="1"/>
  <c r="B68" i="1"/>
  <c r="R68" i="1" s="1"/>
  <c r="T67" i="1"/>
  <c r="M67" i="1"/>
  <c r="J67" i="1"/>
  <c r="H67" i="1"/>
  <c r="F67" i="1"/>
  <c r="D67" i="1"/>
  <c r="B67" i="1"/>
  <c r="R67" i="1" s="1"/>
  <c r="T66" i="1"/>
  <c r="M66" i="1"/>
  <c r="J66" i="1"/>
  <c r="H66" i="1"/>
  <c r="F66" i="1"/>
  <c r="D66" i="1"/>
  <c r="B66" i="1"/>
  <c r="R66" i="1" s="1"/>
  <c r="T65" i="1"/>
  <c r="M65" i="1"/>
  <c r="J65" i="1"/>
  <c r="H65" i="1"/>
  <c r="F65" i="1"/>
  <c r="D65" i="1"/>
  <c r="B65" i="1"/>
  <c r="R65" i="1" s="1"/>
  <c r="T64" i="1"/>
  <c r="M64" i="1"/>
  <c r="J64" i="1"/>
  <c r="H64" i="1"/>
  <c r="F64" i="1"/>
  <c r="D64" i="1"/>
  <c r="B64" i="1"/>
  <c r="R64" i="1" s="1"/>
  <c r="T63" i="1"/>
  <c r="M63" i="1"/>
  <c r="J63" i="1"/>
  <c r="H63" i="1"/>
  <c r="H84" i="1" s="1"/>
  <c r="F63" i="1"/>
  <c r="F84" i="1" s="1"/>
  <c r="D63" i="1"/>
  <c r="B63" i="1"/>
  <c r="R63" i="1" s="1"/>
  <c r="A59" i="1"/>
  <c r="T53" i="1"/>
  <c r="M53" i="1"/>
  <c r="J53" i="1"/>
  <c r="H53" i="1"/>
  <c r="F53" i="1"/>
  <c r="D53" i="1"/>
  <c r="B53" i="1"/>
  <c r="R53" i="1" s="1"/>
  <c r="T52" i="1"/>
  <c r="M52" i="1"/>
  <c r="J52" i="1"/>
  <c r="P52" i="1" s="1"/>
  <c r="H52" i="1"/>
  <c r="F52" i="1"/>
  <c r="D52" i="1"/>
  <c r="B52" i="1"/>
  <c r="R52" i="1" s="1"/>
  <c r="T51" i="1"/>
  <c r="M51" i="1"/>
  <c r="J51" i="1"/>
  <c r="P51" i="1" s="1"/>
  <c r="H51" i="1"/>
  <c r="F51" i="1"/>
  <c r="D51" i="1"/>
  <c r="B51" i="1"/>
  <c r="R51" i="1" s="1"/>
  <c r="T50" i="1"/>
  <c r="M50" i="1"/>
  <c r="J50" i="1"/>
  <c r="H50" i="1"/>
  <c r="F50" i="1"/>
  <c r="D50" i="1"/>
  <c r="B50" i="1"/>
  <c r="R50" i="1" s="1"/>
  <c r="T49" i="1"/>
  <c r="M49" i="1"/>
  <c r="J49" i="1"/>
  <c r="P49" i="1" s="1"/>
  <c r="H49" i="1"/>
  <c r="F49" i="1"/>
  <c r="D49" i="1"/>
  <c r="B49" i="1"/>
  <c r="R49" i="1" s="1"/>
  <c r="T48" i="1"/>
  <c r="M48" i="1"/>
  <c r="J48" i="1"/>
  <c r="P48" i="1" s="1"/>
  <c r="H48" i="1"/>
  <c r="F48" i="1"/>
  <c r="D48" i="1"/>
  <c r="B48" i="1"/>
  <c r="R48" i="1" s="1"/>
  <c r="T47" i="1"/>
  <c r="M47" i="1"/>
  <c r="J47" i="1"/>
  <c r="H47" i="1"/>
  <c r="F47" i="1"/>
  <c r="D47" i="1"/>
  <c r="B47" i="1"/>
  <c r="R47" i="1" s="1"/>
  <c r="T46" i="1"/>
  <c r="M46" i="1"/>
  <c r="J46" i="1"/>
  <c r="P46" i="1" s="1"/>
  <c r="H46" i="1"/>
  <c r="F46" i="1"/>
  <c r="D46" i="1"/>
  <c r="B46" i="1"/>
  <c r="R46" i="1" s="1"/>
  <c r="T45" i="1"/>
  <c r="M45" i="1"/>
  <c r="J45" i="1"/>
  <c r="H45" i="1"/>
  <c r="F45" i="1"/>
  <c r="D45" i="1"/>
  <c r="B45" i="1"/>
  <c r="R45" i="1" s="1"/>
  <c r="T44" i="1"/>
  <c r="M44" i="1"/>
  <c r="J44" i="1"/>
  <c r="H44" i="1"/>
  <c r="F44" i="1"/>
  <c r="D44" i="1"/>
  <c r="B44" i="1"/>
  <c r="R44" i="1" s="1"/>
  <c r="T43" i="1"/>
  <c r="M43" i="1"/>
  <c r="J43" i="1"/>
  <c r="H43" i="1"/>
  <c r="F43" i="1"/>
  <c r="D43" i="1"/>
  <c r="B43" i="1"/>
  <c r="R43" i="1" s="1"/>
  <c r="T42" i="1"/>
  <c r="M42" i="1"/>
  <c r="J42" i="1"/>
  <c r="H42" i="1"/>
  <c r="F42" i="1"/>
  <c r="D42" i="1"/>
  <c r="B42" i="1"/>
  <c r="R42" i="1" s="1"/>
  <c r="T41" i="1"/>
  <c r="M41" i="1"/>
  <c r="J41" i="1"/>
  <c r="H41" i="1"/>
  <c r="F41" i="1"/>
  <c r="D41" i="1"/>
  <c r="B41" i="1"/>
  <c r="R41" i="1" s="1"/>
  <c r="T40" i="1"/>
  <c r="M40" i="1"/>
  <c r="J40" i="1"/>
  <c r="H40" i="1"/>
  <c r="F40" i="1"/>
  <c r="D40" i="1"/>
  <c r="B40" i="1"/>
  <c r="R40" i="1" s="1"/>
  <c r="T39" i="1"/>
  <c r="M39" i="1"/>
  <c r="J39" i="1"/>
  <c r="H39" i="1"/>
  <c r="F39" i="1"/>
  <c r="D39" i="1"/>
  <c r="B39" i="1"/>
  <c r="T38" i="1"/>
  <c r="M38" i="1"/>
  <c r="J38" i="1"/>
  <c r="H38" i="1"/>
  <c r="F38" i="1"/>
  <c r="D38" i="1"/>
  <c r="B38" i="1"/>
  <c r="R38" i="1" s="1"/>
  <c r="T37" i="1"/>
  <c r="M37" i="1"/>
  <c r="J37" i="1"/>
  <c r="H37" i="1"/>
  <c r="F37" i="1"/>
  <c r="D37" i="1"/>
  <c r="B37" i="1"/>
  <c r="R37" i="1" s="1"/>
  <c r="T36" i="1"/>
  <c r="M36" i="1"/>
  <c r="J36" i="1"/>
  <c r="H36" i="1"/>
  <c r="F36" i="1"/>
  <c r="D36" i="1"/>
  <c r="B36" i="1"/>
  <c r="R36" i="1" s="1"/>
  <c r="T35" i="1"/>
  <c r="M35" i="1"/>
  <c r="J35" i="1"/>
  <c r="H35" i="1"/>
  <c r="F35" i="1"/>
  <c r="D35" i="1"/>
  <c r="B35" i="1"/>
  <c r="R35" i="1" s="1"/>
  <c r="T34" i="1"/>
  <c r="M34" i="1"/>
  <c r="M55" i="1" s="1"/>
  <c r="J34" i="1"/>
  <c r="H34" i="1"/>
  <c r="F34" i="1"/>
  <c r="D34" i="1"/>
  <c r="B34" i="1"/>
  <c r="R34" i="1" s="1"/>
  <c r="A30" i="1"/>
  <c r="E256" i="49"/>
  <c r="E255" i="49"/>
  <c r="E254" i="49"/>
  <c r="E253" i="49"/>
  <c r="E252" i="49"/>
  <c r="E251" i="49"/>
  <c r="E250" i="49"/>
  <c r="E249" i="49"/>
  <c r="E248" i="49"/>
  <c r="E247" i="49"/>
  <c r="E246" i="49"/>
  <c r="E245" i="49"/>
  <c r="E244" i="49"/>
  <c r="E243" i="49"/>
  <c r="E242" i="49"/>
  <c r="E241" i="49"/>
  <c r="E240" i="49"/>
  <c r="E239" i="49"/>
  <c r="E238" i="49"/>
  <c r="E237" i="49"/>
  <c r="A233" i="49"/>
  <c r="E227" i="49"/>
  <c r="E226" i="49"/>
  <c r="E225" i="49"/>
  <c r="E224" i="49"/>
  <c r="E223" i="49"/>
  <c r="E222" i="49"/>
  <c r="E221" i="49"/>
  <c r="E220" i="49"/>
  <c r="E219" i="49"/>
  <c r="E218" i="49"/>
  <c r="E217" i="49"/>
  <c r="E216" i="49"/>
  <c r="E215" i="49"/>
  <c r="E214" i="49"/>
  <c r="E213" i="49"/>
  <c r="E212" i="49"/>
  <c r="E211" i="49"/>
  <c r="E210" i="49"/>
  <c r="E209" i="49"/>
  <c r="E208" i="49"/>
  <c r="A204" i="49"/>
  <c r="E198" i="49"/>
  <c r="E197" i="49"/>
  <c r="E196" i="49"/>
  <c r="E195" i="49"/>
  <c r="E194" i="49"/>
  <c r="E193" i="49"/>
  <c r="E192" i="49"/>
  <c r="E191" i="49"/>
  <c r="E190" i="49"/>
  <c r="E189" i="49"/>
  <c r="E188" i="49"/>
  <c r="E187" i="49"/>
  <c r="E186" i="49"/>
  <c r="E185" i="49"/>
  <c r="E184" i="49"/>
  <c r="E183" i="49"/>
  <c r="E182" i="49"/>
  <c r="E181" i="49"/>
  <c r="E180" i="49"/>
  <c r="E179" i="49"/>
  <c r="A175" i="49"/>
  <c r="E169" i="49"/>
  <c r="E168" i="49"/>
  <c r="E167" i="49"/>
  <c r="E166" i="49"/>
  <c r="E165" i="49"/>
  <c r="E164" i="49"/>
  <c r="E163" i="49"/>
  <c r="E162" i="49"/>
  <c r="E161" i="49"/>
  <c r="E160" i="49"/>
  <c r="E159" i="49"/>
  <c r="E158" i="49"/>
  <c r="E157" i="49"/>
  <c r="E156" i="49"/>
  <c r="E155" i="49"/>
  <c r="E154" i="49"/>
  <c r="E153" i="49"/>
  <c r="E152" i="49"/>
  <c r="E151" i="49"/>
  <c r="E150" i="49"/>
  <c r="A146" i="49"/>
  <c r="E140" i="49"/>
  <c r="E139" i="49"/>
  <c r="E138" i="49"/>
  <c r="E137" i="49"/>
  <c r="E136" i="49"/>
  <c r="E135" i="49"/>
  <c r="E134" i="49"/>
  <c r="E133" i="49"/>
  <c r="E132" i="49"/>
  <c r="E131" i="49"/>
  <c r="E130" i="49"/>
  <c r="E129" i="49"/>
  <c r="E128" i="49"/>
  <c r="E127" i="49"/>
  <c r="E126" i="49"/>
  <c r="E125" i="49"/>
  <c r="E124" i="49"/>
  <c r="E123" i="49"/>
  <c r="E122" i="49"/>
  <c r="E121" i="49"/>
  <c r="A117" i="49"/>
  <c r="E111" i="49"/>
  <c r="E110" i="49"/>
  <c r="E109" i="49"/>
  <c r="E108" i="49"/>
  <c r="E107" i="49"/>
  <c r="E106" i="49"/>
  <c r="E105" i="49"/>
  <c r="E104" i="49"/>
  <c r="E103" i="49"/>
  <c r="E102" i="49"/>
  <c r="E101" i="49"/>
  <c r="E100" i="49"/>
  <c r="E99" i="49"/>
  <c r="E98" i="49"/>
  <c r="E97" i="49"/>
  <c r="E96" i="49"/>
  <c r="E95" i="49"/>
  <c r="E94" i="49"/>
  <c r="E93" i="49"/>
  <c r="E92" i="49"/>
  <c r="A88" i="49"/>
  <c r="E82" i="49"/>
  <c r="E81" i="49"/>
  <c r="E80" i="49"/>
  <c r="E79" i="49"/>
  <c r="E78" i="49"/>
  <c r="E77" i="49"/>
  <c r="E76" i="49"/>
  <c r="E75" i="49"/>
  <c r="E74" i="49"/>
  <c r="E73" i="49"/>
  <c r="E72" i="49"/>
  <c r="E71" i="49"/>
  <c r="E70" i="49"/>
  <c r="E69" i="49"/>
  <c r="E68" i="49"/>
  <c r="E67" i="49"/>
  <c r="E66" i="49"/>
  <c r="E65" i="49"/>
  <c r="E64" i="49"/>
  <c r="E63" i="49"/>
  <c r="A59" i="49"/>
  <c r="E53" i="49"/>
  <c r="E52" i="49"/>
  <c r="E51" i="49"/>
  <c r="E50" i="49"/>
  <c r="E49" i="49"/>
  <c r="E48" i="49"/>
  <c r="E47" i="49"/>
  <c r="E46" i="49"/>
  <c r="E45" i="49"/>
  <c r="E44" i="49"/>
  <c r="E43" i="49"/>
  <c r="E42" i="49"/>
  <c r="E41" i="49"/>
  <c r="E40" i="49"/>
  <c r="E39" i="49"/>
  <c r="E38" i="49"/>
  <c r="E37" i="49"/>
  <c r="E36" i="49"/>
  <c r="E35" i="49"/>
  <c r="E34" i="49"/>
  <c r="A30" i="49"/>
  <c r="E24" i="49"/>
  <c r="E23" i="49"/>
  <c r="E22" i="49"/>
  <c r="E21" i="49"/>
  <c r="E20" i="49"/>
  <c r="E19" i="49"/>
  <c r="E18" i="49"/>
  <c r="E17" i="49"/>
  <c r="E16" i="49"/>
  <c r="E15" i="49"/>
  <c r="E14" i="49"/>
  <c r="E13" i="49"/>
  <c r="E12" i="49"/>
  <c r="E11" i="49"/>
  <c r="E10" i="49"/>
  <c r="E9" i="49"/>
  <c r="E8" i="49"/>
  <c r="E7" i="49"/>
  <c r="E6" i="49"/>
  <c r="E5" i="49"/>
  <c r="A1" i="49"/>
  <c r="E256" i="48"/>
  <c r="E255" i="48"/>
  <c r="E254" i="48"/>
  <c r="E253" i="48"/>
  <c r="E252" i="48"/>
  <c r="E251" i="48"/>
  <c r="E250" i="48"/>
  <c r="E249" i="48"/>
  <c r="E248" i="48"/>
  <c r="E247" i="48"/>
  <c r="E246" i="48"/>
  <c r="E245" i="48"/>
  <c r="E244" i="48"/>
  <c r="E243" i="48"/>
  <c r="E242" i="48"/>
  <c r="E241" i="48"/>
  <c r="E240" i="48"/>
  <c r="E239" i="48"/>
  <c r="E238" i="48"/>
  <c r="E237" i="48"/>
  <c r="A233" i="48"/>
  <c r="E227" i="48"/>
  <c r="E226" i="48"/>
  <c r="E225" i="48"/>
  <c r="E224" i="48"/>
  <c r="E223" i="48"/>
  <c r="E222" i="48"/>
  <c r="E221" i="48"/>
  <c r="E220" i="48"/>
  <c r="E219" i="48"/>
  <c r="E218" i="48"/>
  <c r="E217" i="48"/>
  <c r="E216" i="48"/>
  <c r="E215" i="48"/>
  <c r="E214" i="48"/>
  <c r="E213" i="48"/>
  <c r="E212" i="48"/>
  <c r="E211" i="48"/>
  <c r="E210" i="48"/>
  <c r="E209" i="48"/>
  <c r="E208" i="48"/>
  <c r="A204" i="48"/>
  <c r="E198" i="48"/>
  <c r="E197" i="48"/>
  <c r="E196" i="48"/>
  <c r="E195" i="48"/>
  <c r="E194" i="48"/>
  <c r="E193" i="48"/>
  <c r="E192" i="48"/>
  <c r="E191" i="48"/>
  <c r="E190" i="48"/>
  <c r="E189" i="48"/>
  <c r="E188" i="48"/>
  <c r="E187" i="48"/>
  <c r="E186" i="48"/>
  <c r="E185" i="48"/>
  <c r="E184" i="48"/>
  <c r="E183" i="48"/>
  <c r="E182" i="48"/>
  <c r="E181" i="48"/>
  <c r="E180" i="48"/>
  <c r="E179" i="48"/>
  <c r="A175" i="48"/>
  <c r="E169" i="48"/>
  <c r="E168" i="48"/>
  <c r="E167" i="48"/>
  <c r="E166" i="48"/>
  <c r="E165" i="48"/>
  <c r="E164" i="48"/>
  <c r="E163" i="48"/>
  <c r="E162" i="48"/>
  <c r="E161" i="48"/>
  <c r="E160" i="48"/>
  <c r="E159" i="48"/>
  <c r="E158" i="48"/>
  <c r="E157" i="48"/>
  <c r="E156" i="48"/>
  <c r="E155" i="48"/>
  <c r="E154" i="48"/>
  <c r="E153" i="48"/>
  <c r="E152" i="48"/>
  <c r="E151" i="48"/>
  <c r="E150" i="48"/>
  <c r="A146" i="48"/>
  <c r="E140" i="48"/>
  <c r="E139" i="48"/>
  <c r="E138" i="48"/>
  <c r="E137" i="48"/>
  <c r="E136" i="48"/>
  <c r="E135" i="48"/>
  <c r="E134" i="48"/>
  <c r="E133" i="48"/>
  <c r="E132" i="48"/>
  <c r="E131" i="48"/>
  <c r="E130" i="48"/>
  <c r="E129" i="48"/>
  <c r="E128" i="48"/>
  <c r="E127" i="48"/>
  <c r="E126" i="48"/>
  <c r="E125" i="48"/>
  <c r="E124" i="48"/>
  <c r="E123" i="48"/>
  <c r="E122" i="48"/>
  <c r="E121" i="48"/>
  <c r="A117" i="48"/>
  <c r="E111" i="48"/>
  <c r="E110" i="48"/>
  <c r="E109" i="48"/>
  <c r="E108" i="48"/>
  <c r="E107" i="48"/>
  <c r="E106" i="48"/>
  <c r="E105" i="48"/>
  <c r="E104" i="48"/>
  <c r="E103" i="48"/>
  <c r="E102" i="48"/>
  <c r="E101" i="48"/>
  <c r="E100" i="48"/>
  <c r="E99" i="48"/>
  <c r="E98" i="48"/>
  <c r="E97" i="48"/>
  <c r="E96" i="48"/>
  <c r="E95" i="48"/>
  <c r="E94" i="48"/>
  <c r="E93" i="48"/>
  <c r="E92" i="48"/>
  <c r="A88" i="48"/>
  <c r="E82" i="48"/>
  <c r="E81" i="48"/>
  <c r="E80" i="48"/>
  <c r="E79" i="48"/>
  <c r="E78" i="48"/>
  <c r="E77" i="48"/>
  <c r="E76" i="48"/>
  <c r="E75" i="48"/>
  <c r="E74" i="48"/>
  <c r="E73" i="48"/>
  <c r="E72" i="48"/>
  <c r="E71" i="48"/>
  <c r="E70" i="48"/>
  <c r="E69" i="48"/>
  <c r="E68" i="48"/>
  <c r="E67" i="48"/>
  <c r="E66" i="48"/>
  <c r="E65" i="48"/>
  <c r="E64" i="48"/>
  <c r="E63" i="48"/>
  <c r="A59" i="48"/>
  <c r="E53" i="48"/>
  <c r="E52" i="48"/>
  <c r="E51" i="48"/>
  <c r="E50" i="48"/>
  <c r="E49" i="48"/>
  <c r="E48" i="48"/>
  <c r="E47" i="48"/>
  <c r="E46" i="48"/>
  <c r="E45" i="48"/>
  <c r="E44" i="48"/>
  <c r="E43" i="48"/>
  <c r="E42" i="48"/>
  <c r="E41" i="48"/>
  <c r="E40" i="48"/>
  <c r="E39" i="48"/>
  <c r="E38" i="48"/>
  <c r="E37" i="48"/>
  <c r="E36" i="48"/>
  <c r="E35" i="48"/>
  <c r="E34" i="48"/>
  <c r="A30" i="48"/>
  <c r="E24" i="48"/>
  <c r="E23" i="48"/>
  <c r="E22" i="48"/>
  <c r="E21" i="48"/>
  <c r="E20" i="48"/>
  <c r="E19" i="48"/>
  <c r="E18" i="48"/>
  <c r="E17" i="48"/>
  <c r="E16" i="48"/>
  <c r="E15" i="48"/>
  <c r="E14" i="48"/>
  <c r="E13" i="48"/>
  <c r="E12" i="48"/>
  <c r="E11" i="48"/>
  <c r="E10" i="48"/>
  <c r="E9" i="48"/>
  <c r="E8" i="48"/>
  <c r="E7" i="48"/>
  <c r="E6" i="48"/>
  <c r="E5" i="48"/>
  <c r="A1" i="48"/>
  <c r="E256" i="51"/>
  <c r="E255" i="51"/>
  <c r="E254" i="51"/>
  <c r="E253" i="51"/>
  <c r="E252" i="51"/>
  <c r="E251" i="51"/>
  <c r="E250" i="51"/>
  <c r="E249" i="51"/>
  <c r="E248" i="51"/>
  <c r="E247" i="51"/>
  <c r="E246" i="51"/>
  <c r="E245" i="51"/>
  <c r="E244" i="51"/>
  <c r="E243" i="51"/>
  <c r="E242" i="51"/>
  <c r="E241" i="51"/>
  <c r="E240" i="51"/>
  <c r="E239" i="51"/>
  <c r="E238" i="51"/>
  <c r="E237" i="51"/>
  <c r="A233" i="51"/>
  <c r="E227" i="51"/>
  <c r="E226" i="51"/>
  <c r="E225" i="51"/>
  <c r="E224" i="51"/>
  <c r="E223" i="51"/>
  <c r="E222" i="51"/>
  <c r="E221" i="51"/>
  <c r="E220" i="51"/>
  <c r="E219" i="51"/>
  <c r="E218" i="51"/>
  <c r="E217" i="51"/>
  <c r="E216" i="51"/>
  <c r="E215" i="51"/>
  <c r="E214" i="51"/>
  <c r="E213" i="51"/>
  <c r="E212" i="51"/>
  <c r="E211" i="51"/>
  <c r="E210" i="51"/>
  <c r="E209" i="51"/>
  <c r="E208" i="51"/>
  <c r="A204" i="51"/>
  <c r="E198" i="51"/>
  <c r="E197" i="51"/>
  <c r="E196" i="51"/>
  <c r="E195" i="51"/>
  <c r="E194" i="51"/>
  <c r="E193" i="51"/>
  <c r="E192" i="51"/>
  <c r="E191" i="51"/>
  <c r="E190" i="51"/>
  <c r="E189" i="51"/>
  <c r="E188" i="51"/>
  <c r="E187" i="51"/>
  <c r="E186" i="51"/>
  <c r="E185" i="51"/>
  <c r="E184" i="51"/>
  <c r="E183" i="51"/>
  <c r="E182" i="51"/>
  <c r="E181" i="51"/>
  <c r="E180" i="51"/>
  <c r="E179" i="51"/>
  <c r="A175" i="51"/>
  <c r="E169" i="51"/>
  <c r="E168" i="51"/>
  <c r="E167" i="51"/>
  <c r="E166" i="51"/>
  <c r="E165" i="51"/>
  <c r="E164" i="51"/>
  <c r="E163" i="51"/>
  <c r="E162" i="51"/>
  <c r="E161" i="51"/>
  <c r="E160" i="51"/>
  <c r="E159" i="51"/>
  <c r="E158" i="51"/>
  <c r="E157" i="51"/>
  <c r="E156" i="51"/>
  <c r="E155" i="51"/>
  <c r="E154" i="51"/>
  <c r="E153" i="51"/>
  <c r="E152" i="51"/>
  <c r="E151" i="51"/>
  <c r="E150" i="51"/>
  <c r="A146" i="51"/>
  <c r="E140" i="51"/>
  <c r="E139" i="51"/>
  <c r="E138" i="51"/>
  <c r="E137" i="51"/>
  <c r="E136" i="51"/>
  <c r="E135" i="51"/>
  <c r="E134" i="51"/>
  <c r="E133" i="51"/>
  <c r="E132" i="51"/>
  <c r="E131" i="51"/>
  <c r="E130" i="51"/>
  <c r="E129" i="51"/>
  <c r="E128" i="51"/>
  <c r="E127" i="51"/>
  <c r="E126" i="51"/>
  <c r="E125" i="51"/>
  <c r="E124" i="51"/>
  <c r="E123" i="51"/>
  <c r="E122" i="51"/>
  <c r="E121" i="51"/>
  <c r="A117" i="51"/>
  <c r="E111" i="51"/>
  <c r="E110" i="51"/>
  <c r="E109" i="51"/>
  <c r="E108" i="51"/>
  <c r="E107" i="51"/>
  <c r="E106" i="51"/>
  <c r="E105" i="51"/>
  <c r="E104" i="51"/>
  <c r="E103" i="51"/>
  <c r="E102" i="51"/>
  <c r="E101" i="51"/>
  <c r="E100" i="51"/>
  <c r="E99" i="51"/>
  <c r="E98" i="51"/>
  <c r="E97" i="51"/>
  <c r="E96" i="51"/>
  <c r="E95" i="51"/>
  <c r="E94" i="51"/>
  <c r="E93" i="51"/>
  <c r="E92" i="51"/>
  <c r="A88" i="51"/>
  <c r="E82" i="51"/>
  <c r="E81" i="51"/>
  <c r="E80" i="51"/>
  <c r="E79" i="51"/>
  <c r="E78" i="51"/>
  <c r="E77" i="51"/>
  <c r="E76" i="51"/>
  <c r="E75" i="51"/>
  <c r="E74" i="51"/>
  <c r="E73" i="51"/>
  <c r="E72" i="51"/>
  <c r="E71" i="51"/>
  <c r="E70" i="51"/>
  <c r="E69" i="51"/>
  <c r="E68" i="51"/>
  <c r="E67" i="51"/>
  <c r="E66" i="51"/>
  <c r="E65" i="51"/>
  <c r="E64" i="51"/>
  <c r="E63" i="51"/>
  <c r="A59" i="51"/>
  <c r="E53" i="51"/>
  <c r="E52" i="51"/>
  <c r="E51" i="51"/>
  <c r="E50" i="51"/>
  <c r="E49" i="51"/>
  <c r="E48" i="51"/>
  <c r="E47" i="51"/>
  <c r="E46" i="51"/>
  <c r="E45" i="51"/>
  <c r="E44" i="51"/>
  <c r="E43" i="51"/>
  <c r="E42" i="51"/>
  <c r="E41" i="51"/>
  <c r="E40" i="51"/>
  <c r="E39" i="51"/>
  <c r="E38" i="51"/>
  <c r="E37" i="51"/>
  <c r="E36" i="51"/>
  <c r="E35" i="51"/>
  <c r="E34" i="51"/>
  <c r="A30" i="51"/>
  <c r="E24" i="51"/>
  <c r="E23" i="51"/>
  <c r="E22" i="51"/>
  <c r="E21" i="51"/>
  <c r="E20" i="51"/>
  <c r="E19" i="51"/>
  <c r="E18" i="51"/>
  <c r="E17" i="51"/>
  <c r="E16" i="51"/>
  <c r="E15" i="51"/>
  <c r="E14" i="51"/>
  <c r="E13" i="51"/>
  <c r="E12" i="51"/>
  <c r="E11" i="51"/>
  <c r="E10" i="51"/>
  <c r="E9" i="51"/>
  <c r="E8" i="51"/>
  <c r="E7" i="51"/>
  <c r="E6" i="51"/>
  <c r="E5" i="51"/>
  <c r="A1" i="51"/>
  <c r="E256" i="50"/>
  <c r="E255" i="50"/>
  <c r="E254" i="50"/>
  <c r="E253" i="50"/>
  <c r="E252" i="50"/>
  <c r="E251" i="50"/>
  <c r="E250" i="50"/>
  <c r="E249" i="50"/>
  <c r="E248" i="50"/>
  <c r="E247" i="50"/>
  <c r="E246" i="50"/>
  <c r="E245" i="50"/>
  <c r="E244" i="50"/>
  <c r="E243" i="50"/>
  <c r="E242" i="50"/>
  <c r="E241" i="50"/>
  <c r="E240" i="50"/>
  <c r="E239" i="50"/>
  <c r="E238" i="50"/>
  <c r="E237" i="50"/>
  <c r="A233" i="50"/>
  <c r="E227" i="50"/>
  <c r="E226" i="50"/>
  <c r="E225" i="50"/>
  <c r="E224" i="50"/>
  <c r="E223" i="50"/>
  <c r="E222" i="50"/>
  <c r="E221" i="50"/>
  <c r="E220" i="50"/>
  <c r="E219" i="50"/>
  <c r="E218" i="50"/>
  <c r="E217" i="50"/>
  <c r="E216" i="50"/>
  <c r="E215" i="50"/>
  <c r="E214" i="50"/>
  <c r="E213" i="50"/>
  <c r="E212" i="50"/>
  <c r="E211" i="50"/>
  <c r="E210" i="50"/>
  <c r="E209" i="50"/>
  <c r="E208" i="50"/>
  <c r="A204" i="50"/>
  <c r="E198" i="50"/>
  <c r="E197" i="50"/>
  <c r="E196" i="50"/>
  <c r="E195" i="50"/>
  <c r="E194" i="50"/>
  <c r="E193" i="50"/>
  <c r="E192" i="50"/>
  <c r="E191" i="50"/>
  <c r="E190" i="50"/>
  <c r="E189" i="50"/>
  <c r="E188" i="50"/>
  <c r="E187" i="50"/>
  <c r="E186" i="50"/>
  <c r="E185" i="50"/>
  <c r="E184" i="50"/>
  <c r="E183" i="50"/>
  <c r="E182" i="50"/>
  <c r="E181" i="50"/>
  <c r="E180" i="50"/>
  <c r="E179" i="50"/>
  <c r="A175" i="50"/>
  <c r="E169" i="50"/>
  <c r="E168" i="50"/>
  <c r="E167" i="50"/>
  <c r="E166" i="50"/>
  <c r="E165" i="50"/>
  <c r="E164" i="50"/>
  <c r="E163" i="50"/>
  <c r="E162" i="50"/>
  <c r="E161" i="50"/>
  <c r="E160" i="50"/>
  <c r="E159" i="50"/>
  <c r="E158" i="50"/>
  <c r="E157" i="50"/>
  <c r="E156" i="50"/>
  <c r="E155" i="50"/>
  <c r="E154" i="50"/>
  <c r="E153" i="50"/>
  <c r="E152" i="50"/>
  <c r="E151" i="50"/>
  <c r="E150" i="50"/>
  <c r="A146" i="50"/>
  <c r="E140" i="50"/>
  <c r="E139" i="50"/>
  <c r="E138" i="50"/>
  <c r="E137" i="50"/>
  <c r="E136" i="50"/>
  <c r="E135" i="50"/>
  <c r="E134" i="50"/>
  <c r="E133" i="50"/>
  <c r="E132" i="50"/>
  <c r="E131" i="50"/>
  <c r="E130" i="50"/>
  <c r="E129" i="50"/>
  <c r="E128" i="50"/>
  <c r="E127" i="50"/>
  <c r="E126" i="50"/>
  <c r="E125" i="50"/>
  <c r="E124" i="50"/>
  <c r="E123" i="50"/>
  <c r="E122" i="50"/>
  <c r="E121" i="50"/>
  <c r="A117" i="50"/>
  <c r="E111" i="50"/>
  <c r="E110" i="50"/>
  <c r="E109" i="50"/>
  <c r="E108" i="50"/>
  <c r="E107" i="50"/>
  <c r="E106" i="50"/>
  <c r="E105" i="50"/>
  <c r="E104" i="50"/>
  <c r="E103" i="50"/>
  <c r="E102" i="50"/>
  <c r="E101" i="50"/>
  <c r="E100" i="50"/>
  <c r="E99" i="50"/>
  <c r="E98" i="50"/>
  <c r="E97" i="50"/>
  <c r="E96" i="50"/>
  <c r="E95" i="50"/>
  <c r="E94" i="50"/>
  <c r="E93" i="50"/>
  <c r="E92" i="50"/>
  <c r="A88" i="50"/>
  <c r="E82" i="50"/>
  <c r="E81" i="50"/>
  <c r="E80" i="50"/>
  <c r="E79" i="50"/>
  <c r="E78" i="50"/>
  <c r="E77" i="50"/>
  <c r="E76" i="50"/>
  <c r="E75" i="50"/>
  <c r="E74" i="50"/>
  <c r="E73" i="50"/>
  <c r="E72" i="50"/>
  <c r="E71" i="50"/>
  <c r="E70" i="50"/>
  <c r="E69" i="50"/>
  <c r="E68" i="50"/>
  <c r="E67" i="50"/>
  <c r="E66" i="50"/>
  <c r="E65" i="50"/>
  <c r="E64" i="50"/>
  <c r="E63" i="50"/>
  <c r="A59" i="50"/>
  <c r="E53" i="50"/>
  <c r="E52" i="50"/>
  <c r="E51" i="50"/>
  <c r="E50" i="50"/>
  <c r="E49" i="50"/>
  <c r="E48" i="50"/>
  <c r="E47" i="50"/>
  <c r="E46" i="50"/>
  <c r="E45" i="50"/>
  <c r="E44" i="50"/>
  <c r="E43" i="50"/>
  <c r="E42" i="50"/>
  <c r="E41" i="50"/>
  <c r="E40" i="50"/>
  <c r="E38" i="50"/>
  <c r="E37" i="50"/>
  <c r="E36" i="50"/>
  <c r="E35" i="50"/>
  <c r="E34" i="50"/>
  <c r="A30" i="50"/>
  <c r="E24" i="50"/>
  <c r="E23" i="50"/>
  <c r="E22" i="50"/>
  <c r="E21" i="50"/>
  <c r="E20" i="50"/>
  <c r="E19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A1" i="50"/>
  <c r="E256" i="52"/>
  <c r="E255" i="52"/>
  <c r="E254" i="52"/>
  <c r="E253" i="52"/>
  <c r="E252" i="52"/>
  <c r="E251" i="52"/>
  <c r="E250" i="52"/>
  <c r="E249" i="52"/>
  <c r="E248" i="52"/>
  <c r="E247" i="52"/>
  <c r="E246" i="52"/>
  <c r="E245" i="52"/>
  <c r="E244" i="52"/>
  <c r="E243" i="52"/>
  <c r="E242" i="52"/>
  <c r="E241" i="52"/>
  <c r="E240" i="52"/>
  <c r="E239" i="52"/>
  <c r="E238" i="52"/>
  <c r="E237" i="52"/>
  <c r="A233" i="52"/>
  <c r="E227" i="52"/>
  <c r="E226" i="52"/>
  <c r="E225" i="52"/>
  <c r="E224" i="52"/>
  <c r="E223" i="52"/>
  <c r="E222" i="52"/>
  <c r="E221" i="52"/>
  <c r="E220" i="52"/>
  <c r="E219" i="52"/>
  <c r="E218" i="52"/>
  <c r="E217" i="52"/>
  <c r="E216" i="52"/>
  <c r="E215" i="52"/>
  <c r="E214" i="52"/>
  <c r="E213" i="52"/>
  <c r="E212" i="52"/>
  <c r="E211" i="52"/>
  <c r="E210" i="52"/>
  <c r="E209" i="52"/>
  <c r="E208" i="52"/>
  <c r="A204" i="52"/>
  <c r="E198" i="52"/>
  <c r="E197" i="52"/>
  <c r="E196" i="52"/>
  <c r="E195" i="52"/>
  <c r="E194" i="52"/>
  <c r="E193" i="52"/>
  <c r="E192" i="52"/>
  <c r="E191" i="52"/>
  <c r="E190" i="52"/>
  <c r="E189" i="52"/>
  <c r="E188" i="52"/>
  <c r="E187" i="52"/>
  <c r="E186" i="52"/>
  <c r="E185" i="52"/>
  <c r="E184" i="52"/>
  <c r="E183" i="52"/>
  <c r="E182" i="52"/>
  <c r="E181" i="52"/>
  <c r="E180" i="52"/>
  <c r="E179" i="52"/>
  <c r="A175" i="52"/>
  <c r="E169" i="52"/>
  <c r="E168" i="52"/>
  <c r="E167" i="52"/>
  <c r="E166" i="52"/>
  <c r="E165" i="52"/>
  <c r="E164" i="52"/>
  <c r="E163" i="52"/>
  <c r="E162" i="52"/>
  <c r="E161" i="52"/>
  <c r="E160" i="52"/>
  <c r="E159" i="52"/>
  <c r="E158" i="52"/>
  <c r="E157" i="52"/>
  <c r="E156" i="52"/>
  <c r="E155" i="52"/>
  <c r="E154" i="52"/>
  <c r="E153" i="52"/>
  <c r="E152" i="52"/>
  <c r="E151" i="52"/>
  <c r="E150" i="52"/>
  <c r="A146" i="52"/>
  <c r="E140" i="52"/>
  <c r="E139" i="52"/>
  <c r="E138" i="52"/>
  <c r="E137" i="52"/>
  <c r="E136" i="52"/>
  <c r="E135" i="52"/>
  <c r="E134" i="52"/>
  <c r="E133" i="52"/>
  <c r="E132" i="52"/>
  <c r="E131" i="52"/>
  <c r="E130" i="52"/>
  <c r="E129" i="52"/>
  <c r="E128" i="52"/>
  <c r="E127" i="52"/>
  <c r="E126" i="52"/>
  <c r="E125" i="52"/>
  <c r="E124" i="52"/>
  <c r="E123" i="52"/>
  <c r="E122" i="52"/>
  <c r="E121" i="52"/>
  <c r="A117" i="52"/>
  <c r="E111" i="52"/>
  <c r="E110" i="52"/>
  <c r="E109" i="52"/>
  <c r="E108" i="52"/>
  <c r="E107" i="52"/>
  <c r="E106" i="52"/>
  <c r="E105" i="52"/>
  <c r="E104" i="52"/>
  <c r="E103" i="52"/>
  <c r="E102" i="52"/>
  <c r="E101" i="52"/>
  <c r="E100" i="52"/>
  <c r="E99" i="52"/>
  <c r="E98" i="52"/>
  <c r="E97" i="52"/>
  <c r="E96" i="52"/>
  <c r="E95" i="52"/>
  <c r="E94" i="52"/>
  <c r="E93" i="52"/>
  <c r="E92" i="52"/>
  <c r="A88" i="52"/>
  <c r="E82" i="52"/>
  <c r="E81" i="52"/>
  <c r="E80" i="52"/>
  <c r="E79" i="52"/>
  <c r="E78" i="52"/>
  <c r="E77" i="52"/>
  <c r="E76" i="52"/>
  <c r="E75" i="52"/>
  <c r="E74" i="52"/>
  <c r="E73" i="52"/>
  <c r="E72" i="52"/>
  <c r="E71" i="52"/>
  <c r="E70" i="52"/>
  <c r="E69" i="52"/>
  <c r="E68" i="52"/>
  <c r="E67" i="52"/>
  <c r="E66" i="52"/>
  <c r="E65" i="52"/>
  <c r="E64" i="52"/>
  <c r="E63" i="52"/>
  <c r="A59" i="52"/>
  <c r="E53" i="52"/>
  <c r="E52" i="52"/>
  <c r="E51" i="52"/>
  <c r="E50" i="52"/>
  <c r="E49" i="52"/>
  <c r="E48" i="52"/>
  <c r="E47" i="52"/>
  <c r="E46" i="52"/>
  <c r="E45" i="52"/>
  <c r="E44" i="52"/>
  <c r="E43" i="52"/>
  <c r="E42" i="52"/>
  <c r="E41" i="52"/>
  <c r="E40" i="52"/>
  <c r="E39" i="52"/>
  <c r="E38" i="52"/>
  <c r="E37" i="52"/>
  <c r="E36" i="52"/>
  <c r="E35" i="52"/>
  <c r="E34" i="52"/>
  <c r="A30" i="52"/>
  <c r="E24" i="52"/>
  <c r="E23" i="52"/>
  <c r="E22" i="52"/>
  <c r="E21" i="52"/>
  <c r="E20" i="52"/>
  <c r="E19" i="52"/>
  <c r="E18" i="52"/>
  <c r="E17" i="52"/>
  <c r="E16" i="52"/>
  <c r="E15" i="52"/>
  <c r="E14" i="52"/>
  <c r="E13" i="52"/>
  <c r="E12" i="52"/>
  <c r="E11" i="52"/>
  <c r="E10" i="52"/>
  <c r="E9" i="52"/>
  <c r="E8" i="52"/>
  <c r="E7" i="52"/>
  <c r="E6" i="52"/>
  <c r="E5" i="52"/>
  <c r="A1" i="52"/>
  <c r="E256" i="27"/>
  <c r="E255" i="27"/>
  <c r="E254" i="27"/>
  <c r="E253" i="27"/>
  <c r="E252" i="27"/>
  <c r="E251" i="27"/>
  <c r="E250" i="27"/>
  <c r="E249" i="27"/>
  <c r="E248" i="27"/>
  <c r="E247" i="27"/>
  <c r="E246" i="27"/>
  <c r="E245" i="27"/>
  <c r="E244" i="27"/>
  <c r="E243" i="27"/>
  <c r="E242" i="27"/>
  <c r="E241" i="27"/>
  <c r="E240" i="27"/>
  <c r="E239" i="27"/>
  <c r="E238" i="27"/>
  <c r="E237" i="27"/>
  <c r="A233" i="27"/>
  <c r="E227" i="27"/>
  <c r="E226" i="27"/>
  <c r="E225" i="27"/>
  <c r="E224" i="27"/>
  <c r="E223" i="27"/>
  <c r="E222" i="27"/>
  <c r="E221" i="27"/>
  <c r="E220" i="27"/>
  <c r="E219" i="27"/>
  <c r="E218" i="27"/>
  <c r="E217" i="27"/>
  <c r="E216" i="27"/>
  <c r="E215" i="27"/>
  <c r="E214" i="27"/>
  <c r="E213" i="27"/>
  <c r="E212" i="27"/>
  <c r="E211" i="27"/>
  <c r="E210" i="27"/>
  <c r="E209" i="27"/>
  <c r="E208" i="27"/>
  <c r="A204" i="27"/>
  <c r="E198" i="27"/>
  <c r="E197" i="27"/>
  <c r="E196" i="27"/>
  <c r="E195" i="27"/>
  <c r="E194" i="27"/>
  <c r="E193" i="27"/>
  <c r="E192" i="27"/>
  <c r="E191" i="27"/>
  <c r="E190" i="27"/>
  <c r="E189" i="27"/>
  <c r="E188" i="27"/>
  <c r="E187" i="27"/>
  <c r="E186" i="27"/>
  <c r="E185" i="27"/>
  <c r="E184" i="27"/>
  <c r="E183" i="27"/>
  <c r="E182" i="27"/>
  <c r="E181" i="27"/>
  <c r="E180" i="27"/>
  <c r="E179" i="27"/>
  <c r="A175" i="27"/>
  <c r="E169" i="27"/>
  <c r="E168" i="27"/>
  <c r="E167" i="27"/>
  <c r="E166" i="27"/>
  <c r="E165" i="27"/>
  <c r="E164" i="27"/>
  <c r="E163" i="27"/>
  <c r="E162" i="27"/>
  <c r="E161" i="27"/>
  <c r="E160" i="27"/>
  <c r="E159" i="27"/>
  <c r="E158" i="27"/>
  <c r="E157" i="27"/>
  <c r="E156" i="27"/>
  <c r="E155" i="27"/>
  <c r="E154" i="27"/>
  <c r="E153" i="27"/>
  <c r="E152" i="27"/>
  <c r="E151" i="27"/>
  <c r="E150" i="27"/>
  <c r="A146" i="27"/>
  <c r="E140" i="27"/>
  <c r="E139" i="27"/>
  <c r="E138" i="27"/>
  <c r="E137" i="27"/>
  <c r="E136" i="27"/>
  <c r="E135" i="27"/>
  <c r="E134" i="27"/>
  <c r="E133" i="27"/>
  <c r="E132" i="27"/>
  <c r="E131" i="27"/>
  <c r="E130" i="27"/>
  <c r="E129" i="27"/>
  <c r="E128" i="27"/>
  <c r="E127" i="27"/>
  <c r="E126" i="27"/>
  <c r="E125" i="27"/>
  <c r="E124" i="27"/>
  <c r="E123" i="27"/>
  <c r="E122" i="27"/>
  <c r="E121" i="27"/>
  <c r="A117" i="27"/>
  <c r="E111" i="27"/>
  <c r="E110" i="27"/>
  <c r="E109" i="27"/>
  <c r="E108" i="27"/>
  <c r="E107" i="27"/>
  <c r="E106" i="27"/>
  <c r="E105" i="27"/>
  <c r="E104" i="27"/>
  <c r="E103" i="27"/>
  <c r="E102" i="27"/>
  <c r="E101" i="27"/>
  <c r="E100" i="27"/>
  <c r="E99" i="27"/>
  <c r="E98" i="27"/>
  <c r="E97" i="27"/>
  <c r="E96" i="27"/>
  <c r="E95" i="27"/>
  <c r="E94" i="27"/>
  <c r="E93" i="27"/>
  <c r="E92" i="27"/>
  <c r="A88" i="27"/>
  <c r="E82" i="27"/>
  <c r="E81" i="27"/>
  <c r="E80" i="27"/>
  <c r="E79" i="27"/>
  <c r="E78" i="27"/>
  <c r="E77" i="27"/>
  <c r="E76" i="27"/>
  <c r="E75" i="27"/>
  <c r="E74" i="27"/>
  <c r="E73" i="27"/>
  <c r="E72" i="27"/>
  <c r="E71" i="27"/>
  <c r="E70" i="27"/>
  <c r="E69" i="27"/>
  <c r="E68" i="27"/>
  <c r="E67" i="27"/>
  <c r="E66" i="27"/>
  <c r="E65" i="27"/>
  <c r="E64" i="27"/>
  <c r="E63" i="27"/>
  <c r="A59" i="27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A30" i="27"/>
  <c r="V262" i="3" l="1"/>
  <c r="H262" i="3"/>
  <c r="AC262" i="3"/>
  <c r="AB262" i="3"/>
  <c r="U262" i="3"/>
  <c r="AA262" i="3"/>
  <c r="T262" i="3"/>
  <c r="F262" i="3"/>
  <c r="Z262" i="3"/>
  <c r="S262" i="3"/>
  <c r="L262" i="3"/>
  <c r="D262" i="3"/>
  <c r="K262" i="3"/>
  <c r="Y262" i="3"/>
  <c r="J84" i="1"/>
  <c r="P78" i="1"/>
  <c r="P105" i="1"/>
  <c r="P126" i="1"/>
  <c r="P164" i="1"/>
  <c r="P167" i="1"/>
  <c r="P255" i="1"/>
  <c r="P256" i="1"/>
  <c r="P253" i="1"/>
  <c r="H258" i="1"/>
  <c r="P252" i="1"/>
  <c r="T258" i="1"/>
  <c r="R229" i="1"/>
  <c r="H229" i="1"/>
  <c r="M229" i="1"/>
  <c r="P221" i="1"/>
  <c r="P227" i="1"/>
  <c r="R200" i="1"/>
  <c r="F200" i="1"/>
  <c r="H200" i="1"/>
  <c r="T200" i="1"/>
  <c r="M171" i="1"/>
  <c r="R171" i="1"/>
  <c r="H171" i="1"/>
  <c r="P168" i="1"/>
  <c r="P169" i="1"/>
  <c r="T142" i="1"/>
  <c r="F142" i="1"/>
  <c r="H142" i="1"/>
  <c r="P133" i="1"/>
  <c r="P134" i="1"/>
  <c r="M142" i="1"/>
  <c r="T113" i="1"/>
  <c r="F113" i="1"/>
  <c r="P109" i="1"/>
  <c r="P110" i="1"/>
  <c r="P111" i="1"/>
  <c r="H113" i="1"/>
  <c r="M84" i="1"/>
  <c r="P79" i="1"/>
  <c r="T84" i="1"/>
  <c r="P44" i="1"/>
  <c r="P47" i="1"/>
  <c r="P50" i="1"/>
  <c r="T55" i="1"/>
  <c r="P53" i="1"/>
  <c r="F55" i="1"/>
  <c r="H55" i="1"/>
  <c r="R258" i="1"/>
  <c r="J258" i="1"/>
  <c r="J229" i="1"/>
  <c r="J171" i="1"/>
  <c r="R142" i="1"/>
  <c r="J142" i="1"/>
  <c r="R113" i="1"/>
  <c r="J113" i="1"/>
  <c r="R84" i="1"/>
  <c r="R55" i="1"/>
  <c r="J55" i="1"/>
  <c r="A1" i="1" l="1"/>
  <c r="J5" i="1" l="1"/>
  <c r="H6" i="1" l="1"/>
  <c r="H5" i="1"/>
  <c r="G126" i="48" a="1"/>
  <c r="I75" i="49" a="1"/>
  <c r="S51" i="49" a="1"/>
  <c r="K198" i="49" a="1"/>
  <c r="N140" i="49" a="1"/>
  <c r="C121" i="49" a="1"/>
  <c r="I154" i="49" a="1"/>
  <c r="C96" i="49" a="1"/>
  <c r="N193" i="48" a="1"/>
  <c r="I21" i="49" a="1"/>
  <c r="K217" i="51" a="1"/>
  <c r="I192" i="49" a="1"/>
  <c r="S19" i="49" a="1"/>
  <c r="C242" i="49" a="1"/>
  <c r="S122" i="49" a="1"/>
  <c r="G74" i="49" a="1"/>
  <c r="N69" i="49" a="1"/>
  <c r="G180" i="49" a="1"/>
  <c r="S23" i="49" a="1"/>
  <c r="K179" i="49" a="1"/>
  <c r="C93" i="49" a="1"/>
  <c r="K99" i="49" a="1"/>
  <c r="G53" i="49" a="1"/>
  <c r="I136" i="49" a="1"/>
  <c r="I134" i="48" a="1"/>
  <c r="K184" i="51" a="1"/>
  <c r="K100" i="49" a="1"/>
  <c r="I19" i="48" a="1"/>
  <c r="C16" i="49" a="1"/>
  <c r="C253" i="49" a="1"/>
  <c r="N192" i="48" a="1"/>
  <c r="G252" i="49" a="1"/>
  <c r="I188" i="49" a="1"/>
  <c r="I238" i="48" a="1"/>
  <c r="G11" i="49" a="1"/>
  <c r="I225" i="49" a="1"/>
  <c r="C52" i="49" a="1"/>
  <c r="C215" i="49" a="1"/>
  <c r="C102" i="49" a="1"/>
  <c r="K73" i="49" a="1"/>
  <c r="I138" i="49" a="1"/>
  <c r="C47" i="48" a="1"/>
  <c r="I238" i="49" a="1"/>
  <c r="K245" i="49" a="1"/>
  <c r="K165" i="48" a="1"/>
  <c r="S103" i="48" a="1"/>
  <c r="G121" i="48" a="1"/>
  <c r="I52" i="49" a="1"/>
  <c r="C248" i="49" a="1"/>
  <c r="S15" i="49" a="1"/>
  <c r="C124" i="49" a="1"/>
  <c r="G8" i="49" a="1"/>
  <c r="S101" i="49" a="1"/>
  <c r="G38" i="49" a="1"/>
  <c r="I137" i="49" a="1"/>
  <c r="S162" i="49" a="1"/>
  <c r="K45" i="48" a="1"/>
  <c r="I110" i="48" a="1"/>
  <c r="I242" i="49" a="1"/>
  <c r="K71" i="48" a="1"/>
  <c r="S166" i="49" a="1"/>
  <c r="G220" i="51" a="1"/>
  <c r="K158" i="49" a="1"/>
  <c r="S69" i="49" a="1"/>
  <c r="I227" i="49" a="1"/>
  <c r="I46" i="49" a="1"/>
  <c r="S46" i="49" a="1"/>
  <c r="G240" i="49" a="1"/>
  <c r="S150" i="49" a="1"/>
  <c r="S71" i="49" a="1"/>
  <c r="I220" i="49" a="1"/>
  <c r="G73" i="49" a="1"/>
  <c r="N133" i="49" a="1"/>
  <c r="N237" i="49" a="1"/>
  <c r="K64" i="49" a="1"/>
  <c r="I221" i="48" a="1"/>
  <c r="N93" i="49" a="1"/>
  <c r="S242" i="48" a="1"/>
  <c r="C133" i="48" a="1"/>
  <c r="I195" i="48" a="1"/>
  <c r="N241" i="51" a="1"/>
  <c r="S184" i="48" a="1"/>
  <c r="S10" i="49" a="1"/>
  <c r="I189" i="49" a="1"/>
  <c r="K14" i="49" a="1"/>
  <c r="C24" i="48" a="1"/>
  <c r="I222" i="51" a="1"/>
  <c r="N134" i="49" a="1"/>
  <c r="C103" i="49" a="1"/>
  <c r="S11" i="48" a="1"/>
  <c r="S137" i="48" a="1"/>
  <c r="C36" i="48" a="1"/>
  <c r="N103" i="48" a="1"/>
  <c r="C167" i="49" a="1"/>
  <c r="S106" i="49" a="1"/>
  <c r="K218" i="49" a="1"/>
  <c r="N255" i="48" a="1"/>
  <c r="K37" i="48" a="1"/>
  <c r="S159" i="48" a="1"/>
  <c r="K137" i="49" a="1"/>
  <c r="K98" i="48" a="1"/>
  <c r="S36" i="49" a="1"/>
  <c r="C65" i="48" a="1"/>
  <c r="C138" i="49" a="1"/>
  <c r="S217" i="48" a="1"/>
  <c r="G208" i="49" a="1"/>
  <c r="N49" i="51" a="1"/>
  <c r="G168" i="49" a="1"/>
  <c r="C23" i="48" a="1"/>
  <c r="S80" i="49" a="1"/>
  <c r="S156" i="49" a="1"/>
  <c r="G103" i="49" a="1"/>
  <c r="S137" i="49" a="1"/>
  <c r="K53" i="49" a="1"/>
  <c r="K158" i="48" a="1"/>
  <c r="C243" i="48" a="1"/>
  <c r="K214" i="49" a="1"/>
  <c r="I130" i="49" a="1"/>
  <c r="C237" i="48" a="1"/>
  <c r="N252" i="49" a="1"/>
  <c r="C128" i="49" a="1"/>
  <c r="S183" i="48" a="1"/>
  <c r="C180" i="49" a="1"/>
  <c r="G248" i="48" a="1"/>
  <c r="G164" i="48" a="1"/>
  <c r="S224" i="49" a="1"/>
  <c r="K216" i="49" a="1"/>
  <c r="S161" i="48" a="1"/>
  <c r="N44" i="49" a="1"/>
  <c r="I104" i="49" a="1"/>
  <c r="N179" i="49" a="1"/>
  <c r="N186" i="49" a="1"/>
  <c r="K51" i="49" a="1"/>
  <c r="C156" i="49" a="1"/>
  <c r="C98" i="49" a="1"/>
  <c r="S43" i="49" a="1"/>
  <c r="C136" i="49" a="1"/>
  <c r="I102" i="49" a="1"/>
  <c r="S163" i="48" a="1"/>
  <c r="C137" i="49" a="1"/>
  <c r="N181" i="49" a="1"/>
  <c r="K107" i="49" a="1"/>
  <c r="K218" i="48" a="1"/>
  <c r="N22" i="49" a="1"/>
  <c r="S16" i="49" a="1"/>
  <c r="N35" i="48" a="1"/>
  <c r="S155" i="48" a="1"/>
  <c r="N24" i="49" a="1"/>
  <c r="N184" i="49" a="1"/>
  <c r="C211" i="49" a="1"/>
  <c r="K215" i="49" a="1"/>
  <c r="I109" i="49" a="1"/>
  <c r="C103" i="48" a="1"/>
  <c r="G6" i="49" a="1"/>
  <c r="K127" i="49" a="1"/>
  <c r="S225" i="49" a="1"/>
  <c r="S164" i="49" a="1"/>
  <c r="G67" i="49" a="1"/>
  <c r="I241" i="51" a="1"/>
  <c r="C243" i="49" a="1"/>
  <c r="I164" i="48" a="1"/>
  <c r="G135" i="49" a="1"/>
  <c r="I250" i="48" a="1"/>
  <c r="S139" i="49" a="1"/>
  <c r="I165" i="48" a="1"/>
  <c r="K24" i="49" a="1"/>
  <c r="C190" i="49" a="1"/>
  <c r="K197" i="48" a="1"/>
  <c r="G253" i="49" a="1"/>
  <c r="S41" i="49" a="1"/>
  <c r="K69" i="49" a="1"/>
  <c r="S245" i="49" a="1"/>
  <c r="N74" i="49" a="1"/>
  <c r="S213" i="49" a="1"/>
  <c r="K10" i="49" a="1"/>
  <c r="I248" i="49" a="1"/>
  <c r="N249" i="48" a="1"/>
  <c r="K96" i="49" a="1"/>
  <c r="N65" i="48" a="1"/>
  <c r="N221" i="49" a="1"/>
  <c r="C214" i="48" a="1"/>
  <c r="N124" i="49" a="1"/>
  <c r="K21" i="49" a="1"/>
  <c r="K47" i="49" a="1"/>
  <c r="S186" i="48" a="1"/>
  <c r="G131" i="49" a="1"/>
  <c r="G138" i="49" a="1"/>
  <c r="K66" i="49" a="1"/>
  <c r="C131" i="49" a="1"/>
  <c r="C38" i="48" a="1"/>
  <c r="N53" i="48" a="1"/>
  <c r="K92" i="51" a="1"/>
  <c r="K98" i="49" a="1"/>
  <c r="C82" i="48" a="1"/>
  <c r="G219" i="49" a="1"/>
  <c r="G151" i="49" a="1"/>
  <c r="I169" i="48" a="1"/>
  <c r="C130" i="49" a="1"/>
  <c r="G95" i="48" a="1"/>
  <c r="K48" i="49" a="1"/>
  <c r="N79" i="49" a="1"/>
  <c r="N156" i="49" a="1"/>
  <c r="C211" i="51" a="1"/>
  <c r="K136" i="49" a="1"/>
  <c r="S21" i="49" a="1"/>
  <c r="G131" i="48" a="1"/>
  <c r="I253" i="48" a="1"/>
  <c r="C11" i="49" a="1"/>
  <c r="S221" i="48" a="1"/>
  <c r="K6" i="48" a="1"/>
  <c r="S140" i="49" a="1"/>
  <c r="N73" i="49" a="1"/>
  <c r="I184" i="49" a="1"/>
  <c r="C74" i="49" a="1"/>
  <c r="N138" i="49" a="1"/>
  <c r="G249" i="49" a="1"/>
  <c r="G182" i="49" a="1"/>
  <c r="S216" i="51" a="1"/>
  <c r="K16" i="49" a="1"/>
  <c r="C34" i="48" a="1"/>
  <c r="G225" i="51" a="1"/>
  <c r="K138" i="51" a="1"/>
  <c r="N223" i="51" a="1"/>
  <c r="N156" i="48" a="1"/>
  <c r="I161" i="48" a="1"/>
  <c r="S249" i="48" a="1"/>
  <c r="C250" i="49" a="1"/>
  <c r="S138" i="49" a="1"/>
  <c r="S247" i="48" a="1"/>
  <c r="K224" i="49" a="1"/>
  <c r="S211" i="48" a="1"/>
  <c r="S40" i="49" a="1"/>
  <c r="K249" i="49" a="1"/>
  <c r="C41" i="49" a="1"/>
  <c r="K209" i="49" a="1"/>
  <c r="G46" i="48" a="1"/>
  <c r="S194" i="49" a="1"/>
  <c r="S108" i="48" a="1"/>
  <c r="I197" i="48" a="1"/>
  <c r="S132" i="48" a="1"/>
  <c r="K191" i="49" a="1"/>
  <c r="I131" i="49" a="1"/>
  <c r="N197" i="48" a="1"/>
  <c r="K129" i="49" a="1"/>
  <c r="C63" i="49" a="1"/>
  <c r="K43" i="49" a="1"/>
  <c r="I224" i="49" a="1"/>
  <c r="G249" i="48" a="1"/>
  <c r="N163" i="49" a="1"/>
  <c r="G242" i="49" a="1"/>
  <c r="N247" i="48" a="1"/>
  <c r="S256" i="48" a="1"/>
  <c r="G128" i="51" a="1"/>
  <c r="S92" i="49" a="1"/>
  <c r="G102" i="49" a="1"/>
  <c r="N121" i="49" a="1"/>
  <c r="N122" i="49" a="1"/>
  <c r="G24" i="49" a="1"/>
  <c r="N190" i="49" a="1"/>
  <c r="N132" i="49" a="1"/>
  <c r="C162" i="49" a="1"/>
  <c r="S169" i="49" a="1"/>
  <c r="S94" i="49" a="1"/>
  <c r="K135" i="48" a="1"/>
  <c r="K242" i="49" a="1"/>
  <c r="K97" i="48" a="1"/>
  <c r="I226" i="48" a="1"/>
  <c r="C244" i="49" a="1"/>
  <c r="G38" i="48" a="1"/>
  <c r="N166" i="49" a="1"/>
  <c r="K216" i="48" a="1"/>
  <c r="G215" i="49" a="1"/>
  <c r="I132" i="49" a="1"/>
  <c r="N111" i="49" a="1"/>
  <c r="S104" i="48" a="1"/>
  <c r="K168" i="49" a="1"/>
  <c r="N137" i="49" a="1"/>
  <c r="K251" i="49" a="1"/>
  <c r="S186" i="49" a="1"/>
  <c r="C242" i="48" a="1"/>
  <c r="G37" i="49" a="1"/>
  <c r="I240" i="48" a="1"/>
  <c r="S44" i="48" a="1"/>
  <c r="S129" i="51" a="1"/>
  <c r="K180" i="48" a="1"/>
  <c r="C107" i="49" a="1"/>
  <c r="G185" i="49" a="1"/>
  <c r="K226" i="49" a="1"/>
  <c r="K129" i="48" a="1"/>
  <c r="S216" i="48" a="1"/>
  <c r="C74" i="48" a="1"/>
  <c r="S132" i="49" a="1"/>
  <c r="K239" i="48" a="1"/>
  <c r="G198" i="49" a="1"/>
  <c r="I252" i="51" a="1"/>
  <c r="I189" i="48" a="1"/>
  <c r="I7" i="49" a="1"/>
  <c r="K21" i="48" a="1"/>
  <c r="C92" i="49" a="1"/>
  <c r="N195" i="49" a="1"/>
  <c r="C125" i="49" a="1"/>
  <c r="S92" i="48" a="1"/>
  <c r="I50" i="49" a="1"/>
  <c r="C102" i="48" a="1"/>
  <c r="I93" i="49" a="1"/>
  <c r="S64" i="48" a="1"/>
  <c r="S44" i="49" a="1"/>
  <c r="N219" i="49" a="1"/>
  <c r="K240" i="49" a="1"/>
  <c r="C97" i="48" a="1"/>
  <c r="S213" i="51" a="1"/>
  <c r="K76" i="48" a="1"/>
  <c r="I191" i="48" a="1"/>
  <c r="G21" i="49" a="1"/>
  <c r="G78" i="49" a="1"/>
  <c r="K45" i="49" a="1"/>
  <c r="G193" i="49" a="1"/>
  <c r="G48" i="49" a="1"/>
  <c r="I78" i="49" a="1"/>
  <c r="N243" i="49" a="1"/>
  <c r="K135" i="49" a="1"/>
  <c r="K95" i="48" a="1"/>
  <c r="S82" i="49" a="1"/>
  <c r="S150" i="48" a="1"/>
  <c r="C126" i="48" a="1"/>
  <c r="K43" i="48" a="1"/>
  <c r="G179" i="49" a="1"/>
  <c r="K193" i="51" a="1"/>
  <c r="G163" i="48" a="1"/>
  <c r="N106" i="48" a="1"/>
  <c r="S214" i="51" a="1"/>
  <c r="G68" i="51" a="1"/>
  <c r="G139" i="48" a="1"/>
  <c r="S255" i="51" a="1"/>
  <c r="N160" i="49" a="1"/>
  <c r="S109" i="49" a="1"/>
  <c r="C127" i="48" a="1"/>
  <c r="K92" i="48" a="1"/>
  <c r="C63" i="48" a="1"/>
  <c r="I224" i="51" a="1"/>
  <c r="C127" i="49" a="1"/>
  <c r="I212" i="48" a="1"/>
  <c r="N135" i="49" a="1"/>
  <c r="G135" i="51" a="1"/>
  <c r="G158" i="48" a="1"/>
  <c r="K137" i="48" a="1"/>
  <c r="K194" i="48" a="1"/>
  <c r="I94" i="51" a="1"/>
  <c r="S247" i="51" a="1"/>
  <c r="K46" i="51" a="1"/>
  <c r="K155" i="49" a="1"/>
  <c r="I97" i="49" a="1"/>
  <c r="I251" i="49" a="1"/>
  <c r="I95" i="49" a="1"/>
  <c r="C123" i="49" a="1"/>
  <c r="N15" i="49" a="1"/>
  <c r="C97" i="49" a="1"/>
  <c r="N72" i="49" a="1"/>
  <c r="G247" i="49" a="1"/>
  <c r="I162" i="49" a="1"/>
  <c r="K77" i="49" a="1"/>
  <c r="C14" i="49" a="1"/>
  <c r="C42" i="48" a="1"/>
  <c r="N81" i="49" a="1"/>
  <c r="K99" i="48" a="1"/>
  <c r="N128" i="49" a="1"/>
  <c r="N225" i="49" a="1"/>
  <c r="C158" i="49" a="1"/>
  <c r="N183" i="48" a="1"/>
  <c r="I213" i="49" a="1"/>
  <c r="N242" i="49" a="1"/>
  <c r="I185" i="48" a="1"/>
  <c r="I180" i="49" a="1"/>
  <c r="N250" i="48" a="1"/>
  <c r="I13" i="49" a="1"/>
  <c r="K195" i="49" a="1"/>
  <c r="N63" i="49" a="1"/>
  <c r="K133" i="49" a="1"/>
  <c r="K94" i="49" a="1"/>
  <c r="S73" i="49" a="1"/>
  <c r="G94" i="49" a="1"/>
  <c r="N246" i="48" a="1"/>
  <c r="S163" i="49" a="1"/>
  <c r="S133" i="48" a="1"/>
  <c r="S193" i="49" a="1"/>
  <c r="N16" i="49" a="1"/>
  <c r="C100" i="49" a="1"/>
  <c r="G196" i="48" a="1"/>
  <c r="I215" i="48" a="1"/>
  <c r="S135" i="49" a="1"/>
  <c r="K78" i="49" a="1"/>
  <c r="G44" i="49" a="1"/>
  <c r="C210" i="51" a="1"/>
  <c r="K131" i="51" a="1"/>
  <c r="S53" i="49" a="1"/>
  <c r="K35" i="48" a="1"/>
  <c r="G165" i="49" a="1"/>
  <c r="S242" i="49" a="1"/>
  <c r="C110" i="49" a="1"/>
  <c r="I36" i="48" a="1"/>
  <c r="G81" i="49" a="1"/>
  <c r="K70" i="49" a="1"/>
  <c r="I164" i="49" a="1"/>
  <c r="I10" i="49" a="1"/>
  <c r="S158" i="48" a="1"/>
  <c r="G213" i="48" a="1"/>
  <c r="G123" i="49" a="1"/>
  <c r="K131" i="48" a="1"/>
  <c r="S20" i="49" a="1"/>
  <c r="G194" i="48" a="1"/>
  <c r="I216" i="51" a="1"/>
  <c r="N225" i="48" a="1"/>
  <c r="G136" i="48" a="1"/>
  <c r="S247" i="49" a="1"/>
  <c r="N47" i="49" a="1"/>
  <c r="G6" i="48" a="1"/>
  <c r="K181" i="49" a="1"/>
  <c r="N50" i="48" a="1"/>
  <c r="K106" i="48" a="1"/>
  <c r="N154" i="48" a="1"/>
  <c r="C225" i="48" a="1"/>
  <c r="S93" i="48" a="1"/>
  <c r="C134" i="49" a="1"/>
  <c r="K41" i="51" a="1"/>
  <c r="C191" i="48" a="1"/>
  <c r="G13" i="49" a="1"/>
  <c r="N71" i="49" a="1"/>
  <c r="G99" i="49" a="1"/>
  <c r="I195" i="49" a="1"/>
  <c r="S12" i="49" a="1"/>
  <c r="N7" i="49" a="1"/>
  <c r="K210" i="49" a="1"/>
  <c r="I6" i="49" a="1"/>
  <c r="K189" i="49" a="1"/>
  <c r="S5" i="49" a="1"/>
  <c r="S155" i="49" a="1"/>
  <c r="C23" i="49" a="1"/>
  <c r="G105" i="49" a="1"/>
  <c r="K46" i="49" a="1"/>
  <c r="S256" i="49" a="1"/>
  <c r="N256" i="48" a="1"/>
  <c r="C69" i="49" a="1"/>
  <c r="C96" i="48" a="1"/>
  <c r="S213" i="48" a="1"/>
  <c r="I191" i="51" a="1"/>
  <c r="G186" i="48" a="1"/>
  <c r="S134" i="49" a="1"/>
  <c r="N191" i="49" a="1"/>
  <c r="I101" i="49" a="1"/>
  <c r="S209" i="48" a="1"/>
  <c r="S218" i="48" a="1"/>
  <c r="G208" i="48" a="1"/>
  <c r="N97" i="48" a="1"/>
  <c r="S64" i="49" a="1"/>
  <c r="K130" i="48" a="1"/>
  <c r="C92" i="48" a="1"/>
  <c r="K67" i="51" a="1"/>
  <c r="K52" i="49" a="1"/>
  <c r="S76" i="48" a="1"/>
  <c r="S240" i="48" a="1"/>
  <c r="K255" i="51" a="1"/>
  <c r="N99" i="49" a="1"/>
  <c r="I36" i="49" a="1"/>
  <c r="I185" i="49" a="1"/>
  <c r="N64" i="48" a="1"/>
  <c r="N194" i="49" a="1"/>
  <c r="K52" i="48" a="1"/>
  <c r="S38" i="49" a="1"/>
  <c r="N42" i="51" a="1"/>
  <c r="C157" i="49" a="1"/>
  <c r="C184" i="48" a="1"/>
  <c r="N218" i="49" a="1"/>
  <c r="I193" i="49" a="1"/>
  <c r="C5" i="48" a="1"/>
  <c r="G239" i="51" a="1"/>
  <c r="G80" i="49" a="1"/>
  <c r="S227" i="48" a="1"/>
  <c r="S154" i="49" a="1"/>
  <c r="C237" i="49" a="1"/>
  <c r="K186" i="49" a="1"/>
  <c r="K253" i="49" a="1"/>
  <c r="I49" i="49" a="1"/>
  <c r="G121" i="49" a="1"/>
  <c r="N182" i="49" a="1"/>
  <c r="K186" i="48" a="1"/>
  <c r="I179" i="49" a="1"/>
  <c r="C121" i="48" a="1"/>
  <c r="G133" i="48" a="1"/>
  <c r="S100" i="49" a="1"/>
  <c r="I168" i="49" a="1"/>
  <c r="G168" i="48" a="1"/>
  <c r="S103" i="49" a="1"/>
  <c r="N101" i="48" a="1"/>
  <c r="K221" i="51" a="1"/>
  <c r="K224" i="51" a="1"/>
  <c r="N213" i="49" a="1"/>
  <c r="S215" i="49" a="1"/>
  <c r="K161" i="49" a="1"/>
  <c r="C70" i="49" a="1"/>
  <c r="N239" i="49" a="1"/>
  <c r="N237" i="48" a="1"/>
  <c r="G250" i="49" a="1"/>
  <c r="I74" i="49" a="1"/>
  <c r="K237" i="48" a="1"/>
  <c r="I253" i="49" a="1"/>
  <c r="K196" i="48" a="1"/>
  <c r="N134" i="48" a="1"/>
  <c r="K103" i="49" a="1"/>
  <c r="K20" i="48" a="1"/>
  <c r="N5" i="49" a="1"/>
  <c r="N34" i="49" a="1"/>
  <c r="K138" i="49" a="1"/>
  <c r="I129" i="49" a="1"/>
  <c r="K154" i="48" a="1"/>
  <c r="I68" i="49" a="1"/>
  <c r="C221" i="49" a="1"/>
  <c r="N21" i="49" a="1"/>
  <c r="N208" i="49" a="1"/>
  <c r="C241" i="48" a="1"/>
  <c r="N100" i="49" a="1"/>
  <c r="C109" i="49" a="1"/>
  <c r="N104" i="49" a="1"/>
  <c r="S128" i="48" a="1"/>
  <c r="I254" i="49" a="1"/>
  <c r="S6" i="49" a="1"/>
  <c r="K95" i="49" a="1"/>
  <c r="C95" i="49" a="1"/>
  <c r="S52" i="49" a="1"/>
  <c r="K196" i="49" a="1"/>
  <c r="S127" i="49" a="1"/>
  <c r="G97" i="49" a="1"/>
  <c r="C22" i="49" a="1"/>
  <c r="N110" i="49" a="1"/>
  <c r="C80" i="49" a="1"/>
  <c r="N197" i="49" a="1"/>
  <c r="K160" i="49" a="1"/>
  <c r="I42" i="49" a="1"/>
  <c r="I82" i="49" a="1"/>
  <c r="I246" i="48" a="1"/>
  <c r="N50" i="49" a="1"/>
  <c r="I138" i="48" a="1"/>
  <c r="G110" i="49" a="1"/>
  <c r="N246" i="49" a="1"/>
  <c r="G130" i="49" a="1"/>
  <c r="I121" i="48" a="1"/>
  <c r="K192" i="49" a="1"/>
  <c r="N224" i="49" a="1"/>
  <c r="G181" i="48" a="1"/>
  <c r="I187" i="49" a="1"/>
  <c r="N242" i="48" a="1"/>
  <c r="C159" i="48" a="1"/>
  <c r="S246" i="49" a="1"/>
  <c r="S124" i="49" a="1"/>
  <c r="K8" i="49" a="1"/>
  <c r="G82" i="48" a="1"/>
  <c r="S79" i="49" a="1"/>
  <c r="N123" i="49" a="1"/>
  <c r="N168" i="49" a="1"/>
  <c r="S243" i="49" a="1"/>
  <c r="C73" i="49" a="1"/>
  <c r="N249" i="49" a="1"/>
  <c r="K19" i="49" a="1"/>
  <c r="S238" i="49" a="1"/>
  <c r="I158" i="49" a="1"/>
  <c r="K195" i="48" a="1"/>
  <c r="C104" i="49" a="1"/>
  <c r="C165" i="49" a="1"/>
  <c r="S63" i="49" a="1"/>
  <c r="I237" i="49" a="1"/>
  <c r="I122" i="48" a="1"/>
  <c r="G66" i="49" a="1"/>
  <c r="S239" i="48" a="1"/>
  <c r="S70" i="49" a="1"/>
  <c r="S126" i="48" a="1"/>
  <c r="S217" i="51" a="1"/>
  <c r="C152" i="49" a="1"/>
  <c r="C222" i="48" a="1"/>
  <c r="N17" i="49" a="1"/>
  <c r="K100" i="48" a="1"/>
  <c r="K256" i="48" a="1"/>
  <c r="C248" i="48" a="1"/>
  <c r="C128" i="48" a="1"/>
  <c r="G250" i="48" a="1"/>
  <c r="N93" i="48" a="1"/>
  <c r="N152" i="49" a="1"/>
  <c r="C18" i="49" a="1"/>
  <c r="I51" i="49" a="1"/>
  <c r="G237" i="49" a="1"/>
  <c r="I219" i="49" a="1"/>
  <c r="K169" i="48" a="1"/>
  <c r="K40" i="49" a="1"/>
  <c r="I38" i="49" a="1"/>
  <c r="N131" i="49" a="1"/>
  <c r="N126" i="49" a="1"/>
  <c r="I168" i="48" a="1"/>
  <c r="S224" i="48" a="1"/>
  <c r="C150" i="49" a="1"/>
  <c r="S95" i="49" a="1"/>
  <c r="G111" i="48" a="1"/>
  <c r="K121" i="48" a="1"/>
  <c r="C210" i="48" a="1"/>
  <c r="K212" i="49" a="1"/>
  <c r="I37" i="49" a="1"/>
  <c r="G184" i="49" a="1"/>
  <c r="N43" i="49" a="1"/>
  <c r="I37" i="51" a="1"/>
  <c r="K133" i="48" a="1"/>
  <c r="I239" i="49" a="1"/>
  <c r="N139" i="49" a="1"/>
  <c r="I79" i="49" a="1"/>
  <c r="S110" i="49" a="1"/>
  <c r="N217" i="51" a="1"/>
  <c r="I127" i="49" a="1"/>
  <c r="G213" i="49" a="1"/>
  <c r="N240" i="49" a="1"/>
  <c r="S248" i="49" a="1"/>
  <c r="S255" i="49" a="1"/>
  <c r="K154" i="49" a="1"/>
  <c r="N37" i="48" a="1"/>
  <c r="C100" i="48" a="1"/>
  <c r="C246" i="49" a="1"/>
  <c r="K193" i="49" a="1"/>
  <c r="S192" i="48" a="1"/>
  <c r="C162" i="48" a="1"/>
  <c r="N105" i="48" a="1"/>
  <c r="G53" i="48" a="1"/>
  <c r="I48" i="49" a="1"/>
  <c r="N157" i="49" a="1"/>
  <c r="N96" i="49" a="1"/>
  <c r="S73" i="48" a="1"/>
  <c r="I256" i="48" a="1"/>
  <c r="S227" i="49" a="1"/>
  <c r="K225" i="49" a="1"/>
  <c r="S122" i="48" a="1"/>
  <c r="K65" i="49" a="1"/>
  <c r="I51" i="48" a="1"/>
  <c r="I76" i="48" a="1"/>
  <c r="S208" i="49" a="1"/>
  <c r="C35" i="48" a="1"/>
  <c r="K252" i="49" a="1"/>
  <c r="K242" i="48" a="1"/>
  <c r="G227" i="49" a="1"/>
  <c r="K107" i="48" a="1"/>
  <c r="K248" i="49" a="1"/>
  <c r="G70" i="48" a="1"/>
  <c r="G186" i="49" a="1"/>
  <c r="I214" i="49" a="1"/>
  <c r="I47" i="49" a="1"/>
  <c r="S238" i="51" a="1"/>
  <c r="S81" i="48" a="1"/>
  <c r="N24" i="48" a="1"/>
  <c r="S129" i="48" a="1"/>
  <c r="C94" i="48" a="1"/>
  <c r="C12" i="48" a="1"/>
  <c r="C212" i="49" a="1"/>
  <c r="C210" i="49" a="1"/>
  <c r="I220" i="48" a="1"/>
  <c r="S136" i="49" a="1"/>
  <c r="I21" i="48" a="1"/>
  <c r="N256" i="49" a="1"/>
  <c r="K23" i="49" a="1"/>
  <c r="G188" i="49" a="1"/>
  <c r="I126" i="48" a="1"/>
  <c r="G126" i="49" a="1"/>
  <c r="G109" i="49" a="1"/>
  <c r="I16" i="48" a="1"/>
  <c r="C168" i="51" a="1"/>
  <c r="G47" i="49" a="1"/>
  <c r="K246" i="50" a="1"/>
  <c r="S222" i="48" a="1"/>
  <c r="K80" i="49" a="1"/>
  <c r="N107" i="49" a="1"/>
  <c r="C71" i="48" a="1"/>
  <c r="K110" i="49" a="1"/>
  <c r="C213" i="49" a="1"/>
  <c r="I252" i="49" a="1"/>
  <c r="C95" i="48" a="1"/>
  <c r="N224" i="51" a="1"/>
  <c r="G68" i="48" a="1"/>
  <c r="G14" i="49" a="1"/>
  <c r="I253" i="51" a="1"/>
  <c r="C241" i="49" a="1"/>
  <c r="I70" i="48" a="1"/>
  <c r="N155" i="51" a="1"/>
  <c r="S159" i="49" a="1"/>
  <c r="S223" i="48" a="1"/>
  <c r="G218" i="51" a="1"/>
  <c r="N214" i="48" a="1"/>
  <c r="C107" i="48" a="1"/>
  <c r="G98" i="49" a="1"/>
  <c r="C48" i="49" a="1"/>
  <c r="S140" i="48" a="1"/>
  <c r="K255" i="49" a="1"/>
  <c r="K224" i="48" a="1"/>
  <c r="K138" i="48" a="1"/>
  <c r="N24" i="51" a="1"/>
  <c r="N151" i="51" a="1"/>
  <c r="G100" i="51" a="1"/>
  <c r="N164" i="51" a="1"/>
  <c r="I186" i="51" a="1"/>
  <c r="S63" i="50" a="1"/>
  <c r="C82" i="49" a="1"/>
  <c r="G35" i="49" a="1"/>
  <c r="G129" i="49" a="1"/>
  <c r="G39" i="48" a="1"/>
  <c r="K67" i="49" a="1"/>
  <c r="K101" i="51" a="1"/>
  <c r="I185" i="50" a="1"/>
  <c r="S220" i="51" a="1"/>
  <c r="K103" i="48" a="1"/>
  <c r="G81" i="48" a="1"/>
  <c r="I222" i="48" a="1"/>
  <c r="C240" i="49" a="1"/>
  <c r="I39" i="49" a="1"/>
  <c r="C219" i="49" a="1"/>
  <c r="S34" i="48" a="1"/>
  <c r="C138" i="48" a="1"/>
  <c r="I135" i="49" a="1"/>
  <c r="G221" i="49" a="1"/>
  <c r="C50" i="49" a="1"/>
  <c r="I72" i="49" a="1"/>
  <c r="K80" i="51" a="1"/>
  <c r="C214" i="49" a="1"/>
  <c r="G194" i="49" a="1"/>
  <c r="I245" i="48" a="1"/>
  <c r="S68" i="49" a="1"/>
  <c r="I53" i="48" a="1"/>
  <c r="N51" i="48" a="1"/>
  <c r="C65" i="49" a="1"/>
  <c r="C196" i="49" a="1"/>
  <c r="C108" i="49" a="1"/>
  <c r="C94" i="49" a="1"/>
  <c r="S109" i="48" a="1"/>
  <c r="K169" i="49" a="1"/>
  <c r="C157" i="48" a="1"/>
  <c r="N75" i="49" a="1"/>
  <c r="G187" i="49" a="1"/>
  <c r="S225" i="48" a="1"/>
  <c r="C208" i="48" a="1"/>
  <c r="G215" i="48" a="1"/>
  <c r="K121" i="49" a="1"/>
  <c r="C154" i="49" a="1"/>
  <c r="G256" i="48" a="1"/>
  <c r="K152" i="48" a="1"/>
  <c r="N150" i="49" a="1"/>
  <c r="C163" i="49" a="1"/>
  <c r="I191" i="49" a="1"/>
  <c r="G103" i="48" a="1"/>
  <c r="C194" i="49" a="1"/>
  <c r="K219" i="51" a="1"/>
  <c r="S151" i="51" a="1"/>
  <c r="I123" i="48" a="1"/>
  <c r="N196" i="51" a="1"/>
  <c r="N180" i="49" a="1"/>
  <c r="N161" i="49" a="1"/>
  <c r="N151" i="48" a="1"/>
  <c r="C245" i="51" a="1"/>
  <c r="K153" i="48" a="1"/>
  <c r="C66" i="49" a="1"/>
  <c r="I122" i="49" a="1"/>
  <c r="N197" i="51" a="1"/>
  <c r="C254" i="51" a="1"/>
  <c r="S137" i="51" a="1"/>
  <c r="S66" i="48" a="1"/>
  <c r="G218" i="49" a="1"/>
  <c r="K82" i="48" a="1"/>
  <c r="C223" i="48" a="1"/>
  <c r="S181" i="48" a="1"/>
  <c r="I139" i="49" a="1"/>
  <c r="C123" i="48" a="1"/>
  <c r="S253" i="49" a="1"/>
  <c r="S19" i="48" a="1"/>
  <c r="C208" i="49" a="1"/>
  <c r="N10" i="48" a="1"/>
  <c r="I192" i="48" a="1"/>
  <c r="N248" i="51" a="1"/>
  <c r="N191" i="48" a="1"/>
  <c r="I134" i="51" a="1"/>
  <c r="C129" i="48" a="1"/>
  <c r="S191" i="51" a="1"/>
  <c r="N222" i="51" a="1"/>
  <c r="S95" i="48" a="1"/>
  <c r="I96" i="49" a="1"/>
  <c r="K111" i="49" a="1"/>
  <c r="G159" i="49" a="1"/>
  <c r="G19" i="48" a="1"/>
  <c r="N241" i="49" a="1"/>
  <c r="G164" i="49" a="1"/>
  <c r="N100" i="48" a="1"/>
  <c r="C44" i="49" a="1"/>
  <c r="C161" i="51" a="1"/>
  <c r="I128" i="48" a="1"/>
  <c r="S240" i="51" a="1"/>
  <c r="N12" i="48" a="1"/>
  <c r="S10" i="48" a="1"/>
  <c r="K37" i="49" a="1"/>
  <c r="I18" i="49" a="1"/>
  <c r="I123" i="49" a="1"/>
  <c r="K213" i="49" a="1"/>
  <c r="S135" i="48" a="1"/>
  <c r="G162" i="49" a="1"/>
  <c r="C227" i="48" a="1"/>
  <c r="S164" i="48" a="1"/>
  <c r="C161" i="49" a="1"/>
  <c r="S72" i="48" a="1"/>
  <c r="K238" i="51" a="1"/>
  <c r="N77" i="51" a="1"/>
  <c r="N159" i="51" a="1"/>
  <c r="C68" i="51" a="1"/>
  <c r="G81" i="51" a="1"/>
  <c r="G160" i="50" a="1"/>
  <c r="S72" i="51" a="1"/>
  <c r="C38" i="49" a="1"/>
  <c r="S105" i="48" a="1"/>
  <c r="I124" i="48" a="1"/>
  <c r="K17" i="49" a="1"/>
  <c r="N125" i="49" a="1"/>
  <c r="S184" i="49" a="1"/>
  <c r="G24" i="48" a="1"/>
  <c r="I106" i="49" a="1"/>
  <c r="C5" i="49" a="1"/>
  <c r="G244" i="49" a="1"/>
  <c r="N81" i="48" a="1"/>
  <c r="S161" i="49" a="1"/>
  <c r="G77" i="48" a="1"/>
  <c r="N251" i="48" a="1"/>
  <c r="N135" i="51" a="1"/>
  <c r="S9" i="49" a="1"/>
  <c r="C256" i="49" a="1"/>
  <c r="S14" i="49" a="1"/>
  <c r="K41" i="48" a="1"/>
  <c r="I165" i="49" a="1"/>
  <c r="N78" i="49" a="1"/>
  <c r="C250" i="48" a="1"/>
  <c r="C239" i="49" a="1"/>
  <c r="K153" i="49" a="1"/>
  <c r="S195" i="49" a="1"/>
  <c r="G169" i="48" a="1"/>
  <c r="N136" i="48" a="1"/>
  <c r="G18" i="49" a="1"/>
  <c r="K102" i="49" a="1"/>
  <c r="I12" i="48" a="1"/>
  <c r="G251" i="49" a="1"/>
  <c r="K104" i="51" a="1"/>
  <c r="S180" i="48" a="1"/>
  <c r="K183" i="48" a="1"/>
  <c r="C254" i="49" a="1"/>
  <c r="N244" i="48" a="1"/>
  <c r="G242" i="48" a="1"/>
  <c r="C253" i="51" a="1"/>
  <c r="I11" i="48" a="1"/>
  <c r="G92" i="49" a="1"/>
  <c r="I183" i="48" a="1"/>
  <c r="G210" i="49" a="1"/>
  <c r="N42" i="49" a="1"/>
  <c r="N161" i="48" a="1"/>
  <c r="I140" i="49" a="1"/>
  <c r="I105" i="49" a="1"/>
  <c r="G157" i="48" a="1"/>
  <c r="G248" i="49" a="1"/>
  <c r="N238" i="49" a="1"/>
  <c r="S43" i="48" a="1"/>
  <c r="I63" i="49" a="1"/>
  <c r="G240" i="48" a="1"/>
  <c r="G10" i="48" a="1"/>
  <c r="C191" i="49" a="1"/>
  <c r="N243" i="48" a="1"/>
  <c r="S241" i="49" a="1"/>
  <c r="K139" i="49" a="1"/>
  <c r="I80" i="49" a="1"/>
  <c r="I251" i="51" a="1"/>
  <c r="S195" i="48" a="1"/>
  <c r="G69" i="48" a="1"/>
  <c r="N256" i="51" a="1"/>
  <c r="I179" i="51" a="1"/>
  <c r="N125" i="51" a="1"/>
  <c r="I65" i="49" a="1"/>
  <c r="C238" i="48" a="1"/>
  <c r="C215" i="48" a="1"/>
  <c r="N36" i="48" a="1"/>
  <c r="G109" i="51" a="1"/>
  <c r="C8" i="49" a="1"/>
  <c r="S198" i="48" a="1"/>
  <c r="S161" i="51" a="1"/>
  <c r="I128" i="49" a="1"/>
  <c r="I132" i="51" a="1"/>
  <c r="G127" i="51" a="1"/>
  <c r="G225" i="49" a="1"/>
  <c r="N253" i="49" a="1"/>
  <c r="N8" i="49" a="1"/>
  <c r="N248" i="49" a="1"/>
  <c r="I134" i="49" a="1"/>
  <c r="C249" i="48" a="1"/>
  <c r="C99" i="49" a="1"/>
  <c r="G251" i="48" a="1"/>
  <c r="G241" i="51" a="1"/>
  <c r="C209" i="48" a="1"/>
  <c r="K237" i="49" a="1"/>
  <c r="S36" i="51" a="1"/>
  <c r="N94" i="48" a="1"/>
  <c r="S76" i="49" a="1"/>
  <c r="N167" i="48" a="1"/>
  <c r="K190" i="49" a="1"/>
  <c r="I132" i="48" a="1"/>
  <c r="I74" i="48" a="1"/>
  <c r="N106" i="49" a="1"/>
  <c r="K11" i="49" a="1"/>
  <c r="I92" i="48" a="1"/>
  <c r="N221" i="51" a="1"/>
  <c r="G153" i="49" a="1"/>
  <c r="G96" i="49" a="1"/>
  <c r="S152" i="48" a="1"/>
  <c r="S222" i="49" a="1"/>
  <c r="S211" i="49" a="1"/>
  <c r="K139" i="51" a="1"/>
  <c r="K77" i="51" a="1"/>
  <c r="C9" i="48" a="1"/>
  <c r="C67" i="48" a="1"/>
  <c r="N188" i="51" a="1"/>
  <c r="N227" i="48" a="1"/>
  <c r="S167" i="48" a="1"/>
  <c r="K134" i="49" a="1"/>
  <c r="I72" i="48" a="1"/>
  <c r="N11" i="49" a="1"/>
  <c r="N255" i="49" a="1"/>
  <c r="S224" i="51" a="1"/>
  <c r="S157" i="49" a="1"/>
  <c r="S156" i="48" a="1"/>
  <c r="S102" i="49" a="1"/>
  <c r="N101" i="49" a="1"/>
  <c r="N82" i="49" a="1"/>
  <c r="I227" i="51" a="1"/>
  <c r="I12" i="49" a="1"/>
  <c r="K69" i="48" a="1"/>
  <c r="C225" i="49" a="1"/>
  <c r="C224" i="49" a="1"/>
  <c r="K128" i="49" a="1"/>
  <c r="K109" i="48" a="1"/>
  <c r="S194" i="48" a="1"/>
  <c r="C6" i="49" a="1"/>
  <c r="I216" i="49" a="1"/>
  <c r="K246" i="48" a="1"/>
  <c r="N185" i="49" a="1"/>
  <c r="S14" i="48" a="1"/>
  <c r="C129" i="49" a="1"/>
  <c r="G132" i="51" a="1"/>
  <c r="I24" i="48" a="1"/>
  <c r="I39" i="48" a="1"/>
  <c r="C71" i="49" a="1"/>
  <c r="N126" i="51" a="1"/>
  <c r="G42" i="49" a="1"/>
  <c r="K188" i="48" a="1"/>
  <c r="C209" i="49" a="1"/>
  <c r="N126" i="48" a="1"/>
  <c r="C219" i="48" a="1"/>
  <c r="K248" i="50" a="1"/>
  <c r="K122" i="49" a="1"/>
  <c r="N19" i="49" a="1"/>
  <c r="C186" i="48" a="1"/>
  <c r="S24" i="49" a="1"/>
  <c r="S188" i="48" a="1"/>
  <c r="N49" i="49" a="1"/>
  <c r="C105" i="49" a="1"/>
  <c r="K106" i="49" a="1"/>
  <c r="S180" i="49" a="1"/>
  <c r="K23" i="48" a="1"/>
  <c r="N159" i="48" a="1"/>
  <c r="G256" i="49" a="1"/>
  <c r="C137" i="48" a="1"/>
  <c r="K184" i="49" a="1"/>
  <c r="C220" i="49" a="1"/>
  <c r="G161" i="49" a="1"/>
  <c r="I218" i="49" a="1"/>
  <c r="N95" i="49" a="1"/>
  <c r="C185" i="48" a="1"/>
  <c r="I249" i="49" a="1"/>
  <c r="C187" i="49" a="1"/>
  <c r="K111" i="48" a="1"/>
  <c r="N240" i="51" a="1"/>
  <c r="G22" i="49" a="1"/>
  <c r="G255" i="48" a="1"/>
  <c r="N36" i="49" a="1"/>
  <c r="S151" i="49" a="1"/>
  <c r="S182" i="49" a="1"/>
  <c r="G19" i="49" a="1"/>
  <c r="N97" i="49" a="1"/>
  <c r="I99" i="48" a="1"/>
  <c r="N152" i="48" a="1"/>
  <c r="N192" i="49" a="1"/>
  <c r="S162" i="48" a="1"/>
  <c r="C252" i="49" a="1"/>
  <c r="N155" i="49" a="1"/>
  <c r="K15" i="49" a="1"/>
  <c r="I198" i="48" a="1"/>
  <c r="I248" i="51" a="1"/>
  <c r="K181" i="51" a="1"/>
  <c r="K64" i="51" a="1"/>
  <c r="S12" i="48" a="1"/>
  <c r="N14" i="49" a="1"/>
  <c r="G152" i="49" a="1"/>
  <c r="I81" i="48" a="1"/>
  <c r="C211" i="48" a="1"/>
  <c r="C99" i="48" a="1"/>
  <c r="S193" i="48" a="1"/>
  <c r="N11" i="48" a="1"/>
  <c r="S251" i="48" a="1"/>
  <c r="I221" i="51" a="1"/>
  <c r="N43" i="48" a="1"/>
  <c r="I39" i="51" a="1"/>
  <c r="N216" i="48" a="1"/>
  <c r="I222" i="49" a="1"/>
  <c r="I212" i="51" a="1"/>
  <c r="G51" i="49" a="1"/>
  <c r="S237" i="48" a="1"/>
  <c r="N211" i="51" a="1"/>
  <c r="N254" i="48" a="1"/>
  <c r="C46" i="49" a="1"/>
  <c r="C255" i="51" a="1"/>
  <c r="K8" i="48" a="1"/>
  <c r="S135" i="51" a="1"/>
  <c r="G51" i="48" a="1"/>
  <c r="G97" i="48" a="1"/>
  <c r="K94" i="51" a="1"/>
  <c r="I190" i="51" a="1"/>
  <c r="C68" i="48" a="1"/>
  <c r="K131" i="49" a="1"/>
  <c r="G125" i="48" a="1"/>
  <c r="C39" i="49" a="1"/>
  <c r="G161" i="48" a="1"/>
  <c r="C167" i="48" a="1"/>
  <c r="I22" i="48" a="1"/>
  <c r="K162" i="49" a="1"/>
  <c r="S252" i="48" a="1"/>
  <c r="C46" i="48" a="1"/>
  <c r="C17" i="49" a="1"/>
  <c r="C79" i="48" a="1"/>
  <c r="I103" i="48" a="1"/>
  <c r="N80" i="49" a="1"/>
  <c r="S212" i="49" a="1"/>
  <c r="G125" i="49" a="1"/>
  <c r="K166" i="48" a="1"/>
  <c r="G14" i="48" a="1"/>
  <c r="G243" i="51" a="1"/>
  <c r="S223" i="49" a="1"/>
  <c r="K239" i="51" a="1"/>
  <c r="G188" i="48" a="1"/>
  <c r="C189" i="49" a="1"/>
  <c r="K227" i="51" a="1"/>
  <c r="K222" i="48" a="1"/>
  <c r="S110" i="48" a="1"/>
  <c r="G124" i="49" a="1"/>
  <c r="I98" i="51" a="1"/>
  <c r="N226" i="49" a="1"/>
  <c r="N10" i="51" a="1"/>
  <c r="N209" i="51" a="1"/>
  <c r="G168" i="51" a="1"/>
  <c r="K213" i="48" a="1"/>
  <c r="S209" i="49" a="1"/>
  <c r="G107" i="49" a="1"/>
  <c r="K6" i="49" a="1"/>
  <c r="C151" i="49" a="1"/>
  <c r="K182" i="48" a="1"/>
  <c r="G166" i="49" a="1"/>
  <c r="G167" i="48" a="1"/>
  <c r="K159" i="49" a="1"/>
  <c r="N137" i="48" a="1"/>
  <c r="C153" i="48" a="1"/>
  <c r="N40" i="48" a="1"/>
  <c r="G192" i="48" a="1"/>
  <c r="K10" i="48" a="1"/>
  <c r="K227" i="48" a="1"/>
  <c r="S154" i="51" a="1"/>
  <c r="N52" i="49" a="1"/>
  <c r="S251" i="49" a="1"/>
  <c r="K124" i="49" a="1"/>
  <c r="G82" i="49" a="1"/>
  <c r="C42" i="49" a="1"/>
  <c r="I7" i="48" a="1"/>
  <c r="C153" i="49" a="1"/>
  <c r="G180" i="48" a="1"/>
  <c r="I103" i="49" a="1"/>
  <c r="S160" i="49" a="1"/>
  <c r="C222" i="49" a="1"/>
  <c r="G20" i="48" a="1"/>
  <c r="C110" i="48" a="1"/>
  <c r="K108" i="49" a="1"/>
  <c r="G137" i="49" a="1"/>
  <c r="C187" i="48" a="1"/>
  <c r="C9" i="49" a="1"/>
  <c r="N167" i="49" a="1"/>
  <c r="N188" i="49" a="1"/>
  <c r="N217" i="48" a="1"/>
  <c r="C64" i="49" a="1"/>
  <c r="S220" i="49" a="1"/>
  <c r="S96" i="51" a="1"/>
  <c r="I211" i="49" a="1"/>
  <c r="K211" i="49" a="1"/>
  <c r="S131" i="49" a="1"/>
  <c r="C76" i="49" a="1"/>
  <c r="N189" i="48" a="1"/>
  <c r="S93" i="49" a="1"/>
  <c r="I187" i="48" a="1"/>
  <c r="I182" i="49" a="1"/>
  <c r="C249" i="49" a="1"/>
  <c r="S152" i="49" a="1"/>
  <c r="I256" i="49" a="1"/>
  <c r="N193" i="49" a="1"/>
  <c r="C21" i="49" a="1"/>
  <c r="G209" i="49" a="1"/>
  <c r="I35" i="49" a="1"/>
  <c r="C247" i="48" a="1"/>
  <c r="S11" i="49" a="1"/>
  <c r="N196" i="49" a="1"/>
  <c r="N169" i="49" a="1"/>
  <c r="K253" i="48" a="1"/>
  <c r="C15" i="49" a="1"/>
  <c r="C11" i="48" a="1"/>
  <c r="N9" i="48" a="1"/>
  <c r="S75" i="48" a="1"/>
  <c r="C53" i="48" a="1"/>
  <c r="C218" i="51" a="1"/>
  <c r="C169" i="49" a="1"/>
  <c r="S22" i="48" a="1"/>
  <c r="N217" i="49" a="1"/>
  <c r="C163" i="48" a="1"/>
  <c r="S197" i="51" a="1"/>
  <c r="K164" i="48" a="1"/>
  <c r="K68" i="49" a="1"/>
  <c r="C110" i="51" a="1"/>
  <c r="S102" i="51" a="1"/>
  <c r="K221" i="48" a="1"/>
  <c r="G130" i="51" a="1"/>
  <c r="S124" i="48" a="1"/>
  <c r="I166" i="49" a="1"/>
  <c r="N165" i="48" a="1"/>
  <c r="S190" i="49" a="1"/>
  <c r="G68" i="49" a="1"/>
  <c r="K192" i="48" a="1"/>
  <c r="G49" i="48" a="1"/>
  <c r="G185" i="48" a="1"/>
  <c r="G213" i="51" a="1"/>
  <c r="I47" i="48" a="1"/>
  <c r="N131" i="50" a="1"/>
  <c r="K254" i="48" a="1"/>
  <c r="N150" i="51" a="1"/>
  <c r="N238" i="51" a="1"/>
  <c r="K79" i="49" a="1"/>
  <c r="K76" i="49" a="1"/>
  <c r="I125" i="49" a="1"/>
  <c r="I225" i="48" a="1"/>
  <c r="S216" i="49" a="1"/>
  <c r="K132" i="49" a="1"/>
  <c r="K151" i="48" a="1"/>
  <c r="C215" i="51" a="1"/>
  <c r="N187" i="51" a="1"/>
  <c r="N222" i="49" a="1"/>
  <c r="C12" i="49" a="1"/>
  <c r="I163" i="49" a="1"/>
  <c r="K153" i="51" a="1"/>
  <c r="G156" i="49" a="1"/>
  <c r="G122" i="48" a="1"/>
  <c r="C193" i="48" a="1"/>
  <c r="C10" i="51" a="1"/>
  <c r="N188" i="48" a="1"/>
  <c r="G253" i="51" a="1"/>
  <c r="G72" i="49" a="1"/>
  <c r="S183" i="49" a="1"/>
  <c r="K182" i="49" a="1"/>
  <c r="K82" i="49" a="1"/>
  <c r="N127" i="48" a="1"/>
  <c r="I73" i="48" a="1"/>
  <c r="G195" i="49" a="1"/>
  <c r="I223" i="51" a="1"/>
  <c r="I194" i="51" a="1"/>
  <c r="K251" i="51" a="1"/>
  <c r="I186" i="48" a="1"/>
  <c r="C181" i="48" a="1"/>
  <c r="C244" i="48" a="1"/>
  <c r="G36" i="48" a="1"/>
  <c r="C237" i="51" a="1"/>
  <c r="N165" i="49" a="1"/>
  <c r="C43" i="49" a="1"/>
  <c r="N111" i="48" a="1"/>
  <c r="N211" i="49" a="1"/>
  <c r="C179" i="49" a="1"/>
  <c r="N13" i="49" a="1"/>
  <c r="G254" i="48" a="1"/>
  <c r="K156" i="48" a="1"/>
  <c r="K208" i="51" a="1"/>
  <c r="C72" i="48" a="1"/>
  <c r="K36" i="51" a="1"/>
  <c r="K36" i="48" a="1"/>
  <c r="C212" i="51" a="1"/>
  <c r="C10" i="49" a="1"/>
  <c r="S76" i="51" a="1"/>
  <c r="K41" i="49" a="1"/>
  <c r="C132" i="49" a="1"/>
  <c r="S182" i="48" a="1"/>
  <c r="G193" i="48" a="1"/>
  <c r="K249" i="48" a="1"/>
  <c r="G227" i="50" a="1"/>
  <c r="I242" i="48" a="1"/>
  <c r="K238" i="49" a="1"/>
  <c r="K124" i="48" a="1"/>
  <c r="G95" i="49" a="1"/>
  <c r="I100" i="48" a="1"/>
  <c r="I37" i="48" a="1"/>
  <c r="I121" i="49" a="1"/>
  <c r="I133" i="48" a="1"/>
  <c r="S67" i="49" a="1"/>
  <c r="G20" i="49" a="1"/>
  <c r="N239" i="51" a="1"/>
  <c r="N220" i="48" a="1"/>
  <c r="C220" i="48" a="1"/>
  <c r="G70" i="49" a="1"/>
  <c r="G189" i="49" a="1"/>
  <c r="N109" i="49" a="1"/>
  <c r="C106" i="49" a="1"/>
  <c r="K184" i="48" a="1"/>
  <c r="S35" i="49" a="1"/>
  <c r="C34" i="49" a="1"/>
  <c r="I79" i="48" a="1"/>
  <c r="S34" i="49" a="1"/>
  <c r="C183" i="49" a="1"/>
  <c r="N210" i="49" a="1"/>
  <c r="G195" i="48" a="1"/>
  <c r="N104" i="48" a="1"/>
  <c r="I161" i="49" a="1"/>
  <c r="N68" i="49" a="1"/>
  <c r="C216" i="49" a="1"/>
  <c r="N130" i="49" a="1"/>
  <c r="S49" i="48" a="1"/>
  <c r="C108" i="48" a="1"/>
  <c r="S210" i="49" a="1"/>
  <c r="K187" i="48" a="1"/>
  <c r="C51" i="49" a="1"/>
  <c r="I151" i="49" a="1"/>
  <c r="K126" i="49" a="1"/>
  <c r="K253" i="51" a="1"/>
  <c r="N77" i="48" a="1"/>
  <c r="C179" i="48" a="1"/>
  <c r="G49" i="49" a="1"/>
  <c r="K197" i="49" a="1"/>
  <c r="N66" i="49" a="1"/>
  <c r="C245" i="48" a="1"/>
  <c r="C10" i="48" a="1"/>
  <c r="I64" i="49" a="1"/>
  <c r="I53" i="49" a="1"/>
  <c r="N64" i="49" a="1"/>
  <c r="K42" i="49" a="1"/>
  <c r="K132" i="48" a="1"/>
  <c r="G220" i="49" a="1"/>
  <c r="I124" i="49" a="1"/>
  <c r="N248" i="48" a="1"/>
  <c r="I98" i="48" a="1"/>
  <c r="G5" i="49" a="1"/>
  <c r="I188" i="48" a="1"/>
  <c r="K220" i="48" a="1"/>
  <c r="K34" i="48" a="1"/>
  <c r="I34" i="49" a="1"/>
  <c r="K68" i="48" a="1"/>
  <c r="K252" i="48" a="1"/>
  <c r="G157" i="49" a="1"/>
  <c r="K134" i="51" a="1"/>
  <c r="G246" i="48" a="1"/>
  <c r="C64" i="48" a="1"/>
  <c r="N237" i="51" a="1"/>
  <c r="S53" i="48" a="1"/>
  <c r="G50" i="51" a="1"/>
  <c r="I131" i="51" a="1"/>
  <c r="N102" i="49" a="1"/>
  <c r="S197" i="48" a="1"/>
  <c r="G166" i="48" a="1"/>
  <c r="C218" i="48" a="1"/>
  <c r="K96" i="48" a="1"/>
  <c r="K240" i="51" a="1"/>
  <c r="C195" i="51" a="1"/>
  <c r="C221" i="48" a="1"/>
  <c r="G67" i="48" a="1"/>
  <c r="G48" i="48" a="1"/>
  <c r="G65" i="48" a="1"/>
  <c r="S189" i="48" a="1"/>
  <c r="N99" i="48" a="1"/>
  <c r="C19" i="49" a="1"/>
  <c r="I197" i="49" a="1"/>
  <c r="S153" i="48" a="1"/>
  <c r="I98" i="49" a="1"/>
  <c r="K247" i="49" a="1"/>
  <c r="I250" i="51" a="1"/>
  <c r="K225" i="51" a="1"/>
  <c r="K22" i="48" a="1"/>
  <c r="C79" i="49" a="1"/>
  <c r="S50" i="48" a="1"/>
  <c r="N103" i="49" a="1"/>
  <c r="I243" i="49" a="1"/>
  <c r="S80" i="48" a="1"/>
  <c r="C186" i="51" a="1"/>
  <c r="C76" i="48" a="1"/>
  <c r="I213" i="51" a="1"/>
  <c r="K221" i="49" a="1"/>
  <c r="S51" i="51" a="1"/>
  <c r="N18" i="49" a="1"/>
  <c r="N76" i="49" a="1"/>
  <c r="G37" i="48" a="1"/>
  <c r="S121" i="49" a="1"/>
  <c r="C238" i="49" a="1"/>
  <c r="K167" i="49" a="1"/>
  <c r="N98" i="49" a="1"/>
  <c r="S111" i="49" a="1"/>
  <c r="K130" i="49" a="1"/>
  <c r="K80" i="48" a="1"/>
  <c r="K246" i="49" a="1"/>
  <c r="N10" i="49" a="1"/>
  <c r="N164" i="48" a="1"/>
  <c r="K135" i="51" a="1"/>
  <c r="I92" i="49" a="1"/>
  <c r="C226" i="51" a="1"/>
  <c r="I184" i="48" a="1"/>
  <c r="G190" i="49" a="1"/>
  <c r="K223" i="49" a="1"/>
  <c r="S136" i="48" a="1"/>
  <c r="N166" i="48" a="1"/>
  <c r="G241" i="49" a="1"/>
  <c r="S187" i="49" a="1"/>
  <c r="C227" i="49" a="1"/>
  <c r="S160" i="48" a="1"/>
  <c r="S24" i="51" a="1"/>
  <c r="S238" i="48" a="1"/>
  <c r="S240" i="50" a="1"/>
  <c r="S101" i="48" a="1"/>
  <c r="S80" i="51" a="1"/>
  <c r="C180" i="51" a="1"/>
  <c r="K39" i="48" a="1"/>
  <c r="N41" i="49" a="1"/>
  <c r="G243" i="48" a="1"/>
  <c r="I63" i="48" a="1"/>
  <c r="G191" i="48" a="1"/>
  <c r="C245" i="49" a="1"/>
  <c r="I102" i="50" a="1"/>
  <c r="N195" i="48" a="1"/>
  <c r="G192" i="49" a="1"/>
  <c r="C220" i="51" a="1"/>
  <c r="C240" i="48" a="1"/>
  <c r="K101" i="49" a="1"/>
  <c r="G133" i="49" a="1"/>
  <c r="I94" i="49" a="1"/>
  <c r="K241" i="51" a="1"/>
  <c r="K165" i="49" a="1"/>
  <c r="C218" i="49" a="1"/>
  <c r="S72" i="49" a="1"/>
  <c r="C7" i="51" a="1"/>
  <c r="I125" i="51" a="1"/>
  <c r="N210" i="48" a="1"/>
  <c r="G132" i="49" a="1"/>
  <c r="G98" i="48" a="1"/>
  <c r="G184" i="51" a="1"/>
  <c r="S50" i="49" a="1"/>
  <c r="G128" i="49" a="1"/>
  <c r="I237" i="51" a="1"/>
  <c r="S218" i="49" a="1"/>
  <c r="S47" i="49" a="1"/>
  <c r="G219" i="51" a="1"/>
  <c r="S18" i="49" a="1"/>
  <c r="K122" i="51" a="1"/>
  <c r="N155" i="48" a="1"/>
  <c r="N136" i="51" a="1"/>
  <c r="N245" i="51" a="1"/>
  <c r="S106" i="48" a="1"/>
  <c r="I180" i="48" a="1"/>
  <c r="C219" i="51" a="1"/>
  <c r="N122" i="48" a="1"/>
  <c r="N140" i="48" a="1"/>
  <c r="S196" i="48" a="1"/>
  <c r="C14" i="48" a="1"/>
  <c r="S48" i="51" a="1"/>
  <c r="N156" i="51" a="1"/>
  <c r="I151" i="51" a="1"/>
  <c r="I65" i="51" a="1"/>
  <c r="N108" i="49" a="1"/>
  <c r="S35" i="48" a="1"/>
  <c r="I210" i="48" a="1"/>
  <c r="K97" i="51" a="1"/>
  <c r="N223" i="49" a="1"/>
  <c r="G36" i="49" a="1"/>
  <c r="S214" i="49" a="1"/>
  <c r="G21" i="48" a="1"/>
  <c r="N20" i="48" a="1"/>
  <c r="G52" i="48" a="1"/>
  <c r="S65" i="49" a="1"/>
  <c r="C250" i="51" a="1"/>
  <c r="C159" i="50" a="1"/>
  <c r="N168" i="51" a="1"/>
  <c r="K150" i="50" a="1"/>
  <c r="C125" i="50" a="1"/>
  <c r="I45" i="49" a="1"/>
  <c r="C197" i="48" a="1"/>
  <c r="K104" i="48" a="1"/>
  <c r="C212" i="48" a="1"/>
  <c r="G127" i="49" a="1"/>
  <c r="S39" i="48" a="1"/>
  <c r="S222" i="51" a="1"/>
  <c r="G180" i="51" a="1"/>
  <c r="C122" i="49" a="1"/>
  <c r="S225" i="51" a="1"/>
  <c r="I244" i="51" a="1"/>
  <c r="I183" i="49" a="1"/>
  <c r="I242" i="50" a="1"/>
  <c r="G35" i="50" a="1"/>
  <c r="S139" i="51" a="1"/>
  <c r="K153" i="50" a="1"/>
  <c r="C154" i="48" a="1"/>
  <c r="K104" i="49" a="1"/>
  <c r="I23" i="48" a="1"/>
  <c r="S150" i="51" a="1"/>
  <c r="N102" i="51" a="1"/>
  <c r="N74" i="48" a="1"/>
  <c r="K210" i="48" a="1"/>
  <c r="S151" i="48" a="1"/>
  <c r="K14" i="51" a="1"/>
  <c r="C133" i="51" a="1"/>
  <c r="G183" i="51" a="1"/>
  <c r="S189" i="51" a="1"/>
  <c r="G41" i="48" a="1"/>
  <c r="K105" i="48" a="1"/>
  <c r="K157" i="51" a="1"/>
  <c r="N98" i="48" a="1"/>
  <c r="K243" i="49" a="1"/>
  <c r="S133" i="49" a="1"/>
  <c r="C155" i="51" a="1"/>
  <c r="C222" i="51" a="1"/>
  <c r="C121" i="51" a="1"/>
  <c r="S47" i="48" a="1"/>
  <c r="S220" i="48" a="1"/>
  <c r="N212" i="49" a="1"/>
  <c r="G217" i="51" a="1"/>
  <c r="G15" i="49" a="1"/>
  <c r="K165" i="51" a="1"/>
  <c r="G198" i="51" a="1"/>
  <c r="I250" i="50" a="1"/>
  <c r="C71" i="51" a="1"/>
  <c r="K80" i="50" a="1"/>
  <c r="I197" i="51" a="1"/>
  <c r="K239" i="49" a="1"/>
  <c r="K164" i="49" a="1"/>
  <c r="K97" i="49" a="1"/>
  <c r="I217" i="49" a="1"/>
  <c r="I77" i="48" a="1"/>
  <c r="S179" i="49" a="1"/>
  <c r="G81" i="50" a="1"/>
  <c r="K223" i="48" a="1"/>
  <c r="C52" i="48" a="1"/>
  <c r="N68" i="48" a="1"/>
  <c r="K100" i="51" a="1"/>
  <c r="K250" i="51" a="1"/>
  <c r="G138" i="50" a="1"/>
  <c r="G140" i="51" a="1"/>
  <c r="I50" i="51" a="1"/>
  <c r="G101" i="49" a="1"/>
  <c r="K215" i="48" a="1"/>
  <c r="C37" i="49" a="1"/>
  <c r="G180" i="50" a="1"/>
  <c r="I196" i="51" a="1"/>
  <c r="G190" i="51" a="1"/>
  <c r="G66" i="48" a="1"/>
  <c r="I48" i="48" a="1"/>
  <c r="C225" i="51" a="1"/>
  <c r="I187" i="50" a="1"/>
  <c r="G208" i="51" a="1"/>
  <c r="C184" i="49" a="1"/>
  <c r="C209" i="51" a="1"/>
  <c r="G238" i="49" a="1"/>
  <c r="S157" i="48" a="1"/>
  <c r="G222" i="49" a="1"/>
  <c r="K183" i="49" a="1"/>
  <c r="I169" i="49" a="1"/>
  <c r="G52" i="49" a="1"/>
  <c r="I227" i="50" a="1"/>
  <c r="G165" i="48" a="1"/>
  <c r="I162" i="48" a="1"/>
  <c r="I160" i="48" a="1"/>
  <c r="K225" i="48" a="1"/>
  <c r="N48" i="49" a="1"/>
  <c r="G134" i="49" a="1"/>
  <c r="K75" i="49" a="1"/>
  <c r="S81" i="49" a="1"/>
  <c r="C47" i="49" a="1"/>
  <c r="I40" i="49" a="1"/>
  <c r="C111" i="49" a="1"/>
  <c r="G216" i="49" a="1"/>
  <c r="C72" i="49" a="1"/>
  <c r="N19" i="48" a="1"/>
  <c r="N9" i="49" a="1"/>
  <c r="N53" i="49" a="1"/>
  <c r="K194" i="49" a="1"/>
  <c r="G11" i="48" a="1"/>
  <c r="G128" i="48" a="1"/>
  <c r="I20" i="48" a="1"/>
  <c r="G131" i="51" a="1"/>
  <c r="N78" i="48" a="1"/>
  <c r="G79" i="51" a="1"/>
  <c r="I193" i="48" a="1"/>
  <c r="C131" i="48" a="1"/>
  <c r="S132" i="51" a="1"/>
  <c r="N198" i="51" a="1"/>
  <c r="S190" i="48" a="1"/>
  <c r="K211" i="51" a="1"/>
  <c r="C159" i="49" a="1"/>
  <c r="G211" i="49" a="1"/>
  <c r="K226" i="51" a="1"/>
  <c r="G210" i="51" a="1"/>
  <c r="K92" i="49" a="1"/>
  <c r="G66" i="51" a="1"/>
  <c r="S245" i="48" a="1"/>
  <c r="G123" i="48" a="1"/>
  <c r="G250" i="51" a="1"/>
  <c r="C78" i="51" a="1"/>
  <c r="G139" i="51" a="1"/>
  <c r="I166" i="48" a="1"/>
  <c r="I194" i="49" a="1"/>
  <c r="S17" i="51" a="1"/>
  <c r="K43" i="50" a="1"/>
  <c r="I49" i="50" a="1"/>
  <c r="I158" i="48" a="1"/>
  <c r="S123" i="49" a="1"/>
  <c r="K127" i="51" a="1"/>
  <c r="S78" i="51" a="1"/>
  <c r="S36" i="48" a="1"/>
  <c r="C183" i="51" a="1"/>
  <c r="C109" i="51" a="1"/>
  <c r="N215" i="49" a="1"/>
  <c r="I46" i="48" a="1"/>
  <c r="C138" i="51" a="1"/>
  <c r="K110" i="48" a="1"/>
  <c r="N192" i="50" a="1"/>
  <c r="K219" i="50" a="1"/>
  <c r="N223" i="48" a="1"/>
  <c r="G237" i="50" a="1"/>
  <c r="I227" i="48" a="1"/>
  <c r="I101" i="48" a="1"/>
  <c r="G35" i="48" a="1"/>
  <c r="I68" i="51" a="1"/>
  <c r="K237" i="50" a="1"/>
  <c r="S37" i="49" a="1"/>
  <c r="C194" i="51" a="1"/>
  <c r="C136" i="51" a="1"/>
  <c r="N244" i="51" a="1"/>
  <c r="N123" i="51" a="1"/>
  <c r="G45" i="49" a="1"/>
  <c r="S130" i="48" a="1"/>
  <c r="K256" i="51" a="1"/>
  <c r="G7" i="51" a="1"/>
  <c r="G245" i="51" a="1"/>
  <c r="I98" i="50" a="1"/>
  <c r="K243" i="48" a="1"/>
  <c r="K9" i="49" a="1"/>
  <c r="I247" i="49" a="1"/>
  <c r="I9" i="49" a="1"/>
  <c r="K219" i="49" a="1"/>
  <c r="N82" i="51" a="1"/>
  <c r="I246" i="49" a="1"/>
  <c r="S38" i="51" a="1"/>
  <c r="N12" i="49" a="1"/>
  <c r="I157" i="49" a="1"/>
  <c r="G132" i="48" a="1"/>
  <c r="G20" i="51" a="1"/>
  <c r="K248" i="51" a="1"/>
  <c r="G212" i="51" a="1"/>
  <c r="N41" i="48" a="1"/>
  <c r="S76" i="50" a="1"/>
  <c r="N255" i="51" a="1"/>
  <c r="I8" i="49" a="1"/>
  <c r="G214" i="48" a="1"/>
  <c r="C7" i="49" a="1"/>
  <c r="G243" i="49" a="1"/>
  <c r="S185" i="48" a="1"/>
  <c r="S215" i="51" a="1"/>
  <c r="C154" i="51" a="1"/>
  <c r="S111" i="48" a="1"/>
  <c r="N254" i="51" a="1"/>
  <c r="I100" i="49" a="1"/>
  <c r="N124" i="48" a="1"/>
  <c r="I164" i="51" a="1"/>
  <c r="K134" i="52" a="1"/>
  <c r="K124" i="51" a="1"/>
  <c r="G136" i="49" a="1"/>
  <c r="C182" i="49" a="1"/>
  <c r="K34" i="49" a="1"/>
  <c r="S256" i="51" a="1"/>
  <c r="N221" i="50" a="1"/>
  <c r="N181" i="51" a="1"/>
  <c r="C104" i="50" a="1"/>
  <c r="C237" i="50" a="1"/>
  <c r="I74" i="50" a="1"/>
  <c r="C158" i="48" a="1"/>
  <c r="S215" i="48" a="1"/>
  <c r="S66" i="49" a="1"/>
  <c r="I237" i="48" a="1"/>
  <c r="C81" i="49" a="1"/>
  <c r="K108" i="48" a="1"/>
  <c r="C256" i="48" a="1"/>
  <c r="S217" i="49" a="1"/>
  <c r="C188" i="48" a="1"/>
  <c r="G197" i="48" a="1"/>
  <c r="N169" i="48" a="1"/>
  <c r="K128" i="48" a="1"/>
  <c r="K18" i="48" a="1"/>
  <c r="G238" i="48" a="1"/>
  <c r="S185" i="49" a="1"/>
  <c r="C168" i="49" a="1"/>
  <c r="K51" i="48" a="1"/>
  <c r="K44" i="48" a="1"/>
  <c r="S105" i="49" a="1"/>
  <c r="G122" i="49" a="1"/>
  <c r="I125" i="48" a="1"/>
  <c r="G244" i="48" a="1"/>
  <c r="G79" i="49" a="1"/>
  <c r="K18" i="49" a="1"/>
  <c r="N162" i="49" a="1"/>
  <c r="I154" i="48" a="1"/>
  <c r="N46" i="49" a="1"/>
  <c r="G156" i="48" a="1"/>
  <c r="G248" i="51" a="1"/>
  <c r="N129" i="48" a="1"/>
  <c r="K245" i="48" a="1"/>
  <c r="C243" i="51" a="1"/>
  <c r="G244" i="51" a="1"/>
  <c r="S125" i="51" a="1"/>
  <c r="S41" i="48" a="1"/>
  <c r="K38" i="51" a="1"/>
  <c r="N195" i="51" a="1"/>
  <c r="C211" i="50" a="1"/>
  <c r="I69" i="51" a="1"/>
  <c r="N65" i="50" a="1"/>
  <c r="I215" i="49" a="1"/>
  <c r="K101" i="48" a="1"/>
  <c r="K250" i="48" a="1"/>
  <c r="N181" i="48" a="1"/>
  <c r="S248" i="51" a="1"/>
  <c r="K11" i="48" a="1"/>
  <c r="S21" i="48" a="1"/>
  <c r="K150" i="48" a="1"/>
  <c r="C67" i="51" a="1"/>
  <c r="C255" i="49" a="1"/>
  <c r="N191" i="51" a="1"/>
  <c r="S166" i="51" a="1"/>
  <c r="I169" i="50" a="1"/>
  <c r="G93" i="49" a="1"/>
  <c r="K159" i="48" a="1"/>
  <c r="N153" i="48" a="1"/>
  <c r="K5" i="49" a="1"/>
  <c r="S107" i="49" a="1"/>
  <c r="C224" i="51" a="1"/>
  <c r="K192" i="51" a="1"/>
  <c r="K63" i="49" a="1"/>
  <c r="S9" i="48" a="1"/>
  <c r="K126" i="48" a="1"/>
  <c r="G45" i="51" a="1"/>
  <c r="I34" i="48" a="1"/>
  <c r="K126" i="51" a="1"/>
  <c r="G16" i="51" a="1"/>
  <c r="I93" i="48" a="1"/>
  <c r="I66" i="50" a="1"/>
  <c r="S37" i="48" a="1"/>
  <c r="K13" i="48" a="1"/>
  <c r="G209" i="48" a="1"/>
  <c r="I210" i="51" a="1"/>
  <c r="C226" i="49" a="1"/>
  <c r="S130" i="51" a="1"/>
  <c r="K193" i="50" a="1"/>
  <c r="C19" i="48" a="1"/>
  <c r="G34" i="49" a="1"/>
  <c r="G192" i="51" a="1"/>
  <c r="G69" i="49" a="1"/>
  <c r="S7" i="48" a="1"/>
  <c r="I208" i="49" a="1"/>
  <c r="S37" i="51" a="1"/>
  <c r="G9" i="48" a="1"/>
  <c r="I131" i="48" a="1"/>
  <c r="G69" i="51" a="1"/>
  <c r="C50" i="51" a="1"/>
  <c r="S242" i="51" a="1"/>
  <c r="N70" i="49" a="1"/>
  <c r="C36" i="49" a="1"/>
  <c r="C164" i="48" a="1"/>
  <c r="N225" i="51" a="1"/>
  <c r="G210" i="48" a="1"/>
  <c r="S168" i="49" a="1"/>
  <c r="K109" i="49" a="1"/>
  <c r="G47" i="48" a="1"/>
  <c r="S70" i="48" a="1"/>
  <c r="S167" i="51" a="1"/>
  <c r="N152" i="51" a="1"/>
  <c r="K127" i="48" a="1"/>
  <c r="I107" i="50" a="1"/>
  <c r="G244" i="50" a="1"/>
  <c r="S179" i="51" a="1"/>
  <c r="C224" i="48" a="1"/>
  <c r="N187" i="48" a="1"/>
  <c r="N131" i="48" a="1"/>
  <c r="K71" i="51" a="1"/>
  <c r="I155" i="49" a="1"/>
  <c r="S251" i="51" a="1"/>
  <c r="I76" i="49" a="1"/>
  <c r="K46" i="50" a="1"/>
  <c r="G217" i="48" a="1"/>
  <c r="I9" i="48" a="1"/>
  <c r="G226" i="49" a="1"/>
  <c r="I41" i="51" a="1"/>
  <c r="K49" i="48" a="1"/>
  <c r="K197" i="50" a="1"/>
  <c r="S210" i="51" a="1"/>
  <c r="I15" i="51" a="1"/>
  <c r="N67" i="49" a="1"/>
  <c r="G40" i="51" a="1"/>
  <c r="K210" i="51" a="1"/>
  <c r="C184" i="50" a="1"/>
  <c r="G48" i="51" a="1"/>
  <c r="S92" i="51" a="1"/>
  <c r="I44" i="48" a="1"/>
  <c r="S70" i="51" a="1"/>
  <c r="I52" i="51" a="1"/>
  <c r="K160" i="48" a="1"/>
  <c r="N51" i="49" a="1"/>
  <c r="I239" i="48" a="1"/>
  <c r="C126" i="49" a="1"/>
  <c r="G43" i="49" a="1"/>
  <c r="G154" i="48" a="1"/>
  <c r="K244" i="49" a="1"/>
  <c r="N164" i="49" a="1"/>
  <c r="S104" i="51" a="1"/>
  <c r="I6" i="48" a="1"/>
  <c r="G23" i="48" a="1"/>
  <c r="G196" i="49" a="1"/>
  <c r="I153" i="49" a="1"/>
  <c r="I66" i="48" a="1"/>
  <c r="G41" i="51" a="1"/>
  <c r="I111" i="49" a="1"/>
  <c r="C66" i="48" a="1"/>
  <c r="K157" i="49" a="1"/>
  <c r="S74" i="49" a="1"/>
  <c r="G227" i="51" a="1"/>
  <c r="K105" i="49" a="1"/>
  <c r="S104" i="49" a="1"/>
  <c r="C226" i="50" a="1"/>
  <c r="G198" i="48" a="1"/>
  <c r="I24" i="49" a="1"/>
  <c r="I211" i="48" a="1"/>
  <c r="N247" i="51" a="1"/>
  <c r="K193" i="48" a="1"/>
  <c r="I129" i="48" a="1"/>
  <c r="G193" i="51" a="1"/>
  <c r="K191" i="48" a="1"/>
  <c r="G222" i="51" a="1"/>
  <c r="S121" i="48" a="1"/>
  <c r="S82" i="48" a="1"/>
  <c r="C14" i="51" a="1"/>
  <c r="K157" i="48" a="1"/>
  <c r="N150" i="48" a="1"/>
  <c r="I20" i="49" a="1"/>
  <c r="S226" i="48" a="1"/>
  <c r="N37" i="49" a="1"/>
  <c r="G241" i="48" a="1"/>
  <c r="N69" i="51" a="1"/>
  <c r="I209" i="50" a="1"/>
  <c r="C13" i="51" a="1"/>
  <c r="I109" i="51" a="1"/>
  <c r="I14" i="48" a="1"/>
  <c r="G162" i="51" a="1"/>
  <c r="S163" i="51" a="1"/>
  <c r="G227" i="48" a="1"/>
  <c r="I156" i="49" a="1"/>
  <c r="C167" i="51" a="1"/>
  <c r="I242" i="51" a="1"/>
  <c r="K209" i="50" a="1"/>
  <c r="C100" i="51" a="1"/>
  <c r="C226" i="48" a="1"/>
  <c r="C155" i="49" a="1"/>
  <c r="S63" i="48" a="1"/>
  <c r="C223" i="51" a="1"/>
  <c r="C38" i="51" a="1"/>
  <c r="G106" i="49" a="1"/>
  <c r="N157" i="48" a="1"/>
  <c r="G17" i="49" a="1"/>
  <c r="C64" i="51" a="1"/>
  <c r="I151" i="48" a="1"/>
  <c r="N153" i="51" a="1"/>
  <c r="I76" i="51" a="1"/>
  <c r="C248" i="50" a="1"/>
  <c r="G101" i="48" a="1"/>
  <c r="N75" i="50" a="1"/>
  <c r="S13" i="49" a="1"/>
  <c r="N216" i="49" a="1"/>
  <c r="S244" i="49" a="1"/>
  <c r="N66" i="48" a="1"/>
  <c r="C77" i="51" a="1"/>
  <c r="K243" i="51" a="1"/>
  <c r="I127" i="48" a="1"/>
  <c r="G39" i="51" a="1"/>
  <c r="C247" i="49" a="1"/>
  <c r="K122" i="50" a="1"/>
  <c r="I135" i="48" a="1"/>
  <c r="K71" i="49" a="1"/>
  <c r="G166" i="51" a="1"/>
  <c r="G21" i="51" a="1"/>
  <c r="G99" i="48" a="1"/>
  <c r="N182" i="50" a="1"/>
  <c r="G12" i="49" a="1"/>
  <c r="S209" i="51" a="1"/>
  <c r="C217" i="49" a="1"/>
  <c r="N218" i="51" a="1"/>
  <c r="S182" i="51" a="1"/>
  <c r="K78" i="51" a="1"/>
  <c r="N20" i="49" a="1"/>
  <c r="G47" i="51" a="1"/>
  <c r="S51" i="48" a="1"/>
  <c r="C136" i="48" a="1"/>
  <c r="S7" i="49" a="1"/>
  <c r="I80" i="48" a="1"/>
  <c r="G102" i="51" a="1"/>
  <c r="S111" i="51" a="1"/>
  <c r="I22" i="49" a="1"/>
  <c r="I187" i="51" a="1"/>
  <c r="G190" i="48" a="1"/>
  <c r="I23" i="49" a="1"/>
  <c r="S198" i="49" a="1"/>
  <c r="G96" i="51" a="1"/>
  <c r="C135" i="51" a="1"/>
  <c r="G189" i="48" a="1"/>
  <c r="N123" i="48" a="1"/>
  <c r="S96" i="49" a="1"/>
  <c r="N77" i="49" a="1"/>
  <c r="C134" i="48" a="1"/>
  <c r="I250" i="49" a="1"/>
  <c r="S211" i="51" a="1"/>
  <c r="K168" i="48" a="1"/>
  <c r="N253" i="50" a="1"/>
  <c r="C35" i="51" a="1"/>
  <c r="I165" i="51" a="1"/>
  <c r="N129" i="49" a="1"/>
  <c r="C106" i="48" a="1"/>
  <c r="G153" i="48" a="1"/>
  <c r="C127" i="50" a="1"/>
  <c r="I163" i="51" a="1"/>
  <c r="S94" i="50" a="1"/>
  <c r="N39" i="48" a="1"/>
  <c r="I180" i="51" a="1"/>
  <c r="N46" i="48" a="1"/>
  <c r="I127" i="51" a="1"/>
  <c r="N209" i="49" a="1"/>
  <c r="K125" i="48" a="1"/>
  <c r="K125" i="49" a="1"/>
  <c r="S125" i="48" a="1"/>
  <c r="I44" i="49" a="1"/>
  <c r="G104" i="48" a="1"/>
  <c r="K53" i="48" a="1"/>
  <c r="G10" i="49" a="1"/>
  <c r="S255" i="48" a="1"/>
  <c r="S130" i="49" a="1"/>
  <c r="I92" i="50" a="1"/>
  <c r="G127" i="48" a="1"/>
  <c r="G8" i="48" a="1"/>
  <c r="I77" i="49" a="1"/>
  <c r="C46" i="51" a="1"/>
  <c r="G23" i="49" a="1"/>
  <c r="K194" i="51" a="1"/>
  <c r="C251" i="49" a="1"/>
  <c r="S187" i="48" a="1"/>
  <c r="G16" i="49" a="1"/>
  <c r="K122" i="48" a="1"/>
  <c r="S45" i="48" a="1"/>
  <c r="I180" i="50" a="1"/>
  <c r="G252" i="51" a="1"/>
  <c r="C150" i="48" a="1"/>
  <c r="C183" i="48" a="1"/>
  <c r="S157" i="51" a="1"/>
  <c r="N151" i="49" a="1"/>
  <c r="N15" i="48" a="1"/>
  <c r="I215" i="51" a="1"/>
  <c r="N213" i="48" a="1"/>
  <c r="I153" i="51" a="1"/>
  <c r="N96" i="51" a="1"/>
  <c r="I221" i="49" a="1"/>
  <c r="C43" i="51" a="1"/>
  <c r="K164" i="51" a="1"/>
  <c r="N45" i="48" a="1"/>
  <c r="K12" i="49" a="1"/>
  <c r="G181" i="49" a="1"/>
  <c r="C192" i="48" a="1"/>
  <c r="G214" i="51" a="1"/>
  <c r="C165" i="48" a="1"/>
  <c r="I245" i="51" a="1"/>
  <c r="S254" i="49" a="1"/>
  <c r="S122" i="51" a="1"/>
  <c r="N245" i="49" a="1"/>
  <c r="I15" i="48" a="1"/>
  <c r="I223" i="49" a="1"/>
  <c r="C80" i="48" a="1"/>
  <c r="G159" i="48" a="1"/>
  <c r="G224" i="52" a="1"/>
  <c r="C198" i="48" a="1"/>
  <c r="C63" i="51" a="1"/>
  <c r="C139" i="49" a="1"/>
  <c r="N183" i="49" a="1"/>
  <c r="I69" i="49" a="1"/>
  <c r="I64" i="48" a="1"/>
  <c r="S138" i="48" a="1"/>
  <c r="K240" i="48" a="1"/>
  <c r="G140" i="48" a="1"/>
  <c r="S64" i="51" a="1"/>
  <c r="K218" i="51" a="1"/>
  <c r="K168" i="51" a="1"/>
  <c r="G76" i="51" a="1"/>
  <c r="K66" i="48" a="1"/>
  <c r="I40" i="48" a="1"/>
  <c r="I193" i="50" a="1"/>
  <c r="K20" i="51" a="1"/>
  <c r="G80" i="50" a="1"/>
  <c r="N198" i="49" a="1"/>
  <c r="C221" i="51" a="1"/>
  <c r="G39" i="49" a="1"/>
  <c r="K179" i="51" a="1"/>
  <c r="N105" i="49" a="1"/>
  <c r="S254" i="51" a="1"/>
  <c r="I65" i="48" a="1"/>
  <c r="I124" i="51" a="1"/>
  <c r="N241" i="48" a="1"/>
  <c r="K237" i="51" a="1"/>
  <c r="N133" i="48" a="1"/>
  <c r="G46" i="51" a="1"/>
  <c r="G135" i="48" a="1"/>
  <c r="K42" i="51" a="1"/>
  <c r="C196" i="51" a="1"/>
  <c r="C190" i="48" a="1"/>
  <c r="C166" i="49" a="1"/>
  <c r="G163" i="51" a="1"/>
  <c r="C188" i="49" a="1"/>
  <c r="K48" i="51" a="1"/>
  <c r="I156" i="48" a="1"/>
  <c r="C7" i="48" a="1"/>
  <c r="G237" i="48" a="1"/>
  <c r="I13" i="48" a="1"/>
  <c r="C13" i="49" a="1"/>
  <c r="S221" i="49" a="1"/>
  <c r="G9" i="49" a="1"/>
  <c r="G222" i="48" a="1"/>
  <c r="K185" i="51" a="1"/>
  <c r="S95" i="50" a="1"/>
  <c r="I252" i="48" a="1"/>
  <c r="I139" i="48" a="1"/>
  <c r="C156" i="48" a="1"/>
  <c r="C77" i="48" a="1"/>
  <c r="G183" i="49" a="1"/>
  <c r="C251" i="48" a="1"/>
  <c r="I5" i="48" a="1"/>
  <c r="C104" i="51" a="1"/>
  <c r="S254" i="48" a="1"/>
  <c r="C135" i="48" a="1"/>
  <c r="G212" i="49" a="1"/>
  <c r="G52" i="51" a="1"/>
  <c r="N139" i="48" a="1"/>
  <c r="N186" i="50" a="1"/>
  <c r="C192" i="50" a="1"/>
  <c r="S211" i="50" a="1"/>
  <c r="K45" i="50" a="1"/>
  <c r="K5" i="48" a="1"/>
  <c r="I160" i="49" a="1"/>
  <c r="G77" i="49" a="1"/>
  <c r="N125" i="48" a="1"/>
  <c r="G105" i="51" a="1"/>
  <c r="S131" i="51" a="1"/>
  <c r="I16" i="51" a="1"/>
  <c r="K78" i="50" a="1"/>
  <c r="I184" i="50" a="1"/>
  <c r="K183" i="50" a="1"/>
  <c r="I219" i="51" a="1"/>
  <c r="N40" i="49" a="1"/>
  <c r="G80" i="48" a="1"/>
  <c r="C192" i="49" a="1"/>
  <c r="G74" i="48" a="1"/>
  <c r="I212" i="49" a="1"/>
  <c r="N208" i="48" a="1"/>
  <c r="I93" i="51" a="1"/>
  <c r="S197" i="49" a="1"/>
  <c r="C164" i="49" a="1"/>
  <c r="K163" i="49" a="1"/>
  <c r="C197" i="49" a="1"/>
  <c r="I19" i="49" a="1"/>
  <c r="S101" i="51" a="1"/>
  <c r="K166" i="49" a="1"/>
  <c r="G216" i="48" a="1"/>
  <c r="G245" i="49" a="1"/>
  <c r="G71" i="49" a="1"/>
  <c r="I255" i="48" a="1"/>
  <c r="G130" i="48" a="1"/>
  <c r="G252" i="48" a="1"/>
  <c r="S77" i="49" a="1"/>
  <c r="N252" i="48" a="1"/>
  <c r="N65" i="49" a="1"/>
  <c r="G46" i="49" a="1"/>
  <c r="N23" i="49" a="1"/>
  <c r="N239" i="48" a="1"/>
  <c r="G158" i="49" a="1"/>
  <c r="N136" i="49" a="1"/>
  <c r="G7" i="49" a="1"/>
  <c r="C240" i="51" a="1"/>
  <c r="S8" i="48" a="1"/>
  <c r="I152" i="48" a="1"/>
  <c r="I161" i="51" a="1"/>
  <c r="I70" i="49" a="1"/>
  <c r="N37" i="51" a="1"/>
  <c r="K222" i="51" a="1"/>
  <c r="I80" i="51" a="1"/>
  <c r="K185" i="49" a="1"/>
  <c r="S94" i="48" a="1"/>
  <c r="K256" i="49" a="1"/>
  <c r="C48" i="48" a="1"/>
  <c r="G217" i="49" a="1"/>
  <c r="C130" i="48" a="1"/>
  <c r="S188" i="49" a="1"/>
  <c r="N135" i="48" a="1"/>
  <c r="K188" i="49" a="1"/>
  <c r="C249" i="51" a="1"/>
  <c r="K163" i="48" a="1"/>
  <c r="C21" i="51" a="1"/>
  <c r="C242" i="51" a="1"/>
  <c r="G225" i="50" a="1"/>
  <c r="C76" i="51" a="1"/>
  <c r="C79" i="51" a="1"/>
  <c r="K39" i="49" a="1"/>
  <c r="K49" i="49" a="1"/>
  <c r="C45" i="49" a="1"/>
  <c r="K66" i="51" a="1"/>
  <c r="S41" i="51" a="1"/>
  <c r="C152" i="48" a="1"/>
  <c r="I66" i="49" a="1"/>
  <c r="S99" i="48" a="1"/>
  <c r="N193" i="51" a="1"/>
  <c r="C53" i="51" a="1"/>
  <c r="N254" i="49" a="1"/>
  <c r="I167" i="51" a="1"/>
  <c r="N67" i="51" a="1"/>
  <c r="G197" i="49" a="1"/>
  <c r="G245" i="48" a="1"/>
  <c r="S191" i="48" a="1"/>
  <c r="S240" i="49" a="1"/>
  <c r="N132" i="48" a="1"/>
  <c r="G239" i="48" a="1"/>
  <c r="C44" i="51" a="1"/>
  <c r="C198" i="49" a="1"/>
  <c r="K197" i="51" a="1"/>
  <c r="G239" i="49" a="1"/>
  <c r="K76" i="51" a="1"/>
  <c r="K180" i="49" a="1"/>
  <c r="K198" i="50" a="1"/>
  <c r="I111" i="48" a="1"/>
  <c r="N214" i="51" a="1"/>
  <c r="I95" i="48" a="1"/>
  <c r="N48" i="48" a="1"/>
  <c r="C126" i="51" a="1"/>
  <c r="K189" i="50" a="1"/>
  <c r="S131" i="48" a="1"/>
  <c r="K248" i="48" a="1"/>
  <c r="I11" i="49" a="1"/>
  <c r="G100" i="49" a="1"/>
  <c r="G162" i="48" a="1"/>
  <c r="S95" i="51" a="1"/>
  <c r="C168" i="48" a="1"/>
  <c r="N132" i="51" a="1"/>
  <c r="K250" i="49" a="1"/>
  <c r="K72" i="48" a="1"/>
  <c r="S24" i="48" a="1"/>
  <c r="S71" i="48" a="1"/>
  <c r="I35" i="48" a="1"/>
  <c r="I8" i="51" a="1"/>
  <c r="N16" i="48" a="1"/>
  <c r="N190" i="50" a="1"/>
  <c r="K222" i="49" a="1"/>
  <c r="G163" i="49" a="1"/>
  <c r="C77" i="49" a="1"/>
  <c r="I181" i="48" a="1"/>
  <c r="K93" i="48" a="1"/>
  <c r="C208" i="51" a="1"/>
  <c r="N94" i="49" a="1"/>
  <c r="K15" i="48" a="1"/>
  <c r="C239" i="48" a="1"/>
  <c r="N214" i="49" a="1"/>
  <c r="S152" i="51" a="1"/>
  <c r="S221" i="51" a="1"/>
  <c r="G133" i="50" a="1"/>
  <c r="C67" i="50" a="1"/>
  <c r="N12" i="51" a="1"/>
  <c r="G17" i="51" a="1"/>
  <c r="S223" i="51" a="1"/>
  <c r="C93" i="48" a="1"/>
  <c r="I159" i="49" a="1"/>
  <c r="I5" i="50" a="1"/>
  <c r="G152" i="50" a="1"/>
  <c r="S163" i="52" a="1"/>
  <c r="I214" i="52" a="1"/>
  <c r="I211" i="51" a="1"/>
  <c r="K7" i="48" a="1"/>
  <c r="S98" i="48" a="1"/>
  <c r="S39" i="49" a="1"/>
  <c r="S189" i="49" a="1"/>
  <c r="I167" i="48" a="1"/>
  <c r="I67" i="49" a="1"/>
  <c r="S250" i="49" a="1"/>
  <c r="I244" i="49" a="1"/>
  <c r="I137" i="48" a="1"/>
  <c r="N22" i="48" a="1"/>
  <c r="C193" i="49" a="1"/>
  <c r="S128" i="49" a="1"/>
  <c r="N111" i="51" a="1"/>
  <c r="G137" i="48" a="1"/>
  <c r="G169" i="49" a="1"/>
  <c r="S52" i="48" a="1"/>
  <c r="I181" i="49" a="1"/>
  <c r="S167" i="49" a="1"/>
  <c r="I152" i="49" a="1"/>
  <c r="S244" i="48" a="1"/>
  <c r="I75" i="48" a="1"/>
  <c r="K241" i="49" a="1"/>
  <c r="N187" i="49" a="1"/>
  <c r="K247" i="48" a="1"/>
  <c r="S46" i="48" a="1"/>
  <c r="G104" i="49" a="1"/>
  <c r="K74" i="48" a="1"/>
  <c r="I209" i="51" a="1"/>
  <c r="K136" i="48" a="1"/>
  <c r="C81" i="48" a="1"/>
  <c r="I150" i="49" a="1"/>
  <c r="N219" i="51" a="1"/>
  <c r="I190" i="49" a="1"/>
  <c r="S42" i="49" a="1"/>
  <c r="S74" i="48" a="1"/>
  <c r="G5" i="48" a="1"/>
  <c r="C191" i="51" a="1"/>
  <c r="N153" i="49" a="1"/>
  <c r="K121" i="51" a="1"/>
  <c r="G191" i="49" a="1"/>
  <c r="S192" i="49" a="1"/>
  <c r="I249" i="48" a="1"/>
  <c r="N196" i="48" a="1"/>
  <c r="K179" i="48" a="1"/>
  <c r="K252" i="51" a="1"/>
  <c r="K251" i="48" a="1"/>
  <c r="I181" i="51" a="1"/>
  <c r="N182" i="48" a="1"/>
  <c r="K245" i="51" a="1"/>
  <c r="G124" i="48" a="1"/>
  <c r="N109" i="48" a="1"/>
  <c r="G73" i="51" a="1"/>
  <c r="N10" i="50" a="1"/>
  <c r="N108" i="51" a="1"/>
  <c r="C106" i="51" a="1"/>
  <c r="G64" i="49" a="1"/>
  <c r="K24" i="51" a="1"/>
  <c r="C53" i="49" a="1"/>
  <c r="C181" i="51" a="1"/>
  <c r="N179" i="48" a="1"/>
  <c r="K140" i="48" a="1"/>
  <c r="N92" i="49" a="1"/>
  <c r="I44" i="51" a="1"/>
  <c r="C213" i="48" a="1"/>
  <c r="S123" i="51" a="1"/>
  <c r="C125" i="51" a="1"/>
  <c r="C256" i="51" a="1"/>
  <c r="K40" i="51" a="1"/>
  <c r="G106" i="50" a="1"/>
  <c r="C193" i="51" a="1"/>
  <c r="N246" i="51" a="1"/>
  <c r="S126" i="49" a="1"/>
  <c r="I42" i="48" a="1"/>
  <c r="N245" i="48" a="1"/>
  <c r="K151" i="51" a="1"/>
  <c r="G72" i="48" a="1"/>
  <c r="G108" i="48" a="1"/>
  <c r="N158" i="49" a="1"/>
  <c r="I247" i="48" a="1"/>
  <c r="K16" i="48" a="1"/>
  <c r="G44" i="48" a="1"/>
  <c r="N221" i="48" a="1"/>
  <c r="S121" i="51" a="1"/>
  <c r="N165" i="51" a="1"/>
  <c r="K73" i="51" a="1"/>
  <c r="G97" i="51" a="1"/>
  <c r="N80" i="51" a="1"/>
  <c r="C122" i="48" a="1"/>
  <c r="S139" i="48" a="1"/>
  <c r="S165" i="48" a="1"/>
  <c r="K255" i="48" a="1"/>
  <c r="N218" i="48" a="1"/>
  <c r="G211" i="48" a="1"/>
  <c r="N215" i="51" a="1"/>
  <c r="N240" i="48" a="1"/>
  <c r="G134" i="48" a="1"/>
  <c r="I130" i="51" a="1"/>
  <c r="K134" i="48" a="1"/>
  <c r="N128" i="48" a="1"/>
  <c r="N153" i="50" a="1"/>
  <c r="G187" i="52" a="1"/>
  <c r="G195" i="52" a="1"/>
  <c r="C70" i="50" a="1"/>
  <c r="K73" i="48" a="1"/>
  <c r="I81" i="49" a="1"/>
  <c r="G106" i="51" a="1"/>
  <c r="N156" i="50" a="1"/>
  <c r="K23" i="51" a="1"/>
  <c r="K247" i="51" a="1"/>
  <c r="S66" i="51" a="1"/>
  <c r="K215" i="50" a="1"/>
  <c r="C240" i="50" a="1"/>
  <c r="C12" i="51" a="1"/>
  <c r="C72" i="51" a="1"/>
  <c r="I248" i="48" a="1"/>
  <c r="K42" i="50" a="1"/>
  <c r="N110" i="48" a="1"/>
  <c r="S252" i="50" a="1"/>
  <c r="I219" i="48" a="1"/>
  <c r="K214" i="48" a="1"/>
  <c r="N36" i="51" a="1"/>
  <c r="N92" i="51" a="1"/>
  <c r="S77" i="48" a="1"/>
  <c r="N45" i="51" a="1"/>
  <c r="K223" i="51" a="1"/>
  <c r="S192" i="50" a="1"/>
  <c r="N18" i="48" a="1"/>
  <c r="K195" i="51" a="1"/>
  <c r="G139" i="49" a="1"/>
  <c r="C75" i="49" a="1"/>
  <c r="S8" i="49" a="1"/>
  <c r="G246" i="49" a="1"/>
  <c r="I52" i="48" a="1"/>
  <c r="S193" i="51" a="1"/>
  <c r="G223" i="49" a="1"/>
  <c r="K223" i="50" a="1"/>
  <c r="I95" i="51" a="1"/>
  <c r="I41" i="49" a="1"/>
  <c r="S196" i="51" a="1"/>
  <c r="N190" i="48" a="1"/>
  <c r="I102" i="51" a="1"/>
  <c r="K219" i="48" a="1"/>
  <c r="C20" i="48" a="1"/>
  <c r="C98" i="51" a="1"/>
  <c r="G136" i="50" a="1"/>
  <c r="N127" i="49" a="1"/>
  <c r="K70" i="51" a="1"/>
  <c r="S97" i="48" a="1"/>
  <c r="S10" i="51" a="1"/>
  <c r="C164" i="51" a="1"/>
  <c r="C69" i="48" a="1"/>
  <c r="C196" i="48" a="1"/>
  <c r="S212" i="51" a="1"/>
  <c r="C227" i="51" a="1"/>
  <c r="G221" i="52" a="1"/>
  <c r="C160" i="51" a="1"/>
  <c r="N220" i="50" a="1"/>
  <c r="C153" i="51" a="1"/>
  <c r="N227" i="51" a="1"/>
  <c r="K181" i="48" a="1"/>
  <c r="S17" i="49" a="1"/>
  <c r="S214" i="48" a="1"/>
  <c r="S15" i="48" a="1"/>
  <c r="S77" i="51" a="1"/>
  <c r="C64" i="50" a="1"/>
  <c r="G98" i="51" a="1"/>
  <c r="G159" i="50" a="1"/>
  <c r="N250" i="49" a="1"/>
  <c r="S226" i="49" a="1"/>
  <c r="N227" i="49" a="1"/>
  <c r="C35" i="49" a="1"/>
  <c r="N140" i="51" a="1"/>
  <c r="G245" i="50" a="1"/>
  <c r="K180" i="51" a="1"/>
  <c r="I64" i="50" a="1"/>
  <c r="S189" i="50" a="1"/>
  <c r="G18" i="51" a="1"/>
  <c r="I106" i="51" a="1"/>
  <c r="S162" i="51" a="1"/>
  <c r="N16" i="50" a="1"/>
  <c r="S179" i="50" a="1"/>
  <c r="I218" i="52" a="1"/>
  <c r="G35" i="51" a="1"/>
  <c r="C195" i="49" a="1"/>
  <c r="K190" i="48" a="1"/>
  <c r="N253" i="51" a="1"/>
  <c r="C165" i="51" a="1"/>
  <c r="I246" i="50" a="1"/>
  <c r="C155" i="48" a="1"/>
  <c r="G92" i="51" a="1"/>
  <c r="N138" i="48" a="1"/>
  <c r="C40" i="49" a="1"/>
  <c r="K38" i="49" a="1"/>
  <c r="S168" i="51" a="1"/>
  <c r="G102" i="48" a="1"/>
  <c r="S156" i="50" a="1"/>
  <c r="S138" i="51" a="1"/>
  <c r="G38" i="50" a="1"/>
  <c r="I73" i="51" a="1"/>
  <c r="G160" i="49" a="1"/>
  <c r="G249" i="51" a="1"/>
  <c r="N50" i="51" a="1"/>
  <c r="I156" i="50" a="1"/>
  <c r="N210" i="51" a="1"/>
  <c r="K253" i="50" a="1"/>
  <c r="N210" i="50" a="1"/>
  <c r="G63" i="48" a="1"/>
  <c r="K255" i="52" a="1"/>
  <c r="S107" i="51" a="1"/>
  <c r="I46" i="50" a="1"/>
  <c r="C127" i="51" a="1"/>
  <c r="K47" i="51" a="1"/>
  <c r="C70" i="51" a="1"/>
  <c r="C197" i="50" a="1"/>
  <c r="N22" i="50" a="1"/>
  <c r="K209" i="48" a="1"/>
  <c r="I245" i="49" a="1"/>
  <c r="G110" i="48" a="1"/>
  <c r="S99" i="49" a="1"/>
  <c r="N80" i="48" a="1"/>
  <c r="C139" i="51" a="1"/>
  <c r="G105" i="48" a="1"/>
  <c r="C43" i="48" a="1"/>
  <c r="C151" i="48" a="1"/>
  <c r="G165" i="51" a="1"/>
  <c r="I43" i="51" a="1"/>
  <c r="G226" i="51" a="1"/>
  <c r="I212" i="52" a="1"/>
  <c r="N220" i="51" a="1"/>
  <c r="I225" i="51" a="1"/>
  <c r="C67" i="49" a="1"/>
  <c r="N67" i="48" a="1"/>
  <c r="S140" i="51" a="1"/>
  <c r="S166" i="50" a="1"/>
  <c r="N196" i="52" a="1"/>
  <c r="N256" i="50" a="1"/>
  <c r="N225" i="52" a="1"/>
  <c r="I130" i="48" a="1"/>
  <c r="G42" i="51" a="1"/>
  <c r="N238" i="48" a="1"/>
  <c r="K130" i="51" a="1"/>
  <c r="K102" i="51" a="1"/>
  <c r="C181" i="49" a="1"/>
  <c r="C163" i="51" a="1"/>
  <c r="C167" i="50" a="1"/>
  <c r="N51" i="51" a="1"/>
  <c r="S78" i="52" a="1"/>
  <c r="N45" i="49" a="1"/>
  <c r="N52" i="51" a="1"/>
  <c r="I10" i="48" a="1"/>
  <c r="C213" i="50" a="1"/>
  <c r="S164" i="51" a="1"/>
  <c r="N226" i="52" a="1"/>
  <c r="K152" i="51" a="1"/>
  <c r="G246" i="52" a="1"/>
  <c r="I244" i="52" a="1"/>
  <c r="N108" i="27" a="1"/>
  <c r="N163" i="48" a="1"/>
  <c r="N167" i="51" a="1"/>
  <c r="I155" i="48" a="1"/>
  <c r="I78" i="48" a="1"/>
  <c r="G126" i="51" a="1"/>
  <c r="S102" i="48" a="1"/>
  <c r="C41" i="48" a="1"/>
  <c r="N219" i="48" a="1"/>
  <c r="G125" i="51" a="1"/>
  <c r="G240" i="51" a="1"/>
  <c r="K159" i="50" a="1"/>
  <c r="K50" i="48" a="1"/>
  <c r="N46" i="51" a="1"/>
  <c r="C13" i="48" a="1"/>
  <c r="I247" i="52" a="1"/>
  <c r="K249" i="50" a="1"/>
  <c r="K15" i="51" a="1"/>
  <c r="I24" i="51" a="1"/>
  <c r="S41" i="50" a="1"/>
  <c r="I99" i="49" a="1"/>
  <c r="S133" i="51" a="1"/>
  <c r="N225" i="50" a="1"/>
  <c r="C217" i="48" a="1"/>
  <c r="I79" i="51" a="1"/>
  <c r="K139" i="48" a="1"/>
  <c r="C22" i="51" a="1"/>
  <c r="I49" i="48" a="1"/>
  <c r="I208" i="48" a="1"/>
  <c r="K208" i="48" a="1"/>
  <c r="N14" i="51" a="1"/>
  <c r="N13" i="48" a="1"/>
  <c r="G166" i="50" a="1"/>
  <c r="I166" i="51" a="1"/>
  <c r="K79" i="51" a="1"/>
  <c r="K156" i="50" a="1"/>
  <c r="G246" i="50" a="1"/>
  <c r="K189" i="51" a="1"/>
  <c r="I121" i="50" a="1"/>
  <c r="K162" i="48" a="1"/>
  <c r="S181" i="51" a="1"/>
  <c r="C95" i="51" a="1"/>
  <c r="K185" i="50" a="1"/>
  <c r="K81" i="50" a="1"/>
  <c r="I66" i="51" a="1"/>
  <c r="I214" i="51" a="1"/>
  <c r="S22" i="49" a="1"/>
  <c r="K51" i="51" a="1"/>
  <c r="S191" i="49" a="1"/>
  <c r="S186" i="51" a="1"/>
  <c r="S16" i="48" a="1"/>
  <c r="S169" i="50" a="1"/>
  <c r="N184" i="48" a="1"/>
  <c r="I128" i="50" a="1"/>
  <c r="N105" i="50" a="1"/>
  <c r="I241" i="48" a="1"/>
  <c r="K209" i="51" a="1"/>
  <c r="I72" i="51" a="1"/>
  <c r="G43" i="48" a="1"/>
  <c r="G125" i="50" a="1"/>
  <c r="I247" i="51" a="1"/>
  <c r="C151" i="50" a="1"/>
  <c r="S155" i="51" a="1"/>
  <c r="I129" i="50" a="1"/>
  <c r="N104" i="50" a="1"/>
  <c r="K121" i="50" a="1"/>
  <c r="N78" i="51" a="1"/>
  <c r="N134" i="50" a="1"/>
  <c r="G124" i="51" a="1"/>
  <c r="S209" i="52" a="1"/>
  <c r="G103" i="51" a="1"/>
  <c r="G65" i="49" a="1"/>
  <c r="C133" i="49" a="1"/>
  <c r="G63" i="49" a="1"/>
  <c r="S181" i="49" a="1"/>
  <c r="G219" i="48" a="1"/>
  <c r="N96" i="48" a="1"/>
  <c r="S169" i="51" a="1"/>
  <c r="I16" i="49" a="1"/>
  <c r="G122" i="51" a="1"/>
  <c r="N249" i="51" a="1"/>
  <c r="K35" i="51" a="1"/>
  <c r="G160" i="51" a="1"/>
  <c r="I136" i="50" a="1"/>
  <c r="K242" i="51" a="1"/>
  <c r="S198" i="51" a="1"/>
  <c r="C24" i="49" a="1"/>
  <c r="N47" i="48" a="1"/>
  <c r="N21" i="48" a="1"/>
  <c r="K129" i="51" a="1"/>
  <c r="K156" i="51" a="1"/>
  <c r="C69" i="51" a="1"/>
  <c r="N190" i="51" a="1"/>
  <c r="I163" i="52" a="1"/>
  <c r="C75" i="50" a="1"/>
  <c r="C68" i="50" a="1"/>
  <c r="C132" i="48" a="1"/>
  <c r="N164" i="50" a="1"/>
  <c r="S108" i="51" a="1"/>
  <c r="I130" i="50" a="1"/>
  <c r="G121" i="50" a="1"/>
  <c r="G16" i="48" a="1"/>
  <c r="I167" i="49" a="1"/>
  <c r="K184" i="50" a="1"/>
  <c r="K254" i="50" a="1"/>
  <c r="K242" i="52" a="1"/>
  <c r="C185" i="52" a="1"/>
  <c r="I139" i="51" a="1"/>
  <c r="N156" i="52" a="1"/>
  <c r="I108" i="48" a="1"/>
  <c r="K104" i="50" a="1"/>
  <c r="I110" i="51" a="1"/>
  <c r="N78" i="50" a="1"/>
  <c r="G163" i="50" a="1"/>
  <c r="G253" i="48" a="1"/>
  <c r="C244" i="51" a="1"/>
  <c r="S13" i="51" a="1"/>
  <c r="S99" i="50" a="1"/>
  <c r="I110" i="52" a="1"/>
  <c r="S134" i="51" a="1"/>
  <c r="I41" i="52" a="1"/>
  <c r="K93" i="51" a="1"/>
  <c r="N185" i="52" a="1"/>
  <c r="G189" i="51" a="1"/>
  <c r="S10" i="52" a="1"/>
  <c r="I198" i="49" a="1"/>
  <c r="C34" i="50" a="1"/>
  <c r="C195" i="48" a="1"/>
  <c r="N7" i="48" a="1"/>
  <c r="N162" i="48" a="1"/>
  <c r="K22" i="49" a="1"/>
  <c r="C92" i="50" a="1"/>
  <c r="N69" i="48" a="1"/>
  <c r="C191" i="50" a="1"/>
  <c r="S208" i="51" a="1"/>
  <c r="K102" i="48" a="1"/>
  <c r="C66" i="51" a="1"/>
  <c r="C165" i="50" a="1"/>
  <c r="I14" i="49" a="1"/>
  <c r="G140" i="49" a="1"/>
  <c r="C111" i="48" a="1"/>
  <c r="S127" i="48" a="1"/>
  <c r="C22" i="48" a="1"/>
  <c r="S168" i="48" a="1"/>
  <c r="C20" i="49" a="1"/>
  <c r="S71" i="51" a="1"/>
  <c r="I237" i="52" a="1"/>
  <c r="N21" i="51" a="1"/>
  <c r="K216" i="50" a="1"/>
  <c r="I126" i="49" a="1"/>
  <c r="S78" i="49" a="1"/>
  <c r="S219" i="51" a="1"/>
  <c r="I164" i="50" a="1"/>
  <c r="I156" i="51" a="1"/>
  <c r="I125" i="50" a="1"/>
  <c r="I244" i="48" a="1"/>
  <c r="S180" i="50" a="1"/>
  <c r="N8" i="48" a="1"/>
  <c r="N95" i="48" a="1"/>
  <c r="S110" i="51" a="1"/>
  <c r="S153" i="51" a="1"/>
  <c r="I82" i="51" a="1"/>
  <c r="K5" i="52" a="1"/>
  <c r="K17" i="48" a="1"/>
  <c r="C130" i="52" a="1"/>
  <c r="I190" i="48" a="1"/>
  <c r="N71" i="48" a="1"/>
  <c r="G107" i="48" a="1"/>
  <c r="G104" i="51" a="1"/>
  <c r="S105" i="51" a="1"/>
  <c r="N47" i="51" a="1"/>
  <c r="C217" i="50" a="1"/>
  <c r="N35" i="49" a="1"/>
  <c r="G24" i="51" a="1"/>
  <c r="S239" i="51" a="1"/>
  <c r="N160" i="50" a="1"/>
  <c r="S100" i="48" a="1"/>
  <c r="I18" i="51" a="1"/>
  <c r="S196" i="49" a="1"/>
  <c r="G75" i="50" a="1"/>
  <c r="K163" i="50" a="1"/>
  <c r="I182" i="51" a="1"/>
  <c r="S99" i="51" a="1"/>
  <c r="S125" i="49" a="1"/>
  <c r="N211" i="48" a="1"/>
  <c r="G71" i="48" a="1"/>
  <c r="K7" i="49" a="1"/>
  <c r="C82" i="51" a="1"/>
  <c r="K189" i="48" a="1"/>
  <c r="N68" i="51" a="1"/>
  <c r="G18" i="48" a="1"/>
  <c r="C158" i="51" a="1"/>
  <c r="S43" i="50" a="1"/>
  <c r="C108" i="50" a="1"/>
  <c r="S216" i="52" a="1"/>
  <c r="G150" i="51" a="1"/>
  <c r="K150" i="49" a="1"/>
  <c r="S179" i="48" a="1"/>
  <c r="S219" i="48" a="1"/>
  <c r="K43" i="51" a="1"/>
  <c r="N34" i="48" a="1"/>
  <c r="I217" i="50" a="1"/>
  <c r="G23" i="51" a="1"/>
  <c r="K77" i="50" a="1"/>
  <c r="K105" i="51" a="1"/>
  <c r="C23" i="50" a="1"/>
  <c r="N131" i="51" a="1"/>
  <c r="I130" i="52" a="1"/>
  <c r="S19" i="51" a="1"/>
  <c r="K82" i="51" a="1"/>
  <c r="G213" i="50" a="1"/>
  <c r="N179" i="51" a="1"/>
  <c r="G129" i="48" a="1"/>
  <c r="I50" i="48" a="1"/>
  <c r="N186" i="51" a="1"/>
  <c r="S237" i="50" a="1"/>
  <c r="K65" i="48" a="1"/>
  <c r="S253" i="51" a="1"/>
  <c r="N180" i="48" a="1"/>
  <c r="I38" i="48" a="1"/>
  <c r="S69" i="51" a="1"/>
  <c r="G19" i="51" a="1"/>
  <c r="I240" i="51" a="1"/>
  <c r="C216" i="50" a="1"/>
  <c r="I240" i="50" a="1"/>
  <c r="N187" i="52" a="1"/>
  <c r="N96" i="50" a="1"/>
  <c r="I188" i="51" a="1"/>
  <c r="K81" i="48" a="1"/>
  <c r="I189" i="50" a="1"/>
  <c r="N14" i="48" a="1"/>
  <c r="N135" i="50" a="1"/>
  <c r="C35" i="50" a="1"/>
  <c r="G198" i="50" a="1"/>
  <c r="G162" i="52" a="1"/>
  <c r="C92" i="51" a="1"/>
  <c r="N137" i="51" a="1"/>
  <c r="I152" i="50" a="1"/>
  <c r="N183" i="51" a="1"/>
  <c r="K72" i="50" a="1"/>
  <c r="I210" i="49" a="1"/>
  <c r="C243" i="50" a="1"/>
  <c r="N165" i="50" a="1"/>
  <c r="G131" i="50" a="1"/>
  <c r="K218" i="52" a="1"/>
  <c r="G221" i="51" a="1"/>
  <c r="C223" i="50" a="1"/>
  <c r="N109" i="51" a="1"/>
  <c r="K6" i="51" a="1"/>
  <c r="S44" i="50" a="1"/>
  <c r="G163" i="52" a="1"/>
  <c r="C18" i="48" a="1"/>
  <c r="S24" i="50" a="1"/>
  <c r="K35" i="49" a="1"/>
  <c r="K151" i="49" a="1"/>
  <c r="G41" i="49" a="1"/>
  <c r="K94" i="48" a="1"/>
  <c r="I243" i="48" a="1"/>
  <c r="G93" i="48" a="1"/>
  <c r="I209" i="48" a="1"/>
  <c r="G50" i="49" a="1"/>
  <c r="K81" i="51" a="1"/>
  <c r="I104" i="51" a="1"/>
  <c r="G255" i="50" a="1"/>
  <c r="N192" i="51" a="1"/>
  <c r="S16" i="51" a="1"/>
  <c r="K167" i="48" a="1"/>
  <c r="N222" i="48" a="1"/>
  <c r="S132" i="50" a="1"/>
  <c r="G122" i="50" a="1"/>
  <c r="G53" i="51" a="1"/>
  <c r="I45" i="48" a="1"/>
  <c r="I75" i="51" a="1"/>
  <c r="G212" i="50" a="1"/>
  <c r="S245" i="50" a="1"/>
  <c r="I214" i="48" a="1"/>
  <c r="N73" i="48" a="1"/>
  <c r="I17" i="49" a="1"/>
  <c r="C213" i="51" a="1"/>
  <c r="I252" i="50" a="1"/>
  <c r="I6" i="51" a="1"/>
  <c r="N123" i="50" a="1"/>
  <c r="N247" i="50" a="1"/>
  <c r="K13" i="51" a="1"/>
  <c r="C163" i="50" a="1"/>
  <c r="S155" i="50" a="1"/>
  <c r="I192" i="51" a="1"/>
  <c r="C47" i="51" a="1"/>
  <c r="N240" i="50" a="1"/>
  <c r="S168" i="50" a="1"/>
  <c r="I239" i="50" a="1"/>
  <c r="C50" i="48" a="1"/>
  <c r="N158" i="51" a="1"/>
  <c r="I110" i="49" a="1"/>
  <c r="G12" i="48" a="1"/>
  <c r="K213" i="52" a="1"/>
  <c r="G36" i="51" a="1"/>
  <c r="N71" i="51" a="1"/>
  <c r="S49" i="49" a="1"/>
  <c r="G123" i="51" a="1"/>
  <c r="C252" i="51" a="1"/>
  <c r="N74" i="51" a="1"/>
  <c r="I226" i="51" a="1"/>
  <c r="C7" i="50" a="1"/>
  <c r="I106" i="48" a="1"/>
  <c r="G139" i="50" a="1"/>
  <c r="C252" i="48" a="1"/>
  <c r="K13" i="49" a="1"/>
  <c r="K20" i="49" a="1"/>
  <c r="N42" i="48" a="1"/>
  <c r="N244" i="49" a="1"/>
  <c r="C154" i="50" a="1"/>
  <c r="G256" i="51" a="1"/>
  <c r="C23" i="51" a="1"/>
  <c r="C157" i="51" a="1"/>
  <c r="K102" i="50" a="1"/>
  <c r="N106" i="51" a="1"/>
  <c r="N184" i="50" a="1"/>
  <c r="S252" i="51" a="1"/>
  <c r="C138" i="50" a="1"/>
  <c r="C11" i="51" a="1"/>
  <c r="K65" i="51" a="1"/>
  <c r="G109" i="48" a="1"/>
  <c r="G108" i="51" a="1"/>
  <c r="N41" i="51" a="1"/>
  <c r="K63" i="48" a="1"/>
  <c r="I208" i="51" a="1"/>
  <c r="G50" i="48" a="1"/>
  <c r="N92" i="48" a="1"/>
  <c r="S97" i="51" a="1"/>
  <c r="S158" i="49" a="1"/>
  <c r="I184" i="51" a="1"/>
  <c r="I109" i="48" a="1"/>
  <c r="I17" i="51" a="1"/>
  <c r="G188" i="50" a="1"/>
  <c r="K127" i="50" a="1"/>
  <c r="S150" i="50" a="1"/>
  <c r="K160" i="50" a="1"/>
  <c r="C17" i="48" a="1"/>
  <c r="S166" i="48" a="1"/>
  <c r="C102" i="51" a="1"/>
  <c r="G77" i="51" a="1"/>
  <c r="C49" i="51" a="1"/>
  <c r="I183" i="51" a="1"/>
  <c r="N39" i="51" a="1"/>
  <c r="G63" i="51" a="1"/>
  <c r="G42" i="48" a="1"/>
  <c r="N23" i="48" a="1"/>
  <c r="G152" i="51" a="1"/>
  <c r="G156" i="51" a="1"/>
  <c r="C185" i="51" a="1"/>
  <c r="S14" i="52" a="1"/>
  <c r="G111" i="51" a="1"/>
  <c r="G254" i="51" a="1"/>
  <c r="N39" i="49" a="1"/>
  <c r="N138" i="51" a="1"/>
  <c r="S100" i="51" a="1"/>
  <c r="K246" i="51" a="1"/>
  <c r="I17" i="48" a="1"/>
  <c r="N196" i="50" a="1"/>
  <c r="G78" i="50" a="1"/>
  <c r="C140" i="50" a="1"/>
  <c r="C65" i="50" a="1"/>
  <c r="S247" i="50" a="1"/>
  <c r="C197" i="52" a="1"/>
  <c r="G241" i="50" a="1"/>
  <c r="I256" i="51" a="1"/>
  <c r="C164" i="50" a="1"/>
  <c r="C49" i="48" a="1"/>
  <c r="K213" i="50" a="1"/>
  <c r="I126" i="51" a="1"/>
  <c r="G10" i="51" a="1"/>
  <c r="G208" i="50" a="1"/>
  <c r="N161" i="50" a="1"/>
  <c r="K244" i="50" a="1"/>
  <c r="N179" i="52" a="1"/>
  <c r="K7" i="51" a="1"/>
  <c r="G251" i="51" a="1"/>
  <c r="S190" i="27" a="1"/>
  <c r="S65" i="48" a="1"/>
  <c r="S134" i="48" a="1"/>
  <c r="G75" i="48" a="1"/>
  <c r="C45" i="48" a="1"/>
  <c r="G195" i="51" a="1"/>
  <c r="K48" i="48" a="1"/>
  <c r="I19" i="51" a="1"/>
  <c r="C217" i="51" a="1"/>
  <c r="C189" i="51" a="1"/>
  <c r="S47" i="51" a="1"/>
  <c r="K7" i="50" a="1"/>
  <c r="I69" i="48" a="1"/>
  <c r="S20" i="48" a="1"/>
  <c r="I73" i="49" a="1"/>
  <c r="N139" i="51" a="1"/>
  <c r="I160" i="51" a="1"/>
  <c r="C109" i="48" a="1"/>
  <c r="N94" i="51" a="1"/>
  <c r="I151" i="52" a="1"/>
  <c r="C100" i="50" a="1"/>
  <c r="S237" i="52" a="1"/>
  <c r="N124" i="51" a="1"/>
  <c r="I43" i="48" a="1"/>
  <c r="S123" i="48" a="1"/>
  <c r="C159" i="51" a="1"/>
  <c r="G215" i="51" a="1"/>
  <c r="G102" i="52" a="1"/>
  <c r="K14" i="48" a="1"/>
  <c r="C216" i="51" a="1"/>
  <c r="K36" i="49" a="1"/>
  <c r="C189" i="48" a="1"/>
  <c r="K133" i="51" a="1"/>
  <c r="I47" i="51" a="1"/>
  <c r="S239" i="49" a="1"/>
  <c r="S241" i="50" a="1"/>
  <c r="S98" i="49" a="1"/>
  <c r="C222" i="50" a="1"/>
  <c r="S237" i="49" a="1"/>
  <c r="C125" i="48" a="1"/>
  <c r="I153" i="48" a="1"/>
  <c r="C247" i="51" a="1"/>
  <c r="C15" i="48" a="1"/>
  <c r="N64" i="51" a="1"/>
  <c r="I140" i="48" a="1"/>
  <c r="C166" i="48" a="1"/>
  <c r="G223" i="51" a="1"/>
  <c r="N107" i="50" a="1"/>
  <c r="S159" i="51" a="1"/>
  <c r="N51" i="50" a="1"/>
  <c r="K99" i="51" a="1"/>
  <c r="N92" i="50" a="1"/>
  <c r="S63" i="51" a="1"/>
  <c r="G13" i="48" a="1"/>
  <c r="N247" i="49" a="1"/>
  <c r="G49" i="51" a="1"/>
  <c r="C6" i="51" a="1"/>
  <c r="N43" i="51" a="1"/>
  <c r="C81" i="50" a="1"/>
  <c r="S71" i="50" a="1"/>
  <c r="K77" i="48" a="1"/>
  <c r="I96" i="51" a="1"/>
  <c r="S6" i="48" a="1"/>
  <c r="N93" i="51" a="1"/>
  <c r="N160" i="51" a="1"/>
  <c r="S67" i="51" a="1"/>
  <c r="N154" i="49" a="1"/>
  <c r="N15" i="50" a="1"/>
  <c r="I74" i="51" a="1"/>
  <c r="K167" i="51" a="1"/>
  <c r="I224" i="48" a="1"/>
  <c r="I103" i="51" a="1"/>
  <c r="N66" i="51" a="1"/>
  <c r="N22" i="51" a="1"/>
  <c r="I159" i="48" a="1"/>
  <c r="G111" i="50" a="1"/>
  <c r="K158" i="50" a="1"/>
  <c r="G182" i="48" a="1"/>
  <c r="G138" i="51" a="1"/>
  <c r="S44" i="51" a="1"/>
  <c r="G93" i="51" a="1"/>
  <c r="K158" i="51" a="1"/>
  <c r="K44" i="49" a="1"/>
  <c r="I10" i="50" a="1"/>
  <c r="N166" i="51" a="1"/>
  <c r="S48" i="49" a="1"/>
  <c r="I194" i="48" a="1"/>
  <c r="C49" i="49" a="1"/>
  <c r="K140" i="49" a="1"/>
  <c r="C179" i="51" a="1"/>
  <c r="K212" i="50" a="1"/>
  <c r="I71" i="48" a="1"/>
  <c r="G37" i="51" a="1"/>
  <c r="I96" i="48" a="1"/>
  <c r="C190" i="50" a="1"/>
  <c r="N11" i="51" a="1"/>
  <c r="N122" i="50" a="1"/>
  <c r="C131" i="50" a="1"/>
  <c r="G137" i="50" a="1"/>
  <c r="N193" i="52" a="1"/>
  <c r="C244" i="50" a="1"/>
  <c r="I215" i="50" a="1"/>
  <c r="S156" i="51" a="1"/>
  <c r="N44" i="51" a="1"/>
  <c r="I63" i="51" a="1"/>
  <c r="I101" i="51" a="1"/>
  <c r="S73" i="50" a="1"/>
  <c r="C8" i="48" a="1"/>
  <c r="N216" i="52" a="1"/>
  <c r="C188" i="51" a="1"/>
  <c r="S6" i="50" a="1"/>
  <c r="S68" i="48" a="1"/>
  <c r="C110" i="50" a="1"/>
  <c r="C24" i="50" a="1"/>
  <c r="G211" i="51" a="1"/>
  <c r="K214" i="51" a="1"/>
  <c r="K67" i="48" a="1"/>
  <c r="C45" i="51" a="1"/>
  <c r="C150" i="52" a="1"/>
  <c r="I68" i="48" a="1"/>
  <c r="K16" i="52" a="1"/>
  <c r="S190" i="51" a="1"/>
  <c r="N242" i="52" a="1"/>
  <c r="C101" i="51" a="1"/>
  <c r="G7" i="52" a="1"/>
  <c r="N110" i="50" a="1"/>
  <c r="G49" i="50" a="1"/>
  <c r="C160" i="49" a="1"/>
  <c r="G152" i="48" a="1"/>
  <c r="C37" i="51" a="1"/>
  <c r="K72" i="49" a="1"/>
  <c r="K123" i="48" a="1"/>
  <c r="I254" i="48" a="1"/>
  <c r="S252" i="49" a="1"/>
  <c r="G223" i="48" a="1"/>
  <c r="K50" i="49" a="1"/>
  <c r="G220" i="48" a="1"/>
  <c r="K212" i="48" a="1"/>
  <c r="S245" i="51" a="1"/>
  <c r="N252" i="51" a="1"/>
  <c r="N213" i="51" a="1"/>
  <c r="K227" i="49" a="1"/>
  <c r="I179" i="48" a="1"/>
  <c r="G214" i="50" a="1"/>
  <c r="K96" i="51" a="1"/>
  <c r="I78" i="50" a="1"/>
  <c r="I121" i="51" a="1"/>
  <c r="K179" i="50" a="1"/>
  <c r="C197" i="51" a="1"/>
  <c r="S97" i="49" a="1"/>
  <c r="C36" i="51" a="1"/>
  <c r="G94" i="48" a="1"/>
  <c r="G243" i="52" a="1"/>
  <c r="G126" i="50" a="1"/>
  <c r="S129" i="49" a="1"/>
  <c r="S221" i="50" a="1"/>
  <c r="G5" i="51" a="1"/>
  <c r="C37" i="50" a="1"/>
  <c r="S93" i="51" a="1"/>
  <c r="I220" i="50" a="1"/>
  <c r="I163" i="48" a="1"/>
  <c r="N214" i="50" a="1"/>
  <c r="N72" i="48" a="1"/>
  <c r="N252" i="52" a="1"/>
  <c r="C101" i="48" a="1"/>
  <c r="N75" i="48" a="1"/>
  <c r="S18" i="48" a="1"/>
  <c r="K79" i="50" a="1"/>
  <c r="C5" i="51" a="1"/>
  <c r="S39" i="50" a="1"/>
  <c r="G226" i="48" a="1"/>
  <c r="G187" i="51" a="1"/>
  <c r="N102" i="48" a="1"/>
  <c r="N127" i="51" a="1"/>
  <c r="I217" i="48" a="1"/>
  <c r="G71" i="51" a="1"/>
  <c r="S18" i="51" a="1"/>
  <c r="N239" i="50" a="1"/>
  <c r="I137" i="50" a="1"/>
  <c r="I181" i="50" a="1"/>
  <c r="G218" i="48" a="1"/>
  <c r="S246" i="51" a="1"/>
  <c r="N194" i="51" a="1"/>
  <c r="C187" i="50" a="1"/>
  <c r="G17" i="48" a="1"/>
  <c r="I251" i="50" a="1"/>
  <c r="K136" i="51" a="1"/>
  <c r="K226" i="50" a="1"/>
  <c r="C40" i="51" a="1"/>
  <c r="G72" i="50" a="1"/>
  <c r="S184" i="50" a="1"/>
  <c r="K191" i="50" a="1"/>
  <c r="K75" i="50" a="1"/>
  <c r="S212" i="52" a="1"/>
  <c r="G103" i="50" a="1"/>
  <c r="C134" i="51" a="1"/>
  <c r="K185" i="48" a="1"/>
  <c r="C135" i="49" a="1"/>
  <c r="S249" i="49" a="1"/>
  <c r="S69" i="48" a="1"/>
  <c r="C140" i="49" a="1"/>
  <c r="N16" i="51" a="1"/>
  <c r="C53" i="50" a="1"/>
  <c r="S125" i="50" a="1"/>
  <c r="I152" i="51" a="1"/>
  <c r="G193" i="50" a="1"/>
  <c r="S81" i="51" a="1"/>
  <c r="S256" i="50" a="1"/>
  <c r="C43" i="50" a="1"/>
  <c r="S9" i="51" a="1"/>
  <c r="C161" i="50" a="1"/>
  <c r="I157" i="50" a="1"/>
  <c r="N159" i="49" a="1"/>
  <c r="S108" i="49" a="1"/>
  <c r="I213" i="48" a="1"/>
  <c r="G38" i="51" a="1"/>
  <c r="I104" i="50" a="1"/>
  <c r="S188" i="50" a="1"/>
  <c r="C223" i="52" a="1"/>
  <c r="I243" i="50" a="1"/>
  <c r="N213" i="50" a="1"/>
  <c r="G182" i="51" a="1"/>
  <c r="N103" i="50" a="1"/>
  <c r="G106" i="48" a="1"/>
  <c r="N93" i="50" a="1"/>
  <c r="C130" i="50" a="1"/>
  <c r="I11" i="51" a="1"/>
  <c r="C194" i="48" a="1"/>
  <c r="G167" i="49" a="1"/>
  <c r="K129" i="50" a="1"/>
  <c r="G243" i="50" a="1"/>
  <c r="G132" i="52" a="1"/>
  <c r="G212" i="52" a="1"/>
  <c r="K192" i="50" a="1"/>
  <c r="N198" i="50" a="1"/>
  <c r="K154" i="50" a="1"/>
  <c r="I195" i="51" a="1"/>
  <c r="K10" i="51" a="1"/>
  <c r="G82" i="50" a="1"/>
  <c r="K122" i="52" a="1"/>
  <c r="G254" i="49" a="1"/>
  <c r="G254" i="50" a="1"/>
  <c r="I221" i="50" a="1"/>
  <c r="S158" i="50" a="1"/>
  <c r="S218" i="50" a="1"/>
  <c r="S158" i="51" a="1"/>
  <c r="S130" i="50" a="1"/>
  <c r="K111" i="51" a="1"/>
  <c r="I210" i="52" a="1"/>
  <c r="S101" i="50" a="1"/>
  <c r="G78" i="51" a="1"/>
  <c r="G41" i="50" a="1"/>
  <c r="I108" i="27" a="1"/>
  <c r="G105" i="52" a="1"/>
  <c r="S208" i="48" a="1"/>
  <c r="I217" i="51" a="1"/>
  <c r="S46" i="51" a="1"/>
  <c r="C93" i="51" a="1"/>
  <c r="I67" i="48" a="1"/>
  <c r="G154" i="51" a="1"/>
  <c r="K45" i="51" a="1"/>
  <c r="S94" i="51" a="1"/>
  <c r="C78" i="49" a="1"/>
  <c r="G154" i="49" a="1"/>
  <c r="G111" i="49" a="1"/>
  <c r="G73" i="50" a="1"/>
  <c r="C98" i="48" a="1"/>
  <c r="K208" i="49" a="1"/>
  <c r="N220" i="49" a="1"/>
  <c r="G104" i="50" a="1"/>
  <c r="K249" i="51" a="1"/>
  <c r="S157" i="50" a="1"/>
  <c r="C253" i="52" a="1"/>
  <c r="C243" i="52" a="1"/>
  <c r="I169" i="51" a="1"/>
  <c r="K50" i="50" a="1"/>
  <c r="G214" i="49" a="1"/>
  <c r="I196" i="48" a="1"/>
  <c r="G238" i="51" a="1"/>
  <c r="G107" i="51" a="1"/>
  <c r="K244" i="52" a="1"/>
  <c r="I82" i="48" a="1"/>
  <c r="N70" i="48" a="1"/>
  <c r="S192" i="51" a="1"/>
  <c r="C129" i="51" a="1"/>
  <c r="K79" i="48" a="1"/>
  <c r="C185" i="50" a="1"/>
  <c r="K19" i="51" a="1"/>
  <c r="G189" i="50" a="1"/>
  <c r="K155" i="51" a="1"/>
  <c r="C185" i="49" a="1"/>
  <c r="G155" i="49" a="1"/>
  <c r="G101" i="51" a="1"/>
  <c r="K44" i="51" a="1"/>
  <c r="K108" i="51" a="1"/>
  <c r="K39" i="51" a="1"/>
  <c r="N128" i="51" a="1"/>
  <c r="I123" i="51" a="1"/>
  <c r="N73" i="51" a="1"/>
  <c r="I122" i="51" a="1"/>
  <c r="N162" i="50" a="1"/>
  <c r="K182" i="51" a="1"/>
  <c r="K15" i="50" a="1"/>
  <c r="I160" i="50" a="1"/>
  <c r="S220" i="50" a="1"/>
  <c r="I34" i="50" a="1"/>
  <c r="K181" i="50" a="1"/>
  <c r="I136" i="48" a="1"/>
  <c r="N250" i="51" a="1"/>
  <c r="N103" i="51" a="1"/>
  <c r="S165" i="49" a="1"/>
  <c r="I183" i="50" a="1"/>
  <c r="N179" i="50" a="1"/>
  <c r="G158" i="51" a="1"/>
  <c r="G107" i="50" a="1"/>
  <c r="N6" i="49" a="1"/>
  <c r="S38" i="48" a="1"/>
  <c r="K244" i="51" a="1"/>
  <c r="N97" i="51" a="1"/>
  <c r="I46" i="51" a="1"/>
  <c r="N245" i="27" a="1"/>
  <c r="K198" i="51" a="1"/>
  <c r="K132" i="51" a="1"/>
  <c r="I241" i="49" a="1"/>
  <c r="K198" i="48" a="1"/>
  <c r="K241" i="48" a="1"/>
  <c r="N126" i="50" a="1"/>
  <c r="G219" i="50" a="1"/>
  <c r="S184" i="52" a="1"/>
  <c r="I106" i="50" a="1"/>
  <c r="I102" i="48" a="1"/>
  <c r="N246" i="50" a="1"/>
  <c r="K74" i="51" a="1"/>
  <c r="C189" i="52" a="1"/>
  <c r="C151" i="51" a="1"/>
  <c r="N72" i="51" a="1"/>
  <c r="S108" i="50" a="1"/>
  <c r="G196" i="51" a="1"/>
  <c r="N159" i="52" a="1"/>
  <c r="S219" i="49" a="1"/>
  <c r="C162" i="51" a="1"/>
  <c r="I185" i="51" a="1"/>
  <c r="C169" i="48" a="1"/>
  <c r="G65" i="50" a="1"/>
  <c r="G247" i="48" a="1"/>
  <c r="G161" i="51" a="1"/>
  <c r="I186" i="49" a="1"/>
  <c r="K40" i="50" a="1"/>
  <c r="G92" i="48" a="1"/>
  <c r="K16" i="51" a="1"/>
  <c r="I246" i="51" a="1"/>
  <c r="N214" i="52" a="1"/>
  <c r="K21" i="51" a="1"/>
  <c r="C225" i="52" a="1"/>
  <c r="G97" i="50" a="1"/>
  <c r="I9" i="51" a="1"/>
  <c r="G153" i="51" a="1"/>
  <c r="C158" i="50" a="1"/>
  <c r="C75" i="51" a="1"/>
  <c r="C122" i="50" a="1"/>
  <c r="I238" i="51" a="1"/>
  <c r="I95" i="50" a="1"/>
  <c r="K37" i="51" a="1"/>
  <c r="I19" i="50" a="1"/>
  <c r="N160" i="48" a="1"/>
  <c r="G165" i="52" a="1"/>
  <c r="S68" i="52" a="1"/>
  <c r="N76" i="51" a="1"/>
  <c r="N217" i="50" a="1"/>
  <c r="G169" i="50" a="1"/>
  <c r="S78" i="50" a="1"/>
  <c r="N160" i="52" a="1"/>
  <c r="N243" i="51" a="1"/>
  <c r="G93" i="50" a="1"/>
  <c r="C16" i="48" a="1"/>
  <c r="K189" i="52" a="1"/>
  <c r="S185" i="51" a="1"/>
  <c r="N74" i="50" a="1"/>
  <c r="N158" i="50" a="1"/>
  <c r="I9" i="50" a="1"/>
  <c r="G74" i="51" a="1"/>
  <c r="K216" i="51" a="1"/>
  <c r="K5" i="51" a="1"/>
  <c r="S187" i="51" a="1"/>
  <c r="K128" i="51" a="1"/>
  <c r="S75" i="49" a="1"/>
  <c r="S154" i="48" a="1"/>
  <c r="S226" i="51" a="1"/>
  <c r="N43" i="50" a="1"/>
  <c r="S136" i="51" a="1"/>
  <c r="C246" i="48" a="1"/>
  <c r="K106" i="50" a="1"/>
  <c r="C186" i="50" a="1"/>
  <c r="I132" i="52" a="1"/>
  <c r="N180" i="27" a="1"/>
  <c r="N223" i="50" a="1"/>
  <c r="C129" i="50" a="1"/>
  <c r="I63" i="27" a="1"/>
  <c r="C221" i="27" a="1"/>
  <c r="K99" i="50" a="1"/>
  <c r="G209" i="51" a="1"/>
  <c r="C131" i="51" a="1"/>
  <c r="K196" i="51" a="1"/>
  <c r="S47" i="50" a="1"/>
  <c r="N212" i="48" a="1"/>
  <c r="K12" i="50" a="1"/>
  <c r="I42" i="51" a="1"/>
  <c r="G247" i="52" a="1"/>
  <c r="C251" i="50" a="1"/>
  <c r="K75" i="48" a="1"/>
  <c r="S190" i="50" a="1"/>
  <c r="I35" i="51" a="1"/>
  <c r="C78" i="48" a="1"/>
  <c r="K22" i="51" a="1"/>
  <c r="S251" i="50" a="1"/>
  <c r="S195" i="52" a="1"/>
  <c r="G155" i="51" a="1"/>
  <c r="I71" i="51" a="1"/>
  <c r="K101" i="50" a="1"/>
  <c r="N44" i="48" a="1"/>
  <c r="K252" i="50" a="1"/>
  <c r="N79" i="51" a="1"/>
  <c r="K64" i="52" a="1"/>
  <c r="K153" i="52" a="1"/>
  <c r="I123" i="52" a="1"/>
  <c r="G137" i="27" a="1"/>
  <c r="G210" i="52" a="1"/>
  <c r="G164" i="50" a="1"/>
  <c r="S21" i="51" a="1"/>
  <c r="I151" i="50" a="1"/>
  <c r="C166" i="50" a="1"/>
  <c r="K220" i="50" a="1"/>
  <c r="C252" i="50" a="1"/>
  <c r="S64" i="50" a="1"/>
  <c r="K96" i="50" a="1"/>
  <c r="K52" i="50" a="1"/>
  <c r="N245" i="50" a="1"/>
  <c r="K12" i="51" a="1"/>
  <c r="K197" i="52" a="1"/>
  <c r="G168" i="52" a="1"/>
  <c r="N137" i="27" a="1"/>
  <c r="G64" i="52" a="1"/>
  <c r="C180" i="48" a="1"/>
  <c r="K162" i="51" a="1"/>
  <c r="N189" i="51" a="1"/>
  <c r="N76" i="48" a="1"/>
  <c r="S74" i="52" a="1"/>
  <c r="N107" i="51" a="1"/>
  <c r="N186" i="52" a="1"/>
  <c r="C187" i="51" a="1"/>
  <c r="C192" i="27" a="1"/>
  <c r="K123" i="49" a="1"/>
  <c r="G18" i="50" a="1"/>
  <c r="S237" i="51" a="1"/>
  <c r="K104" i="52" a="1"/>
  <c r="G51" i="51" a="1"/>
  <c r="K166" i="52" a="1"/>
  <c r="I162" i="50" a="1"/>
  <c r="S248" i="48" a="1"/>
  <c r="N13" i="50" a="1"/>
  <c r="K196" i="52" a="1"/>
  <c r="G249" i="52" a="1"/>
  <c r="C98" i="52" a="1"/>
  <c r="G74" i="50" a="1"/>
  <c r="G249" i="27" a="1"/>
  <c r="I95" i="27" a="1"/>
  <c r="K245" i="50" a="1"/>
  <c r="G244" i="27" a="1"/>
  <c r="G215" i="52" a="1"/>
  <c r="I239" i="27" a="1"/>
  <c r="I221" i="52" a="1"/>
  <c r="K212" i="27" a="1"/>
  <c r="I195" i="50" a="1"/>
  <c r="G180" i="27" a="1"/>
  <c r="G150" i="48" a="1"/>
  <c r="I224" i="50" a="1"/>
  <c r="C152" i="50" a="1"/>
  <c r="C212" i="50" a="1"/>
  <c r="G75" i="52" a="1"/>
  <c r="N242" i="27" a="1"/>
  <c r="I137" i="52" a="1"/>
  <c r="S247" i="27" a="1"/>
  <c r="C52" i="50" a="1"/>
  <c r="N191" i="50" a="1"/>
  <c r="I198" i="52" a="1"/>
  <c r="G256" i="52" a="1"/>
  <c r="G108" i="50" a="1"/>
  <c r="G215" i="27" a="1"/>
  <c r="G21" i="50" a="1"/>
  <c r="G104" i="27" a="1"/>
  <c r="G80" i="51" a="1"/>
  <c r="K125" i="51" a="1"/>
  <c r="C194" i="50" a="1"/>
  <c r="C23" i="52" a="1"/>
  <c r="S252" i="27" a="1"/>
  <c r="S165" i="50" a="1"/>
  <c r="I12" i="50" a="1"/>
  <c r="I75" i="27" a="1"/>
  <c r="S107" i="48" a="1"/>
  <c r="G193" i="52" a="1"/>
  <c r="G213" i="27" a="1"/>
  <c r="C197" i="27" a="1"/>
  <c r="K185" i="52" a="1"/>
  <c r="G132" i="50" a="1"/>
  <c r="G225" i="27" a="1"/>
  <c r="I80" i="27" a="1"/>
  <c r="G134" i="51" a="1"/>
  <c r="G256" i="50" a="1"/>
  <c r="N209" i="48" a="1"/>
  <c r="S241" i="51" a="1"/>
  <c r="N70" i="50" a="1"/>
  <c r="G150" i="49" a="1"/>
  <c r="S109" i="51" a="1"/>
  <c r="I158" i="51" a="1"/>
  <c r="K103" i="50" a="1"/>
  <c r="S79" i="51" a="1"/>
  <c r="I165" i="50" a="1"/>
  <c r="I154" i="51" a="1"/>
  <c r="G151" i="50" a="1"/>
  <c r="K110" i="50" a="1"/>
  <c r="N163" i="50" a="1"/>
  <c r="I127" i="52" a="1"/>
  <c r="N40" i="51" a="1"/>
  <c r="K194" i="52" a="1"/>
  <c r="N240" i="52" a="1"/>
  <c r="K101" i="27" a="1"/>
  <c r="N9" i="51" a="1"/>
  <c r="G97" i="52" a="1"/>
  <c r="N251" i="49" a="1"/>
  <c r="S250" i="48" a="1"/>
  <c r="I92" i="51" a="1"/>
  <c r="G94" i="51" a="1"/>
  <c r="I135" i="51" a="1"/>
  <c r="C133" i="50" a="1"/>
  <c r="C222" i="52" a="1"/>
  <c r="G242" i="50" a="1"/>
  <c r="S198" i="50" a="1"/>
  <c r="K20" i="50" a="1"/>
  <c r="K16" i="50" a="1"/>
  <c r="K68" i="50" a="1"/>
  <c r="N63" i="48" a="1"/>
  <c r="N158" i="48" a="1"/>
  <c r="C94" i="50" a="1"/>
  <c r="I237" i="50" a="1"/>
  <c r="N134" i="52" a="1"/>
  <c r="G181" i="51" a="1"/>
  <c r="S227" i="50" a="1"/>
  <c r="G13" i="50" a="1"/>
  <c r="G15" i="48" a="1"/>
  <c r="G180" i="52" a="1"/>
  <c r="C254" i="27" a="1"/>
  <c r="N48" i="51" a="1"/>
  <c r="S38" i="27" a="1"/>
  <c r="I153" i="27" a="1"/>
  <c r="C99" i="27" a="1"/>
  <c r="G64" i="51" a="1"/>
  <c r="N198" i="48" a="1"/>
  <c r="S128" i="51" a="1"/>
  <c r="I45" i="51" a="1"/>
  <c r="N168" i="48" a="1"/>
  <c r="K111" i="50" a="1"/>
  <c r="I222" i="50" a="1"/>
  <c r="C65" i="51" a="1"/>
  <c r="K93" i="50" a="1"/>
  <c r="S11" i="51" a="1"/>
  <c r="K169" i="50" a="1"/>
  <c r="K182" i="27" a="1"/>
  <c r="C17" i="50" a="1"/>
  <c r="C92" i="27" a="1"/>
  <c r="I38" i="27" a="1"/>
  <c r="I71" i="49" a="1"/>
  <c r="N216" i="51" a="1"/>
  <c r="K137" i="51" a="1"/>
  <c r="I194" i="50" a="1"/>
  <c r="N133" i="51" a="1"/>
  <c r="S45" i="51" a="1"/>
  <c r="K221" i="52" a="1"/>
  <c r="G134" i="50" a="1"/>
  <c r="G15" i="50" a="1"/>
  <c r="I157" i="48" a="1"/>
  <c r="N15" i="51" a="1"/>
  <c r="N166" i="50" a="1"/>
  <c r="K48" i="52" a="1"/>
  <c r="G237" i="52" a="1"/>
  <c r="K65" i="27" a="1"/>
  <c r="C242" i="50" a="1"/>
  <c r="S67" i="48" a="1"/>
  <c r="K34" i="51" a="1"/>
  <c r="S53" i="51" a="1"/>
  <c r="G155" i="52" a="1"/>
  <c r="C210" i="27" a="1"/>
  <c r="N69" i="52" a="1"/>
  <c r="K245" i="52" a="1"/>
  <c r="K108" i="52" a="1"/>
  <c r="S193" i="50" a="1"/>
  <c r="I241" i="52" a="1"/>
  <c r="K222" i="50" a="1"/>
  <c r="G19" i="52" a="1"/>
  <c r="K140" i="50" a="1"/>
  <c r="K107" i="50" a="1"/>
  <c r="N8" i="52" a="1"/>
  <c r="C208" i="27" a="1"/>
  <c r="G157" i="51" a="1"/>
  <c r="C38" i="50" a="1"/>
  <c r="I209" i="49" a="1"/>
  <c r="S250" i="50" a="1"/>
  <c r="N185" i="27" a="1"/>
  <c r="S224" i="50" a="1"/>
  <c r="S40" i="50" a="1"/>
  <c r="I136" i="27" a="1"/>
  <c r="S239" i="52" a="1"/>
  <c r="N162" i="52" a="1"/>
  <c r="S249" i="52" a="1"/>
  <c r="G77" i="52" a="1"/>
  <c r="N163" i="51" a="1"/>
  <c r="I43" i="50" a="1"/>
  <c r="S193" i="52" a="1"/>
  <c r="N132" i="52" a="1"/>
  <c r="S96" i="50" a="1"/>
  <c r="I220" i="51" a="1"/>
  <c r="S42" i="48" a="1"/>
  <c r="S73" i="52" a="1"/>
  <c r="N66" i="27" a="1"/>
  <c r="I15" i="52" a="1"/>
  <c r="G217" i="27" a="1"/>
  <c r="K42" i="52" a="1"/>
  <c r="S100" i="50" a="1"/>
  <c r="I128" i="52" a="1"/>
  <c r="N254" i="50" a="1"/>
  <c r="N80" i="27" a="1"/>
  <c r="I129" i="51" a="1"/>
  <c r="N184" i="27" a="1"/>
  <c r="G103" i="27" a="1"/>
  <c r="N94" i="52" a="1"/>
  <c r="K152" i="49" a="1"/>
  <c r="I108" i="49" a="1"/>
  <c r="I41" i="48" a="1"/>
  <c r="C124" i="51" a="1"/>
  <c r="N212" i="51" a="1"/>
  <c r="S75" i="50" a="1"/>
  <c r="I198" i="51" a="1"/>
  <c r="N184" i="52" a="1"/>
  <c r="S15" i="51" a="1"/>
  <c r="G40" i="49" a="1"/>
  <c r="C37" i="48" a="1"/>
  <c r="K238" i="48" a="1"/>
  <c r="S124" i="51" a="1"/>
  <c r="G140" i="50" a="1"/>
  <c r="C108" i="51" a="1"/>
  <c r="G42" i="50" a="1"/>
  <c r="K164" i="52" a="1"/>
  <c r="N52" i="27" a="1"/>
  <c r="G150" i="27" a="1"/>
  <c r="N189" i="49" a="1"/>
  <c r="C97" i="51" a="1"/>
  <c r="I255" i="49" a="1"/>
  <c r="C246" i="50" a="1"/>
  <c r="C132" i="51" a="1"/>
  <c r="C73" i="48" a="1"/>
  <c r="C214" i="50" a="1"/>
  <c r="I150" i="48" a="1"/>
  <c r="S79" i="52" a="1"/>
  <c r="N101" i="51" a="1"/>
  <c r="K47" i="50" a="1"/>
  <c r="I137" i="51" a="1"/>
  <c r="N226" i="48" a="1"/>
  <c r="I94" i="48" a="1"/>
  <c r="I77" i="51" a="1"/>
  <c r="S103" i="50" a="1"/>
  <c r="C184" i="51" a="1"/>
  <c r="C75" i="48" a="1"/>
  <c r="S238" i="52" a="1"/>
  <c r="G179" i="51" a="1"/>
  <c r="I17" i="50" a="1"/>
  <c r="I216" i="48" a="1"/>
  <c r="S44" i="52" a="1"/>
  <c r="C107" i="51" a="1"/>
  <c r="G23" i="52" a="1"/>
  <c r="K65" i="50" a="1"/>
  <c r="G160" i="52" a="1"/>
  <c r="I104" i="48" a="1"/>
  <c r="I240" i="49" a="1"/>
  <c r="S169" i="48" a="1"/>
  <c r="C51" i="51" a="1"/>
  <c r="K82" i="52" a="1"/>
  <c r="K162" i="52" a="1"/>
  <c r="K211" i="48" a="1"/>
  <c r="N219" i="52" a="1"/>
  <c r="N253" i="48" a="1"/>
  <c r="N210" i="27" a="1"/>
  <c r="K107" i="51" a="1"/>
  <c r="I70" i="50" a="1"/>
  <c r="G164" i="51" a="1"/>
  <c r="S162" i="52" a="1"/>
  <c r="I160" i="52" a="1"/>
  <c r="C137" i="27" a="1"/>
  <c r="S123" i="50" a="1"/>
  <c r="I243" i="51" a="1"/>
  <c r="N70" i="51" a="1"/>
  <c r="I21" i="51" a="1"/>
  <c r="I184" i="52" a="1"/>
  <c r="I168" i="52" a="1"/>
  <c r="I78" i="51" a="1"/>
  <c r="I253" i="52" a="1"/>
  <c r="C18" i="51" a="1"/>
  <c r="S50" i="51" a="1"/>
  <c r="I49" i="51" a="1"/>
  <c r="G11" i="51" a="1"/>
  <c r="C34" i="51" a="1"/>
  <c r="K136" i="50" a="1"/>
  <c r="I108" i="50" a="1"/>
  <c r="C128" i="27" a="1"/>
  <c r="I41" i="50" a="1"/>
  <c r="K150" i="51" a="1"/>
  <c r="C93" i="50" a="1"/>
  <c r="C98" i="50" a="1"/>
  <c r="K197" i="27" a="1"/>
  <c r="S95" i="52" a="1"/>
  <c r="I7" i="52" a="1"/>
  <c r="N211" i="27" a="1"/>
  <c r="C104" i="27" a="1"/>
  <c r="K253" i="52" a="1"/>
  <c r="S184" i="51" a="1"/>
  <c r="N243" i="52" a="1"/>
  <c r="I68" i="52" a="1"/>
  <c r="N188" i="50" a="1"/>
  <c r="C34" i="52" a="1"/>
  <c r="K157" i="27" a="1"/>
  <c r="S100" i="52" a="1"/>
  <c r="C96" i="51" a="1"/>
  <c r="N95" i="50" a="1"/>
  <c r="G43" i="51" a="1"/>
  <c r="N191" i="52" a="1"/>
  <c r="S189" i="27" a="1"/>
  <c r="N104" i="52" a="1"/>
  <c r="K179" i="52" a="1"/>
  <c r="C38" i="27" a="1"/>
  <c r="S237" i="27" a="1"/>
  <c r="I159" i="52" a="1"/>
  <c r="I185" i="52" a="1"/>
  <c r="I63" i="52" a="1"/>
  <c r="C80" i="50" a="1"/>
  <c r="S47" i="27" a="1"/>
  <c r="K77" i="52" a="1"/>
  <c r="G154" i="27" a="1"/>
  <c r="N111" i="50" a="1"/>
  <c r="C239" i="51" a="1"/>
  <c r="S140" i="52" a="1"/>
  <c r="C95" i="52" a="1"/>
  <c r="C81" i="51" a="1"/>
  <c r="I248" i="50" a="1"/>
  <c r="G240" i="50" a="1"/>
  <c r="K184" i="27" a="1"/>
  <c r="K124" i="52" a="1"/>
  <c r="S248" i="27" a="1"/>
  <c r="G136" i="27" a="1"/>
  <c r="S217" i="27" a="1"/>
  <c r="I107" i="52" a="1"/>
  <c r="G150" i="52" a="1"/>
  <c r="I165" i="52" a="1"/>
  <c r="K66" i="52" a="1"/>
  <c r="S68" i="51" a="1"/>
  <c r="S253" i="48" a="1"/>
  <c r="C166" i="51" a="1"/>
  <c r="C168" i="52" a="1"/>
  <c r="N99" i="51" a="1"/>
  <c r="C182" i="48" a="1"/>
  <c r="N122" i="51" a="1"/>
  <c r="I216" i="50" a="1"/>
  <c r="C42" i="50" a="1"/>
  <c r="G110" i="50" a="1"/>
  <c r="G73" i="48" a="1"/>
  <c r="S219" i="50" a="1"/>
  <c r="K38" i="50" a="1"/>
  <c r="G16" i="50" a="1"/>
  <c r="N194" i="50" a="1"/>
  <c r="C99" i="51" a="1"/>
  <c r="N250" i="50" a="1"/>
  <c r="C69" i="52" a="1"/>
  <c r="S180" i="51" a="1"/>
  <c r="C101" i="49" a="1"/>
  <c r="S244" i="51" a="1"/>
  <c r="N38" i="51" a="1"/>
  <c r="C121" i="50" a="1"/>
  <c r="I161" i="50" a="1"/>
  <c r="G242" i="51" a="1"/>
  <c r="K169" i="52" a="1"/>
  <c r="C186" i="49" a="1"/>
  <c r="G53" i="50" a="1"/>
  <c r="K244" i="48" a="1"/>
  <c r="G40" i="50" a="1"/>
  <c r="S35" i="51" a="1"/>
  <c r="S153" i="49" a="1"/>
  <c r="S13" i="48" a="1"/>
  <c r="G246" i="51" a="1"/>
  <c r="S76" i="52" a="1"/>
  <c r="S80" i="52" a="1"/>
  <c r="I18" i="48" a="1"/>
  <c r="S11" i="52" a="1"/>
  <c r="N134" i="51" a="1"/>
  <c r="C182" i="52" a="1"/>
  <c r="G95" i="51" a="1"/>
  <c r="S243" i="50" a="1"/>
  <c r="I94" i="50" a="1"/>
  <c r="K167" i="52" a="1"/>
  <c r="I150" i="51" a="1"/>
  <c r="G82" i="27" a="1"/>
  <c r="K105" i="50" a="1"/>
  <c r="K74" i="49" a="1"/>
  <c r="C238" i="51" a="1"/>
  <c r="N222" i="50" a="1"/>
  <c r="N197" i="50" a="1"/>
  <c r="C76" i="50" a="1"/>
  <c r="N100" i="51" a="1"/>
  <c r="C67" i="52" a="1"/>
  <c r="N130" i="51" a="1"/>
  <c r="N130" i="48" a="1"/>
  <c r="S48" i="48" a="1"/>
  <c r="N211" i="50" a="1"/>
  <c r="C256" i="50" a="1"/>
  <c r="K242" i="50" a="1"/>
  <c r="C186" i="52" a="1"/>
  <c r="S34" i="52" a="1"/>
  <c r="I189" i="51" a="1"/>
  <c r="N215" i="48" a="1"/>
  <c r="K42" i="48" a="1"/>
  <c r="G194" i="51" a="1"/>
  <c r="I76" i="50" a="1"/>
  <c r="I210" i="50" a="1"/>
  <c r="K73" i="50" a="1"/>
  <c r="G239" i="52" a="1"/>
  <c r="N19" i="51" a="1"/>
  <c r="S68" i="50" a="1"/>
  <c r="C51" i="48" a="1"/>
  <c r="S23" i="50" a="1"/>
  <c r="K160" i="52" a="1"/>
  <c r="K154" i="51" a="1"/>
  <c r="K129" i="52" a="1"/>
  <c r="I64" i="52" a="1"/>
  <c r="C136" i="50" a="1"/>
  <c r="I107" i="48" a="1"/>
  <c r="S45" i="52" a="1"/>
  <c r="K36" i="52" a="1"/>
  <c r="S45" i="50" a="1"/>
  <c r="N129" i="51" a="1"/>
  <c r="I226" i="27" a="1"/>
  <c r="G136" i="52" a="1"/>
  <c r="C181" i="27" a="1"/>
  <c r="N135" i="52" a="1"/>
  <c r="S21" i="52" a="1"/>
  <c r="N36" i="52" a="1"/>
  <c r="I197" i="27" a="1"/>
  <c r="C134" i="52" a="1"/>
  <c r="N41" i="50" a="1"/>
  <c r="G133" i="27" a="1"/>
  <c r="N80" i="52" a="1"/>
  <c r="C223" i="49" a="1"/>
  <c r="K37" i="52" a="1"/>
  <c r="I40" i="52" a="1"/>
  <c r="K127" i="52" a="1"/>
  <c r="K217" i="49" a="1"/>
  <c r="S107" i="50" a="1"/>
  <c r="G108" i="52" a="1"/>
  <c r="C214" i="27" a="1"/>
  <c r="G131" i="52" a="1"/>
  <c r="C252" i="52" a="1"/>
  <c r="S34" i="27" a="1"/>
  <c r="S20" i="51" a="1"/>
  <c r="S20" i="50" a="1"/>
  <c r="C22" i="52" a="1"/>
  <c r="K73" i="27" a="1"/>
  <c r="G65" i="27" a="1"/>
  <c r="K139" i="50" a="1"/>
  <c r="N251" i="50" a="1"/>
  <c r="G94" i="50" a="1"/>
  <c r="C44" i="52" a="1"/>
  <c r="K186" i="51" a="1"/>
  <c r="I181" i="52" a="1"/>
  <c r="K44" i="52" a="1"/>
  <c r="I78" i="52" a="1"/>
  <c r="I40" i="50" a="1"/>
  <c r="I53" i="50" a="1"/>
  <c r="I135" i="52" a="1"/>
  <c r="G138" i="48" a="1"/>
  <c r="K110" i="51" a="1"/>
  <c r="K40" i="48" a="1"/>
  <c r="S42" i="51" a="1"/>
  <c r="S212" i="50" a="1"/>
  <c r="G167" i="51" a="1"/>
  <c r="G188" i="51" a="1"/>
  <c r="N81" i="50" a="1"/>
  <c r="K155" i="50" a="1"/>
  <c r="C6" i="48" a="1"/>
  <c r="C124" i="50" a="1"/>
  <c r="N185" i="51" a="1"/>
  <c r="N49" i="48" a="1"/>
  <c r="I13" i="51" a="1"/>
  <c r="S160" i="50" a="1"/>
  <c r="I216" i="52" a="1"/>
  <c r="G127" i="27" a="1"/>
  <c r="C254" i="50" a="1"/>
  <c r="K47" i="48" a="1"/>
  <c r="K19" i="48" a="1"/>
  <c r="C150" i="51" a="1"/>
  <c r="I197" i="50" a="1"/>
  <c r="C224" i="50" a="1"/>
  <c r="G192" i="50" a="1"/>
  <c r="I223" i="50" a="1"/>
  <c r="K196" i="50" a="1"/>
  <c r="K219" i="52" a="1"/>
  <c r="G224" i="51" a="1"/>
  <c r="N212" i="52" a="1"/>
  <c r="N108" i="50" a="1"/>
  <c r="I48" i="51" a="1"/>
  <c r="S195" i="51" a="1"/>
  <c r="K75" i="51" a="1"/>
  <c r="C241" i="51" a="1"/>
  <c r="N208" i="50" a="1"/>
  <c r="K100" i="50" a="1"/>
  <c r="K213" i="51" a="1"/>
  <c r="K161" i="48" a="1"/>
  <c r="C22" i="50" a="1"/>
  <c r="C248" i="51" a="1"/>
  <c r="S214" i="50" a="1"/>
  <c r="C209" i="52" a="1"/>
  <c r="G123" i="52" a="1"/>
  <c r="K240" i="52" a="1"/>
  <c r="C93" i="52" a="1"/>
  <c r="N159" i="50" a="1"/>
  <c r="G108" i="49" a="1"/>
  <c r="G105" i="50" a="1"/>
  <c r="N182" i="51" a="1"/>
  <c r="K34" i="50" a="1"/>
  <c r="C254" i="52" a="1"/>
  <c r="N181" i="50" a="1"/>
  <c r="K243" i="52" a="1"/>
  <c r="C156" i="50" a="1"/>
  <c r="K155" i="52" a="1"/>
  <c r="G252" i="50" a="1"/>
  <c r="G107" i="52" a="1"/>
  <c r="I191" i="50" a="1"/>
  <c r="N238" i="52" a="1"/>
  <c r="G139" i="52" a="1"/>
  <c r="C130" i="27" a="1"/>
  <c r="I220" i="52" a="1"/>
  <c r="K93" i="49" a="1"/>
  <c r="C71" i="50" a="1"/>
  <c r="K103" i="51" a="1"/>
  <c r="C95" i="50" a="1"/>
  <c r="K123" i="51" a="1"/>
  <c r="N81" i="51" a="1"/>
  <c r="G181" i="52" a="1"/>
  <c r="C249" i="50" a="1"/>
  <c r="G238" i="52" a="1"/>
  <c r="K159" i="51" a="1"/>
  <c r="K64" i="50" a="1"/>
  <c r="G135" i="52" a="1"/>
  <c r="N241" i="50" a="1"/>
  <c r="K51" i="27" a="1"/>
  <c r="I72" i="27" a="1"/>
  <c r="K214" i="50" a="1"/>
  <c r="C161" i="48" a="1"/>
  <c r="S50" i="50" a="1"/>
  <c r="G130" i="50" a="1"/>
  <c r="N217" i="52" a="1"/>
  <c r="S253" i="50" a="1"/>
  <c r="I183" i="52" a="1"/>
  <c r="N249" i="52" a="1"/>
  <c r="K67" i="27" a="1"/>
  <c r="I152" i="52" a="1"/>
  <c r="N12" i="50" a="1"/>
  <c r="N9" i="52" a="1"/>
  <c r="I209" i="27" a="1"/>
  <c r="C94" i="51" a="1"/>
  <c r="K198" i="27" a="1"/>
  <c r="S238" i="27" a="1"/>
  <c r="N11" i="52" a="1"/>
  <c r="C216" i="48" a="1"/>
  <c r="S82" i="50" a="1"/>
  <c r="N185" i="50" a="1"/>
  <c r="N167" i="52" a="1"/>
  <c r="K217" i="50" a="1"/>
  <c r="I108" i="52" a="1"/>
  <c r="S161" i="27" a="1"/>
  <c r="C15" i="52" a="1"/>
  <c r="C155" i="50" a="1"/>
  <c r="S224" i="52" a="1"/>
  <c r="N51" i="27" a="1"/>
  <c r="N219" i="27" a="1"/>
  <c r="S187" i="50" a="1"/>
  <c r="G156" i="27" a="1"/>
  <c r="G151" i="52" a="1"/>
  <c r="N129" i="27" a="1"/>
  <c r="G64" i="50" a="1"/>
  <c r="K182" i="50" a="1"/>
  <c r="G44" i="51" a="1"/>
  <c r="G5" i="52" a="1"/>
  <c r="K241" i="27" a="1"/>
  <c r="K157" i="52" a="1"/>
  <c r="N5" i="52" a="1"/>
  <c r="S45" i="27" a="1"/>
  <c r="S134" i="52" a="1"/>
  <c r="S97" i="52" a="1"/>
  <c r="G239" i="27" a="1"/>
  <c r="C188" i="50" a="1"/>
  <c r="I124" i="52" a="1"/>
  <c r="K159" i="52" a="1"/>
  <c r="N194" i="52" a="1"/>
  <c r="K218" i="50" a="1"/>
  <c r="C249" i="52" a="1"/>
  <c r="S212" i="48" a="1"/>
  <c r="I97" i="48" a="1"/>
  <c r="N38" i="49" a="1"/>
  <c r="C190" i="51" a="1"/>
  <c r="N194" i="48" a="1"/>
  <c r="K53" i="51" a="1"/>
  <c r="C160" i="48" a="1"/>
  <c r="G70" i="51" a="1"/>
  <c r="I5" i="49" a="1"/>
  <c r="S45" i="49" a="1"/>
  <c r="G224" i="49" a="1"/>
  <c r="C69" i="50" a="1"/>
  <c r="N63" i="51" a="1"/>
  <c r="S194" i="51" a="1"/>
  <c r="S48" i="50" a="1"/>
  <c r="G183" i="27" a="1"/>
  <c r="N101" i="27" a="1"/>
  <c r="G185" i="50" a="1"/>
  <c r="N105" i="51" a="1"/>
  <c r="G155" i="48" a="1"/>
  <c r="C255" i="48" a="1"/>
  <c r="S73" i="51" a="1"/>
  <c r="C227" i="52" a="1"/>
  <c r="C16" i="51" a="1"/>
  <c r="K216" i="52" a="1"/>
  <c r="G109" i="50" a="1"/>
  <c r="K241" i="50" a="1"/>
  <c r="I38" i="51" a="1"/>
  <c r="C250" i="50" a="1"/>
  <c r="S80" i="50" a="1"/>
  <c r="K49" i="51" a="1"/>
  <c r="G187" i="48" a="1"/>
  <c r="N82" i="48" a="1"/>
  <c r="C253" i="48" a="1"/>
  <c r="S159" i="50" a="1"/>
  <c r="K190" i="50" a="1"/>
  <c r="K211" i="50" a="1"/>
  <c r="I105" i="51" a="1"/>
  <c r="N180" i="50" a="1"/>
  <c r="K169" i="51" a="1"/>
  <c r="G217" i="52" a="1"/>
  <c r="I154" i="50" a="1"/>
  <c r="K195" i="27" a="1"/>
  <c r="C157" i="50" a="1"/>
  <c r="I82" i="27" a="1"/>
  <c r="C248" i="52" a="1"/>
  <c r="G250" i="50" a="1"/>
  <c r="C218" i="50" a="1"/>
  <c r="G197" i="51" a="1"/>
  <c r="G15" i="51" a="1"/>
  <c r="N34" i="51" a="1"/>
  <c r="I108" i="51" a="1"/>
  <c r="K162" i="50" a="1"/>
  <c r="N20" i="51" a="1"/>
  <c r="K167" i="50" a="1"/>
  <c r="I80" i="50" a="1"/>
  <c r="S42" i="50" a="1"/>
  <c r="G42" i="52" a="1"/>
  <c r="K9" i="51" a="1"/>
  <c r="I20" i="50" a="1"/>
  <c r="I73" i="27" a="1"/>
  <c r="G214" i="52" a="1"/>
  <c r="G45" i="48" a="1"/>
  <c r="K12" i="48" a="1"/>
  <c r="N17" i="48" a="1"/>
  <c r="I249" i="51" a="1"/>
  <c r="C210" i="50" a="1"/>
  <c r="N99" i="50" a="1"/>
  <c r="N8" i="50" a="1"/>
  <c r="N65" i="51" a="1"/>
  <c r="N6" i="50" a="1"/>
  <c r="C8" i="51" a="1"/>
  <c r="N139" i="52" a="1"/>
  <c r="I14" i="51" a="1"/>
  <c r="I44" i="50" a="1"/>
  <c r="N134" i="27" a="1"/>
  <c r="N223" i="27" a="1"/>
  <c r="N121" i="50" a="1"/>
  <c r="S140" i="50" a="1"/>
  <c r="S49" i="51" a="1"/>
  <c r="S8" i="51" a="1"/>
  <c r="N153" i="52" a="1"/>
  <c r="G196" i="50" a="1"/>
  <c r="C220" i="50" a="1"/>
  <c r="I186" i="52" a="1"/>
  <c r="G156" i="52" a="1"/>
  <c r="N133" i="52" a="1"/>
  <c r="I208" i="50" a="1"/>
  <c r="N212" i="27" a="1"/>
  <c r="G169" i="51" a="1"/>
  <c r="K92" i="52" a="1"/>
  <c r="S10" i="50" a="1"/>
  <c r="N150" i="27" a="1"/>
  <c r="N219" i="50" a="1"/>
  <c r="S154" i="50" a="1"/>
  <c r="S246" i="48" a="1"/>
  <c r="I213" i="50" a="1"/>
  <c r="G99" i="52" a="1"/>
  <c r="N151" i="50" a="1"/>
  <c r="I186" i="50" a="1"/>
  <c r="S110" i="27" a="1"/>
  <c r="C101" i="52" a="1"/>
  <c r="C245" i="27" a="1"/>
  <c r="C11" i="50" a="1"/>
  <c r="C6" i="52" a="1"/>
  <c r="G181" i="50" a="1"/>
  <c r="C41" i="52" a="1"/>
  <c r="K253" i="27" a="1"/>
  <c r="G70" i="27" a="1"/>
  <c r="K227" i="50" a="1"/>
  <c r="S82" i="51" a="1"/>
  <c r="I128" i="51" a="1"/>
  <c r="I95" i="52" a="1"/>
  <c r="S66" i="27" a="1"/>
  <c r="N50" i="50" a="1"/>
  <c r="N252" i="27" a="1"/>
  <c r="S102" i="52" a="1"/>
  <c r="I168" i="51" a="1"/>
  <c r="K240" i="50" a="1"/>
  <c r="G98" i="50" a="1"/>
  <c r="N106" i="52" a="1"/>
  <c r="K18" i="51" a="1"/>
  <c r="I179" i="52" a="1"/>
  <c r="I195" i="52" a="1"/>
  <c r="N130" i="27" a="1"/>
  <c r="K237" i="52" a="1"/>
  <c r="C104" i="48" a="1"/>
  <c r="G159" i="51" a="1"/>
  <c r="N186" i="48" a="1"/>
  <c r="I99" i="50" a="1"/>
  <c r="N155" i="27" a="1"/>
  <c r="I182" i="48" a="1"/>
  <c r="G109" i="52" a="1"/>
  <c r="S74" i="51" a="1"/>
  <c r="I254" i="51" a="1"/>
  <c r="G8" i="52" a="1"/>
  <c r="K152" i="50" a="1"/>
  <c r="G99" i="27" a="1"/>
  <c r="C123" i="51" a="1"/>
  <c r="I164" i="52" a="1"/>
  <c r="S241" i="48" a="1"/>
  <c r="S225" i="27" a="1"/>
  <c r="C123" i="50" a="1"/>
  <c r="K165" i="52" a="1"/>
  <c r="C253" i="50" a="1"/>
  <c r="N249" i="27" a="1"/>
  <c r="N14" i="50" a="1"/>
  <c r="S47" i="52" a="1"/>
  <c r="K247" i="27" a="1"/>
  <c r="S181" i="27" a="1"/>
  <c r="K71" i="50" a="1"/>
  <c r="K100" i="52" a="1"/>
  <c r="N24" i="50" a="1"/>
  <c r="S105" i="52" a="1"/>
  <c r="S17" i="50" a="1"/>
  <c r="C243" i="27" a="1"/>
  <c r="I223" i="27" a="1"/>
  <c r="K188" i="27" a="1"/>
  <c r="G216" i="51" a="1"/>
  <c r="K70" i="48" a="1"/>
  <c r="N208" i="27" a="1"/>
  <c r="I139" i="27" a="1"/>
  <c r="I253" i="27" a="1"/>
  <c r="N53" i="52" a="1"/>
  <c r="K41" i="27" a="1"/>
  <c r="G208" i="27" a="1"/>
  <c r="S198" i="27" a="1"/>
  <c r="G184" i="27" a="1"/>
  <c r="N248" i="27" a="1"/>
  <c r="G197" i="50" a="1"/>
  <c r="S72" i="52" a="1"/>
  <c r="S67" i="50" a="1"/>
  <c r="N99" i="52" a="1"/>
  <c r="G96" i="48" a="1"/>
  <c r="I100" i="51" a="1"/>
  <c r="C215" i="50" a="1"/>
  <c r="K190" i="51" a="1"/>
  <c r="N10" i="52" a="1"/>
  <c r="S210" i="48" a="1"/>
  <c r="N65" i="52" a="1"/>
  <c r="K63" i="52" a="1"/>
  <c r="K103" i="52" a="1"/>
  <c r="C252" i="27" a="1"/>
  <c r="N213" i="52" a="1"/>
  <c r="G103" i="52" a="1"/>
  <c r="K187" i="51" a="1"/>
  <c r="I225" i="50" a="1"/>
  <c r="K94" i="50" a="1"/>
  <c r="K238" i="52" a="1"/>
  <c r="G67" i="50" a="1"/>
  <c r="C48" i="51" a="1"/>
  <c r="C130" i="51" a="1"/>
  <c r="G65" i="51" a="1"/>
  <c r="N150" i="52" a="1"/>
  <c r="C20" i="51" a="1"/>
  <c r="N254" i="52" a="1"/>
  <c r="C106" i="27" a="1"/>
  <c r="G220" i="27" a="1"/>
  <c r="I34" i="27" a="1"/>
  <c r="N252" i="50" a="1"/>
  <c r="K79" i="27" a="1"/>
  <c r="S238" i="50" a="1"/>
  <c r="N181" i="52" a="1"/>
  <c r="G187" i="50" a="1"/>
  <c r="I221" i="27" a="1"/>
  <c r="N124" i="50" a="1"/>
  <c r="C39" i="50" a="1"/>
  <c r="S121" i="27" a="1"/>
  <c r="I66" i="27" a="1"/>
  <c r="C93" i="27" a="1"/>
  <c r="S9" i="50" a="1"/>
  <c r="I38" i="52" a="1"/>
  <c r="K50" i="52" a="1"/>
  <c r="I238" i="50" a="1"/>
  <c r="N251" i="27" a="1"/>
  <c r="G34" i="27" a="1"/>
  <c r="C125" i="27" a="1"/>
  <c r="I219" i="50" a="1"/>
  <c r="N160" i="27" a="1"/>
  <c r="I50" i="50" a="1"/>
  <c r="K161" i="51" a="1"/>
  <c r="N93" i="52" a="1"/>
  <c r="I22" i="52" a="1"/>
  <c r="K152" i="27" a="1"/>
  <c r="I137" i="27" a="1"/>
  <c r="C76" i="52" a="1"/>
  <c r="C81" i="52" a="1"/>
  <c r="G245" i="52" a="1"/>
  <c r="G126" i="27" a="1"/>
  <c r="S77" i="50" a="1"/>
  <c r="I155" i="27" a="1"/>
  <c r="C70" i="27" a="1"/>
  <c r="I241" i="27" a="1"/>
  <c r="K50" i="51" a="1"/>
  <c r="I225" i="27" a="1"/>
  <c r="K122" i="27" a="1"/>
  <c r="G187" i="27" a="1"/>
  <c r="G249" i="50" a="1"/>
  <c r="C193" i="27" a="1"/>
  <c r="K76" i="50" a="1"/>
  <c r="N189" i="52" a="1"/>
  <c r="C227" i="50" a="1"/>
  <c r="N64" i="50" a="1"/>
  <c r="I7" i="51" a="1"/>
  <c r="N100" i="27" a="1"/>
  <c r="K140" i="51" a="1"/>
  <c r="G227" i="27" a="1"/>
  <c r="C190" i="27" a="1"/>
  <c r="I191" i="27" a="1"/>
  <c r="I111" i="50" a="1"/>
  <c r="G66" i="52" a="1"/>
  <c r="I109" i="27" a="1"/>
  <c r="K159" i="27" a="1"/>
  <c r="N19" i="52" a="1"/>
  <c r="S190" i="52" a="1"/>
  <c r="K193" i="27" a="1"/>
  <c r="G183" i="48" a="1"/>
  <c r="N161" i="51" a="1"/>
  <c r="G224" i="48" a="1"/>
  <c r="I20" i="51" a="1"/>
  <c r="K213" i="27" a="1"/>
  <c r="C137" i="51" a="1"/>
  <c r="S98" i="50" a="1"/>
  <c r="C250" i="52" a="1"/>
  <c r="I51" i="51" a="1"/>
  <c r="G217" i="50" a="1"/>
  <c r="I34" i="51" a="1"/>
  <c r="C109" i="27" a="1"/>
  <c r="G76" i="50" a="1"/>
  <c r="I63" i="50" a="1"/>
  <c r="K254" i="52" a="1"/>
  <c r="S163" i="27" a="1"/>
  <c r="S182" i="52" a="1"/>
  <c r="K166" i="51" a="1"/>
  <c r="K38" i="48" a="1"/>
  <c r="S127" i="51" a="1"/>
  <c r="C196" i="50" a="1"/>
  <c r="C137" i="52" a="1"/>
  <c r="G241" i="52" a="1"/>
  <c r="C138" i="27" a="1"/>
  <c r="I240" i="52" a="1"/>
  <c r="S103" i="27" a="1"/>
  <c r="I156" i="52" a="1"/>
  <c r="G129" i="50" a="1"/>
  <c r="I243" i="52" a="1"/>
  <c r="K53" i="52" a="1"/>
  <c r="K102" i="52" a="1"/>
  <c r="K138" i="52" a="1"/>
  <c r="C73" i="51" a="1"/>
  <c r="G78" i="48" a="1"/>
  <c r="N212" i="50" a="1"/>
  <c r="G241" i="27" a="1"/>
  <c r="N130" i="52" a="1"/>
  <c r="G121" i="52" a="1"/>
  <c r="C78" i="27" a="1"/>
  <c r="S23" i="51" a="1"/>
  <c r="I245" i="52" a="1"/>
  <c r="N249" i="50" a="1"/>
  <c r="S150" i="27" a="1"/>
  <c r="C77" i="50" a="1"/>
  <c r="N79" i="50" a="1"/>
  <c r="N5" i="48" a="1"/>
  <c r="K256" i="27" a="1"/>
  <c r="G95" i="52" a="1"/>
  <c r="I135" i="50" a="1"/>
  <c r="N251" i="51" a="1"/>
  <c r="K98" i="27" a="1"/>
  <c r="K249" i="27" a="1"/>
  <c r="G49" i="52" a="1"/>
  <c r="S249" i="50" a="1"/>
  <c r="I96" i="27" a="1"/>
  <c r="G186" i="50" a="1"/>
  <c r="K39" i="50" a="1"/>
  <c r="I40" i="51" a="1"/>
  <c r="N123" i="52" a="1"/>
  <c r="N111" i="52" a="1"/>
  <c r="I45" i="50" a="1"/>
  <c r="G157" i="52" a="1"/>
  <c r="G45" i="52" a="1"/>
  <c r="S183" i="50" a="1"/>
  <c r="K10" i="50" a="1"/>
  <c r="N110" i="52" a="1"/>
  <c r="G100" i="50" a="1"/>
  <c r="N108" i="52" a="1"/>
  <c r="S188" i="52" a="1"/>
  <c r="K75" i="52" a="1"/>
  <c r="C49" i="27" a="1"/>
  <c r="G165" i="50" a="1"/>
  <c r="S169" i="52" a="1"/>
  <c r="K19" i="50" a="1"/>
  <c r="I107" i="27" a="1"/>
  <c r="C191" i="27" a="1"/>
  <c r="G101" i="52" a="1"/>
  <c r="S243" i="52" a="1"/>
  <c r="K101" i="52" a="1"/>
  <c r="N75" i="51" a="1"/>
  <c r="S108" i="27" a="1"/>
  <c r="C156" i="51" a="1"/>
  <c r="G52" i="50" a="1"/>
  <c r="G239" i="50" a="1"/>
  <c r="C78" i="50" a="1"/>
  <c r="K95" i="50" a="1"/>
  <c r="G255" i="27" a="1"/>
  <c r="I211" i="50" a="1"/>
  <c r="I185" i="27" a="1"/>
  <c r="G162" i="27" a="1"/>
  <c r="S242" i="52" a="1"/>
  <c r="S124" i="52" a="1"/>
  <c r="G193" i="27" a="1"/>
  <c r="I256" i="27" a="1"/>
  <c r="N14" i="52" a="1"/>
  <c r="S180" i="27" a="1"/>
  <c r="N37" i="27" a="1"/>
  <c r="I36" i="52" a="1"/>
  <c r="N95" i="52" a="1"/>
  <c r="K181" i="27" a="1"/>
  <c r="N169" i="51" a="1"/>
  <c r="C111" i="27" a="1"/>
  <c r="K48" i="27" a="1"/>
  <c r="C74" i="50" a="1"/>
  <c r="I36" i="27" a="1"/>
  <c r="C127" i="27" a="1"/>
  <c r="I49" i="27" a="1"/>
  <c r="N37" i="50" a="1"/>
  <c r="N220" i="27" a="1"/>
  <c r="S106" i="27" a="1"/>
  <c r="G78" i="27" a="1"/>
  <c r="C254" i="48" a="1"/>
  <c r="K224" i="50" a="1"/>
  <c r="I94" i="52" a="1"/>
  <c r="C106" i="52" a="1"/>
  <c r="I102" i="52" a="1"/>
  <c r="S68" i="27" a="1"/>
  <c r="C169" i="50" a="1"/>
  <c r="N63" i="27" a="1"/>
  <c r="S74" i="50" a="1"/>
  <c r="C186" i="27" a="1"/>
  <c r="N68" i="52" a="1"/>
  <c r="K193" i="52" a="1"/>
  <c r="N43" i="52" a="1"/>
  <c r="C79" i="27" a="1"/>
  <c r="K238" i="27" a="1"/>
  <c r="C17" i="52" a="1"/>
  <c r="C40" i="48" a="1"/>
  <c r="I216" i="27" a="1"/>
  <c r="N52" i="48" a="1"/>
  <c r="G212" i="48" a="1"/>
  <c r="I251" i="48" a="1"/>
  <c r="G221" i="50" a="1"/>
  <c r="K210" i="52" a="1"/>
  <c r="C152" i="51" a="1"/>
  <c r="C251" i="51" a="1"/>
  <c r="C111" i="51" a="1"/>
  <c r="K250" i="50" a="1"/>
  <c r="S14" i="51" a="1"/>
  <c r="S223" i="50" a="1"/>
  <c r="I182" i="52" a="1"/>
  <c r="I96" i="50" a="1"/>
  <c r="I214" i="50" a="1"/>
  <c r="K14" i="50" a="1"/>
  <c r="N218" i="50" a="1"/>
  <c r="N7" i="51" a="1"/>
  <c r="N130" i="50" a="1"/>
  <c r="G169" i="52" a="1"/>
  <c r="C101" i="50" a="1"/>
  <c r="N194" i="27" a="1"/>
  <c r="S167" i="27" a="1"/>
  <c r="K161" i="52" a="1"/>
  <c r="I8" i="48" a="1"/>
  <c r="I104" i="27" a="1"/>
  <c r="N139" i="50" a="1"/>
  <c r="K191" i="51" a="1"/>
  <c r="N208" i="51" a="1"/>
  <c r="K35" i="27" a="1"/>
  <c r="I241" i="50" a="1"/>
  <c r="S154" i="27" a="1"/>
  <c r="I226" i="52" a="1"/>
  <c r="N98" i="51" a="1"/>
  <c r="C219" i="52" a="1"/>
  <c r="N132" i="50" a="1"/>
  <c r="I224" i="27" a="1"/>
  <c r="K69" i="50" a="1"/>
  <c r="C249" i="27" a="1"/>
  <c r="C238" i="27" a="1"/>
  <c r="K8" i="51" a="1"/>
  <c r="K221" i="50" a="1"/>
  <c r="I126" i="50" a="1"/>
  <c r="S223" i="27" a="1"/>
  <c r="C44" i="50" a="1"/>
  <c r="C212" i="27" a="1"/>
  <c r="G13" i="51" a="1"/>
  <c r="G81" i="52" a="1"/>
  <c r="I105" i="48" a="1"/>
  <c r="N95" i="51" a="1"/>
  <c r="I208" i="52" a="1"/>
  <c r="S5" i="50" a="1"/>
  <c r="I240" i="27" a="1"/>
  <c r="I109" i="50" a="1"/>
  <c r="I80" i="52" a="1"/>
  <c r="S253" i="27" a="1"/>
  <c r="K138" i="50" a="1"/>
  <c r="I166" i="52" a="1"/>
  <c r="K160" i="51" a="1"/>
  <c r="C36" i="52" a="1"/>
  <c r="I47" i="50" a="1"/>
  <c r="K123" i="50" a="1"/>
  <c r="S241" i="52" a="1"/>
  <c r="G76" i="52" a="1"/>
  <c r="C246" i="51" a="1"/>
  <c r="C68" i="52" a="1"/>
  <c r="C245" i="52" a="1"/>
  <c r="C40" i="52" a="1"/>
  <c r="G158" i="27" a="1"/>
  <c r="K223" i="52" a="1"/>
  <c r="C195" i="52" a="1"/>
  <c r="I97" i="27" a="1"/>
  <c r="G34" i="51" a="1"/>
  <c r="K195" i="50" a="1"/>
  <c r="S49" i="50" a="1"/>
  <c r="S50" i="27" a="1"/>
  <c r="S77" i="52" a="1"/>
  <c r="I211" i="27" a="1"/>
  <c r="S11" i="50" a="1"/>
  <c r="C196" i="27" a="1"/>
  <c r="I107" i="49" a="1"/>
  <c r="K183" i="51" a="1"/>
  <c r="K70" i="52" a="1"/>
  <c r="G16" i="52" a="1"/>
  <c r="C194" i="52" a="1"/>
  <c r="N42" i="52" a="1"/>
  <c r="G34" i="52" a="1"/>
  <c r="K39" i="52" a="1"/>
  <c r="I252" i="52" a="1"/>
  <c r="G80" i="27" a="1"/>
  <c r="G181" i="27" a="1"/>
  <c r="C151" i="27" a="1"/>
  <c r="K76" i="27" a="1"/>
  <c r="S110" i="50" a="1"/>
  <c r="S6" i="52" a="1"/>
  <c r="N24" i="52" a="1"/>
  <c r="G76" i="48" a="1"/>
  <c r="N77" i="52" a="1"/>
  <c r="I239" i="51" a="1"/>
  <c r="C241" i="50" a="1"/>
  <c r="K210" i="50" a="1"/>
  <c r="G218" i="50" a="1"/>
  <c r="I131" i="52" a="1"/>
  <c r="G63" i="27" a="1"/>
  <c r="N11" i="50" a="1"/>
  <c r="K109" i="27" a="1"/>
  <c r="C77" i="27" a="1"/>
  <c r="C224" i="52" a="1"/>
  <c r="S218" i="52" a="1"/>
  <c r="I198" i="27" a="1"/>
  <c r="K34" i="52" a="1"/>
  <c r="S191" i="52" a="1"/>
  <c r="I157" i="52" a="1"/>
  <c r="K109" i="51" a="1"/>
  <c r="I68" i="50" a="1"/>
  <c r="G247" i="51" a="1"/>
  <c r="N67" i="50" a="1"/>
  <c r="N34" i="52" a="1"/>
  <c r="I67" i="50" a="1"/>
  <c r="S75" i="27" a="1"/>
  <c r="G252" i="52" a="1"/>
  <c r="C161" i="27" a="1"/>
  <c r="S5" i="27" a="1"/>
  <c r="S186" i="27" a="1"/>
  <c r="C9" i="51" a="1"/>
  <c r="N17" i="52" a="1"/>
  <c r="C192" i="51" a="1"/>
  <c r="S52" i="27" a="1"/>
  <c r="S124" i="50" a="1"/>
  <c r="C221" i="50" a="1"/>
  <c r="N197" i="52" a="1"/>
  <c r="I99" i="51" a="1"/>
  <c r="C103" i="51" a="1"/>
  <c r="I107" i="51" a="1"/>
  <c r="I218" i="48" a="1"/>
  <c r="N189" i="50" a="1"/>
  <c r="S216" i="50" a="1"/>
  <c r="I96" i="52" a="1"/>
  <c r="S64" i="52" a="1"/>
  <c r="I242" i="52" a="1"/>
  <c r="G79" i="48" a="1"/>
  <c r="C80" i="51" a="1"/>
  <c r="I209" i="52" a="1"/>
  <c r="C247" i="50" a="1"/>
  <c r="K64" i="48" a="1"/>
  <c r="S138" i="50" a="1"/>
  <c r="I37" i="50" a="1"/>
  <c r="K22" i="50" a="1"/>
  <c r="I167" i="50" a="1"/>
  <c r="I193" i="51" a="1"/>
  <c r="K254" i="49" a="1"/>
  <c r="S81" i="52" a="1"/>
  <c r="G179" i="50" a="1"/>
  <c r="N36" i="50" a="1"/>
  <c r="C140" i="48" a="1"/>
  <c r="S254" i="52" a="1"/>
  <c r="C74" i="51" a="1"/>
  <c r="N246" i="52" a="1"/>
  <c r="I196" i="49" a="1"/>
  <c r="S109" i="50" a="1"/>
  <c r="N129" i="52" a="1"/>
  <c r="C155" i="52" a="1"/>
  <c r="N92" i="27" a="1"/>
  <c r="N226" i="50" a="1"/>
  <c r="C159" i="52" a="1"/>
  <c r="N208" i="52" a="1"/>
  <c r="C198" i="27" a="1"/>
  <c r="I124" i="50" a="1"/>
  <c r="I35" i="52" a="1"/>
  <c r="S104" i="27" a="1"/>
  <c r="I162" i="52" a="1"/>
  <c r="N216" i="27" a="1"/>
  <c r="S139" i="50" a="1"/>
  <c r="C97" i="52" a="1"/>
  <c r="I166" i="50" a="1"/>
  <c r="G140" i="52" a="1"/>
  <c r="K209" i="52" a="1"/>
  <c r="G179" i="27" a="1"/>
  <c r="S79" i="48" a="1"/>
  <c r="G156" i="50" a="1"/>
  <c r="C79" i="50" a="1"/>
  <c r="G41" i="52" a="1"/>
  <c r="G139" i="27" a="1"/>
  <c r="S239" i="27" a="1"/>
  <c r="S246" i="50" a="1"/>
  <c r="I187" i="27" a="1"/>
  <c r="K225" i="50" a="1"/>
  <c r="C121" i="52" a="1"/>
  <c r="N154" i="50" a="1"/>
  <c r="C92" i="52" a="1"/>
  <c r="G183" i="50" a="1"/>
  <c r="N251" i="52" a="1"/>
  <c r="S8" i="50" a="1"/>
  <c r="S129" i="27" a="1"/>
  <c r="G82" i="51" a="1"/>
  <c r="S126" i="51" a="1"/>
  <c r="K226" i="48" a="1"/>
  <c r="C42" i="51" a="1"/>
  <c r="G76" i="27" a="1"/>
  <c r="C44" i="48" a="1"/>
  <c r="N49" i="50" a="1"/>
  <c r="G209" i="27" a="1"/>
  <c r="K68" i="51" a="1"/>
  <c r="N218" i="52" a="1"/>
  <c r="I77" i="50" a="1"/>
  <c r="N128" i="27" a="1"/>
  <c r="G167" i="50" a="1"/>
  <c r="I123" i="50" a="1"/>
  <c r="S133" i="52" a="1"/>
  <c r="G130" i="52" a="1"/>
  <c r="G191" i="52" a="1"/>
  <c r="I254" i="50" a="1"/>
  <c r="S180" i="52" a="1"/>
  <c r="C132" i="52" a="1"/>
  <c r="K9" i="50" a="1"/>
  <c r="I110" i="50" a="1"/>
  <c r="I138" i="52" a="1"/>
  <c r="N165" i="27" a="1"/>
  <c r="S43" i="51" a="1"/>
  <c r="I45" i="52" a="1"/>
  <c r="G14" i="52" a="1"/>
  <c r="S20" i="52" a="1"/>
  <c r="G38" i="52" a="1"/>
  <c r="I51" i="52" a="1"/>
  <c r="G72" i="27" a="1"/>
  <c r="S98" i="27" a="1"/>
  <c r="N5" i="51" a="1"/>
  <c r="C195" i="50" a="1"/>
  <c r="S17" i="48" a="1"/>
  <c r="C210" i="52" a="1"/>
  <c r="S75" i="51" a="1"/>
  <c r="C154" i="52" a="1"/>
  <c r="K180" i="50" a="1"/>
  <c r="C41" i="27" a="1"/>
  <c r="K125" i="27" a="1"/>
  <c r="I70" i="27" a="1"/>
  <c r="N97" i="27" a="1"/>
  <c r="N64" i="27" a="1"/>
  <c r="K255" i="50" a="1"/>
  <c r="I77" i="52" a="1"/>
  <c r="N106" i="50" a="1"/>
  <c r="I8" i="50" a="1"/>
  <c r="S222" i="50" a="1"/>
  <c r="S194" i="27" a="1"/>
  <c r="C162" i="52" a="1"/>
  <c r="G70" i="50" a="1"/>
  <c r="I100" i="52" a="1"/>
  <c r="K150" i="27" a="1"/>
  <c r="K254" i="27" a="1"/>
  <c r="G39" i="27" a="1"/>
  <c r="K80" i="52" a="1"/>
  <c r="C180" i="27" a="1"/>
  <c r="C111" i="50" a="1"/>
  <c r="N213" i="27" a="1"/>
  <c r="S67" i="27" a="1"/>
  <c r="S243" i="48" a="1"/>
  <c r="C21" i="48" a="1"/>
  <c r="G221" i="48" a="1"/>
  <c r="N167" i="50" a="1"/>
  <c r="G154" i="50" a="1"/>
  <c r="K5" i="50" a="1"/>
  <c r="G209" i="52" a="1"/>
  <c r="S40" i="48" a="1"/>
  <c r="I244" i="50" a="1"/>
  <c r="S158" i="52" a="1"/>
  <c r="N222" i="52" a="1"/>
  <c r="C105" i="51" a="1"/>
  <c r="G213" i="52" a="1"/>
  <c r="K251" i="50" a="1"/>
  <c r="K121" i="52" a="1"/>
  <c r="N242" i="51" a="1"/>
  <c r="G67" i="51" a="1"/>
  <c r="N195" i="52" a="1"/>
  <c r="K139" i="52" a="1"/>
  <c r="K131" i="50" a="1"/>
  <c r="C6" i="50" a="1"/>
  <c r="G46" i="52" a="1"/>
  <c r="I82" i="50" a="1"/>
  <c r="S254" i="50" a="1"/>
  <c r="S131" i="52" a="1"/>
  <c r="S166" i="52" a="1"/>
  <c r="K249" i="52" a="1"/>
  <c r="C183" i="50" a="1"/>
  <c r="N155" i="52" a="1"/>
  <c r="N183" i="52" a="1"/>
  <c r="C182" i="50" a="1"/>
  <c r="S97" i="27" a="1"/>
  <c r="G182" i="52" a="1"/>
  <c r="S194" i="50" a="1"/>
  <c r="S249" i="27" a="1"/>
  <c r="S218" i="27" a="1"/>
  <c r="N221" i="52" a="1"/>
  <c r="K227" i="27" a="1"/>
  <c r="G252" i="27" a="1"/>
  <c r="G251" i="50" a="1"/>
  <c r="C217" i="27" a="1"/>
  <c r="G127" i="50" a="1"/>
  <c r="I248" i="52" a="1"/>
  <c r="K188" i="50" a="1"/>
  <c r="S225" i="50" a="1"/>
  <c r="S123" i="52" a="1"/>
  <c r="S227" i="27" a="1"/>
  <c r="C214" i="51" a="1"/>
  <c r="I64" i="51" a="1"/>
  <c r="C39" i="48" a="1"/>
  <c r="C122" i="51" a="1"/>
  <c r="C128" i="52" a="1"/>
  <c r="S35" i="50" a="1"/>
  <c r="S15" i="52" a="1"/>
  <c r="G247" i="27" a="1"/>
  <c r="C241" i="52" a="1"/>
  <c r="S218" i="51" a="1"/>
  <c r="G9" i="51" a="1"/>
  <c r="K185" i="27" a="1"/>
  <c r="K186" i="50" a="1"/>
  <c r="G192" i="52" a="1"/>
  <c r="C133" i="27" a="1"/>
  <c r="S99" i="27" a="1"/>
  <c r="S39" i="51" a="1"/>
  <c r="G50" i="50" a="1"/>
  <c r="G40" i="48" a="1"/>
  <c r="K17" i="51" a="1"/>
  <c r="C164" i="27" a="1"/>
  <c r="N209" i="52" a="1"/>
  <c r="I197" i="52" a="1"/>
  <c r="K38" i="27" a="1"/>
  <c r="I213" i="52" a="1"/>
  <c r="S198" i="52" a="1"/>
  <c r="C19" i="51" a="1"/>
  <c r="N69" i="27" a="1"/>
  <c r="N47" i="50" a="1"/>
  <c r="C39" i="52" a="1"/>
  <c r="C224" i="27" a="1"/>
  <c r="N140" i="52" a="1"/>
  <c r="C255" i="50" a="1"/>
  <c r="S12" i="50" a="1"/>
  <c r="I64" i="27" a="1"/>
  <c r="N38" i="50" a="1"/>
  <c r="S156" i="52" a="1"/>
  <c r="S209" i="27" a="1"/>
  <c r="G79" i="27" a="1"/>
  <c r="N244" i="50" a="1"/>
  <c r="N241" i="52" a="1"/>
  <c r="C52" i="27" a="1"/>
  <c r="I12" i="51" a="1"/>
  <c r="G192" i="27" a="1"/>
  <c r="K49" i="50" a="1"/>
  <c r="K100" i="27" a="1"/>
  <c r="C198" i="52" a="1"/>
  <c r="N53" i="51" a="1"/>
  <c r="K183" i="52" a="1"/>
  <c r="I139" i="52" a="1"/>
  <c r="C183" i="52" a="1"/>
  <c r="C226" i="52" a="1"/>
  <c r="S163" i="50" a="1"/>
  <c r="N133" i="50" a="1"/>
  <c r="G248" i="50" a="1"/>
  <c r="C47" i="52" a="1"/>
  <c r="N128" i="52" a="1"/>
  <c r="N94" i="27" a="1"/>
  <c r="G9" i="52" a="1"/>
  <c r="C82" i="52" a="1"/>
  <c r="S223" i="52" a="1"/>
  <c r="I53" i="27" a="1"/>
  <c r="N68" i="27" a="1"/>
  <c r="K128" i="52" a="1"/>
  <c r="S132" i="52" a="1"/>
  <c r="C48" i="27" a="1"/>
  <c r="G153" i="52" a="1"/>
  <c r="K220" i="52" a="1"/>
  <c r="S189" i="52" a="1"/>
  <c r="S181" i="50" a="1"/>
  <c r="N245" i="52" a="1"/>
  <c r="K164" i="27" a="1"/>
  <c r="C49" i="50" a="1"/>
  <c r="G198" i="27" a="1"/>
  <c r="I52" i="50" a="1"/>
  <c r="K49" i="52" a="1"/>
  <c r="N73" i="52" a="1"/>
  <c r="S125" i="27" a="1"/>
  <c r="K191" i="52" a="1"/>
  <c r="N121" i="48" a="1"/>
  <c r="K187" i="49" a="1"/>
  <c r="G225" i="48" a="1"/>
  <c r="N162" i="51" a="1"/>
  <c r="G92" i="50" a="1"/>
  <c r="K78" i="48" a="1"/>
  <c r="C51" i="50" a="1"/>
  <c r="S52" i="50" a="1"/>
  <c r="K155" i="48" a="1"/>
  <c r="G8" i="51" a="1"/>
  <c r="S219" i="52" a="1"/>
  <c r="K126" i="52" a="1"/>
  <c r="G255" i="49" a="1"/>
  <c r="K238" i="50" a="1"/>
  <c r="S106" i="50" a="1"/>
  <c r="S93" i="50" a="1"/>
  <c r="N79" i="48" a="1"/>
  <c r="G95" i="50" a="1"/>
  <c r="S131" i="50" a="1"/>
  <c r="K198" i="52" a="1"/>
  <c r="G184" i="52" a="1"/>
  <c r="G108" i="27" a="1"/>
  <c r="G208" i="52" a="1"/>
  <c r="G75" i="51" a="1"/>
  <c r="N157" i="52" a="1"/>
  <c r="N94" i="50" a="1"/>
  <c r="G63" i="50" a="1"/>
  <c r="I227" i="52" a="1"/>
  <c r="S225" i="52" a="1"/>
  <c r="N138" i="52" a="1"/>
  <c r="G75" i="49" a="1"/>
  <c r="C256" i="27" a="1"/>
  <c r="I213" i="27" a="1"/>
  <c r="G133" i="51" a="1"/>
  <c r="N184" i="51" a="1"/>
  <c r="G78" i="52" a="1"/>
  <c r="S50" i="52" a="1"/>
  <c r="N40" i="52" a="1"/>
  <c r="C16" i="52" a="1"/>
  <c r="K97" i="27" a="1"/>
  <c r="N42" i="50" a="1"/>
  <c r="I158" i="52" a="1"/>
  <c r="N151" i="52" a="1"/>
  <c r="C209" i="27" a="1"/>
  <c r="I43" i="49" a="1"/>
  <c r="N226" i="51" a="1"/>
  <c r="S36" i="52" a="1"/>
  <c r="N53" i="27" a="1"/>
  <c r="I138" i="51" a="1"/>
  <c r="K24" i="48" a="1"/>
  <c r="I127" i="50" a="1"/>
  <c r="S242" i="50" a="1"/>
  <c r="K9" i="48" a="1"/>
  <c r="N98" i="52" a="1"/>
  <c r="I182" i="50" a="1"/>
  <c r="S100" i="27" a="1"/>
  <c r="C46" i="50" a="1"/>
  <c r="S98" i="52" a="1"/>
  <c r="S251" i="52" a="1"/>
  <c r="N52" i="50" a="1"/>
  <c r="G19" i="50" a="1"/>
  <c r="N126" i="52" a="1"/>
  <c r="S123" i="27" a="1"/>
  <c r="K46" i="27" a="1"/>
  <c r="N38" i="48" a="1"/>
  <c r="K161" i="50" a="1"/>
  <c r="N73" i="50" a="1"/>
  <c r="S255" i="50" a="1"/>
  <c r="K220" i="51" a="1"/>
  <c r="C209" i="50" a="1"/>
  <c r="S210" i="27" a="1"/>
  <c r="I193" i="27" a="1"/>
  <c r="C13" i="50" a="1"/>
  <c r="S250" i="52" a="1"/>
  <c r="N6" i="48" a="1"/>
  <c r="S222" i="27" a="1"/>
  <c r="K66" i="50" a="1"/>
  <c r="S14" i="50" a="1"/>
  <c r="K248" i="52" a="1"/>
  <c r="N23" i="52" a="1"/>
  <c r="C14" i="50" a="1"/>
  <c r="S46" i="50" a="1"/>
  <c r="K160" i="27" a="1"/>
  <c r="I7" i="50" a="1"/>
  <c r="S7" i="51" a="1"/>
  <c r="G124" i="52" a="1"/>
  <c r="K6" i="52" a="1"/>
  <c r="K111" i="52" a="1"/>
  <c r="G93" i="52" a="1"/>
  <c r="G191" i="27" a="1"/>
  <c r="S92" i="50" a="1"/>
  <c r="K152" i="52" a="1"/>
  <c r="G137" i="52" a="1"/>
  <c r="G248" i="52" a="1"/>
  <c r="N158" i="52" a="1"/>
  <c r="C52" i="51" a="1"/>
  <c r="N227" i="50" a="1"/>
  <c r="I192" i="52" a="1"/>
  <c r="N132" i="27" a="1"/>
  <c r="G160" i="48" a="1"/>
  <c r="N6" i="51" a="1"/>
  <c r="N217" i="27" a="1"/>
  <c r="C124" i="27" a="1"/>
  <c r="I219" i="52" a="1"/>
  <c r="G24" i="50" a="1"/>
  <c r="N140" i="27" a="1"/>
  <c r="C153" i="50" a="1"/>
  <c r="C51" i="27" a="1"/>
  <c r="I92" i="52" a="1"/>
  <c r="K11" i="52" a="1"/>
  <c r="K106" i="51" a="1"/>
  <c r="C9" i="50" a="1"/>
  <c r="N48" i="50" a="1"/>
  <c r="C246" i="27" a="1"/>
  <c r="K162" i="27" a="1"/>
  <c r="K251" i="27" a="1"/>
  <c r="N237" i="52" a="1"/>
  <c r="G188" i="27" a="1"/>
  <c r="I245" i="27" a="1"/>
  <c r="C139" i="48" a="1"/>
  <c r="C193" i="50" a="1"/>
  <c r="S130" i="27" a="1"/>
  <c r="C50" i="50" a="1"/>
  <c r="K215" i="51" a="1"/>
  <c r="S81" i="27" a="1"/>
  <c r="G36" i="27" a="1"/>
  <c r="I93" i="52" a="1"/>
  <c r="K6" i="50" a="1"/>
  <c r="S186" i="50" a="1"/>
  <c r="S152" i="52" a="1"/>
  <c r="G76" i="49" a="1"/>
  <c r="K161" i="27" a="1"/>
  <c r="G184" i="48" a="1"/>
  <c r="S126" i="50" a="1"/>
  <c r="K134" i="50" a="1"/>
  <c r="G179" i="48" a="1"/>
  <c r="S65" i="51" a="1"/>
  <c r="S197" i="50" a="1"/>
  <c r="C161" i="52" a="1"/>
  <c r="K188" i="51" a="1"/>
  <c r="I255" i="50" a="1"/>
  <c r="C139" i="50" a="1"/>
  <c r="K217" i="48" a="1"/>
  <c r="G137" i="51" a="1"/>
  <c r="C63" i="50" a="1"/>
  <c r="K243" i="50" a="1"/>
  <c r="K247" i="52" a="1"/>
  <c r="K133" i="50" a="1"/>
  <c r="S256" i="27" a="1"/>
  <c r="K21" i="50" a="1"/>
  <c r="K107" i="52" a="1"/>
  <c r="G185" i="51" a="1"/>
  <c r="K256" i="52" a="1"/>
  <c r="I169" i="52" a="1"/>
  <c r="K121" i="27" a="1"/>
  <c r="K128" i="50" a="1"/>
  <c r="I249" i="50" a="1"/>
  <c r="N7" i="52" a="1"/>
  <c r="G39" i="50" a="1"/>
  <c r="I65" i="52" a="1"/>
  <c r="G102" i="50" a="1"/>
  <c r="N136" i="50" a="1"/>
  <c r="I82" i="52" a="1"/>
  <c r="S22" i="51" a="1"/>
  <c r="G214" i="27" a="1"/>
  <c r="N45" i="50" a="1"/>
  <c r="C50" i="52" a="1"/>
  <c r="S121" i="52" a="1"/>
  <c r="C35" i="52" a="1"/>
  <c r="S12" i="52" a="1"/>
  <c r="S101" i="52" a="1"/>
  <c r="G195" i="50" a="1"/>
  <c r="K125" i="50" a="1"/>
  <c r="C167" i="27" a="1"/>
  <c r="K67" i="52" a="1"/>
  <c r="K135" i="50" a="1"/>
  <c r="S221" i="52" a="1"/>
  <c r="K23" i="52" a="1"/>
  <c r="K41" i="50" a="1"/>
  <c r="S185" i="50" a="1"/>
  <c r="N107" i="52" a="1"/>
  <c r="S183" i="52" a="1"/>
  <c r="S16" i="52" a="1"/>
  <c r="K51" i="50" a="1"/>
  <c r="S151" i="52" a="1"/>
  <c r="K103" i="27" a="1"/>
  <c r="S49" i="27" a="1"/>
  <c r="G153" i="50" a="1"/>
  <c r="G46" i="50" a="1"/>
  <c r="G243" i="27" a="1"/>
  <c r="G164" i="27" a="1"/>
  <c r="G110" i="51" a="1"/>
  <c r="K24" i="52" a="1"/>
  <c r="K15" i="52" a="1"/>
  <c r="K166" i="50" a="1"/>
  <c r="C41" i="51" a="1"/>
  <c r="C179" i="52" a="1"/>
  <c r="S40" i="52" a="1"/>
  <c r="S108" i="52" a="1"/>
  <c r="K226" i="52" a="1"/>
  <c r="C140" i="51" a="1"/>
  <c r="C18" i="52" a="1"/>
  <c r="N107" i="48" a="1"/>
  <c r="N17" i="50" a="1"/>
  <c r="G79" i="50" a="1"/>
  <c r="C5" i="50" a="1"/>
  <c r="S167" i="50" a="1"/>
  <c r="G14" i="51" a="1"/>
  <c r="C237" i="52" a="1"/>
  <c r="S96" i="48" a="1"/>
  <c r="N17" i="51" a="1"/>
  <c r="S66" i="50" a="1"/>
  <c r="G238" i="27" a="1"/>
  <c r="K79" i="52" a="1"/>
  <c r="C123" i="27" a="1"/>
  <c r="S121" i="50" a="1"/>
  <c r="G130" i="27" a="1"/>
  <c r="G82" i="52" a="1"/>
  <c r="K92" i="27" a="1"/>
  <c r="I246" i="52" a="1"/>
  <c r="S70" i="50" a="1"/>
  <c r="S82" i="27" a="1"/>
  <c r="S94" i="27" a="1"/>
  <c r="S74" i="27" a="1"/>
  <c r="K43" i="52" a="1"/>
  <c r="C15" i="50" a="1"/>
  <c r="K221" i="27" a="1"/>
  <c r="K13" i="52" a="1"/>
  <c r="N138" i="50" a="1"/>
  <c r="G211" i="52" a="1"/>
  <c r="S208" i="52" a="1"/>
  <c r="C45" i="27" a="1"/>
  <c r="S226" i="52" a="1"/>
  <c r="G224" i="27" a="1"/>
  <c r="G189" i="27" a="1"/>
  <c r="C131" i="27" a="1"/>
  <c r="K53" i="50" a="1"/>
  <c r="I184" i="27" a="1"/>
  <c r="K50" i="27" a="1"/>
  <c r="N180" i="52" a="1"/>
  <c r="N8" i="51" a="1"/>
  <c r="N37" i="52" a="1"/>
  <c r="N80" i="50" a="1"/>
  <c r="N102" i="52" a="1"/>
  <c r="I159" i="51" a="1"/>
  <c r="N163" i="52" a="1"/>
  <c r="G190" i="50" a="1"/>
  <c r="K69" i="52" a="1"/>
  <c r="K37" i="27" a="1"/>
  <c r="I11" i="50" a="1"/>
  <c r="G166" i="27" a="1"/>
  <c r="K139" i="27" a="1"/>
  <c r="I210" i="27" a="1"/>
  <c r="N100" i="50" a="1"/>
  <c r="G182" i="27" a="1"/>
  <c r="K24" i="50" a="1"/>
  <c r="N153" i="27" a="1"/>
  <c r="I253" i="50" a="1"/>
  <c r="N138" i="27" a="1"/>
  <c r="G100" i="48" a="1"/>
  <c r="N71" i="50" a="1"/>
  <c r="C169" i="52" a="1"/>
  <c r="G226" i="50" a="1"/>
  <c r="K195" i="52" a="1"/>
  <c r="I20" i="52" a="1"/>
  <c r="C96" i="50" a="1"/>
  <c r="C108" i="27" a="1"/>
  <c r="I70" i="51" a="1"/>
  <c r="N183" i="27" a="1"/>
  <c r="S244" i="27" a="1"/>
  <c r="S179" i="52" a="1"/>
  <c r="K48" i="50" a="1"/>
  <c r="C160" i="50" a="1"/>
  <c r="G106" i="52" a="1"/>
  <c r="I109" i="52" a="1"/>
  <c r="I224" i="52" a="1"/>
  <c r="C14" i="52" a="1"/>
  <c r="I41" i="27" a="1"/>
  <c r="K252" i="52" a="1"/>
  <c r="N70" i="52" a="1"/>
  <c r="S160" i="27" a="1"/>
  <c r="G67" i="52" a="1"/>
  <c r="K44" i="27" a="1"/>
  <c r="C188" i="27" a="1"/>
  <c r="I190" i="27" a="1"/>
  <c r="N169" i="52" a="1"/>
  <c r="G105" i="27" a="1"/>
  <c r="S48" i="27" a="1"/>
  <c r="C158" i="27" a="1"/>
  <c r="K95" i="27" a="1"/>
  <c r="C43" i="52" a="1"/>
  <c r="K8" i="27" a="1"/>
  <c r="K78" i="52" a="1"/>
  <c r="G63" i="52" a="1"/>
  <c r="K156" i="49" a="1"/>
  <c r="K18" i="52" a="1"/>
  <c r="S46" i="52" a="1"/>
  <c r="I98" i="27" a="1"/>
  <c r="C70" i="52" a="1"/>
  <c r="N161" i="52" a="1"/>
  <c r="I105" i="52" a="1"/>
  <c r="C47" i="27" a="1"/>
  <c r="N6" i="52" a="1"/>
  <c r="N76" i="27" a="1"/>
  <c r="C21" i="52" a="1"/>
  <c r="S243" i="27" a="1"/>
  <c r="G219" i="27" a="1"/>
  <c r="I181" i="27" a="1"/>
  <c r="K20" i="52" a="1"/>
  <c r="S161" i="50" a="1"/>
  <c r="I37" i="27" a="1"/>
  <c r="K74" i="27" a="1"/>
  <c r="I71" i="27" a="1"/>
  <c r="S182" i="27" a="1"/>
  <c r="N162" i="27" a="1"/>
  <c r="I106" i="52" a="1"/>
  <c r="C13" i="52" a="1"/>
  <c r="G15" i="52" a="1"/>
  <c r="C214" i="52" a="1"/>
  <c r="I248" i="27" a="1"/>
  <c r="K37" i="50" a="1"/>
  <c r="N48" i="52" a="1"/>
  <c r="G131" i="27" a="1"/>
  <c r="N182" i="52" a="1"/>
  <c r="C135" i="27" a="1"/>
  <c r="S188" i="27" a="1"/>
  <c r="I52" i="27" a="1"/>
  <c r="C163" i="52" a="1"/>
  <c r="N105" i="27" a="1"/>
  <c r="N100" i="52" a="1"/>
  <c r="I188" i="27" a="1"/>
  <c r="S106" i="52" a="1"/>
  <c r="S240" i="52" a="1"/>
  <c r="I99" i="52" a="1"/>
  <c r="S183" i="51" a="1"/>
  <c r="S251" i="27" a="1"/>
  <c r="G74" i="52" a="1"/>
  <c r="S239" i="50" a="1"/>
  <c r="K126" i="50" a="1"/>
  <c r="K191" i="27" a="1"/>
  <c r="C53" i="27" a="1"/>
  <c r="I247" i="27" a="1"/>
  <c r="N129" i="50" a="1"/>
  <c r="N7" i="27" a="1"/>
  <c r="I237" i="27" a="1"/>
  <c r="N253" i="52" a="1"/>
  <c r="G94" i="52" a="1"/>
  <c r="C181" i="50" a="1"/>
  <c r="S160" i="51" a="1"/>
  <c r="G11" i="50" a="1"/>
  <c r="G48" i="50" a="1"/>
  <c r="I65" i="50" a="1"/>
  <c r="S157" i="27" a="1"/>
  <c r="S106" i="51" a="1"/>
  <c r="N239" i="52" a="1"/>
  <c r="G22" i="48" a="1"/>
  <c r="K94" i="27" a="1"/>
  <c r="G100" i="52" a="1"/>
  <c r="N122" i="52" a="1"/>
  <c r="C241" i="27" a="1"/>
  <c r="C96" i="27" a="1"/>
  <c r="S13" i="52" a="1"/>
  <c r="S111" i="27" a="1"/>
  <c r="I46" i="27" a="1"/>
  <c r="G163" i="27" a="1"/>
  <c r="N38" i="52" a="1"/>
  <c r="I93" i="27" a="1"/>
  <c r="K224" i="27" a="1"/>
  <c r="N186" i="27" a="1"/>
  <c r="K225" i="52" a="1"/>
  <c r="K137" i="50" a="1"/>
  <c r="C66" i="50" a="1"/>
  <c r="K189" i="27" a="1"/>
  <c r="I226" i="50" a="1"/>
  <c r="N250" i="52" a="1"/>
  <c r="N103" i="52" a="1"/>
  <c r="G17" i="52" a="1"/>
  <c r="S15" i="50" a="1"/>
  <c r="C48" i="52" a="1"/>
  <c r="S109" i="27" a="1"/>
  <c r="K47" i="52" a="1"/>
  <c r="G219" i="52" a="1"/>
  <c r="K97" i="52" a="1"/>
  <c r="I67" i="52" a="1"/>
  <c r="S137" i="50" a="1"/>
  <c r="N253" i="27" a="1"/>
  <c r="K52" i="51" a="1"/>
  <c r="N44" i="50" a="1"/>
  <c r="I43" i="52" a="1"/>
  <c r="I136" i="52" a="1"/>
  <c r="C239" i="50" a="1"/>
  <c r="I179" i="50" a="1"/>
  <c r="K217" i="52" a="1"/>
  <c r="S160" i="52" a="1"/>
  <c r="S165" i="52" a="1"/>
  <c r="I211" i="52" a="1"/>
  <c r="N187" i="27" a="1"/>
  <c r="S139" i="52" a="1"/>
  <c r="G47" i="27" a="1"/>
  <c r="G67" i="27" a="1"/>
  <c r="N224" i="52" a="1"/>
  <c r="I156" i="27" a="1"/>
  <c r="G155" i="50" a="1"/>
  <c r="K39" i="27" a="1"/>
  <c r="N198" i="52" a="1"/>
  <c r="I126" i="52" a="1"/>
  <c r="S22" i="50" a="1"/>
  <c r="C11" i="52" a="1"/>
  <c r="I165" i="27" a="1"/>
  <c r="C131" i="52" a="1"/>
  <c r="I125" i="52" a="1"/>
  <c r="S63" i="27" a="1"/>
  <c r="I134" i="50" a="1"/>
  <c r="N152" i="50" a="1"/>
  <c r="G23" i="50" a="1"/>
  <c r="G73" i="27" a="1"/>
  <c r="K12" i="52" a="1"/>
  <c r="N243" i="50" a="1"/>
  <c r="I166" i="27" a="1"/>
  <c r="S97" i="50" a="1"/>
  <c r="G104" i="52" a="1"/>
  <c r="K14" i="52" a="1"/>
  <c r="I42" i="50" a="1"/>
  <c r="S66" i="52" a="1"/>
  <c r="K123" i="27" a="1"/>
  <c r="C222" i="27" a="1"/>
  <c r="I21" i="50" a="1"/>
  <c r="C183" i="27" a="1"/>
  <c r="G95" i="27" a="1"/>
  <c r="S215" i="52" a="1"/>
  <c r="G218" i="52" a="1"/>
  <c r="N45" i="27" a="1"/>
  <c r="N47" i="52" a="1"/>
  <c r="K131" i="27" a="1"/>
  <c r="K166" i="27" a="1"/>
  <c r="K168" i="50" a="1"/>
  <c r="I196" i="27" a="1"/>
  <c r="I255" i="52" a="1"/>
  <c r="S249" i="51" a="1"/>
  <c r="I158" i="50" a="1"/>
  <c r="K129" i="27" a="1"/>
  <c r="I99" i="27" a="1"/>
  <c r="K136" i="52" a="1"/>
  <c r="N164" i="52" a="1"/>
  <c r="S82" i="52" a="1"/>
  <c r="C181" i="52" a="1"/>
  <c r="G97" i="27" a="1"/>
  <c r="N81" i="52" a="1"/>
  <c r="K130" i="27" a="1"/>
  <c r="K66" i="27" a="1"/>
  <c r="S137" i="52" a="1"/>
  <c r="I152" i="27" a="1"/>
  <c r="G167" i="52" a="1"/>
  <c r="G21" i="52" a="1"/>
  <c r="C102" i="50" a="1"/>
  <c r="G194" i="27" a="1"/>
  <c r="S36" i="50" a="1"/>
  <c r="I8" i="52" a="1"/>
  <c r="N125" i="50" a="1"/>
  <c r="N12" i="27" a="1"/>
  <c r="K165" i="27" a="1"/>
  <c r="S211" i="52" a="1"/>
  <c r="S196" i="52" a="1"/>
  <c r="K74" i="50" a="1"/>
  <c r="I103" i="52" a="1"/>
  <c r="K179" i="27" a="1"/>
  <c r="G168" i="50" a="1"/>
  <c r="K187" i="50" a="1"/>
  <c r="S18" i="50" a="1"/>
  <c r="I44" i="52" a="1"/>
  <c r="G64" i="48" a="1"/>
  <c r="C107" i="50" a="1"/>
  <c r="S71" i="52" a="1"/>
  <c r="S127" i="52" a="1"/>
  <c r="S99" i="52" a="1"/>
  <c r="G34" i="50" a="1"/>
  <c r="K211" i="52" a="1"/>
  <c r="N158" i="27" a="1"/>
  <c r="N218" i="27" a="1"/>
  <c r="G98" i="52" a="1"/>
  <c r="C64" i="52" a="1"/>
  <c r="N13" i="27" a="1"/>
  <c r="K72" i="27" a="1"/>
  <c r="K186" i="52" a="1"/>
  <c r="G158" i="52" a="1"/>
  <c r="C47" i="50" a="1"/>
  <c r="N190" i="52" a="1"/>
  <c r="I37" i="52" a="1"/>
  <c r="S250" i="51" a="1"/>
  <c r="I75" i="50" a="1"/>
  <c r="C75" i="27" a="1"/>
  <c r="N53" i="50" a="1"/>
  <c r="S133" i="50" a="1"/>
  <c r="N98" i="27" a="1"/>
  <c r="K128" i="27" a="1"/>
  <c r="I243" i="27" a="1"/>
  <c r="S52" i="52" a="1"/>
  <c r="S94" i="52" a="1"/>
  <c r="K35" i="50" a="1"/>
  <c r="K81" i="49" a="1"/>
  <c r="S191" i="50" a="1"/>
  <c r="G44" i="27" a="1"/>
  <c r="S38" i="50" a="1"/>
  <c r="C73" i="52" a="1"/>
  <c r="C128" i="51" a="1"/>
  <c r="S210" i="50" a="1"/>
  <c r="I133" i="50" a="1"/>
  <c r="K247" i="50" a="1"/>
  <c r="N209" i="27" a="1"/>
  <c r="S111" i="52" a="1"/>
  <c r="G34" i="48" a="1"/>
  <c r="K126" i="27" a="1"/>
  <c r="I190" i="52" a="1"/>
  <c r="K125" i="52" a="1"/>
  <c r="K187" i="52" a="1"/>
  <c r="K157" i="50" a="1"/>
  <c r="C213" i="52" a="1"/>
  <c r="K192" i="52" a="1"/>
  <c r="I133" i="51" a="1"/>
  <c r="K250" i="52" a="1"/>
  <c r="S217" i="50" a="1"/>
  <c r="S49" i="52" a="1"/>
  <c r="C16" i="50" a="1"/>
  <c r="K99" i="27" a="1"/>
  <c r="K208" i="52" a="1"/>
  <c r="N179" i="27" a="1"/>
  <c r="G79" i="52" a="1"/>
  <c r="I23" i="52" a="1"/>
  <c r="K220" i="49" a="1"/>
  <c r="I69" i="52" a="1"/>
  <c r="S253" i="52" a="1"/>
  <c r="C128" i="50" a="1"/>
  <c r="K165" i="50" a="1"/>
  <c r="S155" i="27" a="1"/>
  <c r="K67" i="50" a="1"/>
  <c r="G215" i="50" a="1"/>
  <c r="G182" i="50" a="1"/>
  <c r="G43" i="52" a="1"/>
  <c r="N157" i="27" a="1"/>
  <c r="G121" i="51" a="1"/>
  <c r="I125" i="27" a="1"/>
  <c r="S122" i="50" a="1"/>
  <c r="S244" i="50" a="1"/>
  <c r="C220" i="27" a="1"/>
  <c r="I250" i="52" a="1"/>
  <c r="C134" i="50" a="1"/>
  <c r="G216" i="27" a="1"/>
  <c r="K239" i="50" a="1"/>
  <c r="I15" i="49" a="1"/>
  <c r="K8" i="50" a="1"/>
  <c r="N13" i="52" a="1"/>
  <c r="N128" i="50" a="1"/>
  <c r="G6" i="50" a="1"/>
  <c r="S122" i="27" a="1"/>
  <c r="N77" i="27" a="1"/>
  <c r="N126" i="27" a="1"/>
  <c r="K156" i="27" a="1"/>
  <c r="C168" i="50" a="1"/>
  <c r="K63" i="51" a="1"/>
  <c r="K255" i="27" a="1"/>
  <c r="C7" i="52" a="1"/>
  <c r="G36" i="52" a="1"/>
  <c r="G157" i="50" a="1"/>
  <c r="C139" i="27" a="1"/>
  <c r="I150" i="52" a="1"/>
  <c r="I122" i="27" a="1"/>
  <c r="I81" i="27" a="1"/>
  <c r="S227" i="52" a="1"/>
  <c r="C104" i="52" a="1"/>
  <c r="I97" i="50" a="1"/>
  <c r="G81" i="27" a="1"/>
  <c r="G68" i="50" a="1"/>
  <c r="N221" i="27" a="1"/>
  <c r="N6" i="27" a="1"/>
  <c r="K132" i="27" a="1"/>
  <c r="N154" i="51" a="1"/>
  <c r="G22" i="51" a="1"/>
  <c r="C182" i="51" a="1"/>
  <c r="G49" i="27" a="1"/>
  <c r="K137" i="27" a="1"/>
  <c r="G66" i="50" a="1"/>
  <c r="K9" i="52" a="1"/>
  <c r="I242" i="27" a="1"/>
  <c r="I154" i="27" a="1"/>
  <c r="G134" i="52" a="1"/>
  <c r="G96" i="50" a="1"/>
  <c r="N23" i="50" a="1"/>
  <c r="N81" i="27" a="1"/>
  <c r="G226" i="27" a="1"/>
  <c r="S125" i="52" a="1"/>
  <c r="C156" i="27" a="1"/>
  <c r="G101" i="50" a="1"/>
  <c r="C80" i="52" a="1"/>
  <c r="K135" i="27" a="1"/>
  <c r="K180" i="27" a="1"/>
  <c r="C237" i="27" a="1"/>
  <c r="S37" i="52" a="1"/>
  <c r="I53" i="51" a="1"/>
  <c r="C66" i="27" a="1"/>
  <c r="K137" i="52" a="1"/>
  <c r="S18" i="52" a="1"/>
  <c r="N127" i="50" a="1"/>
  <c r="K237" i="27" a="1"/>
  <c r="K82" i="27" a="1"/>
  <c r="N24" i="27" a="1"/>
  <c r="K127" i="27" a="1"/>
  <c r="K214" i="27" a="1"/>
  <c r="I94" i="27" a="1"/>
  <c r="K76" i="52" a="1"/>
  <c r="S52" i="51" a="1"/>
  <c r="S5" i="51" a="1"/>
  <c r="S128" i="50" a="1"/>
  <c r="G188" i="52" a="1"/>
  <c r="G242" i="52" a="1"/>
  <c r="I132" i="27" a="1"/>
  <c r="N39" i="52" a="1"/>
  <c r="G136" i="51" a="1"/>
  <c r="C126" i="50" a="1"/>
  <c r="I251" i="27" a="1"/>
  <c r="I254" i="52" a="1"/>
  <c r="C251" i="52" a="1"/>
  <c r="K75" i="27" a="1"/>
  <c r="N168" i="27" a="1"/>
  <c r="I194" i="52" a="1"/>
  <c r="N40" i="27" a="1"/>
  <c r="K107" i="27" a="1"/>
  <c r="N20" i="27" a="1"/>
  <c r="G7" i="50" a="1"/>
  <c r="G222" i="27" a="1"/>
  <c r="K53" i="27" a="1"/>
  <c r="S48" i="52" a="1"/>
  <c r="N110" i="51" a="1"/>
  <c r="G40" i="27" a="1"/>
  <c r="G5" i="50" a="1"/>
  <c r="C162" i="50" a="1"/>
  <c r="C110" i="27" a="1"/>
  <c r="C95" i="27" a="1"/>
  <c r="K70" i="50" a="1"/>
  <c r="N50" i="52" a="1"/>
  <c r="G6" i="52" a="1"/>
  <c r="G194" i="52" a="1"/>
  <c r="S165" i="51" a="1"/>
  <c r="K63" i="50" a="1"/>
  <c r="C180" i="52" a="1"/>
  <c r="I51" i="50" a="1"/>
  <c r="C251" i="27" a="1"/>
  <c r="C21" i="50" a="1"/>
  <c r="C106" i="50" a="1"/>
  <c r="N154" i="52" a="1"/>
  <c r="S227" i="51" a="1"/>
  <c r="I111" i="51" a="1"/>
  <c r="G93" i="27" a="1"/>
  <c r="N187" i="50" a="1"/>
  <c r="G224" i="50" a="1"/>
  <c r="I101" i="50" a="1"/>
  <c r="C97" i="27" a="1"/>
  <c r="I162" i="51" a="1"/>
  <c r="N13" i="51" a="1"/>
  <c r="S126" i="52" a="1"/>
  <c r="I69" i="27" a="1"/>
  <c r="K164" i="50" a="1"/>
  <c r="I188" i="50" a="1"/>
  <c r="N106" i="27" a="1"/>
  <c r="C82" i="27" a="1"/>
  <c r="I79" i="50" a="1"/>
  <c r="N166" i="52" a="1"/>
  <c r="G7" i="48" a="1"/>
  <c r="K252" i="27" a="1"/>
  <c r="K52" i="52" a="1"/>
  <c r="K190" i="27" a="1"/>
  <c r="K68" i="27" a="1"/>
  <c r="S246" i="52" a="1"/>
  <c r="N15" i="52" a="1"/>
  <c r="G10" i="52" a="1"/>
  <c r="N109" i="50" a="1"/>
  <c r="K136" i="27" a="1"/>
  <c r="S7" i="50" a="1"/>
  <c r="C53" i="52" a="1"/>
  <c r="N101" i="52" a="1"/>
  <c r="G196" i="52" a="1"/>
  <c r="K17" i="50" a="1"/>
  <c r="C99" i="50" a="1"/>
  <c r="S98" i="51" a="1"/>
  <c r="S130" i="52" a="1"/>
  <c r="K23" i="50" a="1"/>
  <c r="S51" i="27" a="1"/>
  <c r="G223" i="27" a="1"/>
  <c r="G216" i="50" a="1"/>
  <c r="I130" i="27" a="1"/>
  <c r="I134" i="52" a="1"/>
  <c r="I73" i="50" a="1"/>
  <c r="N244" i="52" a="1"/>
  <c r="C253" i="27" a="1"/>
  <c r="I39" i="52" a="1"/>
  <c r="K241" i="52" a="1"/>
  <c r="G44" i="50" a="1"/>
  <c r="N241" i="27" a="1"/>
  <c r="G138" i="27" a="1"/>
  <c r="S153" i="27" a="1"/>
  <c r="G125" i="52" a="1"/>
  <c r="G237" i="27" a="1"/>
  <c r="S158" i="27" a="1"/>
  <c r="C166" i="52" a="1"/>
  <c r="G73" i="52" a="1"/>
  <c r="N71" i="27" a="1"/>
  <c r="I158" i="27" a="1"/>
  <c r="G194" i="50" a="1"/>
  <c r="N82" i="52" a="1"/>
  <c r="C40" i="27" a="1"/>
  <c r="K41" i="52" a="1"/>
  <c r="I131" i="50" a="1"/>
  <c r="K156" i="52" a="1"/>
  <c r="I69" i="50" a="1"/>
  <c r="N52" i="52" a="1"/>
  <c r="G110" i="27" a="1"/>
  <c r="S44" i="27" a="1"/>
  <c r="S77" i="27" a="1"/>
  <c r="C75" i="52" a="1"/>
  <c r="S79" i="27" a="1"/>
  <c r="S65" i="50" a="1"/>
  <c r="S256" i="52" a="1"/>
  <c r="I252" i="27" a="1"/>
  <c r="G52" i="52" a="1"/>
  <c r="I193" i="52" a="1"/>
  <c r="C42" i="27" a="1"/>
  <c r="C219" i="50" a="1"/>
  <c r="G165" i="27" a="1"/>
  <c r="C125" i="52" a="1"/>
  <c r="S51" i="52" a="1"/>
  <c r="I17" i="52" a="1"/>
  <c r="C71" i="52" a="1"/>
  <c r="K183" i="27" a="1"/>
  <c r="C218" i="52" a="1"/>
  <c r="C5" i="27" a="1"/>
  <c r="I195" i="27" a="1"/>
  <c r="G240" i="27" a="1"/>
  <c r="G128" i="52" a="1"/>
  <c r="N250" i="27" a="1"/>
  <c r="G47" i="50" a="1"/>
  <c r="N137" i="52" a="1"/>
  <c r="K123" i="52" a="1"/>
  <c r="C72" i="50" a="1"/>
  <c r="S134" i="27" a="1"/>
  <c r="K192" i="27" a="1"/>
  <c r="G185" i="27" a="1"/>
  <c r="C169" i="51" a="1"/>
  <c r="K151" i="52" a="1"/>
  <c r="N21" i="50" a="1"/>
  <c r="N9" i="50" a="1"/>
  <c r="C184" i="52" a="1"/>
  <c r="S208" i="50" a="1"/>
  <c r="N125" i="27" a="1"/>
  <c r="K21" i="27" a="1"/>
  <c r="S75" i="52" a="1"/>
  <c r="G14" i="50" a="1"/>
  <c r="N10" i="27" a="1"/>
  <c r="K163" i="51" a="1"/>
  <c r="N211" i="52" a="1"/>
  <c r="I169" i="27" a="1"/>
  <c r="N104" i="27" a="1"/>
  <c r="N246" i="27" a="1"/>
  <c r="K45" i="27" a="1"/>
  <c r="I5" i="52" a="1"/>
  <c r="I161" i="52" a="1"/>
  <c r="C12" i="50" a="1"/>
  <c r="K109" i="52" a="1"/>
  <c r="C223" i="27" a="1"/>
  <c r="N47" i="27" a="1"/>
  <c r="I215" i="52" a="1"/>
  <c r="G254" i="27" a="1"/>
  <c r="K81" i="27" a="1"/>
  <c r="N41" i="27" a="1"/>
  <c r="N49" i="27" a="1"/>
  <c r="I238" i="27" a="1"/>
  <c r="N11" i="27" a="1"/>
  <c r="I208" i="27" a="1"/>
  <c r="I72" i="52" a="1"/>
  <c r="G50" i="27" a="1"/>
  <c r="C15" i="51" a="1"/>
  <c r="G250" i="27" a="1"/>
  <c r="K46" i="52" a="1"/>
  <c r="N82" i="50" a="1"/>
  <c r="N247" i="52" a="1"/>
  <c r="K245" i="27" a="1"/>
  <c r="S196" i="27" a="1"/>
  <c r="N248" i="52" a="1"/>
  <c r="G160" i="27" a="1"/>
  <c r="N72" i="27" a="1"/>
  <c r="C198" i="51" a="1"/>
  <c r="I15" i="50" a="1"/>
  <c r="K97" i="50" a="1"/>
  <c r="S219" i="27" a="1"/>
  <c r="N222" i="27" a="1"/>
  <c r="G12" i="51" a="1"/>
  <c r="S23" i="48" a="1"/>
  <c r="G152" i="52" a="1"/>
  <c r="C156" i="52" a="1"/>
  <c r="S6" i="51" a="1"/>
  <c r="I67" i="51" a="1"/>
  <c r="G198" i="52" a="1"/>
  <c r="C166" i="27" a="1"/>
  <c r="N152" i="52" a="1"/>
  <c r="I36" i="51" a="1"/>
  <c r="I155" i="52" a="1"/>
  <c r="K98" i="51" a="1"/>
  <c r="I23" i="50" a="1"/>
  <c r="C218" i="27" a="1"/>
  <c r="S63" i="52" a="1"/>
  <c r="S246" i="27" a="1"/>
  <c r="K225" i="27" a="1"/>
  <c r="C150" i="50" a="1"/>
  <c r="C216" i="52" a="1"/>
  <c r="C188" i="52" a="1"/>
  <c r="G211" i="27" a="1"/>
  <c r="N192" i="52" a="1"/>
  <c r="G251" i="52" a="1"/>
  <c r="S17" i="52" a="1"/>
  <c r="K243" i="27" a="1"/>
  <c r="I223" i="52" a="1"/>
  <c r="C107" i="52" a="1"/>
  <c r="S129" i="52" a="1"/>
  <c r="G220" i="50" a="1"/>
  <c r="N157" i="50" a="1"/>
  <c r="I127" i="27" a="1"/>
  <c r="C220" i="52" a="1"/>
  <c r="C105" i="50" a="1"/>
  <c r="S122" i="52" a="1"/>
  <c r="G220" i="52" a="1"/>
  <c r="C121" i="27" a="1"/>
  <c r="C157" i="52" a="1"/>
  <c r="G100" i="27" a="1"/>
  <c r="K154" i="27" a="1"/>
  <c r="N137" i="50" a="1"/>
  <c r="S185" i="27" a="1"/>
  <c r="K69" i="51" a="1"/>
  <c r="S135" i="52" a="1"/>
  <c r="N38" i="27" a="1"/>
  <c r="I249" i="52" a="1"/>
  <c r="S157" i="52" a="1"/>
  <c r="N239" i="27" a="1"/>
  <c r="I196" i="52" a="1"/>
  <c r="K51" i="52" a="1"/>
  <c r="G186" i="52" a="1"/>
  <c r="N188" i="27" a="1"/>
  <c r="I194" i="27" a="1"/>
  <c r="N163" i="27" a="1"/>
  <c r="K208" i="27" a="1"/>
  <c r="C127" i="52" a="1"/>
  <c r="C247" i="52" a="1"/>
  <c r="C101" i="27" a="1"/>
  <c r="K240" i="27" a="1"/>
  <c r="I129" i="52" a="1"/>
  <c r="G45" i="50" a="1"/>
  <c r="C152" i="27" a="1"/>
  <c r="S181" i="52" a="1"/>
  <c r="N254" i="27" a="1"/>
  <c r="C18" i="50" a="1"/>
  <c r="C179" i="27" a="1"/>
  <c r="I163" i="50" a="1"/>
  <c r="C248" i="27" a="1"/>
  <c r="K8" i="52" a="1"/>
  <c r="N43" i="27" a="1"/>
  <c r="K74" i="52" a="1"/>
  <c r="I155" i="50" a="1"/>
  <c r="G37" i="27" a="1"/>
  <c r="N164" i="27" a="1"/>
  <c r="G211" i="50" a="1"/>
  <c r="G222" i="52" a="1"/>
  <c r="S5" i="52" a="1"/>
  <c r="C102" i="52" a="1"/>
  <c r="N121" i="52" a="1"/>
  <c r="K151" i="50" a="1"/>
  <c r="C65" i="52" a="1"/>
  <c r="N79" i="52" a="1"/>
  <c r="K209" i="27" a="1"/>
  <c r="G250" i="52" a="1"/>
  <c r="N8" i="27" a="1"/>
  <c r="N21" i="27" a="1"/>
  <c r="G161" i="50" a="1"/>
  <c r="I103" i="50" a="1"/>
  <c r="C108" i="52" a="1"/>
  <c r="I157" i="27" a="1"/>
  <c r="N68" i="50" a="1"/>
  <c r="N22" i="27" a="1"/>
  <c r="C35" i="27" a="1"/>
  <c r="S243" i="51" a="1"/>
  <c r="K44" i="50" a="1"/>
  <c r="N215" i="52" a="1"/>
  <c r="N71" i="52" a="1"/>
  <c r="I71" i="50" a="1"/>
  <c r="S5" i="48" a="1"/>
  <c r="G12" i="50" a="1"/>
  <c r="G153" i="27" a="1"/>
  <c r="S196" i="50" a="1"/>
  <c r="I190" i="50" a="1"/>
  <c r="C137" i="50" a="1"/>
  <c r="C123" i="52" a="1"/>
  <c r="N109" i="52" a="1"/>
  <c r="N131" i="27" a="1"/>
  <c r="C72" i="27" a="1"/>
  <c r="N256" i="52" a="1"/>
  <c r="K94" i="52" a="1"/>
  <c r="S24" i="52" a="1"/>
  <c r="I11" i="52" a="1"/>
  <c r="G71" i="52" a="1"/>
  <c r="S152" i="50" a="1"/>
  <c r="G96" i="52" a="1"/>
  <c r="I50" i="52" a="1"/>
  <c r="G167" i="27" a="1"/>
  <c r="G218" i="27" a="1"/>
  <c r="S126" i="27" a="1"/>
  <c r="G22" i="52" a="1"/>
  <c r="C136" i="52" a="1"/>
  <c r="K223" i="27" a="1"/>
  <c r="S7" i="52" a="1"/>
  <c r="N110" i="27" a="1"/>
  <c r="C255" i="27" a="1"/>
  <c r="G64" i="27" a="1"/>
  <c r="K248" i="27" a="1"/>
  <c r="C99" i="52" a="1"/>
  <c r="S150" i="52" a="1"/>
  <c r="N124" i="27" a="1"/>
  <c r="K20" i="27" a="1"/>
  <c r="G123" i="50" a="1"/>
  <c r="K71" i="27" a="1"/>
  <c r="N23" i="51" a="1"/>
  <c r="K153" i="27" a="1"/>
  <c r="G18" i="52" a="1"/>
  <c r="S210" i="52" a="1"/>
  <c r="G102" i="27" a="1"/>
  <c r="S211" i="27" a="1"/>
  <c r="S214" i="27" a="1"/>
  <c r="N76" i="50" a="1"/>
  <c r="G237" i="51" a="1"/>
  <c r="C103" i="50" a="1"/>
  <c r="C221" i="52" a="1"/>
  <c r="K158" i="52" a="1"/>
  <c r="K80" i="27" a="1"/>
  <c r="I110" i="27" a="1"/>
  <c r="K40" i="52" a="1"/>
  <c r="K181" i="52" a="1"/>
  <c r="S244" i="52" a="1"/>
  <c r="C66" i="52" a="1"/>
  <c r="K72" i="52" a="1"/>
  <c r="G197" i="52" a="1"/>
  <c r="N48" i="27" a="1"/>
  <c r="G255" i="52" a="1"/>
  <c r="C97" i="50" a="1"/>
  <c r="K36" i="27" a="1"/>
  <c r="G124" i="27" a="1"/>
  <c r="G10" i="50" a="1"/>
  <c r="K224" i="52" a="1"/>
  <c r="I162" i="27" a="1"/>
  <c r="G122" i="27" a="1"/>
  <c r="G129" i="52" a="1"/>
  <c r="G68" i="27" a="1"/>
  <c r="I167" i="52" a="1"/>
  <c r="K246" i="27" a="1"/>
  <c r="N131" i="52" a="1"/>
  <c r="S9" i="52" a="1"/>
  <c r="S35" i="52" a="1"/>
  <c r="C39" i="51" a="1"/>
  <c r="N151" i="27" a="1"/>
  <c r="S164" i="27" a="1"/>
  <c r="C133" i="52" a="1"/>
  <c r="C180" i="50" a="1"/>
  <c r="G242" i="27" a="1"/>
  <c r="K134" i="27" a="1"/>
  <c r="C242" i="27" a="1"/>
  <c r="I256" i="50" a="1"/>
  <c r="S19" i="52" a="1"/>
  <c r="C37" i="52" a="1"/>
  <c r="I14" i="52" a="1"/>
  <c r="N70" i="27" a="1"/>
  <c r="S221" i="27" a="1"/>
  <c r="I247" i="50" a="1"/>
  <c r="I13" i="50" a="1"/>
  <c r="S250" i="27" a="1"/>
  <c r="K109" i="50" a="1"/>
  <c r="S65" i="27" a="1"/>
  <c r="C77" i="52" a="1"/>
  <c r="C126" i="27" a="1"/>
  <c r="I140" i="52" a="1"/>
  <c r="C195" i="27" a="1"/>
  <c r="K92" i="50" a="1"/>
  <c r="K47" i="27" a="1"/>
  <c r="K18" i="50" a="1"/>
  <c r="C135" i="52" a="1"/>
  <c r="G223" i="50" a="1"/>
  <c r="S245" i="52" a="1"/>
  <c r="K256" i="50" a="1"/>
  <c r="I189" i="52" a="1"/>
  <c r="I219" i="27" a="1"/>
  <c r="K105" i="52" a="1"/>
  <c r="I39" i="27" a="1"/>
  <c r="S105" i="27" a="1"/>
  <c r="N154" i="27" a="1"/>
  <c r="C98" i="27" a="1"/>
  <c r="K11" i="51" a="1"/>
  <c r="C39" i="27" a="1"/>
  <c r="I68" i="27" a="1"/>
  <c r="K130" i="52" a="1"/>
  <c r="I16" i="50" a="1"/>
  <c r="C105" i="48" a="1"/>
  <c r="N35" i="51" a="1"/>
  <c r="G244" i="52" a="1"/>
  <c r="K131" i="52" a="1"/>
  <c r="N20" i="52" a="1"/>
  <c r="S132" i="27" a="1"/>
  <c r="K222" i="52" a="1"/>
  <c r="S213" i="50" a="1"/>
  <c r="N18" i="52" a="1"/>
  <c r="C12" i="52" a="1"/>
  <c r="S8" i="52" a="1"/>
  <c r="I81" i="51" a="1"/>
  <c r="N82" i="27" a="1"/>
  <c r="I186" i="27" a="1"/>
  <c r="I34" i="52" a="1"/>
  <c r="N103" i="27" a="1"/>
  <c r="S131" i="27" a="1"/>
  <c r="N17" i="27" a="1"/>
  <c r="K19" i="27" a="1"/>
  <c r="K190" i="52" a="1"/>
  <c r="G66" i="27" a="1"/>
  <c r="S110" i="52" a="1"/>
  <c r="N156" i="27" a="1"/>
  <c r="G135" i="27" a="1"/>
  <c r="G184" i="50" a="1"/>
  <c r="S151" i="50" a="1"/>
  <c r="I212" i="50" a="1"/>
  <c r="C19" i="50" a="1"/>
  <c r="K98" i="52" a="1"/>
  <c r="G35" i="52" a="1"/>
  <c r="N98" i="50" a="1"/>
  <c r="C124" i="48" a="1"/>
  <c r="K110" i="27" a="1"/>
  <c r="I134" i="27" a="1"/>
  <c r="G6" i="51" a="1"/>
  <c r="C189" i="50" a="1"/>
  <c r="N127" i="27" a="1"/>
  <c r="G210" i="50" a="1"/>
  <c r="S151" i="27" a="1"/>
  <c r="I225" i="52" a="1"/>
  <c r="I123" i="27" a="1"/>
  <c r="N238" i="50" a="1"/>
  <c r="I133" i="27" a="1"/>
  <c r="C165" i="27" a="1"/>
  <c r="G151" i="51" a="1"/>
  <c r="S36" i="27" a="1"/>
  <c r="N191" i="27" a="1"/>
  <c r="C246" i="52" a="1"/>
  <c r="S159" i="52" a="1"/>
  <c r="G161" i="27" a="1"/>
  <c r="C20" i="50" a="1"/>
  <c r="K180" i="52" a="1"/>
  <c r="C212" i="52" a="1"/>
  <c r="K68" i="52" a="1"/>
  <c r="G132" i="27" a="1"/>
  <c r="C109" i="52" a="1"/>
  <c r="G71" i="50" a="1"/>
  <c r="K64" i="27" a="1"/>
  <c r="N16" i="52" a="1"/>
  <c r="N46" i="52" a="1"/>
  <c r="K52" i="27" a="1"/>
  <c r="C159" i="27" a="1"/>
  <c r="N67" i="52" a="1"/>
  <c r="S247" i="52" a="1"/>
  <c r="S214" i="52" a="1"/>
  <c r="S255" i="27" a="1"/>
  <c r="G164" i="52" a="1"/>
  <c r="C136" i="27" a="1"/>
  <c r="S80" i="27" a="1"/>
  <c r="I21" i="52" a="1"/>
  <c r="I157" i="51" a="1"/>
  <c r="K155" i="27" a="1"/>
  <c r="C226" i="27" a="1"/>
  <c r="G196" i="27" a="1"/>
  <c r="I191" i="52" a="1"/>
  <c r="G190" i="27" a="1"/>
  <c r="N243" i="27" a="1"/>
  <c r="I42" i="27" a="1"/>
  <c r="G186" i="51" a="1"/>
  <c r="S40" i="51" a="1"/>
  <c r="G8" i="50" a="1"/>
  <c r="S162" i="50" a="1"/>
  <c r="K70" i="27" a="1"/>
  <c r="S164" i="50" a="1"/>
  <c r="C46" i="52" a="1"/>
  <c r="G221" i="27" a="1"/>
  <c r="G51" i="27" a="1"/>
  <c r="G240" i="52" a="1"/>
  <c r="G138" i="52" a="1"/>
  <c r="C168" i="27" a="1"/>
  <c r="S187" i="27" a="1"/>
  <c r="N195" i="50" a="1"/>
  <c r="K13" i="50" a="1"/>
  <c r="C225" i="50" a="1"/>
  <c r="N121" i="51" a="1"/>
  <c r="C73" i="50" a="1"/>
  <c r="I196" i="50" a="1"/>
  <c r="I217" i="52" a="1"/>
  <c r="N247" i="27" a="1"/>
  <c r="N5" i="50" a="1"/>
  <c r="K11" i="50" a="1"/>
  <c r="G38" i="27" a="1"/>
  <c r="I121" i="52" a="1"/>
  <c r="C40" i="50" a="1"/>
  <c r="N63" i="50" a="1"/>
  <c r="K219" i="27" a="1"/>
  <c r="S76" i="27" a="1"/>
  <c r="K216" i="27" a="1"/>
  <c r="G99" i="51" a="1"/>
  <c r="N108" i="48" a="1"/>
  <c r="C17" i="51" a="1"/>
  <c r="N78" i="27" a="1"/>
  <c r="G135" i="50" a="1"/>
  <c r="C34" i="27" a="1"/>
  <c r="S138" i="52" a="1"/>
  <c r="S222" i="52" a="1"/>
  <c r="I220" i="27" a="1"/>
  <c r="S124" i="27" a="1"/>
  <c r="G162" i="50" a="1"/>
  <c r="N69" i="50" a="1"/>
  <c r="C68" i="27" a="1"/>
  <c r="I140" i="27" a="1"/>
  <c r="I180" i="52" a="1"/>
  <c r="K140" i="27" a="1"/>
  <c r="S220" i="52" a="1"/>
  <c r="K5" i="27" a="1"/>
  <c r="G20" i="52" a="1"/>
  <c r="N224" i="27" a="1"/>
  <c r="G225" i="52" a="1"/>
  <c r="I111" i="52" a="1"/>
  <c r="N169" i="50" a="1"/>
  <c r="C44" i="27" a="1"/>
  <c r="S182" i="50" a="1"/>
  <c r="N215" i="50" a="1"/>
  <c r="C247" i="27" a="1"/>
  <c r="G92" i="27" a="1"/>
  <c r="C244" i="52" a="1"/>
  <c r="I138" i="27" a="1"/>
  <c r="C45" i="52" a="1"/>
  <c r="I5" i="51" a="1"/>
  <c r="G197" i="27" a="1"/>
  <c r="I121" i="27" a="1"/>
  <c r="N67" i="27" a="1"/>
  <c r="G222" i="50" a="1"/>
  <c r="K106" i="52" a="1"/>
  <c r="S65" i="52" a="1"/>
  <c r="I222" i="27" a="1"/>
  <c r="G42" i="27" a="1"/>
  <c r="I19" i="52" a="1"/>
  <c r="G111" i="52" a="1"/>
  <c r="I23" i="51" a="1"/>
  <c r="I76" i="27" a="1"/>
  <c r="N161" i="27" a="1"/>
  <c r="G123" i="27" a="1"/>
  <c r="C10" i="50" a="1"/>
  <c r="N210" i="52" a="1"/>
  <c r="N240" i="27" a="1"/>
  <c r="G169" i="27" a="1"/>
  <c r="G35" i="27" a="1"/>
  <c r="S153" i="52" a="1"/>
  <c r="C225" i="27" a="1"/>
  <c r="S16" i="50" a="1"/>
  <c r="I53" i="52" a="1"/>
  <c r="S39" i="27" a="1"/>
  <c r="N157" i="51" a="1"/>
  <c r="K239" i="52" a="1"/>
  <c r="S152" i="27" a="1"/>
  <c r="N197" i="27" a="1"/>
  <c r="I189" i="27" a="1"/>
  <c r="N255" i="50" a="1"/>
  <c r="G48" i="27" a="1"/>
  <c r="I93" i="50" a="1"/>
  <c r="I187" i="52" a="1"/>
  <c r="I188" i="52" a="1"/>
  <c r="I217" i="27" a="1"/>
  <c r="K16" i="27" a="1"/>
  <c r="K251" i="52" a="1"/>
  <c r="S212" i="27" a="1"/>
  <c r="S95" i="27" a="1"/>
  <c r="N79" i="27" a="1"/>
  <c r="G22" i="50" a="1"/>
  <c r="S224" i="27" a="1"/>
  <c r="C208" i="52" a="1"/>
  <c r="S21" i="50" a="1"/>
  <c r="S240" i="27" a="1"/>
  <c r="G96" i="27" a="1"/>
  <c r="N41" i="52" a="1"/>
  <c r="G46" i="27" a="1"/>
  <c r="S136" i="27" a="1"/>
  <c r="I79" i="52" a="1"/>
  <c r="S72" i="27" a="1"/>
  <c r="C256" i="52" a="1"/>
  <c r="K188" i="52" a="1"/>
  <c r="G106" i="27" a="1"/>
  <c r="K186" i="27" a="1"/>
  <c r="S248" i="52" a="1"/>
  <c r="S208" i="27" a="1"/>
  <c r="S53" i="27" a="1"/>
  <c r="S37" i="27" a="1"/>
  <c r="K40" i="27" a="1"/>
  <c r="N99" i="27" a="1"/>
  <c r="K215" i="27" a="1"/>
  <c r="N21" i="52" a="1"/>
  <c r="K22" i="52" a="1"/>
  <c r="S186" i="52" a="1"/>
  <c r="G183" i="52" a="1"/>
  <c r="C184" i="27" a="1"/>
  <c r="G51" i="50" a="1"/>
  <c r="N180" i="51" a="1"/>
  <c r="I215" i="27" a="1"/>
  <c r="K19" i="52" a="1"/>
  <c r="K194" i="27" a="1"/>
  <c r="I73" i="52" a="1"/>
  <c r="I48" i="27" a="1"/>
  <c r="C189" i="27" a="1"/>
  <c r="C244" i="27" a="1"/>
  <c r="I227" i="27" a="1"/>
  <c r="S185" i="52" a="1"/>
  <c r="K182" i="52" a="1"/>
  <c r="I250" i="27" a="1"/>
  <c r="G24" i="52" a="1"/>
  <c r="N195" i="27" a="1"/>
  <c r="I132" i="50" a="1"/>
  <c r="N44" i="27" a="1"/>
  <c r="S184" i="27" a="1"/>
  <c r="K23" i="27" a="1"/>
  <c r="N193" i="27" a="1"/>
  <c r="S51" i="50" a="1"/>
  <c r="K17" i="27" a="1"/>
  <c r="G40" i="52" a="1"/>
  <c r="K214" i="52" a="1"/>
  <c r="S215" i="50" a="1"/>
  <c r="I12" i="52" a="1"/>
  <c r="I182" i="27" a="1"/>
  <c r="S39" i="52" a="1"/>
  <c r="I35" i="27" a="1"/>
  <c r="S104" i="52" a="1"/>
  <c r="K73" i="52" a="1"/>
  <c r="G226" i="52" a="1"/>
  <c r="I111" i="27" a="1"/>
  <c r="N227" i="27" a="1"/>
  <c r="S217" i="52" a="1"/>
  <c r="G210" i="27" a="1"/>
  <c r="C102" i="27" a="1"/>
  <c r="N169" i="27" a="1"/>
  <c r="S79" i="50" a="1"/>
  <c r="I38" i="50" a="1"/>
  <c r="K11" i="27" a="1"/>
  <c r="G254" i="52" a="1"/>
  <c r="I140" i="51" a="1"/>
  <c r="S255" i="52" a="1"/>
  <c r="C211" i="52" a="1"/>
  <c r="K167" i="27" a="1"/>
  <c r="S107" i="27" a="1"/>
  <c r="G166" i="52" a="1"/>
  <c r="C215" i="27" a="1"/>
  <c r="K6" i="27" a="1"/>
  <c r="S154" i="52" a="1"/>
  <c r="K7" i="27" a="1"/>
  <c r="I255" i="51" a="1"/>
  <c r="G129" i="27" a="1"/>
  <c r="S93" i="27" a="1"/>
  <c r="I77" i="27" a="1"/>
  <c r="G50" i="52" a="1"/>
  <c r="N74" i="52" a="1"/>
  <c r="K227" i="52" a="1"/>
  <c r="K9" i="27" a="1"/>
  <c r="C68" i="49" a="1"/>
  <c r="S37" i="50" a="1"/>
  <c r="C8" i="50" a="1"/>
  <c r="I133" i="49" a="1"/>
  <c r="C242" i="52" a="1"/>
  <c r="I155" i="51" a="1"/>
  <c r="C5" i="52" a="1"/>
  <c r="S128" i="52" a="1"/>
  <c r="N102" i="27" a="1"/>
  <c r="N226" i="27" a="1"/>
  <c r="N244" i="27" a="1"/>
  <c r="S69" i="50" a="1"/>
  <c r="N214" i="27" a="1"/>
  <c r="G248" i="27" a="1"/>
  <c r="G134" i="27" a="1"/>
  <c r="N78" i="52" a="1"/>
  <c r="N165" i="52" a="1"/>
  <c r="C105" i="27" a="1"/>
  <c r="N185" i="48" a="1"/>
  <c r="S93" i="52" a="1"/>
  <c r="C157" i="27" a="1"/>
  <c r="K22" i="27" a="1"/>
  <c r="I183" i="27" a="1"/>
  <c r="G74" i="27" a="1"/>
  <c r="I161" i="27" a="1"/>
  <c r="C179" i="50" a="1"/>
  <c r="C162" i="27" a="1"/>
  <c r="S169" i="27" a="1"/>
  <c r="I45" i="27" a="1"/>
  <c r="I135" i="27" a="1"/>
  <c r="C48" i="50" a="1"/>
  <c r="I124" i="27" a="1"/>
  <c r="S129" i="50" a="1"/>
  <c r="I106" i="27" a="1"/>
  <c r="S111" i="50" a="1"/>
  <c r="S216" i="27" a="1"/>
  <c r="C110" i="52" a="1"/>
  <c r="K96" i="27" a="1"/>
  <c r="K10" i="52" a="1"/>
  <c r="C52" i="52" a="1"/>
  <c r="G92" i="52" a="1"/>
  <c r="S193" i="27" a="1"/>
  <c r="K10" i="27" a="1"/>
  <c r="K168" i="27" a="1"/>
  <c r="N39" i="50" a="1"/>
  <c r="I138" i="50" a="1"/>
  <c r="I128" i="27" a="1"/>
  <c r="S133" i="27" a="1"/>
  <c r="N140" i="50" a="1"/>
  <c r="C185" i="27" a="1"/>
  <c r="N66" i="52" a="1"/>
  <c r="N102" i="50" a="1"/>
  <c r="I35" i="50" a="1"/>
  <c r="S69" i="52" a="1"/>
  <c r="K226" i="27" a="1"/>
  <c r="K212" i="51" a="1"/>
  <c r="N224" i="50" a="1"/>
  <c r="G72" i="52" a="1"/>
  <c r="S135" i="50" a="1"/>
  <c r="I153" i="50" a="1"/>
  <c r="S103" i="52" a="1"/>
  <c r="G37" i="52" a="1"/>
  <c r="G168" i="27" a="1"/>
  <c r="K38" i="52" a="1"/>
  <c r="K69" i="27" a="1"/>
  <c r="K82" i="50" a="1"/>
  <c r="I65" i="27" a="1"/>
  <c r="I24" i="50" a="1"/>
  <c r="N36" i="27" a="1"/>
  <c r="C65" i="27" a="1"/>
  <c r="G154" i="52" a="1"/>
  <c r="I75" i="52" a="1"/>
  <c r="C82" i="50" a="1"/>
  <c r="C219" i="27" a="1"/>
  <c r="I160" i="27" a="1"/>
  <c r="K211" i="27" a="1"/>
  <c r="S41" i="52" a="1"/>
  <c r="S92" i="52" a="1"/>
  <c r="I81" i="52" a="1"/>
  <c r="I150" i="50" a="1"/>
  <c r="K43" i="27" a="1"/>
  <c r="N65" i="27" a="1"/>
  <c r="K132" i="50" a="1"/>
  <c r="S103" i="51" a="1"/>
  <c r="C135" i="50" a="1"/>
  <c r="N227" i="52" a="1"/>
  <c r="S53" i="52" a="1"/>
  <c r="G209" i="50" a="1"/>
  <c r="K158" i="27" a="1"/>
  <c r="G77" i="27" a="1"/>
  <c r="G157" i="27" a="1"/>
  <c r="S42" i="27" a="1"/>
  <c r="C79" i="52" a="1"/>
  <c r="I139" i="50" a="1"/>
  <c r="K222" i="27" a="1"/>
  <c r="G246" i="27" a="1"/>
  <c r="S70" i="27" a="1"/>
  <c r="C100" i="52" a="1"/>
  <c r="G186" i="27" a="1"/>
  <c r="I167" i="27" a="1"/>
  <c r="N181" i="27" a="1"/>
  <c r="K133" i="52" a="1"/>
  <c r="I71" i="52" a="1"/>
  <c r="C8" i="52" a="1"/>
  <c r="I14" i="50" a="1"/>
  <c r="C24" i="51" a="1"/>
  <c r="N16" i="27" a="1"/>
  <c r="C134" i="27" a="1"/>
  <c r="I238" i="52" a="1"/>
  <c r="C105" i="52" a="1"/>
  <c r="I164" i="27" a="1"/>
  <c r="S242" i="27" a="1"/>
  <c r="K108" i="27" a="1"/>
  <c r="C151" i="52" a="1"/>
  <c r="C217" i="52" a="1"/>
  <c r="C138" i="52" a="1"/>
  <c r="I180" i="27" a="1"/>
  <c r="K17" i="52" a="1"/>
  <c r="G216" i="52" a="1"/>
  <c r="I133" i="52" a="1"/>
  <c r="N46" i="27" a="1"/>
  <c r="I48" i="52" a="1"/>
  <c r="N133" i="27" a="1"/>
  <c r="C71" i="27" a="1"/>
  <c r="I249" i="27" a="1"/>
  <c r="K246" i="52" a="1"/>
  <c r="C80" i="27" a="1"/>
  <c r="S165" i="27" a="1"/>
  <c r="C126" i="52" a="1"/>
  <c r="G68" i="52" a="1"/>
  <c r="G52" i="27" a="1"/>
  <c r="S35" i="27" a="1"/>
  <c r="I163" i="27" a="1"/>
  <c r="G126" i="52" a="1"/>
  <c r="N95" i="27" a="1"/>
  <c r="I97" i="51" a="1"/>
  <c r="G185" i="52" a="1"/>
  <c r="I9" i="52" a="1"/>
  <c r="C36" i="50" a="1"/>
  <c r="S155" i="52" a="1"/>
  <c r="S105" i="50" a="1"/>
  <c r="G140" i="27" a="1"/>
  <c r="S194" i="52" a="1"/>
  <c r="I140" i="50" a="1"/>
  <c r="K151" i="27" a="1"/>
  <c r="K63" i="27" a="1"/>
  <c r="N15" i="27" a="1"/>
  <c r="S195" i="27" a="1"/>
  <c r="G69" i="27" a="1"/>
  <c r="G121" i="27" a="1"/>
  <c r="N5" i="27" a="1"/>
  <c r="K71" i="52" a="1"/>
  <c r="K13" i="27" a="1"/>
  <c r="C163" i="27" a="1"/>
  <c r="G238" i="50" a="1"/>
  <c r="S248" i="50" a="1"/>
  <c r="K184" i="52" a="1"/>
  <c r="I159" i="27" a="1"/>
  <c r="I98" i="52" a="1"/>
  <c r="N77" i="50" a="1"/>
  <c r="G43" i="27" a="1"/>
  <c r="G122" i="52" a="1"/>
  <c r="S102" i="50" a="1"/>
  <c r="C70" i="48" a="1"/>
  <c r="G155" i="27" a="1"/>
  <c r="S23" i="52" a="1"/>
  <c r="C215" i="52" a="1"/>
  <c r="N237" i="50" a="1"/>
  <c r="I74" i="52" a="1"/>
  <c r="G109" i="27" a="1"/>
  <c r="K72" i="51" a="1"/>
  <c r="I40" i="27" a="1"/>
  <c r="N188" i="52" a="1"/>
  <c r="S159" i="27" a="1"/>
  <c r="N93" i="27" a="1"/>
  <c r="G223" i="52" a="1"/>
  <c r="N124" i="52" a="1"/>
  <c r="C190" i="52" a="1"/>
  <c r="S43" i="27" a="1"/>
  <c r="I42" i="52" a="1"/>
  <c r="I103" i="27" a="1"/>
  <c r="G245" i="27" a="1"/>
  <c r="S42" i="52" a="1"/>
  <c r="G12" i="52" a="1"/>
  <c r="G179" i="52" a="1"/>
  <c r="C139" i="52" a="1"/>
  <c r="G159" i="27" a="1"/>
  <c r="S127" i="27" a="1"/>
  <c r="K95" i="52" a="1"/>
  <c r="N105" i="52" a="1"/>
  <c r="N35" i="52" a="1"/>
  <c r="G152" i="27" a="1"/>
  <c r="I251" i="52" a="1"/>
  <c r="I10" i="52" a="1"/>
  <c r="C37" i="27" a="1"/>
  <c r="N42" i="27" a="1"/>
  <c r="S138" i="27" a="1"/>
  <c r="N237" i="27" a="1"/>
  <c r="S188" i="51" a="1"/>
  <c r="C240" i="52" a="1"/>
  <c r="N189" i="27" a="1"/>
  <c r="K163" i="27" a="1"/>
  <c r="I255" i="27" a="1"/>
  <c r="G227" i="52" a="1"/>
  <c r="S226" i="50" a="1"/>
  <c r="K124" i="50" a="1"/>
  <c r="N111" i="27" a="1"/>
  <c r="S128" i="27" a="1"/>
  <c r="K95" i="51" a="1"/>
  <c r="N216" i="50" a="1"/>
  <c r="K93" i="52" a="1"/>
  <c r="I47" i="27" a="1"/>
  <c r="I223" i="48" a="1"/>
  <c r="I218" i="50" a="1"/>
  <c r="I168" i="27" a="1"/>
  <c r="N49" i="52" a="1"/>
  <c r="S69" i="27" a="1"/>
  <c r="G247" i="50" a="1"/>
  <c r="N225" i="27" a="1"/>
  <c r="S13" i="50" a="1"/>
  <c r="G212" i="27" a="1"/>
  <c r="I198" i="50" a="1"/>
  <c r="C51" i="52" a="1"/>
  <c r="S195" i="50" a="1"/>
  <c r="G253" i="50" a="1"/>
  <c r="G44" i="52" a="1"/>
  <c r="N198" i="27" a="1"/>
  <c r="S96" i="52" a="1"/>
  <c r="N34" i="27" a="1"/>
  <c r="N125" i="52" a="1"/>
  <c r="I131" i="27" a="1"/>
  <c r="N107" i="27" a="1"/>
  <c r="K35" i="52" a="1"/>
  <c r="G39" i="52" a="1"/>
  <c r="S102" i="27" a="1"/>
  <c r="I18" i="52" a="1"/>
  <c r="K250" i="27" a="1"/>
  <c r="S19" i="50" a="1"/>
  <c r="I74" i="27" a="1"/>
  <c r="K36" i="50" a="1"/>
  <c r="C191" i="52" a="1"/>
  <c r="S46" i="27" a="1"/>
  <c r="I122" i="50" a="1"/>
  <c r="G253" i="52" a="1"/>
  <c r="G159" i="52" a="1"/>
  <c r="C9" i="52" a="1"/>
  <c r="C10" i="52" a="1"/>
  <c r="K208" i="50" a="1"/>
  <c r="S137" i="27" a="1"/>
  <c r="N9" i="27" a="1"/>
  <c r="K18" i="27" a="1"/>
  <c r="K220" i="27" a="1"/>
  <c r="I105" i="50" a="1"/>
  <c r="S241" i="27" a="1"/>
  <c r="C155" i="27" a="1"/>
  <c r="K218" i="27" a="1"/>
  <c r="N183" i="50" a="1"/>
  <c r="G150" i="50" a="1"/>
  <c r="G94" i="27" a="1"/>
  <c r="S72" i="50" a="1"/>
  <c r="N155" i="50" a="1"/>
  <c r="G9" i="50" a="1"/>
  <c r="G37" i="50" a="1"/>
  <c r="K130" i="50" a="1"/>
  <c r="I154" i="52" a="1"/>
  <c r="G11" i="52" a="1"/>
  <c r="G158" i="50" a="1"/>
  <c r="I168" i="50" a="1"/>
  <c r="C239" i="27" a="1"/>
  <c r="I105" i="27" a="1"/>
  <c r="C164" i="52" a="1"/>
  <c r="S101" i="27" a="1"/>
  <c r="I214" i="27" a="1"/>
  <c r="N97" i="50" a="1"/>
  <c r="K210" i="27" a="1"/>
  <c r="C239" i="52" a="1"/>
  <c r="N64" i="52" a="1"/>
  <c r="I254" i="27" a="1"/>
  <c r="S78" i="48" a="1"/>
  <c r="K110" i="52" a="1"/>
  <c r="I50" i="27" a="1"/>
  <c r="K187" i="27" a="1"/>
  <c r="C36" i="27" a="1"/>
  <c r="K138" i="27" a="1"/>
  <c r="G101" i="27" a="1"/>
  <c r="I22" i="50" a="1"/>
  <c r="K34" i="27" a="1"/>
  <c r="S127" i="50" a="1"/>
  <c r="G53" i="27" a="1"/>
  <c r="C208" i="50" a="1"/>
  <c r="S34" i="50" a="1"/>
  <c r="N72" i="50" a="1"/>
  <c r="N166" i="27" a="1"/>
  <c r="S140" i="27" a="1"/>
  <c r="N101" i="50" a="1"/>
  <c r="N96" i="27" a="1"/>
  <c r="S245" i="27" a="1"/>
  <c r="C132" i="27" a="1"/>
  <c r="N46" i="50" a="1"/>
  <c r="S73" i="27" a="1"/>
  <c r="C132" i="50" a="1"/>
  <c r="N215" i="27" a="1"/>
  <c r="N152" i="27" a="1"/>
  <c r="N255" i="27" a="1"/>
  <c r="K217" i="27" a="1"/>
  <c r="C74" i="52" a="1"/>
  <c r="S213" i="52" a="1"/>
  <c r="G77" i="50" a="1"/>
  <c r="I51" i="27" a="1"/>
  <c r="S213" i="27" a="1"/>
  <c r="N35" i="50" a="1"/>
  <c r="S96" i="27" a="1"/>
  <c r="C19" i="52" a="1"/>
  <c r="N96" i="52" a="1"/>
  <c r="N167" i="27" a="1"/>
  <c r="N224" i="48" a="1"/>
  <c r="S64" i="27" a="1"/>
  <c r="C103" i="52" a="1"/>
  <c r="I48" i="50" a="1"/>
  <c r="S136" i="52" a="1"/>
  <c r="C122" i="27" a="1"/>
  <c r="G53" i="52" a="1"/>
  <c r="C140" i="27" a="1"/>
  <c r="C255" i="52" a="1"/>
  <c r="N51" i="52" a="1"/>
  <c r="S12" i="51" a="1"/>
  <c r="C46" i="27" a="1"/>
  <c r="C154" i="27" a="1"/>
  <c r="N139" i="27" a="1"/>
  <c r="N76" i="52" a="1"/>
  <c r="S164" i="52" a="1"/>
  <c r="C111" i="52" a="1"/>
  <c r="G80" i="52" a="1"/>
  <c r="N22" i="52" a="1"/>
  <c r="I92" i="27" a="1"/>
  <c r="K215" i="52" a="1"/>
  <c r="S162" i="27" a="1"/>
  <c r="G48" i="52" a="1"/>
  <c r="I256" i="52" a="1"/>
  <c r="N242" i="50" a="1"/>
  <c r="G195" i="27" a="1"/>
  <c r="K194" i="50" a="1"/>
  <c r="N121" i="27" a="1"/>
  <c r="I101" i="52" a="1"/>
  <c r="C63" i="27" a="1"/>
  <c r="K81" i="52" a="1"/>
  <c r="I81" i="50" a="1"/>
  <c r="I246" i="27" a="1"/>
  <c r="N45" i="52" a="1"/>
  <c r="G69" i="50" a="1"/>
  <c r="K135" i="52" a="1"/>
  <c r="G65" i="52" a="1"/>
  <c r="S168" i="52" a="1"/>
  <c r="S187" i="52" a="1"/>
  <c r="N50" i="27" a="1"/>
  <c r="N19" i="27" a="1"/>
  <c r="I44" i="27" a="1"/>
  <c r="S38" i="52" a="1"/>
  <c r="C250" i="27" a="1"/>
  <c r="G128" i="27" a="1"/>
  <c r="K140" i="52" a="1"/>
  <c r="C43" i="27" a="1"/>
  <c r="N182" i="27" a="1"/>
  <c r="I226" i="49" a="1"/>
  <c r="N109" i="27" a="1"/>
  <c r="S191" i="27" a="1"/>
  <c r="G129" i="51" a="1"/>
  <c r="K104" i="27" a="1"/>
  <c r="N12" i="52" a="1"/>
  <c r="N40" i="50" a="1"/>
  <c r="C107" i="27" a="1"/>
  <c r="N122" i="27" a="1"/>
  <c r="G75" i="27" a="1"/>
  <c r="G72" i="51" a="1"/>
  <c r="C73" i="27" a="1"/>
  <c r="N190" i="27" a="1"/>
  <c r="S192" i="27" a="1"/>
  <c r="G128" i="50" a="1"/>
  <c r="I70" i="52" a="1"/>
  <c r="I126" i="27" a="1"/>
  <c r="I24" i="52" a="1"/>
  <c r="G251" i="27" a="1"/>
  <c r="S70" i="52" a="1"/>
  <c r="C240" i="27" a="1"/>
  <c r="I10" i="51" a="1"/>
  <c r="K133" i="27" a="1"/>
  <c r="S153" i="50" a="1"/>
  <c r="K108" i="50" a="1"/>
  <c r="N63" i="52" a="1"/>
  <c r="K96" i="52" a="1"/>
  <c r="N75" i="52" a="1"/>
  <c r="G17" i="50" a="1"/>
  <c r="K7" i="52" a="1"/>
  <c r="N248" i="50" a="1"/>
  <c r="I192" i="50" a="1"/>
  <c r="N168" i="52" a="1"/>
  <c r="N192" i="27" a="1"/>
  <c r="S53" i="50" a="1"/>
  <c r="S167" i="52" a="1"/>
  <c r="N150" i="50" a="1"/>
  <c r="N92" i="52" a="1"/>
  <c r="I100" i="50" a="1"/>
  <c r="N196" i="27" a="1"/>
  <c r="C63" i="52" a="1"/>
  <c r="I100" i="27" a="1"/>
  <c r="I222" i="52" a="1"/>
  <c r="C96" i="52" a="1"/>
  <c r="K254" i="51" a="1"/>
  <c r="C140" i="52" a="1"/>
  <c r="C81" i="27" a="1"/>
  <c r="S192" i="52" a="1"/>
  <c r="N19" i="50" a="1"/>
  <c r="I16" i="52" a="1"/>
  <c r="C216" i="27" a="1"/>
  <c r="K102" i="27" a="1"/>
  <c r="S135" i="27" a="1"/>
  <c r="I76" i="52" a="1"/>
  <c r="I79" i="27" a="1"/>
  <c r="N18" i="27" a="1"/>
  <c r="C196" i="52" a="1"/>
  <c r="N123" i="27" a="1"/>
  <c r="G151" i="27" a="1"/>
  <c r="G125" i="27" a="1"/>
  <c r="C153" i="52" a="1"/>
  <c r="K196" i="27" a="1"/>
  <c r="N72" i="52" a="1"/>
  <c r="I136" i="51" a="1"/>
  <c r="C213" i="27" a="1"/>
  <c r="S209" i="50" a="1"/>
  <c r="G191" i="50" a="1"/>
  <c r="S104" i="50" a="1"/>
  <c r="G99" i="50" a="1"/>
  <c r="S134" i="50" a="1"/>
  <c r="K163" i="52" a="1"/>
  <c r="I159" i="50" a="1"/>
  <c r="S156" i="27" a="1"/>
  <c r="S136" i="50" a="1"/>
  <c r="I218" i="27" a="1"/>
  <c r="S161" i="52" a="1"/>
  <c r="G107" i="27" a="1"/>
  <c r="N44" i="52" a="1"/>
  <c r="N75" i="27" a="1"/>
  <c r="K46" i="48" a="1"/>
  <c r="I46" i="52" a="1"/>
  <c r="C227" i="27" a="1"/>
  <c r="C198" i="50" a="1"/>
  <c r="N20" i="50" a="1"/>
  <c r="I239" i="52" a="1"/>
  <c r="I192" i="27" a="1"/>
  <c r="K49" i="27" a="1"/>
  <c r="N193" i="50" a="1"/>
  <c r="G133" i="52" a="1"/>
  <c r="C100" i="27" a="1"/>
  <c r="S109" i="52" a="1"/>
  <c r="I66" i="52" a="1"/>
  <c r="S179" i="27" a="1"/>
  <c r="C238" i="50" a="1"/>
  <c r="S67" i="52" a="1"/>
  <c r="C152" i="52" a="1"/>
  <c r="S168" i="27" a="1"/>
  <c r="K45" i="52" a="1"/>
  <c r="K12" i="27" a="1"/>
  <c r="K106" i="27" a="1"/>
  <c r="G71" i="27" a="1"/>
  <c r="I39" i="50" a="1"/>
  <c r="K168" i="52" a="1"/>
  <c r="N39" i="27" a="1"/>
  <c r="C187" i="27" a="1"/>
  <c r="C72" i="52" a="1"/>
  <c r="I104" i="52" a="1"/>
  <c r="I67" i="27" a="1"/>
  <c r="K169" i="27" a="1"/>
  <c r="K150" i="52" a="1"/>
  <c r="S166" i="27" a="1"/>
  <c r="S139" i="27" a="1"/>
  <c r="S252" i="52" a="1"/>
  <c r="N74" i="27" a="1"/>
  <c r="N136" i="27" a="1"/>
  <c r="I52" i="52" a="1"/>
  <c r="I6" i="52" a="1"/>
  <c r="K99" i="52" a="1"/>
  <c r="I43" i="27" a="1"/>
  <c r="N223" i="52" a="1"/>
  <c r="S197" i="27" a="1"/>
  <c r="S40" i="27" a="1"/>
  <c r="I153" i="52" a="1"/>
  <c r="K98" i="50" a="1"/>
  <c r="C76" i="27" a="1"/>
  <c r="I72" i="50" a="1"/>
  <c r="G151" i="48" a="1"/>
  <c r="I36" i="50" a="1"/>
  <c r="G161" i="52" a="1"/>
  <c r="C129" i="52" a="1"/>
  <c r="I245" i="50" a="1"/>
  <c r="K105" i="27" a="1"/>
  <c r="C187" i="52" a="1"/>
  <c r="C192" i="52" a="1"/>
  <c r="K42" i="27" a="1"/>
  <c r="G69" i="52" a="1"/>
  <c r="G255" i="51" a="1"/>
  <c r="S34" i="51" a="1"/>
  <c r="S107" i="52" a="1"/>
  <c r="K239" i="27" a="1"/>
  <c r="K111" i="27" a="1"/>
  <c r="K242" i="27" a="1"/>
  <c r="N127" i="52" a="1"/>
  <c r="N14" i="27" a="1"/>
  <c r="C122" i="52" a="1"/>
  <c r="C67" i="27" a="1"/>
  <c r="S71" i="27" a="1"/>
  <c r="G41" i="27" a="1"/>
  <c r="C211" i="27" a="1"/>
  <c r="C45" i="50" a="1"/>
  <c r="G70" i="52" a="1"/>
  <c r="K93" i="27" a="1"/>
  <c r="C49" i="52" a="1"/>
  <c r="G256" i="27" a="1"/>
  <c r="N73" i="27" a="1"/>
  <c r="G191" i="51" a="1"/>
  <c r="I101" i="27" a="1"/>
  <c r="I150" i="27" a="1"/>
  <c r="S215" i="27" a="1"/>
  <c r="C124" i="52" a="1"/>
  <c r="I151" i="27" a="1"/>
  <c r="I47" i="52" a="1"/>
  <c r="S41" i="27" a="1"/>
  <c r="N97" i="52" a="1"/>
  <c r="N256" i="27" a="1"/>
  <c r="N7" i="50" a="1"/>
  <c r="G124" i="50" a="1"/>
  <c r="G43" i="50" a="1"/>
  <c r="C64" i="27" a="1"/>
  <c r="I22" i="51" a="1"/>
  <c r="K124" i="27" a="1"/>
  <c r="I102" i="27" a="1"/>
  <c r="N220" i="52" a="1"/>
  <c r="N34" i="50" a="1"/>
  <c r="C69" i="27" a="1"/>
  <c r="K14" i="27" a="1"/>
  <c r="I122" i="52" a="1"/>
  <c r="N209" i="50" a="1"/>
  <c r="K154" i="52" a="1"/>
  <c r="I179" i="27" a="1"/>
  <c r="K77" i="27" a="1"/>
  <c r="K65" i="52" a="1"/>
  <c r="C245" i="50" a="1"/>
  <c r="K21" i="52" a="1"/>
  <c r="S183" i="27" a="1"/>
  <c r="C182" i="27" a="1"/>
  <c r="C238" i="52" a="1"/>
  <c r="N35" i="27" a="1"/>
  <c r="G36" i="50" a="1"/>
  <c r="C50" i="27" a="1"/>
  <c r="G253" i="27" a="1"/>
  <c r="N18" i="50" a="1"/>
  <c r="K15" i="27" a="1"/>
  <c r="C158" i="52" a="1"/>
  <c r="I218" i="51" a="1"/>
  <c r="C41" i="50" a="1"/>
  <c r="K78" i="27" a="1"/>
  <c r="I6" i="50" a="1"/>
  <c r="I78" i="27" a="1"/>
  <c r="S78" i="27" a="1"/>
  <c r="C193" i="52" a="1"/>
  <c r="G13" i="52" a="1"/>
  <c r="N255" i="52" a="1"/>
  <c r="S43" i="52" a="1"/>
  <c r="S197" i="52" a="1"/>
  <c r="C42" i="52" a="1"/>
  <c r="C38" i="52" a="1"/>
  <c r="C169" i="27" a="1"/>
  <c r="I97" i="52" a="1"/>
  <c r="I13" i="52" a="1"/>
  <c r="N136" i="52" a="1"/>
  <c r="C78" i="52" a="1"/>
  <c r="C160" i="27" a="1"/>
  <c r="G51" i="52" a="1"/>
  <c r="K212" i="52" a="1"/>
  <c r="N23" i="27" a="1"/>
  <c r="I129" i="27" a="1"/>
  <c r="C129" i="27" a="1"/>
  <c r="G98" i="27" a="1"/>
  <c r="C160" i="52" a="1"/>
  <c r="N159" i="27" a="1"/>
  <c r="N168" i="50" a="1"/>
  <c r="S226" i="27" a="1"/>
  <c r="G20" i="50" a="1"/>
  <c r="S220" i="27" a="1"/>
  <c r="C20" i="52" a="1"/>
  <c r="I244" i="27" a="1"/>
  <c r="I18" i="50" a="1"/>
  <c r="C194" i="27" a="1"/>
  <c r="C153" i="27" a="1"/>
  <c r="S254" i="27" a="1"/>
  <c r="C167" i="52" a="1"/>
  <c r="I212" i="27" a="1"/>
  <c r="G127" i="52" a="1"/>
  <c r="C150" i="27" a="1"/>
  <c r="G45" i="27" a="1"/>
  <c r="K244" i="27" a="1"/>
  <c r="K24" i="27" a="1"/>
  <c r="K132" i="52" a="1"/>
  <c r="S92" i="27" a="1"/>
  <c r="C165" i="52" a="1"/>
  <c r="N104" i="51" a="1"/>
  <c r="I49" i="52" a="1"/>
  <c r="S81" i="50" a="1"/>
  <c r="C94" i="27" a="1"/>
  <c r="C103" i="27" a="1"/>
  <c r="N135" i="27" a="1"/>
  <c r="G47" i="52" a="1"/>
  <c r="C74" i="27" a="1"/>
  <c r="N66" i="50" a="1"/>
  <c r="C94" i="52" a="1"/>
  <c r="G110" i="52" a="1"/>
  <c r="N18" i="51" a="1"/>
  <c r="S22" i="52" a="1"/>
  <c r="C24" i="52" a="1"/>
  <c r="G111" i="27" a="1"/>
  <c r="G189" i="52" a="1"/>
  <c r="G190" i="52" a="1"/>
  <c r="N238" i="27" a="1"/>
  <c r="C109" i="50" a="1"/>
  <c r="I5" i="27" a="1"/>
  <c r="I5" i="27" l="1"/>
  <c r="C109" i="50"/>
  <c r="N238" i="27"/>
  <c r="G190" i="52"/>
  <c r="G189" i="52"/>
  <c r="G111" i="27"/>
  <c r="C24" i="52"/>
  <c r="S22" i="52"/>
  <c r="N18" i="51"/>
  <c r="G110" i="52"/>
  <c r="C94" i="52"/>
  <c r="N66" i="50"/>
  <c r="C74" i="27"/>
  <c r="G47" i="52"/>
  <c r="N135" i="27"/>
  <c r="C103" i="27"/>
  <c r="C94" i="27"/>
  <c r="S81" i="50"/>
  <c r="I49" i="52"/>
  <c r="N104" i="51"/>
  <c r="C165" i="52"/>
  <c r="S92" i="27"/>
  <c r="K132" i="52"/>
  <c r="K24" i="27"/>
  <c r="K244" i="27"/>
  <c r="G45" i="27"/>
  <c r="C150" i="27"/>
  <c r="G127" i="52"/>
  <c r="I212" i="27"/>
  <c r="C167" i="52"/>
  <c r="S254" i="27"/>
  <c r="C153" i="27"/>
  <c r="C194" i="27"/>
  <c r="I18" i="50"/>
  <c r="I244" i="27"/>
  <c r="C20" i="52"/>
  <c r="S220" i="27"/>
  <c r="G20" i="50"/>
  <c r="S226" i="27"/>
  <c r="N168" i="50"/>
  <c r="N159" i="27"/>
  <c r="C160" i="52"/>
  <c r="G98" i="27"/>
  <c r="C129" i="27"/>
  <c r="I129" i="27"/>
  <c r="N23" i="27"/>
  <c r="K212" i="52"/>
  <c r="G51" i="52"/>
  <c r="C160" i="27"/>
  <c r="C78" i="52"/>
  <c r="N136" i="52"/>
  <c r="I13" i="52"/>
  <c r="I97" i="52"/>
  <c r="C169" i="27"/>
  <c r="C38" i="52"/>
  <c r="C42" i="52"/>
  <c r="S197" i="52"/>
  <c r="S43" i="52"/>
  <c r="N255" i="52"/>
  <c r="G13" i="52"/>
  <c r="C193" i="52"/>
  <c r="S78" i="27"/>
  <c r="I78" i="27"/>
  <c r="I6" i="50"/>
  <c r="K78" i="27"/>
  <c r="C41" i="50"/>
  <c r="I218" i="51"/>
  <c r="C158" i="52"/>
  <c r="K15" i="27"/>
  <c r="N18" i="50"/>
  <c r="G253" i="27"/>
  <c r="C50" i="27"/>
  <c r="G36" i="50"/>
  <c r="N35" i="27"/>
  <c r="C238" i="52"/>
  <c r="C182" i="27"/>
  <c r="S183" i="27"/>
  <c r="K21" i="52"/>
  <c r="C245" i="50"/>
  <c r="K65" i="52"/>
  <c r="K77" i="27"/>
  <c r="I179" i="27"/>
  <c r="K154" i="52"/>
  <c r="N209" i="50"/>
  <c r="I122" i="52"/>
  <c r="K14" i="27"/>
  <c r="C69" i="27"/>
  <c r="N34" i="50"/>
  <c r="N220" i="52"/>
  <c r="I102" i="27"/>
  <c r="K124" i="27"/>
  <c r="I22" i="51"/>
  <c r="C64" i="27"/>
  <c r="G43" i="50"/>
  <c r="G124" i="50"/>
  <c r="N7" i="50"/>
  <c r="N256" i="27"/>
  <c r="N97" i="52"/>
  <c r="S41" i="27"/>
  <c r="I47" i="52"/>
  <c r="I151" i="27"/>
  <c r="C124" i="52"/>
  <c r="S215" i="27"/>
  <c r="I150" i="27"/>
  <c r="I101" i="27"/>
  <c r="G191" i="51"/>
  <c r="N73" i="27"/>
  <c r="G256" i="27"/>
  <c r="C49" i="52"/>
  <c r="K93" i="27"/>
  <c r="G70" i="52"/>
  <c r="C45" i="50"/>
  <c r="C211" i="27"/>
  <c r="G41" i="27"/>
  <c r="S71" i="27"/>
  <c r="C67" i="27"/>
  <c r="C122" i="52"/>
  <c r="N14" i="27"/>
  <c r="N127" i="52"/>
  <c r="K242" i="27"/>
  <c r="K111" i="27"/>
  <c r="K239" i="27"/>
  <c r="S107" i="52"/>
  <c r="S34" i="51"/>
  <c r="G255" i="51"/>
  <c r="G69" i="52"/>
  <c r="K42" i="27"/>
  <c r="C192" i="52"/>
  <c r="C187" i="52"/>
  <c r="K105" i="27"/>
  <c r="I245" i="50"/>
  <c r="C129" i="52"/>
  <c r="G161" i="52"/>
  <c r="I36" i="50"/>
  <c r="G151" i="48"/>
  <c r="I72" i="50"/>
  <c r="C76" i="27"/>
  <c r="K98" i="50"/>
  <c r="I153" i="52"/>
  <c r="S40" i="27"/>
  <c r="S197" i="27"/>
  <c r="N223" i="52"/>
  <c r="I43" i="27"/>
  <c r="K99" i="52"/>
  <c r="I6" i="52"/>
  <c r="I52" i="52"/>
  <c r="N136" i="27"/>
  <c r="N74" i="27"/>
  <c r="S252" i="52"/>
  <c r="S139" i="27"/>
  <c r="S166" i="27"/>
  <c r="K150" i="52"/>
  <c r="K169" i="27"/>
  <c r="I67" i="27"/>
  <c r="I104" i="52"/>
  <c r="C72" i="52"/>
  <c r="C187" i="27"/>
  <c r="N39" i="27"/>
  <c r="K168" i="52"/>
  <c r="I39" i="50"/>
  <c r="G71" i="27"/>
  <c r="K106" i="27"/>
  <c r="K12" i="27"/>
  <c r="K45" i="52"/>
  <c r="S168" i="27"/>
  <c r="C152" i="52"/>
  <c r="S67" i="52"/>
  <c r="C238" i="50"/>
  <c r="S179" i="27"/>
  <c r="I66" i="52"/>
  <c r="S109" i="52"/>
  <c r="C100" i="27"/>
  <c r="G133" i="52"/>
  <c r="N193" i="50"/>
  <c r="K49" i="27"/>
  <c r="I192" i="27"/>
  <c r="I239" i="52"/>
  <c r="N20" i="50"/>
  <c r="C198" i="50"/>
  <c r="C227" i="27"/>
  <c r="I46" i="52"/>
  <c r="K46" i="48"/>
  <c r="N75" i="27"/>
  <c r="N44" i="52"/>
  <c r="G107" i="27"/>
  <c r="S161" i="52"/>
  <c r="I218" i="27"/>
  <c r="S136" i="50"/>
  <c r="S156" i="27"/>
  <c r="I159" i="50"/>
  <c r="K163" i="52"/>
  <c r="S134" i="50"/>
  <c r="G99" i="50"/>
  <c r="S104" i="50"/>
  <c r="G191" i="50"/>
  <c r="S209" i="50"/>
  <c r="C213" i="27"/>
  <c r="I136" i="51"/>
  <c r="N72" i="52"/>
  <c r="K196" i="27"/>
  <c r="C153" i="52"/>
  <c r="G125" i="27"/>
  <c r="G151" i="27"/>
  <c r="N123" i="27"/>
  <c r="C196" i="52"/>
  <c r="N18" i="27"/>
  <c r="I79" i="27"/>
  <c r="I76" i="52"/>
  <c r="S135" i="27"/>
  <c r="K102" i="27"/>
  <c r="C216" i="27"/>
  <c r="I16" i="52"/>
  <c r="N19" i="50"/>
  <c r="S192" i="52"/>
  <c r="C81" i="27"/>
  <c r="C140" i="52"/>
  <c r="K254" i="51"/>
  <c r="C96" i="52"/>
  <c r="I222" i="52"/>
  <c r="I100" i="27"/>
  <c r="C63" i="52"/>
  <c r="N196" i="27"/>
  <c r="I100" i="50"/>
  <c r="N92" i="52"/>
  <c r="N150" i="50"/>
  <c r="S167" i="52"/>
  <c r="S53" i="50"/>
  <c r="N192" i="27"/>
  <c r="N168" i="52"/>
  <c r="I192" i="50"/>
  <c r="N248" i="50"/>
  <c r="K7" i="52"/>
  <c r="G17" i="50"/>
  <c r="N75" i="52"/>
  <c r="K96" i="52"/>
  <c r="N63" i="52"/>
  <c r="K108" i="50"/>
  <c r="S153" i="50"/>
  <c r="K133" i="27"/>
  <c r="I10" i="51"/>
  <c r="C240" i="27"/>
  <c r="S70" i="52"/>
  <c r="G251" i="27"/>
  <c r="I24" i="52"/>
  <c r="I126" i="27"/>
  <c r="I70" i="52"/>
  <c r="G128" i="50"/>
  <c r="S192" i="27"/>
  <c r="N190" i="27"/>
  <c r="C73" i="27"/>
  <c r="G72" i="51"/>
  <c r="G75" i="27"/>
  <c r="N122" i="27"/>
  <c r="C107" i="27"/>
  <c r="N40" i="50"/>
  <c r="N12" i="52"/>
  <c r="K104" i="27"/>
  <c r="G129" i="51"/>
  <c r="S191" i="27"/>
  <c r="N109" i="27"/>
  <c r="I226" i="49"/>
  <c r="N182" i="27"/>
  <c r="C43" i="27"/>
  <c r="K140" i="52"/>
  <c r="G128" i="27"/>
  <c r="C250" i="27"/>
  <c r="S38" i="52"/>
  <c r="I44" i="27"/>
  <c r="N19" i="27"/>
  <c r="N50" i="27"/>
  <c r="S187" i="52"/>
  <c r="S168" i="52"/>
  <c r="G65" i="52"/>
  <c r="K135" i="52"/>
  <c r="G69" i="50"/>
  <c r="N45" i="52"/>
  <c r="I246" i="27"/>
  <c r="I81" i="50"/>
  <c r="K81" i="52"/>
  <c r="C63" i="27"/>
  <c r="I101" i="52"/>
  <c r="N121" i="27"/>
  <c r="K194" i="50"/>
  <c r="G195" i="27"/>
  <c r="N242" i="50"/>
  <c r="I256" i="52"/>
  <c r="G48" i="52"/>
  <c r="S162" i="27"/>
  <c r="K215" i="52"/>
  <c r="I92" i="27"/>
  <c r="N22" i="52"/>
  <c r="G80" i="52"/>
  <c r="C111" i="52"/>
  <c r="S164" i="52"/>
  <c r="N76" i="52"/>
  <c r="N139" i="27"/>
  <c r="C154" i="27"/>
  <c r="C46" i="27"/>
  <c r="S12" i="51"/>
  <c r="N51" i="52"/>
  <c r="C255" i="52"/>
  <c r="C140" i="27"/>
  <c r="G53" i="52"/>
  <c r="C122" i="27"/>
  <c r="S136" i="52"/>
  <c r="I48" i="50"/>
  <c r="C103" i="52"/>
  <c r="S64" i="27"/>
  <c r="N224" i="48"/>
  <c r="N167" i="27"/>
  <c r="N96" i="52"/>
  <c r="C19" i="52"/>
  <c r="S96" i="27"/>
  <c r="N35" i="50"/>
  <c r="S213" i="27"/>
  <c r="I51" i="27"/>
  <c r="G77" i="50"/>
  <c r="S213" i="52"/>
  <c r="C74" i="52"/>
  <c r="K217" i="27"/>
  <c r="N255" i="27"/>
  <c r="N152" i="27"/>
  <c r="N215" i="27"/>
  <c r="C132" i="50"/>
  <c r="S73" i="27"/>
  <c r="N46" i="50"/>
  <c r="C132" i="27"/>
  <c r="S245" i="27"/>
  <c r="N96" i="27"/>
  <c r="N101" i="50"/>
  <c r="S140" i="27"/>
  <c r="N166" i="27"/>
  <c r="N72" i="50"/>
  <c r="S34" i="50"/>
  <c r="C208" i="50"/>
  <c r="G53" i="27"/>
  <c r="S127" i="50"/>
  <c r="K34" i="27"/>
  <c r="I22" i="50"/>
  <c r="G101" i="27"/>
  <c r="K138" i="27"/>
  <c r="C36" i="27"/>
  <c r="K187" i="27"/>
  <c r="I50" i="27"/>
  <c r="K110" i="52"/>
  <c r="S78" i="48"/>
  <c r="I254" i="27"/>
  <c r="N64" i="52"/>
  <c r="C239" i="52"/>
  <c r="K210" i="27"/>
  <c r="N97" i="50"/>
  <c r="I214" i="27"/>
  <c r="S101" i="27"/>
  <c r="C164" i="52"/>
  <c r="I105" i="27"/>
  <c r="C239" i="27"/>
  <c r="I168" i="50"/>
  <c r="G158" i="50"/>
  <c r="G11" i="52"/>
  <c r="I154" i="52"/>
  <c r="K130" i="50"/>
  <c r="G37" i="50"/>
  <c r="G9" i="50"/>
  <c r="N155" i="50"/>
  <c r="S72" i="50"/>
  <c r="G94" i="27"/>
  <c r="G150" i="50"/>
  <c r="N183" i="50"/>
  <c r="K218" i="27"/>
  <c r="C155" i="27"/>
  <c r="S241" i="27"/>
  <c r="I105" i="50"/>
  <c r="K220" i="27"/>
  <c r="K18" i="27"/>
  <c r="N9" i="27"/>
  <c r="S137" i="27"/>
  <c r="K208" i="50"/>
  <c r="C10" i="52"/>
  <c r="C9" i="52"/>
  <c r="G159" i="52"/>
  <c r="G253" i="52"/>
  <c r="I122" i="50"/>
  <c r="S46" i="27"/>
  <c r="C191" i="52"/>
  <c r="K36" i="50"/>
  <c r="I74" i="27"/>
  <c r="S19" i="50"/>
  <c r="K250" i="27"/>
  <c r="I18" i="52"/>
  <c r="S102" i="27"/>
  <c r="G39" i="52"/>
  <c r="K35" i="52"/>
  <c r="N107" i="27"/>
  <c r="I131" i="27"/>
  <c r="N125" i="52"/>
  <c r="N34" i="27"/>
  <c r="S96" i="52"/>
  <c r="N198" i="27"/>
  <c r="G44" i="52"/>
  <c r="G253" i="50"/>
  <c r="S195" i="50"/>
  <c r="C51" i="52"/>
  <c r="I198" i="50"/>
  <c r="G212" i="27"/>
  <c r="S13" i="50"/>
  <c r="N225" i="27"/>
  <c r="G247" i="50"/>
  <c r="S69" i="27"/>
  <c r="N49" i="52"/>
  <c r="I168" i="27"/>
  <c r="I218" i="50"/>
  <c r="I223" i="48"/>
  <c r="I47" i="27"/>
  <c r="K93" i="52"/>
  <c r="N216" i="50"/>
  <c r="K95" i="51"/>
  <c r="S128" i="27"/>
  <c r="N111" i="27"/>
  <c r="K124" i="50"/>
  <c r="S226" i="50"/>
  <c r="G227" i="52"/>
  <c r="I255" i="27"/>
  <c r="K163" i="27"/>
  <c r="N189" i="27"/>
  <c r="C240" i="52"/>
  <c r="S188" i="51"/>
  <c r="N237" i="27"/>
  <c r="S138" i="27"/>
  <c r="N42" i="27"/>
  <c r="C37" i="27"/>
  <c r="I10" i="52"/>
  <c r="I251" i="52"/>
  <c r="G152" i="27"/>
  <c r="N35" i="52"/>
  <c r="N105" i="52"/>
  <c r="K95" i="52"/>
  <c r="S127" i="27"/>
  <c r="G159" i="27"/>
  <c r="C139" i="52"/>
  <c r="G179" i="52"/>
  <c r="G12" i="52"/>
  <c r="S42" i="52"/>
  <c r="G245" i="27"/>
  <c r="I103" i="27"/>
  <c r="I42" i="52"/>
  <c r="S43" i="27"/>
  <c r="C190" i="52"/>
  <c r="N124" i="52"/>
  <c r="G223" i="52"/>
  <c r="N93" i="27"/>
  <c r="S159" i="27"/>
  <c r="N188" i="52"/>
  <c r="I40" i="27"/>
  <c r="K72" i="51"/>
  <c r="G109" i="27"/>
  <c r="I74" i="52"/>
  <c r="N237" i="50"/>
  <c r="C215" i="52"/>
  <c r="S23" i="52"/>
  <c r="G155" i="27"/>
  <c r="C70" i="48"/>
  <c r="S102" i="50"/>
  <c r="G122" i="52"/>
  <c r="G43" i="27"/>
  <c r="N77" i="50"/>
  <c r="I98" i="52"/>
  <c r="I159" i="27"/>
  <c r="K184" i="52"/>
  <c r="S248" i="50"/>
  <c r="G238" i="50"/>
  <c r="C163" i="27"/>
  <c r="K13" i="27"/>
  <c r="K71" i="52"/>
  <c r="N5" i="27"/>
  <c r="G121" i="27"/>
  <c r="G69" i="27"/>
  <c r="S195" i="27"/>
  <c r="N15" i="27"/>
  <c r="K63" i="27"/>
  <c r="K151" i="27"/>
  <c r="I140" i="50"/>
  <c r="S194" i="52"/>
  <c r="G140" i="27"/>
  <c r="S105" i="50"/>
  <c r="S155" i="52"/>
  <c r="C36" i="50"/>
  <c r="I9" i="52"/>
  <c r="G185" i="52"/>
  <c r="I97" i="51"/>
  <c r="N95" i="27"/>
  <c r="G126" i="52"/>
  <c r="I163" i="27"/>
  <c r="S35" i="27"/>
  <c r="G52" i="27"/>
  <c r="G68" i="52"/>
  <c r="C126" i="52"/>
  <c r="S165" i="27"/>
  <c r="C80" i="27"/>
  <c r="K246" i="52"/>
  <c r="I249" i="27"/>
  <c r="C71" i="27"/>
  <c r="N133" i="27"/>
  <c r="I48" i="52"/>
  <c r="N46" i="27"/>
  <c r="I133" i="52"/>
  <c r="G216" i="52"/>
  <c r="K17" i="52"/>
  <c r="I180" i="27"/>
  <c r="C138" i="52"/>
  <c r="C217" i="52"/>
  <c r="C151" i="52"/>
  <c r="K108" i="27"/>
  <c r="S242" i="27"/>
  <c r="I164" i="27"/>
  <c r="C105" i="52"/>
  <c r="I238" i="52"/>
  <c r="C134" i="27"/>
  <c r="N16" i="27"/>
  <c r="C24" i="51"/>
  <c r="I14" i="50"/>
  <c r="C8" i="52"/>
  <c r="I71" i="52"/>
  <c r="K133" i="52"/>
  <c r="N181" i="27"/>
  <c r="I167" i="27"/>
  <c r="G186" i="27"/>
  <c r="C100" i="52"/>
  <c r="S70" i="27"/>
  <c r="G246" i="27"/>
  <c r="K222" i="27"/>
  <c r="I139" i="50"/>
  <c r="C79" i="52"/>
  <c r="S42" i="27"/>
  <c r="G157" i="27"/>
  <c r="G77" i="27"/>
  <c r="K158" i="27"/>
  <c r="G209" i="50"/>
  <c r="S53" i="52"/>
  <c r="N227" i="52"/>
  <c r="C135" i="50"/>
  <c r="S103" i="51"/>
  <c r="K132" i="50"/>
  <c r="N65" i="27"/>
  <c r="K43" i="27"/>
  <c r="I150" i="50"/>
  <c r="I81" i="52"/>
  <c r="S92" i="52"/>
  <c r="S41" i="52"/>
  <c r="K211" i="27"/>
  <c r="I160" i="27"/>
  <c r="C219" i="27"/>
  <c r="C82" i="50"/>
  <c r="I75" i="52"/>
  <c r="G154" i="52"/>
  <c r="C65" i="27"/>
  <c r="N36" i="27"/>
  <c r="I24" i="50"/>
  <c r="I65" i="27"/>
  <c r="K82" i="50"/>
  <c r="K69" i="27"/>
  <c r="K38" i="52"/>
  <c r="G168" i="27"/>
  <c r="G37" i="52"/>
  <c r="S103" i="52"/>
  <c r="I153" i="50"/>
  <c r="S135" i="50"/>
  <c r="G72" i="52"/>
  <c r="N224" i="50"/>
  <c r="K212" i="51"/>
  <c r="K226" i="27"/>
  <c r="S69" i="52"/>
  <c r="I35" i="50"/>
  <c r="N102" i="50"/>
  <c r="N66" i="52"/>
  <c r="C185" i="27"/>
  <c r="N140" i="50"/>
  <c r="S133" i="27"/>
  <c r="I128" i="27"/>
  <c r="I138" i="50"/>
  <c r="N39" i="50"/>
  <c r="K168" i="27"/>
  <c r="K10" i="27"/>
  <c r="S193" i="27"/>
  <c r="G92" i="52"/>
  <c r="C52" i="52"/>
  <c r="K10" i="52"/>
  <c r="K96" i="27"/>
  <c r="C110" i="52"/>
  <c r="S216" i="27"/>
  <c r="S111" i="50"/>
  <c r="I106" i="27"/>
  <c r="S129" i="50"/>
  <c r="I124" i="27"/>
  <c r="C48" i="50"/>
  <c r="I135" i="27"/>
  <c r="I45" i="27"/>
  <c r="S169" i="27"/>
  <c r="C162" i="27"/>
  <c r="C179" i="50"/>
  <c r="I161" i="27"/>
  <c r="G74" i="27"/>
  <c r="I183" i="27"/>
  <c r="K22" i="27"/>
  <c r="C157" i="27"/>
  <c r="S93" i="52"/>
  <c r="N185" i="48"/>
  <c r="C105" i="27"/>
  <c r="N165" i="52"/>
  <c r="N78" i="52"/>
  <c r="G134" i="27"/>
  <c r="G248" i="27"/>
  <c r="N214" i="27"/>
  <c r="S69" i="50"/>
  <c r="N244" i="27"/>
  <c r="N226" i="27"/>
  <c r="N102" i="27"/>
  <c r="S128" i="52"/>
  <c r="C5" i="52"/>
  <c r="I155" i="51"/>
  <c r="C242" i="52"/>
  <c r="I133" i="49"/>
  <c r="C8" i="50"/>
  <c r="S37" i="50"/>
  <c r="C68" i="49"/>
  <c r="K9" i="27"/>
  <c r="K227" i="52"/>
  <c r="N74" i="52"/>
  <c r="G50" i="52"/>
  <c r="I77" i="27"/>
  <c r="S93" i="27"/>
  <c r="G129" i="27"/>
  <c r="I255" i="51"/>
  <c r="K7" i="27"/>
  <c r="S154" i="52"/>
  <c r="K6" i="27"/>
  <c r="C215" i="27"/>
  <c r="G166" i="52"/>
  <c r="S107" i="27"/>
  <c r="K167" i="27"/>
  <c r="C211" i="52"/>
  <c r="S255" i="52"/>
  <c r="I140" i="51"/>
  <c r="G254" i="52"/>
  <c r="K11" i="27"/>
  <c r="I38" i="50"/>
  <c r="S79" i="50"/>
  <c r="N169" i="27"/>
  <c r="C102" i="27"/>
  <c r="G210" i="27"/>
  <c r="S217" i="52"/>
  <c r="N227" i="27"/>
  <c r="I111" i="27"/>
  <c r="G226" i="52"/>
  <c r="K73" i="52"/>
  <c r="S104" i="52"/>
  <c r="I35" i="27"/>
  <c r="S39" i="52"/>
  <c r="I182" i="27"/>
  <c r="I12" i="52"/>
  <c r="S215" i="50"/>
  <c r="K214" i="52"/>
  <c r="G40" i="52"/>
  <c r="K17" i="27"/>
  <c r="S51" i="50"/>
  <c r="N193" i="27"/>
  <c r="K23" i="27"/>
  <c r="S184" i="27"/>
  <c r="N44" i="27"/>
  <c r="I132" i="50"/>
  <c r="N195" i="27"/>
  <c r="G24" i="52"/>
  <c r="I250" i="27"/>
  <c r="K182" i="52"/>
  <c r="S185" i="52"/>
  <c r="I227" i="27"/>
  <c r="C244" i="27"/>
  <c r="C189" i="27"/>
  <c r="I48" i="27"/>
  <c r="I73" i="52"/>
  <c r="K194" i="27"/>
  <c r="K19" i="52"/>
  <c r="I215" i="27"/>
  <c r="N180" i="51"/>
  <c r="G51" i="50"/>
  <c r="C184" i="27"/>
  <c r="G183" i="52"/>
  <c r="S186" i="52"/>
  <c r="K22" i="52"/>
  <c r="N21" i="52"/>
  <c r="K215" i="27"/>
  <c r="N99" i="27"/>
  <c r="K40" i="27"/>
  <c r="S37" i="27"/>
  <c r="S53" i="27"/>
  <c r="S208" i="27"/>
  <c r="S248" i="52"/>
  <c r="K186" i="27"/>
  <c r="G106" i="27"/>
  <c r="K188" i="52"/>
  <c r="C256" i="52"/>
  <c r="S72" i="27"/>
  <c r="I79" i="52"/>
  <c r="S136" i="27"/>
  <c r="G46" i="27"/>
  <c r="N41" i="52"/>
  <c r="G96" i="27"/>
  <c r="S240" i="27"/>
  <c r="S21" i="50"/>
  <c r="C208" i="52"/>
  <c r="S224" i="27"/>
  <c r="G22" i="50"/>
  <c r="N79" i="27"/>
  <c r="S95" i="27"/>
  <c r="S212" i="27"/>
  <c r="K251" i="52"/>
  <c r="K16" i="27"/>
  <c r="I217" i="27"/>
  <c r="I188" i="52"/>
  <c r="I187" i="52"/>
  <c r="I93" i="50"/>
  <c r="G48" i="27"/>
  <c r="N255" i="50"/>
  <c r="I189" i="27"/>
  <c r="N197" i="27"/>
  <c r="S152" i="27"/>
  <c r="K239" i="52"/>
  <c r="N157" i="51"/>
  <c r="S39" i="27"/>
  <c r="I53" i="52"/>
  <c r="S16" i="50"/>
  <c r="C225" i="27"/>
  <c r="S153" i="52"/>
  <c r="G35" i="27"/>
  <c r="G169" i="27"/>
  <c r="N240" i="27"/>
  <c r="N210" i="52"/>
  <c r="C10" i="50"/>
  <c r="G123" i="27"/>
  <c r="N161" i="27"/>
  <c r="I76" i="27"/>
  <c r="I23" i="51"/>
  <c r="G111" i="52"/>
  <c r="I19" i="52"/>
  <c r="G42" i="27"/>
  <c r="I222" i="27"/>
  <c r="S65" i="52"/>
  <c r="K106" i="52"/>
  <c r="G222" i="50"/>
  <c r="N67" i="27"/>
  <c r="I121" i="27"/>
  <c r="G197" i="27"/>
  <c r="I5" i="51"/>
  <c r="C45" i="52"/>
  <c r="I138" i="27"/>
  <c r="C244" i="52"/>
  <c r="G92" i="27"/>
  <c r="C247" i="27"/>
  <c r="N215" i="50"/>
  <c r="S182" i="50"/>
  <c r="C44" i="27"/>
  <c r="N169" i="50"/>
  <c r="I111" i="52"/>
  <c r="G225" i="52"/>
  <c r="N224" i="27"/>
  <c r="G20" i="52"/>
  <c r="K5" i="27"/>
  <c r="S220" i="52"/>
  <c r="K140" i="27"/>
  <c r="I180" i="52"/>
  <c r="I140" i="27"/>
  <c r="C68" i="27"/>
  <c r="N69" i="50"/>
  <c r="G162" i="50"/>
  <c r="S124" i="27"/>
  <c r="I220" i="27"/>
  <c r="S222" i="52"/>
  <c r="S138" i="52"/>
  <c r="C34" i="27"/>
  <c r="G135" i="50"/>
  <c r="N78" i="27"/>
  <c r="C17" i="51"/>
  <c r="N108" i="48"/>
  <c r="G99" i="51"/>
  <c r="K216" i="27"/>
  <c r="S76" i="27"/>
  <c r="K219" i="27"/>
  <c r="N63" i="50"/>
  <c r="C40" i="50"/>
  <c r="I121" i="52"/>
  <c r="G38" i="27"/>
  <c r="K11" i="50"/>
  <c r="N5" i="50"/>
  <c r="N247" i="27"/>
  <c r="I217" i="52"/>
  <c r="I196" i="50"/>
  <c r="C73" i="50"/>
  <c r="N121" i="51"/>
  <c r="C225" i="50"/>
  <c r="K13" i="50"/>
  <c r="N195" i="50"/>
  <c r="S187" i="27"/>
  <c r="C168" i="27"/>
  <c r="G138" i="52"/>
  <c r="G240" i="52"/>
  <c r="G51" i="27"/>
  <c r="G221" i="27"/>
  <c r="C46" i="52"/>
  <c r="S164" i="50"/>
  <c r="K70" i="27"/>
  <c r="S162" i="50"/>
  <c r="G8" i="50"/>
  <c r="S40" i="51"/>
  <c r="G186" i="51"/>
  <c r="I42" i="27"/>
  <c r="N243" i="27"/>
  <c r="G190" i="27"/>
  <c r="I191" i="52"/>
  <c r="G196" i="27"/>
  <c r="C226" i="27"/>
  <c r="K155" i="27"/>
  <c r="I157" i="51"/>
  <c r="I21" i="52"/>
  <c r="S80" i="27"/>
  <c r="C136" i="27"/>
  <c r="G164" i="52"/>
  <c r="S255" i="27"/>
  <c r="S214" i="52"/>
  <c r="S247" i="52"/>
  <c r="N67" i="52"/>
  <c r="C159" i="27"/>
  <c r="K52" i="27"/>
  <c r="N46" i="52"/>
  <c r="N16" i="52"/>
  <c r="K64" i="27"/>
  <c r="G71" i="50"/>
  <c r="C109" i="52"/>
  <c r="G132" i="27"/>
  <c r="K68" i="52"/>
  <c r="C212" i="52"/>
  <c r="K180" i="52"/>
  <c r="C20" i="50"/>
  <c r="G161" i="27"/>
  <c r="S159" i="52"/>
  <c r="C246" i="52"/>
  <c r="N191" i="27"/>
  <c r="S36" i="27"/>
  <c r="G151" i="51"/>
  <c r="C165" i="27"/>
  <c r="I133" i="27"/>
  <c r="N238" i="50"/>
  <c r="I123" i="27"/>
  <c r="I225" i="52"/>
  <c r="S151" i="27"/>
  <c r="G210" i="50"/>
  <c r="N127" i="27"/>
  <c r="C189" i="50"/>
  <c r="G6" i="51"/>
  <c r="I134" i="27"/>
  <c r="K110" i="27"/>
  <c r="C124" i="48"/>
  <c r="N98" i="50"/>
  <c r="G35" i="52"/>
  <c r="K98" i="52"/>
  <c r="C19" i="50"/>
  <c r="I212" i="50"/>
  <c r="S151" i="50"/>
  <c r="G184" i="50"/>
  <c r="G135" i="27"/>
  <c r="N156" i="27"/>
  <c r="S110" i="52"/>
  <c r="G66" i="27"/>
  <c r="K190" i="52"/>
  <c r="K19" i="27"/>
  <c r="N17" i="27"/>
  <c r="S131" i="27"/>
  <c r="N103" i="27"/>
  <c r="I34" i="52"/>
  <c r="I186" i="27"/>
  <c r="N82" i="27"/>
  <c r="I81" i="51"/>
  <c r="S8" i="52"/>
  <c r="C12" i="52"/>
  <c r="N18" i="52"/>
  <c r="S213" i="50"/>
  <c r="K222" i="52"/>
  <c r="S132" i="27"/>
  <c r="N20" i="52"/>
  <c r="K131" i="52"/>
  <c r="G244" i="52"/>
  <c r="N35" i="51"/>
  <c r="C105" i="48"/>
  <c r="I16" i="50"/>
  <c r="K130" i="52"/>
  <c r="I68" i="27"/>
  <c r="C39" i="27"/>
  <c r="K11" i="51"/>
  <c r="C98" i="27"/>
  <c r="N154" i="27"/>
  <c r="S105" i="27"/>
  <c r="I39" i="27"/>
  <c r="K105" i="52"/>
  <c r="I219" i="27"/>
  <c r="I189" i="52"/>
  <c r="K256" i="50"/>
  <c r="S245" i="52"/>
  <c r="G223" i="50"/>
  <c r="C135" i="52"/>
  <c r="K18" i="50"/>
  <c r="K47" i="27"/>
  <c r="K92" i="50"/>
  <c r="C195" i="27"/>
  <c r="I140" i="52"/>
  <c r="C126" i="27"/>
  <c r="C77" i="52"/>
  <c r="S65" i="27"/>
  <c r="K109" i="50"/>
  <c r="S250" i="27"/>
  <c r="I13" i="50"/>
  <c r="I247" i="50"/>
  <c r="S221" i="27"/>
  <c r="N70" i="27"/>
  <c r="I14" i="52"/>
  <c r="C37" i="52"/>
  <c r="S19" i="52"/>
  <c r="I256" i="50"/>
  <c r="C242" i="27"/>
  <c r="K134" i="27"/>
  <c r="G242" i="27"/>
  <c r="C180" i="50"/>
  <c r="C133" i="52"/>
  <c r="S164" i="27"/>
  <c r="N151" i="27"/>
  <c r="C39" i="51"/>
  <c r="S35" i="52"/>
  <c r="S9" i="52"/>
  <c r="N131" i="52"/>
  <c r="K246" i="27"/>
  <c r="I167" i="52"/>
  <c r="G68" i="27"/>
  <c r="G129" i="52"/>
  <c r="G122" i="27"/>
  <c r="I162" i="27"/>
  <c r="K224" i="52"/>
  <c r="G10" i="50"/>
  <c r="G124" i="27"/>
  <c r="K36" i="27"/>
  <c r="C97" i="50"/>
  <c r="G255" i="52"/>
  <c r="N48" i="27"/>
  <c r="G197" i="52"/>
  <c r="K72" i="52"/>
  <c r="C66" i="52"/>
  <c r="S244" i="52"/>
  <c r="K181" i="52"/>
  <c r="K40" i="52"/>
  <c r="I110" i="27"/>
  <c r="K80" i="27"/>
  <c r="K158" i="52"/>
  <c r="C221" i="52"/>
  <c r="C103" i="50"/>
  <c r="G237" i="51"/>
  <c r="N76" i="50"/>
  <c r="S214" i="27"/>
  <c r="S211" i="27"/>
  <c r="G102" i="27"/>
  <c r="S210" i="52"/>
  <c r="G18" i="52"/>
  <c r="K153" i="27"/>
  <c r="N23" i="51"/>
  <c r="K71" i="27"/>
  <c r="G123" i="50"/>
  <c r="K20" i="27"/>
  <c r="N124" i="27"/>
  <c r="S150" i="52"/>
  <c r="C99" i="52"/>
  <c r="K248" i="27"/>
  <c r="G64" i="27"/>
  <c r="C255" i="27"/>
  <c r="N110" i="27"/>
  <c r="S7" i="52"/>
  <c r="K223" i="27"/>
  <c r="C136" i="52"/>
  <c r="G22" i="52"/>
  <c r="S126" i="27"/>
  <c r="G218" i="27"/>
  <c r="G167" i="27"/>
  <c r="I50" i="52"/>
  <c r="G96" i="52"/>
  <c r="S152" i="50"/>
  <c r="G71" i="52"/>
  <c r="I11" i="52"/>
  <c r="S24" i="52"/>
  <c r="K94" i="52"/>
  <c r="N256" i="52"/>
  <c r="C72" i="27"/>
  <c r="N131" i="27"/>
  <c r="N109" i="52"/>
  <c r="C123" i="52"/>
  <c r="C137" i="50"/>
  <c r="I190" i="50"/>
  <c r="S196" i="50"/>
  <c r="G153" i="27"/>
  <c r="G12" i="50"/>
  <c r="S5" i="48"/>
  <c r="I71" i="50"/>
  <c r="N71" i="52"/>
  <c r="N215" i="52"/>
  <c r="K44" i="50"/>
  <c r="S243" i="51"/>
  <c r="C35" i="27"/>
  <c r="N22" i="27"/>
  <c r="N68" i="50"/>
  <c r="I157" i="27"/>
  <c r="C108" i="52"/>
  <c r="I103" i="50"/>
  <c r="G161" i="50"/>
  <c r="N21" i="27"/>
  <c r="N8" i="27"/>
  <c r="G250" i="52"/>
  <c r="K209" i="27"/>
  <c r="N79" i="52"/>
  <c r="C65" i="52"/>
  <c r="K151" i="50"/>
  <c r="N121" i="52"/>
  <c r="C102" i="52"/>
  <c r="S5" i="52"/>
  <c r="G222" i="52"/>
  <c r="G211" i="50"/>
  <c r="N164" i="27"/>
  <c r="G37" i="27"/>
  <c r="I155" i="50"/>
  <c r="K74" i="52"/>
  <c r="N43" i="27"/>
  <c r="K8" i="52"/>
  <c r="C248" i="27"/>
  <c r="I163" i="50"/>
  <c r="C179" i="27"/>
  <c r="C18" i="50"/>
  <c r="N254" i="27"/>
  <c r="S181" i="52"/>
  <c r="C152" i="27"/>
  <c r="G45" i="50"/>
  <c r="I129" i="52"/>
  <c r="K240" i="27"/>
  <c r="C101" i="27"/>
  <c r="C247" i="52"/>
  <c r="C127" i="52"/>
  <c r="K208" i="27"/>
  <c r="N163" i="27"/>
  <c r="I194" i="27"/>
  <c r="N188" i="27"/>
  <c r="G186" i="52"/>
  <c r="K51" i="52"/>
  <c r="I196" i="52"/>
  <c r="N239" i="27"/>
  <c r="S157" i="52"/>
  <c r="I249" i="52"/>
  <c r="N38" i="27"/>
  <c r="S135" i="52"/>
  <c r="K69" i="51"/>
  <c r="S185" i="27"/>
  <c r="N137" i="50"/>
  <c r="K154" i="27"/>
  <c r="G100" i="27"/>
  <c r="C157" i="52"/>
  <c r="C121" i="27"/>
  <c r="G220" i="52"/>
  <c r="S122" i="52"/>
  <c r="C105" i="50"/>
  <c r="C220" i="52"/>
  <c r="I127" i="27"/>
  <c r="N157" i="50"/>
  <c r="G220" i="50"/>
  <c r="S129" i="52"/>
  <c r="C107" i="52"/>
  <c r="I223" i="52"/>
  <c r="K243" i="27"/>
  <c r="S17" i="52"/>
  <c r="G251" i="52"/>
  <c r="N192" i="52"/>
  <c r="G211" i="27"/>
  <c r="C188" i="52"/>
  <c r="C216" i="52"/>
  <c r="C150" i="50"/>
  <c r="K225" i="27"/>
  <c r="S246" i="27"/>
  <c r="S63" i="52"/>
  <c r="C218" i="27"/>
  <c r="I23" i="50"/>
  <c r="K98" i="51"/>
  <c r="I155" i="52"/>
  <c r="I36" i="51"/>
  <c r="N152" i="52"/>
  <c r="C166" i="27"/>
  <c r="G198" i="52"/>
  <c r="I67" i="51"/>
  <c r="S6" i="51"/>
  <c r="C156" i="52"/>
  <c r="G152" i="52"/>
  <c r="S23" i="48"/>
  <c r="G12" i="51"/>
  <c r="N222" i="27"/>
  <c r="S219" i="27"/>
  <c r="K97" i="50"/>
  <c r="I15" i="50"/>
  <c r="C198" i="51"/>
  <c r="N72" i="27"/>
  <c r="G160" i="27"/>
  <c r="N248" i="52"/>
  <c r="S196" i="27"/>
  <c r="K245" i="27"/>
  <c r="N247" i="52"/>
  <c r="N82" i="50"/>
  <c r="K46" i="52"/>
  <c r="G250" i="27"/>
  <c r="C15" i="51"/>
  <c r="G50" i="27"/>
  <c r="I72" i="52"/>
  <c r="I208" i="27"/>
  <c r="N11" i="27"/>
  <c r="I238" i="27"/>
  <c r="N49" i="27"/>
  <c r="N41" i="27"/>
  <c r="K81" i="27"/>
  <c r="G254" i="27"/>
  <c r="I215" i="52"/>
  <c r="N47" i="27"/>
  <c r="C223" i="27"/>
  <c r="K109" i="52"/>
  <c r="C12" i="50"/>
  <c r="I161" i="52"/>
  <c r="I5" i="52"/>
  <c r="K45" i="27"/>
  <c r="N246" i="27"/>
  <c r="N104" i="27"/>
  <c r="I169" i="27"/>
  <c r="N211" i="52"/>
  <c r="K163" i="51"/>
  <c r="N10" i="27"/>
  <c r="G14" i="50"/>
  <c r="S75" i="52"/>
  <c r="K21" i="27"/>
  <c r="N125" i="27"/>
  <c r="S208" i="50"/>
  <c r="C184" i="52"/>
  <c r="N9" i="50"/>
  <c r="N21" i="50"/>
  <c r="K151" i="52"/>
  <c r="C169" i="51"/>
  <c r="G185" i="27"/>
  <c r="K192" i="27"/>
  <c r="S134" i="27"/>
  <c r="C72" i="50"/>
  <c r="K123" i="52"/>
  <c r="N137" i="52"/>
  <c r="G47" i="50"/>
  <c r="N250" i="27"/>
  <c r="G128" i="52"/>
  <c r="G240" i="27"/>
  <c r="I195" i="27"/>
  <c r="C5" i="27"/>
  <c r="C218" i="52"/>
  <c r="K183" i="27"/>
  <c r="C71" i="52"/>
  <c r="I17" i="52"/>
  <c r="S51" i="52"/>
  <c r="C125" i="52"/>
  <c r="G165" i="27"/>
  <c r="C219" i="50"/>
  <c r="C42" i="27"/>
  <c r="I193" i="52"/>
  <c r="G52" i="52"/>
  <c r="I252" i="27"/>
  <c r="S256" i="52"/>
  <c r="S65" i="50"/>
  <c r="S79" i="27"/>
  <c r="C75" i="52"/>
  <c r="S77" i="27"/>
  <c r="S44" i="27"/>
  <c r="G110" i="27"/>
  <c r="N52" i="52"/>
  <c r="I69" i="50"/>
  <c r="K156" i="52"/>
  <c r="I131" i="50"/>
  <c r="K41" i="52"/>
  <c r="C40" i="27"/>
  <c r="N82" i="52"/>
  <c r="G194" i="50"/>
  <c r="I158" i="27"/>
  <c r="N71" i="27"/>
  <c r="G73" i="52"/>
  <c r="C166" i="52"/>
  <c r="S158" i="27"/>
  <c r="G237" i="27"/>
  <c r="G125" i="52"/>
  <c r="S153" i="27"/>
  <c r="G138" i="27"/>
  <c r="N241" i="27"/>
  <c r="G44" i="50"/>
  <c r="K241" i="52"/>
  <c r="I39" i="52"/>
  <c r="C253" i="27"/>
  <c r="N244" i="52"/>
  <c r="I73" i="50"/>
  <c r="I134" i="52"/>
  <c r="I130" i="27"/>
  <c r="G216" i="50"/>
  <c r="G223" i="27"/>
  <c r="S51" i="27"/>
  <c r="K23" i="50"/>
  <c r="S130" i="52"/>
  <c r="S98" i="51"/>
  <c r="C99" i="50"/>
  <c r="K17" i="50"/>
  <c r="G196" i="52"/>
  <c r="N101" i="52"/>
  <c r="C53" i="52"/>
  <c r="S7" i="50"/>
  <c r="K136" i="27"/>
  <c r="N109" i="50"/>
  <c r="G10" i="52"/>
  <c r="N15" i="52"/>
  <c r="S246" i="52"/>
  <c r="K68" i="27"/>
  <c r="K190" i="27"/>
  <c r="K52" i="52"/>
  <c r="K252" i="27"/>
  <c r="G7" i="48"/>
  <c r="N166" i="52"/>
  <c r="I79" i="50"/>
  <c r="C82" i="27"/>
  <c r="N106" i="27"/>
  <c r="I188" i="50"/>
  <c r="K164" i="50"/>
  <c r="I69" i="27"/>
  <c r="S126" i="52"/>
  <c r="N13" i="51"/>
  <c r="I162" i="51"/>
  <c r="C97" i="27"/>
  <c r="I101" i="50"/>
  <c r="G224" i="50"/>
  <c r="N187" i="50"/>
  <c r="G93" i="27"/>
  <c r="I111" i="51"/>
  <c r="S227" i="51"/>
  <c r="N154" i="52"/>
  <c r="C106" i="50"/>
  <c r="C21" i="50"/>
  <c r="C251" i="27"/>
  <c r="I51" i="50"/>
  <c r="C180" i="52"/>
  <c r="K63" i="50"/>
  <c r="S165" i="51"/>
  <c r="G194" i="52"/>
  <c r="G6" i="52"/>
  <c r="N50" i="52"/>
  <c r="K70" i="50"/>
  <c r="C95" i="27"/>
  <c r="C110" i="27"/>
  <c r="C162" i="50"/>
  <c r="G5" i="50"/>
  <c r="G40" i="27"/>
  <c r="N110" i="51"/>
  <c r="S48" i="52"/>
  <c r="K53" i="27"/>
  <c r="G222" i="27"/>
  <c r="G7" i="50"/>
  <c r="N20" i="27"/>
  <c r="K107" i="27"/>
  <c r="N40" i="27"/>
  <c r="I194" i="52"/>
  <c r="N168" i="27"/>
  <c r="K75" i="27"/>
  <c r="C251" i="52"/>
  <c r="I254" i="52"/>
  <c r="I251" i="27"/>
  <c r="C126" i="50"/>
  <c r="G136" i="51"/>
  <c r="N39" i="52"/>
  <c r="I132" i="27"/>
  <c r="G242" i="52"/>
  <c r="G188" i="52"/>
  <c r="S128" i="50"/>
  <c r="S5" i="51"/>
  <c r="S52" i="51"/>
  <c r="K76" i="52"/>
  <c r="I94" i="27"/>
  <c r="K214" i="27"/>
  <c r="K127" i="27"/>
  <c r="N24" i="27"/>
  <c r="K82" i="27"/>
  <c r="K237" i="27"/>
  <c r="N127" i="50"/>
  <c r="S18" i="52"/>
  <c r="K137" i="52"/>
  <c r="C66" i="27"/>
  <c r="I53" i="51"/>
  <c r="S37" i="52"/>
  <c r="C237" i="27"/>
  <c r="K180" i="27"/>
  <c r="K135" i="27"/>
  <c r="C80" i="52"/>
  <c r="G101" i="50"/>
  <c r="C156" i="27"/>
  <c r="S125" i="52"/>
  <c r="G226" i="27"/>
  <c r="N81" i="27"/>
  <c r="N23" i="50"/>
  <c r="G96" i="50"/>
  <c r="G134" i="52"/>
  <c r="I154" i="27"/>
  <c r="I242" i="27"/>
  <c r="K9" i="52"/>
  <c r="G66" i="50"/>
  <c r="K137" i="27"/>
  <c r="G49" i="27"/>
  <c r="C182" i="51"/>
  <c r="G22" i="51"/>
  <c r="N154" i="51"/>
  <c r="K132" i="27"/>
  <c r="N6" i="27"/>
  <c r="N221" i="27"/>
  <c r="G68" i="50"/>
  <c r="G81" i="27"/>
  <c r="I97" i="50"/>
  <c r="C104" i="52"/>
  <c r="S227" i="52"/>
  <c r="I81" i="27"/>
  <c r="I122" i="27"/>
  <c r="I150" i="52"/>
  <c r="C139" i="27"/>
  <c r="G157" i="50"/>
  <c r="G36" i="52"/>
  <c r="C7" i="52"/>
  <c r="K255" i="27"/>
  <c r="K63" i="51"/>
  <c r="C168" i="50"/>
  <c r="K156" i="27"/>
  <c r="N126" i="27"/>
  <c r="N77" i="27"/>
  <c r="S122" i="27"/>
  <c r="G6" i="50"/>
  <c r="N128" i="50"/>
  <c r="N13" i="52"/>
  <c r="K8" i="50"/>
  <c r="I15" i="49"/>
  <c r="K239" i="50"/>
  <c r="G216" i="27"/>
  <c r="C134" i="50"/>
  <c r="I250" i="52"/>
  <c r="C220" i="27"/>
  <c r="S244" i="50"/>
  <c r="S122" i="50"/>
  <c r="I125" i="27"/>
  <c r="G121" i="51"/>
  <c r="N157" i="27"/>
  <c r="G43" i="52"/>
  <c r="G182" i="50"/>
  <c r="G215" i="50"/>
  <c r="K67" i="50"/>
  <c r="S155" i="27"/>
  <c r="K165" i="50"/>
  <c r="C128" i="50"/>
  <c r="S253" i="52"/>
  <c r="I69" i="52"/>
  <c r="K220" i="49"/>
  <c r="I23" i="52"/>
  <c r="G79" i="52"/>
  <c r="N179" i="27"/>
  <c r="K208" i="52"/>
  <c r="K99" i="27"/>
  <c r="C16" i="50"/>
  <c r="S49" i="52"/>
  <c r="S217" i="50"/>
  <c r="K250" i="52"/>
  <c r="I133" i="51"/>
  <c r="K192" i="52"/>
  <c r="C213" i="52"/>
  <c r="K157" i="50"/>
  <c r="K187" i="52"/>
  <c r="K125" i="52"/>
  <c r="I190" i="52"/>
  <c r="K126" i="27"/>
  <c r="G34" i="48"/>
  <c r="S111" i="52"/>
  <c r="N209" i="27"/>
  <c r="K247" i="50"/>
  <c r="I133" i="50"/>
  <c r="S210" i="50"/>
  <c r="C128" i="51"/>
  <c r="C73" i="52"/>
  <c r="S38" i="50"/>
  <c r="G44" i="27"/>
  <c r="S191" i="50"/>
  <c r="K81" i="49"/>
  <c r="K35" i="50"/>
  <c r="S94" i="52"/>
  <c r="S52" i="52"/>
  <c r="I243" i="27"/>
  <c r="K128" i="27"/>
  <c r="N98" i="27"/>
  <c r="S133" i="50"/>
  <c r="N53" i="50"/>
  <c r="C75" i="27"/>
  <c r="I75" i="50"/>
  <c r="S250" i="51"/>
  <c r="I37" i="52"/>
  <c r="N190" i="52"/>
  <c r="C47" i="50"/>
  <c r="G158" i="52"/>
  <c r="K186" i="52"/>
  <c r="K72" i="27"/>
  <c r="N13" i="27"/>
  <c r="C64" i="52"/>
  <c r="G98" i="52"/>
  <c r="N218" i="27"/>
  <c r="N158" i="27"/>
  <c r="K211" i="52"/>
  <c r="G34" i="50"/>
  <c r="S99" i="52"/>
  <c r="S127" i="52"/>
  <c r="S71" i="52"/>
  <c r="C107" i="50"/>
  <c r="G64" i="48"/>
  <c r="I44" i="52"/>
  <c r="S18" i="50"/>
  <c r="K187" i="50"/>
  <c r="G168" i="50"/>
  <c r="K179" i="27"/>
  <c r="I103" i="52"/>
  <c r="K74" i="50"/>
  <c r="S196" i="52"/>
  <c r="S211" i="52"/>
  <c r="K165" i="27"/>
  <c r="N12" i="27"/>
  <c r="N125" i="50"/>
  <c r="I8" i="52"/>
  <c r="S36" i="50"/>
  <c r="G194" i="27"/>
  <c r="C102" i="50"/>
  <c r="G21" i="52"/>
  <c r="G167" i="52"/>
  <c r="I152" i="27"/>
  <c r="S137" i="52"/>
  <c r="K66" i="27"/>
  <c r="K130" i="27"/>
  <c r="N81" i="52"/>
  <c r="G97" i="27"/>
  <c r="C181" i="52"/>
  <c r="S82" i="52"/>
  <c r="N164" i="52"/>
  <c r="K136" i="52"/>
  <c r="I99" i="27"/>
  <c r="K129" i="27"/>
  <c r="I158" i="50"/>
  <c r="S249" i="51"/>
  <c r="I255" i="52"/>
  <c r="I196" i="27"/>
  <c r="K168" i="50"/>
  <c r="K166" i="27"/>
  <c r="K131" i="27"/>
  <c r="N47" i="52"/>
  <c r="N45" i="27"/>
  <c r="G218" i="52"/>
  <c r="S215" i="52"/>
  <c r="G95" i="27"/>
  <c r="C183" i="27"/>
  <c r="I21" i="50"/>
  <c r="C222" i="27"/>
  <c r="K123" i="27"/>
  <c r="S66" i="52"/>
  <c r="I42" i="50"/>
  <c r="K14" i="52"/>
  <c r="G104" i="52"/>
  <c r="S97" i="50"/>
  <c r="I166" i="27"/>
  <c r="N243" i="50"/>
  <c r="K12" i="52"/>
  <c r="G73" i="27"/>
  <c r="G23" i="50"/>
  <c r="N152" i="50"/>
  <c r="I134" i="50"/>
  <c r="S63" i="27"/>
  <c r="I125" i="52"/>
  <c r="C131" i="52"/>
  <c r="I165" i="27"/>
  <c r="C11" i="52"/>
  <c r="S22" i="50"/>
  <c r="I126" i="52"/>
  <c r="N198" i="52"/>
  <c r="K39" i="27"/>
  <c r="G155" i="50"/>
  <c r="I156" i="27"/>
  <c r="N224" i="52"/>
  <c r="G67" i="27"/>
  <c r="G47" i="27"/>
  <c r="S139" i="52"/>
  <c r="N187" i="27"/>
  <c r="I211" i="52"/>
  <c r="S165" i="52"/>
  <c r="S160" i="52"/>
  <c r="K217" i="52"/>
  <c r="I179" i="50"/>
  <c r="C239" i="50"/>
  <c r="I136" i="52"/>
  <c r="I43" i="52"/>
  <c r="N44" i="50"/>
  <c r="K52" i="51"/>
  <c r="N253" i="27"/>
  <c r="S137" i="50"/>
  <c r="I67" i="52"/>
  <c r="K97" i="52"/>
  <c r="G219" i="52"/>
  <c r="K47" i="52"/>
  <c r="S109" i="27"/>
  <c r="C48" i="52"/>
  <c r="S15" i="50"/>
  <c r="G17" i="52"/>
  <c r="N103" i="52"/>
  <c r="N250" i="52"/>
  <c r="I226" i="50"/>
  <c r="K189" i="27"/>
  <c r="C66" i="50"/>
  <c r="K137" i="50"/>
  <c r="K225" i="52"/>
  <c r="N186" i="27"/>
  <c r="K224" i="27"/>
  <c r="I93" i="27"/>
  <c r="N38" i="52"/>
  <c r="G163" i="27"/>
  <c r="I46" i="27"/>
  <c r="S111" i="27"/>
  <c r="S13" i="52"/>
  <c r="C96" i="27"/>
  <c r="C241" i="27"/>
  <c r="N122" i="52"/>
  <c r="G100" i="52"/>
  <c r="K94" i="27"/>
  <c r="G22" i="48"/>
  <c r="N239" i="52"/>
  <c r="S106" i="51"/>
  <c r="S157" i="27"/>
  <c r="I65" i="50"/>
  <c r="G48" i="50"/>
  <c r="G11" i="50"/>
  <c r="S160" i="51"/>
  <c r="C181" i="50"/>
  <c r="G94" i="52"/>
  <c r="N253" i="52"/>
  <c r="I237" i="27"/>
  <c r="N7" i="27"/>
  <c r="N129" i="50"/>
  <c r="I247" i="27"/>
  <c r="C53" i="27"/>
  <c r="K191" i="27"/>
  <c r="K126" i="50"/>
  <c r="S239" i="50"/>
  <c r="G74" i="52"/>
  <c r="S251" i="27"/>
  <c r="S183" i="51"/>
  <c r="I99" i="52"/>
  <c r="S240" i="52"/>
  <c r="S106" i="52"/>
  <c r="I188" i="27"/>
  <c r="N100" i="52"/>
  <c r="N105" i="27"/>
  <c r="C163" i="52"/>
  <c r="I52" i="27"/>
  <c r="S188" i="27"/>
  <c r="C135" i="27"/>
  <c r="N182" i="52"/>
  <c r="G131" i="27"/>
  <c r="N48" i="52"/>
  <c r="K37" i="50"/>
  <c r="I248" i="27"/>
  <c r="C214" i="52"/>
  <c r="G15" i="52"/>
  <c r="C13" i="52"/>
  <c r="I106" i="52"/>
  <c r="N162" i="27"/>
  <c r="S182" i="27"/>
  <c r="I71" i="27"/>
  <c r="K74" i="27"/>
  <c r="I37" i="27"/>
  <c r="S161" i="50"/>
  <c r="K20" i="52"/>
  <c r="I181" i="27"/>
  <c r="G219" i="27"/>
  <c r="S243" i="27"/>
  <c r="C21" i="52"/>
  <c r="N76" i="27"/>
  <c r="N6" i="52"/>
  <c r="C47" i="27"/>
  <c r="I105" i="52"/>
  <c r="N161" i="52"/>
  <c r="C70" i="52"/>
  <c r="I98" i="27"/>
  <c r="S46" i="52"/>
  <c r="K18" i="52"/>
  <c r="K156" i="49"/>
  <c r="G63" i="52"/>
  <c r="K78" i="52"/>
  <c r="K8" i="27"/>
  <c r="C43" i="52"/>
  <c r="K95" i="27"/>
  <c r="C158" i="27"/>
  <c r="S48" i="27"/>
  <c r="G105" i="27"/>
  <c r="N169" i="52"/>
  <c r="I190" i="27"/>
  <c r="C188" i="27"/>
  <c r="K44" i="27"/>
  <c r="G67" i="52"/>
  <c r="S160" i="27"/>
  <c r="N70" i="52"/>
  <c r="K252" i="52"/>
  <c r="I41" i="27"/>
  <c r="C14" i="52"/>
  <c r="I224" i="52"/>
  <c r="I109" i="52"/>
  <c r="G106" i="52"/>
  <c r="C160" i="50"/>
  <c r="K48" i="50"/>
  <c r="S179" i="52"/>
  <c r="S244" i="27"/>
  <c r="N183" i="27"/>
  <c r="I70" i="51"/>
  <c r="C108" i="27"/>
  <c r="C96" i="50"/>
  <c r="I20" i="52"/>
  <c r="K195" i="52"/>
  <c r="G226" i="50"/>
  <c r="C169" i="52"/>
  <c r="N71" i="50"/>
  <c r="G100" i="48"/>
  <c r="N138" i="27"/>
  <c r="I253" i="50"/>
  <c r="N153" i="27"/>
  <c r="K24" i="50"/>
  <c r="G182" i="27"/>
  <c r="N100" i="50"/>
  <c r="I210" i="27"/>
  <c r="K139" i="27"/>
  <c r="G166" i="27"/>
  <c r="I11" i="50"/>
  <c r="K37" i="27"/>
  <c r="K69" i="52"/>
  <c r="G190" i="50"/>
  <c r="N163" i="52"/>
  <c r="I159" i="51"/>
  <c r="N102" i="52"/>
  <c r="N80" i="50"/>
  <c r="N37" i="52"/>
  <c r="N8" i="51"/>
  <c r="N180" i="52"/>
  <c r="K50" i="27"/>
  <c r="I184" i="27"/>
  <c r="K53" i="50"/>
  <c r="C131" i="27"/>
  <c r="G189" i="27"/>
  <c r="G224" i="27"/>
  <c r="S226" i="52"/>
  <c r="C45" i="27"/>
  <c r="S208" i="52"/>
  <c r="G211" i="52"/>
  <c r="N138" i="50"/>
  <c r="K13" i="52"/>
  <c r="K221" i="27"/>
  <c r="C15" i="50"/>
  <c r="K43" i="52"/>
  <c r="S74" i="27"/>
  <c r="S94" i="27"/>
  <c r="S82" i="27"/>
  <c r="S70" i="50"/>
  <c r="I246" i="52"/>
  <c r="K92" i="27"/>
  <c r="G82" i="52"/>
  <c r="G130" i="27"/>
  <c r="S121" i="50"/>
  <c r="C123" i="27"/>
  <c r="K79" i="52"/>
  <c r="G238" i="27"/>
  <c r="S66" i="50"/>
  <c r="N17" i="51"/>
  <c r="S96" i="48"/>
  <c r="C237" i="52"/>
  <c r="G14" i="51"/>
  <c r="S167" i="50"/>
  <c r="C5" i="50"/>
  <c r="G79" i="50"/>
  <c r="N17" i="50"/>
  <c r="N107" i="48"/>
  <c r="C18" i="52"/>
  <c r="C140" i="51"/>
  <c r="K226" i="52"/>
  <c r="S108" i="52"/>
  <c r="S40" i="52"/>
  <c r="C179" i="52"/>
  <c r="C41" i="51"/>
  <c r="K166" i="50"/>
  <c r="K15" i="52"/>
  <c r="K24" i="52"/>
  <c r="G110" i="51"/>
  <c r="G164" i="27"/>
  <c r="G243" i="27"/>
  <c r="G46" i="50"/>
  <c r="G153" i="50"/>
  <c r="S49" i="27"/>
  <c r="K103" i="27"/>
  <c r="S151" i="52"/>
  <c r="K51" i="50"/>
  <c r="S16" i="52"/>
  <c r="S183" i="52"/>
  <c r="N107" i="52"/>
  <c r="S185" i="50"/>
  <c r="K41" i="50"/>
  <c r="K23" i="52"/>
  <c r="S221" i="52"/>
  <c r="K135" i="50"/>
  <c r="K67" i="52"/>
  <c r="C167" i="27"/>
  <c r="K125" i="50"/>
  <c r="G195" i="50"/>
  <c r="S101" i="52"/>
  <c r="S12" i="52"/>
  <c r="C35" i="52"/>
  <c r="S121" i="52"/>
  <c r="C50" i="52"/>
  <c r="N45" i="50"/>
  <c r="G214" i="27"/>
  <c r="S22" i="51"/>
  <c r="I82" i="52"/>
  <c r="N136" i="50"/>
  <c r="G102" i="50"/>
  <c r="I65" i="52"/>
  <c r="G39" i="50"/>
  <c r="N7" i="52"/>
  <c r="I249" i="50"/>
  <c r="K128" i="50"/>
  <c r="K121" i="27"/>
  <c r="I169" i="52"/>
  <c r="K256" i="52"/>
  <c r="G185" i="51"/>
  <c r="K107" i="52"/>
  <c r="K21" i="50"/>
  <c r="S256" i="27"/>
  <c r="K133" i="50"/>
  <c r="K247" i="52"/>
  <c r="K243" i="50"/>
  <c r="C63" i="50"/>
  <c r="G137" i="51"/>
  <c r="K217" i="48"/>
  <c r="C139" i="50"/>
  <c r="I255" i="50"/>
  <c r="K188" i="51"/>
  <c r="C161" i="52"/>
  <c r="S197" i="50"/>
  <c r="S65" i="51"/>
  <c r="G179" i="48"/>
  <c r="K134" i="50"/>
  <c r="S126" i="50"/>
  <c r="G184" i="48"/>
  <c r="K161" i="27"/>
  <c r="G76" i="49"/>
  <c r="S152" i="52"/>
  <c r="S186" i="50"/>
  <c r="K6" i="50"/>
  <c r="I93" i="52"/>
  <c r="G36" i="27"/>
  <c r="S81" i="27"/>
  <c r="K215" i="51"/>
  <c r="C50" i="50"/>
  <c r="S130" i="27"/>
  <c r="C193" i="50"/>
  <c r="C139" i="48"/>
  <c r="I245" i="27"/>
  <c r="G188" i="27"/>
  <c r="N237" i="52"/>
  <c r="K251" i="27"/>
  <c r="K162" i="27"/>
  <c r="C246" i="27"/>
  <c r="N48" i="50"/>
  <c r="C9" i="50"/>
  <c r="K106" i="51"/>
  <c r="K11" i="52"/>
  <c r="I92" i="52"/>
  <c r="C51" i="27"/>
  <c r="C153" i="50"/>
  <c r="N140" i="27"/>
  <c r="G24" i="50"/>
  <c r="I219" i="52"/>
  <c r="C124" i="27"/>
  <c r="N217" i="27"/>
  <c r="N6" i="51"/>
  <c r="G160" i="48"/>
  <c r="N132" i="27"/>
  <c r="I192" i="52"/>
  <c r="N227" i="50"/>
  <c r="C52" i="51"/>
  <c r="N158" i="52"/>
  <c r="G248" i="52"/>
  <c r="G137" i="52"/>
  <c r="K152" i="52"/>
  <c r="S92" i="50"/>
  <c r="G191" i="27"/>
  <c r="G93" i="52"/>
  <c r="K111" i="52"/>
  <c r="K6" i="52"/>
  <c r="G124" i="52"/>
  <c r="S7" i="51"/>
  <c r="I7" i="50"/>
  <c r="K160" i="27"/>
  <c r="S46" i="50"/>
  <c r="C14" i="50"/>
  <c r="N23" i="52"/>
  <c r="K248" i="52"/>
  <c r="S14" i="50"/>
  <c r="K66" i="50"/>
  <c r="S222" i="27"/>
  <c r="N6" i="48"/>
  <c r="S250" i="52"/>
  <c r="C13" i="50"/>
  <c r="I193" i="27"/>
  <c r="S210" i="27"/>
  <c r="C209" i="50"/>
  <c r="K220" i="51"/>
  <c r="S255" i="50"/>
  <c r="N73" i="50"/>
  <c r="K161" i="50"/>
  <c r="N38" i="48"/>
  <c r="K46" i="27"/>
  <c r="S123" i="27"/>
  <c r="N126" i="52"/>
  <c r="G19" i="50"/>
  <c r="N52" i="50"/>
  <c r="S251" i="52"/>
  <c r="S98" i="52"/>
  <c r="C46" i="50"/>
  <c r="S100" i="27"/>
  <c r="I182" i="50"/>
  <c r="N98" i="52"/>
  <c r="K9" i="48"/>
  <c r="S242" i="50"/>
  <c r="I127" i="50"/>
  <c r="K24" i="48"/>
  <c r="I138" i="51"/>
  <c r="N53" i="27"/>
  <c r="S36" i="52"/>
  <c r="N226" i="51"/>
  <c r="I43" i="49"/>
  <c r="C209" i="27"/>
  <c r="N151" i="52"/>
  <c r="I158" i="52"/>
  <c r="N42" i="50"/>
  <c r="K97" i="27"/>
  <c r="C16" i="52"/>
  <c r="N40" i="52"/>
  <c r="S50" i="52"/>
  <c r="G78" i="52"/>
  <c r="N184" i="51"/>
  <c r="G133" i="51"/>
  <c r="I213" i="27"/>
  <c r="C256" i="27"/>
  <c r="G75" i="49"/>
  <c r="N138" i="52"/>
  <c r="S225" i="52"/>
  <c r="I227" i="52"/>
  <c r="G63" i="50"/>
  <c r="N94" i="50"/>
  <c r="N157" i="52"/>
  <c r="G75" i="51"/>
  <c r="G208" i="52"/>
  <c r="G108" i="27"/>
  <c r="G184" i="52"/>
  <c r="K198" i="52"/>
  <c r="S131" i="50"/>
  <c r="G95" i="50"/>
  <c r="N79" i="48"/>
  <c r="S93" i="50"/>
  <c r="S106" i="50"/>
  <c r="K238" i="50"/>
  <c r="G255" i="49"/>
  <c r="K126" i="52"/>
  <c r="S219" i="52"/>
  <c r="G8" i="51"/>
  <c r="K155" i="48"/>
  <c r="S52" i="50"/>
  <c r="C51" i="50"/>
  <c r="K78" i="48"/>
  <c r="G92" i="50"/>
  <c r="N162" i="51"/>
  <c r="G225" i="48"/>
  <c r="K187" i="49"/>
  <c r="N121" i="48"/>
  <c r="K191" i="52"/>
  <c r="S125" i="27"/>
  <c r="N73" i="52"/>
  <c r="K49" i="52"/>
  <c r="L49" i="52" s="1"/>
  <c r="I52" i="50"/>
  <c r="G198" i="27"/>
  <c r="C49" i="50"/>
  <c r="K164" i="27"/>
  <c r="N245" i="52"/>
  <c r="S181" i="50"/>
  <c r="S189" i="52"/>
  <c r="K220" i="52"/>
  <c r="G153" i="52"/>
  <c r="C48" i="27"/>
  <c r="S132" i="52"/>
  <c r="K128" i="52"/>
  <c r="N68" i="27"/>
  <c r="I53" i="27"/>
  <c r="S223" i="52"/>
  <c r="C82" i="52"/>
  <c r="G9" i="52"/>
  <c r="N94" i="27"/>
  <c r="N128" i="52"/>
  <c r="C47" i="52"/>
  <c r="G248" i="50"/>
  <c r="N133" i="50"/>
  <c r="S163" i="50"/>
  <c r="C226" i="52"/>
  <c r="C183" i="52"/>
  <c r="I139" i="52"/>
  <c r="K183" i="52"/>
  <c r="N53" i="51"/>
  <c r="C198" i="52"/>
  <c r="K100" i="27"/>
  <c r="K49" i="50"/>
  <c r="G192" i="27"/>
  <c r="I12" i="51"/>
  <c r="C52" i="27"/>
  <c r="N241" i="52"/>
  <c r="N244" i="50"/>
  <c r="G79" i="27"/>
  <c r="S209" i="27"/>
  <c r="S156" i="52"/>
  <c r="N38" i="50"/>
  <c r="I64" i="27"/>
  <c r="S12" i="50"/>
  <c r="C255" i="50"/>
  <c r="N140" i="52"/>
  <c r="C224" i="27"/>
  <c r="C39" i="52"/>
  <c r="N47" i="50"/>
  <c r="N69" i="27"/>
  <c r="C19" i="51"/>
  <c r="S198" i="52"/>
  <c r="I213" i="52"/>
  <c r="K38" i="27"/>
  <c r="I197" i="52"/>
  <c r="N209" i="52"/>
  <c r="C164" i="27"/>
  <c r="K17" i="51"/>
  <c r="G40" i="48"/>
  <c r="G50" i="50"/>
  <c r="S39" i="51"/>
  <c r="S99" i="27"/>
  <c r="C133" i="27"/>
  <c r="G192" i="52"/>
  <c r="K186" i="50"/>
  <c r="K185" i="27"/>
  <c r="G9" i="51"/>
  <c r="S218" i="51"/>
  <c r="C241" i="52"/>
  <c r="G247" i="27"/>
  <c r="S15" i="52"/>
  <c r="S35" i="50"/>
  <c r="C128" i="52"/>
  <c r="C122" i="51"/>
  <c r="C39" i="48"/>
  <c r="I64" i="51"/>
  <c r="C214" i="51"/>
  <c r="S227" i="27"/>
  <c r="S123" i="52"/>
  <c r="S225" i="50"/>
  <c r="K188" i="50"/>
  <c r="I248" i="52"/>
  <c r="G127" i="50"/>
  <c r="C217" i="27"/>
  <c r="G251" i="50"/>
  <c r="G252" i="27"/>
  <c r="K227" i="27"/>
  <c r="N221" i="52"/>
  <c r="S218" i="27"/>
  <c r="S249" i="27"/>
  <c r="S194" i="50"/>
  <c r="G182" i="52"/>
  <c r="S97" i="27"/>
  <c r="C182" i="50"/>
  <c r="N183" i="52"/>
  <c r="N155" i="52"/>
  <c r="C183" i="50"/>
  <c r="K249" i="52"/>
  <c r="S166" i="52"/>
  <c r="S131" i="52"/>
  <c r="S254" i="50"/>
  <c r="I82" i="50"/>
  <c r="G46" i="52"/>
  <c r="C6" i="50"/>
  <c r="K131" i="50"/>
  <c r="K139" i="52"/>
  <c r="N195" i="52"/>
  <c r="G67" i="51"/>
  <c r="N242" i="51"/>
  <c r="K121" i="52"/>
  <c r="K251" i="50"/>
  <c r="G213" i="52"/>
  <c r="C105" i="51"/>
  <c r="N222" i="52"/>
  <c r="S158" i="52"/>
  <c r="I244" i="50"/>
  <c r="S40" i="48"/>
  <c r="G209" i="52"/>
  <c r="K5" i="50"/>
  <c r="G154" i="50"/>
  <c r="N167" i="50"/>
  <c r="G221" i="48"/>
  <c r="C21" i="48"/>
  <c r="S243" i="48"/>
  <c r="S67" i="27"/>
  <c r="N213" i="27"/>
  <c r="C111" i="50"/>
  <c r="C180" i="27"/>
  <c r="K80" i="52"/>
  <c r="G39" i="27"/>
  <c r="K254" i="27"/>
  <c r="K150" i="27"/>
  <c r="I100" i="52"/>
  <c r="G70" i="50"/>
  <c r="C162" i="52"/>
  <c r="S194" i="27"/>
  <c r="S222" i="50"/>
  <c r="I8" i="50"/>
  <c r="N106" i="50"/>
  <c r="I77" i="52"/>
  <c r="K255" i="50"/>
  <c r="N64" i="27"/>
  <c r="N97" i="27"/>
  <c r="O97" i="27" s="1"/>
  <c r="I70" i="27"/>
  <c r="K125" i="27"/>
  <c r="C41" i="27"/>
  <c r="K180" i="50"/>
  <c r="C154" i="52"/>
  <c r="S75" i="51"/>
  <c r="C210" i="52"/>
  <c r="S17" i="48"/>
  <c r="C195" i="50"/>
  <c r="N5" i="51"/>
  <c r="S98" i="27"/>
  <c r="G72" i="27"/>
  <c r="I51" i="52"/>
  <c r="G38" i="52"/>
  <c r="S20" i="52"/>
  <c r="G14" i="52"/>
  <c r="I45" i="52"/>
  <c r="S43" i="51"/>
  <c r="N165" i="27"/>
  <c r="I138" i="52"/>
  <c r="I110" i="50"/>
  <c r="K9" i="50"/>
  <c r="C132" i="52"/>
  <c r="S180" i="52"/>
  <c r="I254" i="50"/>
  <c r="G191" i="52"/>
  <c r="G130" i="52"/>
  <c r="S133" i="52"/>
  <c r="I123" i="50"/>
  <c r="G167" i="50"/>
  <c r="N128" i="27"/>
  <c r="I77" i="50"/>
  <c r="N218" i="52"/>
  <c r="K68" i="51"/>
  <c r="G209" i="27"/>
  <c r="N49" i="50"/>
  <c r="C44" i="48"/>
  <c r="G76" i="27"/>
  <c r="C42" i="51"/>
  <c r="K226" i="48"/>
  <c r="S126" i="51"/>
  <c r="G82" i="51"/>
  <c r="S129" i="27"/>
  <c r="S8" i="50"/>
  <c r="N251" i="52"/>
  <c r="G183" i="50"/>
  <c r="C92" i="52"/>
  <c r="N154" i="50"/>
  <c r="C121" i="52"/>
  <c r="K225" i="50"/>
  <c r="I187" i="27"/>
  <c r="S246" i="50"/>
  <c r="S239" i="27"/>
  <c r="G139" i="27"/>
  <c r="G41" i="52"/>
  <c r="C79" i="50"/>
  <c r="G156" i="50"/>
  <c r="S79" i="48"/>
  <c r="G179" i="27"/>
  <c r="K209" i="52"/>
  <c r="G140" i="52"/>
  <c r="I166" i="50"/>
  <c r="C97" i="52"/>
  <c r="S139" i="50"/>
  <c r="N216" i="27"/>
  <c r="I162" i="52"/>
  <c r="S104" i="27"/>
  <c r="I35" i="52"/>
  <c r="I124" i="50"/>
  <c r="C198" i="27"/>
  <c r="N208" i="52"/>
  <c r="C159" i="52"/>
  <c r="N226" i="50"/>
  <c r="N92" i="27"/>
  <c r="C155" i="52"/>
  <c r="N129" i="52"/>
  <c r="S109" i="50"/>
  <c r="I196" i="49"/>
  <c r="N246" i="52"/>
  <c r="C74" i="51"/>
  <c r="S254" i="52"/>
  <c r="C140" i="48"/>
  <c r="N36" i="50"/>
  <c r="G179" i="50"/>
  <c r="S81" i="52"/>
  <c r="K254" i="49"/>
  <c r="I193" i="51"/>
  <c r="I167" i="50"/>
  <c r="K22" i="50"/>
  <c r="I37" i="50"/>
  <c r="S138" i="50"/>
  <c r="K64" i="48"/>
  <c r="C247" i="50"/>
  <c r="I209" i="52"/>
  <c r="C80" i="51"/>
  <c r="G79" i="48"/>
  <c r="I242" i="52"/>
  <c r="S64" i="52"/>
  <c r="I96" i="52"/>
  <c r="S216" i="50"/>
  <c r="N189" i="50"/>
  <c r="I218" i="48"/>
  <c r="I107" i="51"/>
  <c r="C103" i="51"/>
  <c r="I99" i="51"/>
  <c r="N197" i="52"/>
  <c r="C221" i="50"/>
  <c r="S124" i="50"/>
  <c r="S52" i="27"/>
  <c r="C192" i="51"/>
  <c r="N17" i="52"/>
  <c r="C9" i="51"/>
  <c r="S186" i="27"/>
  <c r="S5" i="27"/>
  <c r="C161" i="27"/>
  <c r="G252" i="52"/>
  <c r="S75" i="27"/>
  <c r="I67" i="50"/>
  <c r="N34" i="52"/>
  <c r="N67" i="50"/>
  <c r="G247" i="51"/>
  <c r="I68" i="50"/>
  <c r="K109" i="51"/>
  <c r="I157" i="52"/>
  <c r="S191" i="52"/>
  <c r="K34" i="52"/>
  <c r="I198" i="27"/>
  <c r="S218" i="52"/>
  <c r="C224" i="52"/>
  <c r="C77" i="27"/>
  <c r="K109" i="27"/>
  <c r="N11" i="50"/>
  <c r="G63" i="27"/>
  <c r="I131" i="52"/>
  <c r="G218" i="50"/>
  <c r="K210" i="50"/>
  <c r="C241" i="50"/>
  <c r="I239" i="51"/>
  <c r="N77" i="52"/>
  <c r="G76" i="48"/>
  <c r="N24" i="52"/>
  <c r="S6" i="52"/>
  <c r="S110" i="50"/>
  <c r="K76" i="27"/>
  <c r="L76" i="27" s="1"/>
  <c r="C151" i="27"/>
  <c r="G181" i="27"/>
  <c r="G80" i="27"/>
  <c r="I252" i="52"/>
  <c r="K39" i="52"/>
  <c r="G34" i="52"/>
  <c r="N42" i="52"/>
  <c r="C194" i="52"/>
  <c r="G16" i="52"/>
  <c r="K70" i="52"/>
  <c r="K183" i="51"/>
  <c r="I107" i="49"/>
  <c r="C196" i="27"/>
  <c r="S11" i="50"/>
  <c r="I211" i="27"/>
  <c r="S77" i="52"/>
  <c r="S50" i="27"/>
  <c r="S49" i="50"/>
  <c r="K195" i="50"/>
  <c r="G34" i="51"/>
  <c r="I97" i="27"/>
  <c r="C195" i="52"/>
  <c r="K223" i="52"/>
  <c r="G158" i="27"/>
  <c r="C40" i="52"/>
  <c r="C245" i="52"/>
  <c r="C68" i="52"/>
  <c r="C246" i="51"/>
  <c r="G76" i="52"/>
  <c r="S241" i="52"/>
  <c r="K123" i="50"/>
  <c r="I47" i="50"/>
  <c r="C36" i="52"/>
  <c r="K160" i="51"/>
  <c r="I166" i="52"/>
  <c r="K138" i="50"/>
  <c r="S253" i="27"/>
  <c r="I80" i="52"/>
  <c r="I109" i="50"/>
  <c r="I240" i="27"/>
  <c r="S5" i="50"/>
  <c r="I208" i="52"/>
  <c r="N95" i="51"/>
  <c r="I105" i="48"/>
  <c r="G81" i="52"/>
  <c r="G13" i="51"/>
  <c r="C212" i="27"/>
  <c r="C44" i="50"/>
  <c r="S223" i="27"/>
  <c r="I126" i="50"/>
  <c r="K221" i="50"/>
  <c r="K8" i="51"/>
  <c r="C238" i="27"/>
  <c r="C249" i="27"/>
  <c r="K69" i="50"/>
  <c r="I224" i="27"/>
  <c r="N132" i="50"/>
  <c r="C219" i="52"/>
  <c r="N98" i="51"/>
  <c r="I226" i="52"/>
  <c r="S154" i="27"/>
  <c r="I241" i="50"/>
  <c r="K35" i="27"/>
  <c r="N208" i="51"/>
  <c r="K191" i="51"/>
  <c r="N139" i="50"/>
  <c r="I104" i="27"/>
  <c r="I8" i="48"/>
  <c r="K161" i="52"/>
  <c r="S167" i="27"/>
  <c r="N194" i="27"/>
  <c r="C101" i="50"/>
  <c r="G169" i="52"/>
  <c r="N130" i="50"/>
  <c r="N7" i="51"/>
  <c r="N218" i="50"/>
  <c r="K14" i="50"/>
  <c r="I214" i="50"/>
  <c r="I96" i="50"/>
  <c r="I182" i="52"/>
  <c r="S223" i="50"/>
  <c r="S14" i="51"/>
  <c r="K250" i="50"/>
  <c r="C111" i="51"/>
  <c r="C251" i="51"/>
  <c r="C152" i="51"/>
  <c r="K210" i="52"/>
  <c r="G221" i="50"/>
  <c r="I251" i="48"/>
  <c r="G212" i="48"/>
  <c r="N52" i="48"/>
  <c r="I216" i="27"/>
  <c r="C40" i="48"/>
  <c r="C17" i="52"/>
  <c r="K238" i="27"/>
  <c r="C79" i="27"/>
  <c r="N43" i="52"/>
  <c r="K193" i="52"/>
  <c r="N68" i="52"/>
  <c r="C186" i="27"/>
  <c r="S74" i="50"/>
  <c r="N63" i="27"/>
  <c r="C169" i="50"/>
  <c r="S68" i="27"/>
  <c r="I102" i="52"/>
  <c r="C106" i="52"/>
  <c r="I94" i="52"/>
  <c r="K224" i="50"/>
  <c r="C254" i="48"/>
  <c r="G78" i="27"/>
  <c r="S106" i="27"/>
  <c r="N220" i="27"/>
  <c r="N37" i="50"/>
  <c r="I49" i="27"/>
  <c r="C127" i="27"/>
  <c r="I36" i="27"/>
  <c r="C74" i="50"/>
  <c r="K48" i="27"/>
  <c r="C111" i="27"/>
  <c r="N169" i="51"/>
  <c r="K181" i="27"/>
  <c r="N95" i="52"/>
  <c r="I36" i="52"/>
  <c r="N37" i="27"/>
  <c r="S180" i="27"/>
  <c r="N14" i="52"/>
  <c r="I256" i="27"/>
  <c r="G193" i="27"/>
  <c r="S124" i="52"/>
  <c r="S242" i="52"/>
  <c r="G162" i="27"/>
  <c r="I185" i="27"/>
  <c r="I211" i="50"/>
  <c r="G255" i="27"/>
  <c r="K95" i="50"/>
  <c r="C78" i="50"/>
  <c r="G239" i="50"/>
  <c r="G52" i="50"/>
  <c r="C156" i="51"/>
  <c r="S108" i="27"/>
  <c r="N75" i="51"/>
  <c r="K101" i="52"/>
  <c r="S243" i="52"/>
  <c r="G101" i="52"/>
  <c r="C191" i="27"/>
  <c r="I107" i="27"/>
  <c r="K19" i="50"/>
  <c r="S169" i="52"/>
  <c r="G165" i="50"/>
  <c r="C49" i="27"/>
  <c r="K75" i="52"/>
  <c r="S188" i="52"/>
  <c r="N108" i="52"/>
  <c r="G100" i="50"/>
  <c r="N110" i="52"/>
  <c r="O110" i="52" s="1"/>
  <c r="K10" i="50"/>
  <c r="S183" i="50"/>
  <c r="G45" i="52"/>
  <c r="G157" i="52"/>
  <c r="I45" i="50"/>
  <c r="N111" i="52"/>
  <c r="N123" i="52"/>
  <c r="I40" i="51"/>
  <c r="K39" i="50"/>
  <c r="G186" i="50"/>
  <c r="I96" i="27"/>
  <c r="S249" i="50"/>
  <c r="G49" i="52"/>
  <c r="K249" i="27"/>
  <c r="K98" i="27"/>
  <c r="L98" i="27" s="1"/>
  <c r="N251" i="51"/>
  <c r="I135" i="50"/>
  <c r="G95" i="52"/>
  <c r="K256" i="27"/>
  <c r="N5" i="48"/>
  <c r="N79" i="50"/>
  <c r="C77" i="50"/>
  <c r="S150" i="27"/>
  <c r="N249" i="50"/>
  <c r="I245" i="52"/>
  <c r="S23" i="51"/>
  <c r="C78" i="27"/>
  <c r="G121" i="52"/>
  <c r="N130" i="52"/>
  <c r="G241" i="27"/>
  <c r="N212" i="50"/>
  <c r="G78" i="48"/>
  <c r="C73" i="51"/>
  <c r="K138" i="52"/>
  <c r="K102" i="52"/>
  <c r="K53" i="52"/>
  <c r="I243" i="52"/>
  <c r="G129" i="50"/>
  <c r="I156" i="52"/>
  <c r="S103" i="27"/>
  <c r="I240" i="52"/>
  <c r="C138" i="27"/>
  <c r="G241" i="52"/>
  <c r="C137" i="52"/>
  <c r="C196" i="50"/>
  <c r="S127" i="51"/>
  <c r="K38" i="48"/>
  <c r="K166" i="51"/>
  <c r="S182" i="52"/>
  <c r="S163" i="27"/>
  <c r="K254" i="52"/>
  <c r="I63" i="50"/>
  <c r="G76" i="50"/>
  <c r="C109" i="27"/>
  <c r="I34" i="51"/>
  <c r="G217" i="50"/>
  <c r="I51" i="51"/>
  <c r="C250" i="52"/>
  <c r="S98" i="50"/>
  <c r="C137" i="51"/>
  <c r="K213" i="27"/>
  <c r="I20" i="51"/>
  <c r="G224" i="48"/>
  <c r="N161" i="51"/>
  <c r="G183" i="48"/>
  <c r="K193" i="27"/>
  <c r="S190" i="52"/>
  <c r="N19" i="52"/>
  <c r="K159" i="27"/>
  <c r="I109" i="27"/>
  <c r="G66" i="52"/>
  <c r="I111" i="50"/>
  <c r="I191" i="27"/>
  <c r="C190" i="27"/>
  <c r="G227" i="27"/>
  <c r="K140" i="51"/>
  <c r="N100" i="27"/>
  <c r="I7" i="51"/>
  <c r="N64" i="50"/>
  <c r="C227" i="50"/>
  <c r="N189" i="52"/>
  <c r="K76" i="50"/>
  <c r="C193" i="27"/>
  <c r="G249" i="50"/>
  <c r="G187" i="27"/>
  <c r="K122" i="27"/>
  <c r="L122" i="27" s="1"/>
  <c r="I225" i="27"/>
  <c r="K50" i="51"/>
  <c r="I241" i="27"/>
  <c r="C70" i="27"/>
  <c r="I155" i="27"/>
  <c r="S77" i="50"/>
  <c r="G126" i="27"/>
  <c r="G245" i="52"/>
  <c r="C81" i="52"/>
  <c r="C76" i="52"/>
  <c r="I137" i="27"/>
  <c r="K152" i="27"/>
  <c r="I22" i="52"/>
  <c r="N93" i="52"/>
  <c r="K161" i="51"/>
  <c r="I50" i="50"/>
  <c r="N160" i="27"/>
  <c r="I219" i="50"/>
  <c r="C125" i="27"/>
  <c r="G34" i="27"/>
  <c r="N251" i="27"/>
  <c r="I238" i="50"/>
  <c r="K50" i="52"/>
  <c r="I38" i="52"/>
  <c r="S9" i="50"/>
  <c r="C93" i="27"/>
  <c r="I66" i="27"/>
  <c r="S121" i="27"/>
  <c r="C39" i="50"/>
  <c r="N124" i="50"/>
  <c r="I221" i="27"/>
  <c r="G187" i="50"/>
  <c r="N181" i="52"/>
  <c r="S238" i="50"/>
  <c r="K79" i="27"/>
  <c r="N252" i="50"/>
  <c r="I34" i="27"/>
  <c r="G220" i="27"/>
  <c r="C106" i="27"/>
  <c r="N254" i="52"/>
  <c r="C20" i="51"/>
  <c r="N150" i="52"/>
  <c r="G65" i="51"/>
  <c r="C130" i="51"/>
  <c r="C48" i="51"/>
  <c r="G67" i="50"/>
  <c r="K238" i="52"/>
  <c r="K94" i="50"/>
  <c r="I225" i="50"/>
  <c r="K187" i="51"/>
  <c r="G103" i="52"/>
  <c r="N213" i="52"/>
  <c r="C252" i="27"/>
  <c r="K103" i="52"/>
  <c r="K63" i="52"/>
  <c r="N65" i="52"/>
  <c r="S210" i="48"/>
  <c r="N10" i="52"/>
  <c r="O10" i="52" s="1"/>
  <c r="K190" i="51"/>
  <c r="C215" i="50"/>
  <c r="I100" i="51"/>
  <c r="G96" i="48"/>
  <c r="N99" i="52"/>
  <c r="S67" i="50"/>
  <c r="S72" i="52"/>
  <c r="G197" i="50"/>
  <c r="N248" i="27"/>
  <c r="G184" i="27"/>
  <c r="S198" i="27"/>
  <c r="G208" i="27"/>
  <c r="K41" i="27"/>
  <c r="N53" i="52"/>
  <c r="I253" i="27"/>
  <c r="I139" i="27"/>
  <c r="N208" i="27"/>
  <c r="K70" i="48"/>
  <c r="G216" i="51"/>
  <c r="K188" i="27"/>
  <c r="I223" i="27"/>
  <c r="C243" i="27"/>
  <c r="S17" i="50"/>
  <c r="S105" i="52"/>
  <c r="N24" i="50"/>
  <c r="K100" i="52"/>
  <c r="K71" i="50"/>
  <c r="S181" i="27"/>
  <c r="K247" i="27"/>
  <c r="S47" i="52"/>
  <c r="N14" i="50"/>
  <c r="N249" i="27"/>
  <c r="C253" i="50"/>
  <c r="K165" i="52"/>
  <c r="C123" i="50"/>
  <c r="S225" i="27"/>
  <c r="S241" i="48"/>
  <c r="I164" i="52"/>
  <c r="C123" i="51"/>
  <c r="G99" i="27"/>
  <c r="K152" i="50"/>
  <c r="G8" i="52"/>
  <c r="I254" i="51"/>
  <c r="S74" i="51"/>
  <c r="G109" i="52"/>
  <c r="I182" i="48"/>
  <c r="N155" i="27"/>
  <c r="I99" i="50"/>
  <c r="N186" i="48"/>
  <c r="G159" i="51"/>
  <c r="C104" i="48"/>
  <c r="K237" i="52"/>
  <c r="N130" i="27"/>
  <c r="I195" i="52"/>
  <c r="I179" i="52"/>
  <c r="K18" i="51"/>
  <c r="N106" i="52"/>
  <c r="G98" i="50"/>
  <c r="K240" i="50"/>
  <c r="I168" i="51"/>
  <c r="S102" i="52"/>
  <c r="N252" i="27"/>
  <c r="N50" i="50"/>
  <c r="S66" i="27"/>
  <c r="I95" i="52"/>
  <c r="I128" i="51"/>
  <c r="S82" i="51"/>
  <c r="K227" i="50"/>
  <c r="G70" i="27"/>
  <c r="K253" i="27"/>
  <c r="C41" i="52"/>
  <c r="G181" i="50"/>
  <c r="C6" i="52"/>
  <c r="C11" i="50"/>
  <c r="C245" i="27"/>
  <c r="C101" i="52"/>
  <c r="S110" i="27"/>
  <c r="I186" i="50"/>
  <c r="N151" i="50"/>
  <c r="G99" i="52"/>
  <c r="I213" i="50"/>
  <c r="S246" i="48"/>
  <c r="S154" i="50"/>
  <c r="N219" i="50"/>
  <c r="N150" i="27"/>
  <c r="S10" i="50"/>
  <c r="K92" i="52"/>
  <c r="G169" i="51"/>
  <c r="N212" i="27"/>
  <c r="I208" i="50"/>
  <c r="N133" i="52"/>
  <c r="G156" i="52"/>
  <c r="I186" i="52"/>
  <c r="C220" i="50"/>
  <c r="G196" i="50"/>
  <c r="N153" i="52"/>
  <c r="S8" i="51"/>
  <c r="S49" i="51"/>
  <c r="S140" i="50"/>
  <c r="N121" i="50"/>
  <c r="N223" i="27"/>
  <c r="N134" i="27"/>
  <c r="I44" i="50"/>
  <c r="I14" i="51"/>
  <c r="N139" i="52"/>
  <c r="C8" i="51"/>
  <c r="N6" i="50"/>
  <c r="N65" i="51"/>
  <c r="N8" i="50"/>
  <c r="N99" i="50"/>
  <c r="C210" i="50"/>
  <c r="I249" i="51"/>
  <c r="N17" i="48"/>
  <c r="K12" i="48"/>
  <c r="G45" i="48"/>
  <c r="G214" i="52"/>
  <c r="I73" i="27"/>
  <c r="I20" i="50"/>
  <c r="K9" i="51"/>
  <c r="G42" i="52"/>
  <c r="S42" i="50"/>
  <c r="I80" i="50"/>
  <c r="K167" i="50"/>
  <c r="N20" i="51"/>
  <c r="K162" i="50"/>
  <c r="I108" i="51"/>
  <c r="N34" i="51"/>
  <c r="G15" i="51"/>
  <c r="G197" i="51"/>
  <c r="C218" i="50"/>
  <c r="G250" i="50"/>
  <c r="C248" i="52"/>
  <c r="I82" i="27"/>
  <c r="C157" i="50"/>
  <c r="K195" i="27"/>
  <c r="I154" i="50"/>
  <c r="G217" i="52"/>
  <c r="K169" i="51"/>
  <c r="N180" i="50"/>
  <c r="I105" i="51"/>
  <c r="K211" i="50"/>
  <c r="K190" i="50"/>
  <c r="S159" i="50"/>
  <c r="C253" i="48"/>
  <c r="N82" i="48"/>
  <c r="G187" i="48"/>
  <c r="K49" i="51"/>
  <c r="S80" i="50"/>
  <c r="C250" i="50"/>
  <c r="I38" i="51"/>
  <c r="K241" i="50"/>
  <c r="G109" i="50"/>
  <c r="K216" i="52"/>
  <c r="C16" i="51"/>
  <c r="C227" i="52"/>
  <c r="S73" i="51"/>
  <c r="C255" i="48"/>
  <c r="G155" i="48"/>
  <c r="N105" i="51"/>
  <c r="G185" i="50"/>
  <c r="N101" i="27"/>
  <c r="G183" i="27"/>
  <c r="S48" i="50"/>
  <c r="S194" i="51"/>
  <c r="N63" i="51"/>
  <c r="C69" i="50"/>
  <c r="G224" i="49"/>
  <c r="S45" i="49"/>
  <c r="I5" i="49"/>
  <c r="G70" i="51"/>
  <c r="C160" i="48"/>
  <c r="K53" i="51"/>
  <c r="N194" i="48"/>
  <c r="C190" i="51"/>
  <c r="N38" i="49"/>
  <c r="I97" i="48"/>
  <c r="S212" i="48"/>
  <c r="C249" i="52"/>
  <c r="K218" i="50"/>
  <c r="N194" i="52"/>
  <c r="K159" i="52"/>
  <c r="I124" i="52"/>
  <c r="C188" i="50"/>
  <c r="G239" i="27"/>
  <c r="S97" i="52"/>
  <c r="S134" i="52"/>
  <c r="S45" i="27"/>
  <c r="N5" i="52"/>
  <c r="K157" i="52"/>
  <c r="K241" i="27"/>
  <c r="G5" i="52"/>
  <c r="G44" i="51"/>
  <c r="K182" i="50"/>
  <c r="G64" i="50"/>
  <c r="N129" i="27"/>
  <c r="G151" i="52"/>
  <c r="G156" i="27"/>
  <c r="S187" i="50"/>
  <c r="N219" i="27"/>
  <c r="N51" i="27"/>
  <c r="S224" i="52"/>
  <c r="C155" i="50"/>
  <c r="C15" i="52"/>
  <c r="S161" i="27"/>
  <c r="I108" i="52"/>
  <c r="K217" i="50"/>
  <c r="N167" i="52"/>
  <c r="N185" i="50"/>
  <c r="S82" i="50"/>
  <c r="C216" i="48"/>
  <c r="N11" i="52"/>
  <c r="S238" i="27"/>
  <c r="K198" i="27"/>
  <c r="C94" i="51"/>
  <c r="I209" i="27"/>
  <c r="N9" i="52"/>
  <c r="O9" i="52" s="1"/>
  <c r="N12" i="50"/>
  <c r="I152" i="52"/>
  <c r="K67" i="27"/>
  <c r="N249" i="52"/>
  <c r="I183" i="52"/>
  <c r="S253" i="50"/>
  <c r="N217" i="52"/>
  <c r="G130" i="50"/>
  <c r="S50" i="50"/>
  <c r="C161" i="48"/>
  <c r="K214" i="50"/>
  <c r="I72" i="27"/>
  <c r="K51" i="27"/>
  <c r="N241" i="50"/>
  <c r="G135" i="52"/>
  <c r="K64" i="50"/>
  <c r="K159" i="51"/>
  <c r="G238" i="52"/>
  <c r="C249" i="50"/>
  <c r="G181" i="52"/>
  <c r="N81" i="51"/>
  <c r="K123" i="51"/>
  <c r="C95" i="50"/>
  <c r="K103" i="51"/>
  <c r="C71" i="50"/>
  <c r="K93" i="49"/>
  <c r="I220" i="52"/>
  <c r="C130" i="27"/>
  <c r="G139" i="52"/>
  <c r="N238" i="52"/>
  <c r="I191" i="50"/>
  <c r="G107" i="52"/>
  <c r="G252" i="50"/>
  <c r="K155" i="52"/>
  <c r="C156" i="50"/>
  <c r="K243" i="52"/>
  <c r="N181" i="50"/>
  <c r="C254" i="52"/>
  <c r="K34" i="50"/>
  <c r="N182" i="51"/>
  <c r="G105" i="50"/>
  <c r="G108" i="49"/>
  <c r="N159" i="50"/>
  <c r="C93" i="52"/>
  <c r="K240" i="52"/>
  <c r="G123" i="52"/>
  <c r="C209" i="52"/>
  <c r="S214" i="50"/>
  <c r="C248" i="51"/>
  <c r="C22" i="50"/>
  <c r="K161" i="48"/>
  <c r="K213" i="51"/>
  <c r="K100" i="50"/>
  <c r="N208" i="50"/>
  <c r="C241" i="51"/>
  <c r="K75" i="51"/>
  <c r="S195" i="51"/>
  <c r="I48" i="51"/>
  <c r="N108" i="50"/>
  <c r="N212" i="52"/>
  <c r="G224" i="51"/>
  <c r="K219" i="52"/>
  <c r="K196" i="50"/>
  <c r="I223" i="50"/>
  <c r="G192" i="50"/>
  <c r="C224" i="50"/>
  <c r="I197" i="50"/>
  <c r="C150" i="51"/>
  <c r="K19" i="48"/>
  <c r="K47" i="48"/>
  <c r="C254" i="50"/>
  <c r="G127" i="27"/>
  <c r="I216" i="52"/>
  <c r="S160" i="50"/>
  <c r="I13" i="51"/>
  <c r="N49" i="48"/>
  <c r="N185" i="51"/>
  <c r="C124" i="50"/>
  <c r="C6" i="48"/>
  <c r="K155" i="50"/>
  <c r="N81" i="50"/>
  <c r="G188" i="51"/>
  <c r="G167" i="51"/>
  <c r="S212" i="50"/>
  <c r="S42" i="51"/>
  <c r="K40" i="48"/>
  <c r="K110" i="51"/>
  <c r="G138" i="48"/>
  <c r="I135" i="52"/>
  <c r="I53" i="50"/>
  <c r="I40" i="50"/>
  <c r="I78" i="52"/>
  <c r="K44" i="52"/>
  <c r="I181" i="52"/>
  <c r="K186" i="51"/>
  <c r="C44" i="52"/>
  <c r="G94" i="50"/>
  <c r="N251" i="50"/>
  <c r="K139" i="50"/>
  <c r="G65" i="27"/>
  <c r="K73" i="27"/>
  <c r="C22" i="52"/>
  <c r="S20" i="50"/>
  <c r="S20" i="51"/>
  <c r="S34" i="27"/>
  <c r="C252" i="52"/>
  <c r="G131" i="52"/>
  <c r="C214" i="27"/>
  <c r="G108" i="52"/>
  <c r="S107" i="50"/>
  <c r="K217" i="49"/>
  <c r="K127" i="52"/>
  <c r="I40" i="52"/>
  <c r="K37" i="52"/>
  <c r="C223" i="49"/>
  <c r="N80" i="52"/>
  <c r="G133" i="27"/>
  <c r="N41" i="50"/>
  <c r="C134" i="52"/>
  <c r="I197" i="27"/>
  <c r="N36" i="52"/>
  <c r="S21" i="52"/>
  <c r="N135" i="52"/>
  <c r="C181" i="27"/>
  <c r="G136" i="52"/>
  <c r="I226" i="27"/>
  <c r="N129" i="51"/>
  <c r="S45" i="50"/>
  <c r="K36" i="52"/>
  <c r="S45" i="52"/>
  <c r="I107" i="48"/>
  <c r="C136" i="50"/>
  <c r="I64" i="52"/>
  <c r="K129" i="52"/>
  <c r="K154" i="51"/>
  <c r="K160" i="52"/>
  <c r="S23" i="50"/>
  <c r="C51" i="48"/>
  <c r="S68" i="50"/>
  <c r="N19" i="51"/>
  <c r="G239" i="52"/>
  <c r="K73" i="50"/>
  <c r="I210" i="50"/>
  <c r="I76" i="50"/>
  <c r="G194" i="51"/>
  <c r="K42" i="48"/>
  <c r="N215" i="48"/>
  <c r="I189" i="51"/>
  <c r="S34" i="52"/>
  <c r="C186" i="52"/>
  <c r="K242" i="50"/>
  <c r="C256" i="50"/>
  <c r="N211" i="50"/>
  <c r="S48" i="48"/>
  <c r="N130" i="48"/>
  <c r="N130" i="51"/>
  <c r="C67" i="52"/>
  <c r="N100" i="51"/>
  <c r="C76" i="50"/>
  <c r="N197" i="50"/>
  <c r="N222" i="50"/>
  <c r="C238" i="51"/>
  <c r="K74" i="49"/>
  <c r="K105" i="50"/>
  <c r="G82" i="27"/>
  <c r="I150" i="51"/>
  <c r="K167" i="52"/>
  <c r="I94" i="50"/>
  <c r="S243" i="50"/>
  <c r="G95" i="51"/>
  <c r="C182" i="52"/>
  <c r="N134" i="51"/>
  <c r="S11" i="52"/>
  <c r="I18" i="48"/>
  <c r="S80" i="52"/>
  <c r="S76" i="52"/>
  <c r="G246" i="51"/>
  <c r="S13" i="48"/>
  <c r="S153" i="49"/>
  <c r="S35" i="51"/>
  <c r="G40" i="50"/>
  <c r="K244" i="48"/>
  <c r="G53" i="50"/>
  <c r="C186" i="49"/>
  <c r="K169" i="52"/>
  <c r="L169" i="52" s="1"/>
  <c r="G242" i="51"/>
  <c r="I161" i="50"/>
  <c r="C121" i="50"/>
  <c r="N38" i="51"/>
  <c r="S244" i="51"/>
  <c r="C101" i="49"/>
  <c r="S180" i="51"/>
  <c r="C69" i="52"/>
  <c r="N250" i="50"/>
  <c r="C99" i="51"/>
  <c r="N194" i="50"/>
  <c r="G16" i="50"/>
  <c r="K38" i="50"/>
  <c r="S219" i="50"/>
  <c r="G73" i="48"/>
  <c r="G110" i="50"/>
  <c r="C42" i="50"/>
  <c r="I216" i="50"/>
  <c r="N122" i="51"/>
  <c r="C182" i="48"/>
  <c r="N99" i="51"/>
  <c r="C168" i="52"/>
  <c r="C166" i="51"/>
  <c r="S253" i="48"/>
  <c r="S68" i="51"/>
  <c r="K66" i="52"/>
  <c r="I165" i="52"/>
  <c r="G150" i="52"/>
  <c r="I107" i="52"/>
  <c r="S217" i="27"/>
  <c r="G136" i="27"/>
  <c r="S248" i="27"/>
  <c r="K124" i="52"/>
  <c r="K184" i="27"/>
  <c r="G240" i="50"/>
  <c r="I248" i="50"/>
  <c r="C81" i="51"/>
  <c r="C95" i="52"/>
  <c r="S140" i="52"/>
  <c r="C239" i="51"/>
  <c r="N111" i="50"/>
  <c r="G154" i="27"/>
  <c r="K77" i="52"/>
  <c r="S47" i="27"/>
  <c r="C80" i="50"/>
  <c r="I63" i="52"/>
  <c r="I185" i="52"/>
  <c r="I159" i="52"/>
  <c r="S237" i="27"/>
  <c r="C38" i="27"/>
  <c r="K179" i="52"/>
  <c r="N104" i="52"/>
  <c r="S189" i="27"/>
  <c r="N191" i="52"/>
  <c r="G43" i="51"/>
  <c r="N95" i="50"/>
  <c r="C96" i="51"/>
  <c r="S100" i="52"/>
  <c r="K157" i="27"/>
  <c r="C34" i="52"/>
  <c r="N188" i="50"/>
  <c r="I68" i="52"/>
  <c r="N243" i="52"/>
  <c r="S184" i="51"/>
  <c r="K253" i="52"/>
  <c r="C104" i="27"/>
  <c r="N211" i="27"/>
  <c r="I7" i="52"/>
  <c r="S95" i="52"/>
  <c r="K197" i="27"/>
  <c r="C98" i="50"/>
  <c r="C93" i="50"/>
  <c r="K150" i="51"/>
  <c r="I41" i="50"/>
  <c r="C128" i="27"/>
  <c r="I108" i="50"/>
  <c r="K136" i="50"/>
  <c r="C34" i="51"/>
  <c r="G11" i="51"/>
  <c r="I49" i="51"/>
  <c r="S50" i="51"/>
  <c r="C18" i="51"/>
  <c r="I253" i="52"/>
  <c r="I78" i="51"/>
  <c r="I168" i="52"/>
  <c r="I184" i="52"/>
  <c r="I21" i="51"/>
  <c r="N70" i="51"/>
  <c r="I243" i="51"/>
  <c r="S123" i="50"/>
  <c r="C137" i="27"/>
  <c r="I160" i="52"/>
  <c r="S162" i="52"/>
  <c r="G164" i="51"/>
  <c r="I70" i="50"/>
  <c r="K107" i="51"/>
  <c r="N210" i="27"/>
  <c r="N253" i="48"/>
  <c r="N219" i="52"/>
  <c r="K211" i="48"/>
  <c r="K162" i="52"/>
  <c r="K82" i="52"/>
  <c r="C51" i="51"/>
  <c r="S169" i="48"/>
  <c r="I240" i="49"/>
  <c r="I104" i="48"/>
  <c r="G160" i="52"/>
  <c r="K65" i="50"/>
  <c r="G23" i="52"/>
  <c r="C107" i="51"/>
  <c r="S44" i="52"/>
  <c r="I216" i="48"/>
  <c r="I17" i="50"/>
  <c r="G179" i="51"/>
  <c r="S238" i="52"/>
  <c r="C75" i="48"/>
  <c r="C184" i="51"/>
  <c r="S103" i="50"/>
  <c r="I77" i="51"/>
  <c r="I94" i="48"/>
  <c r="N226" i="48"/>
  <c r="I137" i="51"/>
  <c r="K47" i="50"/>
  <c r="N101" i="51"/>
  <c r="S79" i="52"/>
  <c r="I150" i="48"/>
  <c r="C214" i="50"/>
  <c r="C73" i="48"/>
  <c r="C132" i="51"/>
  <c r="C246" i="50"/>
  <c r="I255" i="49"/>
  <c r="C97" i="51"/>
  <c r="N189" i="49"/>
  <c r="G150" i="27"/>
  <c r="N52" i="27"/>
  <c r="K164" i="52"/>
  <c r="G42" i="50"/>
  <c r="C108" i="51"/>
  <c r="G140" i="50"/>
  <c r="S124" i="51"/>
  <c r="K238" i="48"/>
  <c r="C37" i="48"/>
  <c r="G40" i="49"/>
  <c r="S15" i="51"/>
  <c r="N184" i="52"/>
  <c r="O184" i="52" s="1"/>
  <c r="I198" i="51"/>
  <c r="S75" i="50"/>
  <c r="N212" i="51"/>
  <c r="C124" i="51"/>
  <c r="I41" i="48"/>
  <c r="I108" i="49"/>
  <c r="K152" i="49"/>
  <c r="N94" i="52"/>
  <c r="O94" i="52" s="1"/>
  <c r="G103" i="27"/>
  <c r="N184" i="27"/>
  <c r="I129" i="51"/>
  <c r="N80" i="27"/>
  <c r="N254" i="50"/>
  <c r="I128" i="52"/>
  <c r="S100" i="50"/>
  <c r="K42" i="52"/>
  <c r="G217" i="27"/>
  <c r="I15" i="52"/>
  <c r="N66" i="27"/>
  <c r="S73" i="52"/>
  <c r="S42" i="48"/>
  <c r="I220" i="51"/>
  <c r="S96" i="50"/>
  <c r="N132" i="52"/>
  <c r="S193" i="52"/>
  <c r="I43" i="50"/>
  <c r="N163" i="51"/>
  <c r="G77" i="52"/>
  <c r="S249" i="52"/>
  <c r="N162" i="52"/>
  <c r="S239" i="52"/>
  <c r="I136" i="27"/>
  <c r="S40" i="50"/>
  <c r="S224" i="50"/>
  <c r="N185" i="27"/>
  <c r="S250" i="50"/>
  <c r="I209" i="49"/>
  <c r="C38" i="50"/>
  <c r="G157" i="51"/>
  <c r="C208" i="27"/>
  <c r="N8" i="52"/>
  <c r="K107" i="50"/>
  <c r="K140" i="50"/>
  <c r="G19" i="52"/>
  <c r="K222" i="50"/>
  <c r="I241" i="52"/>
  <c r="S193" i="50"/>
  <c r="K108" i="52"/>
  <c r="K245" i="52"/>
  <c r="N69" i="52"/>
  <c r="C210" i="27"/>
  <c r="G155" i="52"/>
  <c r="S53" i="51"/>
  <c r="K34" i="51"/>
  <c r="S67" i="48"/>
  <c r="C242" i="50"/>
  <c r="K65" i="27"/>
  <c r="G237" i="52"/>
  <c r="K48" i="52"/>
  <c r="N166" i="50"/>
  <c r="N15" i="51"/>
  <c r="I157" i="48"/>
  <c r="G15" i="50"/>
  <c r="G134" i="50"/>
  <c r="K221" i="52"/>
  <c r="S45" i="51"/>
  <c r="N133" i="51"/>
  <c r="I194" i="50"/>
  <c r="K137" i="51"/>
  <c r="N216" i="51"/>
  <c r="I71" i="49"/>
  <c r="I38" i="27"/>
  <c r="C92" i="27"/>
  <c r="C17" i="50"/>
  <c r="K182" i="27"/>
  <c r="K169" i="50"/>
  <c r="S11" i="51"/>
  <c r="K93" i="50"/>
  <c r="C65" i="51"/>
  <c r="I222" i="50"/>
  <c r="K111" i="50"/>
  <c r="N168" i="48"/>
  <c r="I45" i="51"/>
  <c r="S128" i="51"/>
  <c r="N198" i="48"/>
  <c r="G64" i="51"/>
  <c r="C99" i="27"/>
  <c r="L99" i="27" s="1"/>
  <c r="I153" i="27"/>
  <c r="S38" i="27"/>
  <c r="N48" i="51"/>
  <c r="C254" i="27"/>
  <c r="G180" i="52"/>
  <c r="G15" i="48"/>
  <c r="G13" i="50"/>
  <c r="S227" i="50"/>
  <c r="G181" i="51"/>
  <c r="N134" i="52"/>
  <c r="I237" i="50"/>
  <c r="C94" i="50"/>
  <c r="N158" i="48"/>
  <c r="N63" i="48"/>
  <c r="K68" i="50"/>
  <c r="K16" i="50"/>
  <c r="K20" i="50"/>
  <c r="S198" i="50"/>
  <c r="G242" i="50"/>
  <c r="C222" i="52"/>
  <c r="C133" i="50"/>
  <c r="I135" i="51"/>
  <c r="G94" i="51"/>
  <c r="I92" i="51"/>
  <c r="S250" i="48"/>
  <c r="N251" i="49"/>
  <c r="G97" i="52"/>
  <c r="N9" i="51"/>
  <c r="K101" i="27"/>
  <c r="N240" i="52"/>
  <c r="K194" i="52"/>
  <c r="N40" i="51"/>
  <c r="I127" i="52"/>
  <c r="N163" i="50"/>
  <c r="K110" i="50"/>
  <c r="G151" i="50"/>
  <c r="I154" i="51"/>
  <c r="I165" i="50"/>
  <c r="S79" i="51"/>
  <c r="K103" i="50"/>
  <c r="I158" i="51"/>
  <c r="S109" i="51"/>
  <c r="G150" i="49"/>
  <c r="N70" i="50"/>
  <c r="S241" i="51"/>
  <c r="N209" i="48"/>
  <c r="G256" i="50"/>
  <c r="G134" i="51"/>
  <c r="I80" i="27"/>
  <c r="G225" i="27"/>
  <c r="G132" i="50"/>
  <c r="K185" i="52"/>
  <c r="C197" i="27"/>
  <c r="G213" i="27"/>
  <c r="G193" i="52"/>
  <c r="S107" i="48"/>
  <c r="I75" i="27"/>
  <c r="I12" i="50"/>
  <c r="S165" i="50"/>
  <c r="S252" i="27"/>
  <c r="C23" i="52"/>
  <c r="C194" i="50"/>
  <c r="K125" i="51"/>
  <c r="G80" i="51"/>
  <c r="G104" i="27"/>
  <c r="G21" i="50"/>
  <c r="G215" i="27"/>
  <c r="G108" i="50"/>
  <c r="G256" i="52"/>
  <c r="I198" i="52"/>
  <c r="N191" i="50"/>
  <c r="C52" i="50"/>
  <c r="S247" i="27"/>
  <c r="I137" i="52"/>
  <c r="N242" i="27"/>
  <c r="G75" i="52"/>
  <c r="C212" i="50"/>
  <c r="C152" i="50"/>
  <c r="I224" i="50"/>
  <c r="G150" i="48"/>
  <c r="G180" i="27"/>
  <c r="I195" i="50"/>
  <c r="K212" i="27"/>
  <c r="I221" i="52"/>
  <c r="I239" i="27"/>
  <c r="G215" i="52"/>
  <c r="G244" i="27"/>
  <c r="K245" i="50"/>
  <c r="I95" i="27"/>
  <c r="G249" i="27"/>
  <c r="G74" i="50"/>
  <c r="C98" i="52"/>
  <c r="G249" i="52"/>
  <c r="K196" i="52"/>
  <c r="N13" i="50"/>
  <c r="S248" i="48"/>
  <c r="I162" i="50"/>
  <c r="K166" i="52"/>
  <c r="G51" i="51"/>
  <c r="K104" i="52"/>
  <c r="S237" i="51"/>
  <c r="G18" i="50"/>
  <c r="K123" i="49"/>
  <c r="C192" i="27"/>
  <c r="C187" i="51"/>
  <c r="N186" i="52"/>
  <c r="N107" i="51"/>
  <c r="S74" i="52"/>
  <c r="N76" i="48"/>
  <c r="N189" i="51"/>
  <c r="K162" i="51"/>
  <c r="C180" i="48"/>
  <c r="G64" i="52"/>
  <c r="N137" i="27"/>
  <c r="G168" i="52"/>
  <c r="K197" i="52"/>
  <c r="K12" i="51"/>
  <c r="N245" i="50"/>
  <c r="K52" i="50"/>
  <c r="K96" i="50"/>
  <c r="S64" i="50"/>
  <c r="C252" i="50"/>
  <c r="K220" i="50"/>
  <c r="C166" i="50"/>
  <c r="I151" i="50"/>
  <c r="S21" i="51"/>
  <c r="G164" i="50"/>
  <c r="G210" i="52"/>
  <c r="G137" i="27"/>
  <c r="I123" i="52"/>
  <c r="K153" i="52"/>
  <c r="K64" i="52"/>
  <c r="N79" i="51"/>
  <c r="K252" i="50"/>
  <c r="N44" i="48"/>
  <c r="K101" i="50"/>
  <c r="I71" i="51"/>
  <c r="G155" i="51"/>
  <c r="S195" i="52"/>
  <c r="S251" i="50"/>
  <c r="K22" i="51"/>
  <c r="C78" i="48"/>
  <c r="I35" i="51"/>
  <c r="S190" i="50"/>
  <c r="K75" i="48"/>
  <c r="C251" i="50"/>
  <c r="G247" i="52"/>
  <c r="I42" i="51"/>
  <c r="K12" i="50"/>
  <c r="N212" i="48"/>
  <c r="S47" i="50"/>
  <c r="K196" i="51"/>
  <c r="C131" i="51"/>
  <c r="G209" i="51"/>
  <c r="K99" i="50"/>
  <c r="C221" i="27"/>
  <c r="I63" i="27"/>
  <c r="C129" i="50"/>
  <c r="N223" i="50"/>
  <c r="N180" i="27"/>
  <c r="I132" i="52"/>
  <c r="C186" i="50"/>
  <c r="K106" i="50"/>
  <c r="C246" i="48"/>
  <c r="S136" i="51"/>
  <c r="N43" i="50"/>
  <c r="S226" i="51"/>
  <c r="S154" i="48"/>
  <c r="S75" i="49"/>
  <c r="K128" i="51"/>
  <c r="S187" i="51"/>
  <c r="K5" i="51"/>
  <c r="K216" i="51"/>
  <c r="G74" i="51"/>
  <c r="I9" i="50"/>
  <c r="N158" i="50"/>
  <c r="N74" i="50"/>
  <c r="S185" i="51"/>
  <c r="K189" i="52"/>
  <c r="C16" i="48"/>
  <c r="G93" i="50"/>
  <c r="N243" i="51"/>
  <c r="N160" i="52"/>
  <c r="O160" i="52" s="1"/>
  <c r="S78" i="50"/>
  <c r="G169" i="50"/>
  <c r="N217" i="50"/>
  <c r="N76" i="51"/>
  <c r="S68" i="52"/>
  <c r="G165" i="52"/>
  <c r="N160" i="48"/>
  <c r="I19" i="50"/>
  <c r="K37" i="51"/>
  <c r="I95" i="50"/>
  <c r="I238" i="51"/>
  <c r="C122" i="50"/>
  <c r="C75" i="51"/>
  <c r="C158" i="50"/>
  <c r="G153" i="51"/>
  <c r="I9" i="51"/>
  <c r="G97" i="50"/>
  <c r="C225" i="52"/>
  <c r="K21" i="51"/>
  <c r="N214" i="52"/>
  <c r="I246" i="51"/>
  <c r="K16" i="51"/>
  <c r="G92" i="48"/>
  <c r="K40" i="50"/>
  <c r="I186" i="49"/>
  <c r="G161" i="51"/>
  <c r="G247" i="48"/>
  <c r="G65" i="50"/>
  <c r="C169" i="48"/>
  <c r="I185" i="51"/>
  <c r="C162" i="51"/>
  <c r="S219" i="49"/>
  <c r="N159" i="52"/>
  <c r="G196" i="51"/>
  <c r="S108" i="50"/>
  <c r="N72" i="51"/>
  <c r="C151" i="51"/>
  <c r="C189" i="52"/>
  <c r="K74" i="51"/>
  <c r="N246" i="50"/>
  <c r="I102" i="48"/>
  <c r="I106" i="50"/>
  <c r="S184" i="52"/>
  <c r="G219" i="50"/>
  <c r="N126" i="50"/>
  <c r="K241" i="48"/>
  <c r="K198" i="48"/>
  <c r="I241" i="49"/>
  <c r="K132" i="51"/>
  <c r="K198" i="51"/>
  <c r="N245" i="27"/>
  <c r="I46" i="51"/>
  <c r="N97" i="51"/>
  <c r="K244" i="51"/>
  <c r="S38" i="48"/>
  <c r="N6" i="49"/>
  <c r="G107" i="50"/>
  <c r="G158" i="51"/>
  <c r="N179" i="50"/>
  <c r="I183" i="50"/>
  <c r="S165" i="49"/>
  <c r="N103" i="51"/>
  <c r="N250" i="51"/>
  <c r="I136" i="48"/>
  <c r="K181" i="50"/>
  <c r="I34" i="50"/>
  <c r="S220" i="50"/>
  <c r="I160" i="50"/>
  <c r="K15" i="50"/>
  <c r="K182" i="51"/>
  <c r="N162" i="50"/>
  <c r="I122" i="51"/>
  <c r="N73" i="51"/>
  <c r="I123" i="51"/>
  <c r="N128" i="51"/>
  <c r="K39" i="51"/>
  <c r="K108" i="51"/>
  <c r="K44" i="51"/>
  <c r="G101" i="51"/>
  <c r="G155" i="49"/>
  <c r="C185" i="49"/>
  <c r="K155" i="51"/>
  <c r="G189" i="50"/>
  <c r="K19" i="51"/>
  <c r="C185" i="50"/>
  <c r="K79" i="48"/>
  <c r="C129" i="51"/>
  <c r="S192" i="51"/>
  <c r="N70" i="48"/>
  <c r="I82" i="48"/>
  <c r="K244" i="52"/>
  <c r="G107" i="51"/>
  <c r="G238" i="51"/>
  <c r="I196" i="48"/>
  <c r="G214" i="49"/>
  <c r="K50" i="50"/>
  <c r="I169" i="51"/>
  <c r="C243" i="52"/>
  <c r="C253" i="52"/>
  <c r="S157" i="50"/>
  <c r="K249" i="51"/>
  <c r="G104" i="50"/>
  <c r="N220" i="49"/>
  <c r="K208" i="49"/>
  <c r="C98" i="48"/>
  <c r="G73" i="50"/>
  <c r="G111" i="49"/>
  <c r="G154" i="49"/>
  <c r="C78" i="49"/>
  <c r="S94" i="51"/>
  <c r="K45" i="51"/>
  <c r="G154" i="51"/>
  <c r="I67" i="48"/>
  <c r="C93" i="51"/>
  <c r="S46" i="51"/>
  <c r="I217" i="51"/>
  <c r="S208" i="48"/>
  <c r="G105" i="52"/>
  <c r="I108" i="27"/>
  <c r="G41" i="50"/>
  <c r="G78" i="51"/>
  <c r="S101" i="50"/>
  <c r="I210" i="52"/>
  <c r="K111" i="51"/>
  <c r="S130" i="50"/>
  <c r="S158" i="51"/>
  <c r="S218" i="50"/>
  <c r="S158" i="50"/>
  <c r="I221" i="50"/>
  <c r="G254" i="50"/>
  <c r="G254" i="49"/>
  <c r="K122" i="52"/>
  <c r="G82" i="50"/>
  <c r="K10" i="51"/>
  <c r="I195" i="51"/>
  <c r="K154" i="50"/>
  <c r="N198" i="50"/>
  <c r="K192" i="50"/>
  <c r="G212" i="52"/>
  <c r="G132" i="52"/>
  <c r="G243" i="50"/>
  <c r="K129" i="50"/>
  <c r="G167" i="49"/>
  <c r="C194" i="48"/>
  <c r="I11" i="51"/>
  <c r="C130" i="50"/>
  <c r="N93" i="50"/>
  <c r="G106" i="48"/>
  <c r="N103" i="50"/>
  <c r="G182" i="51"/>
  <c r="N213" i="50"/>
  <c r="I243" i="50"/>
  <c r="C223" i="52"/>
  <c r="S188" i="50"/>
  <c r="I104" i="50"/>
  <c r="G38" i="51"/>
  <c r="I213" i="48"/>
  <c r="S108" i="49"/>
  <c r="N159" i="49"/>
  <c r="I157" i="50"/>
  <c r="C161" i="50"/>
  <c r="S9" i="51"/>
  <c r="C43" i="50"/>
  <c r="S256" i="50"/>
  <c r="S81" i="51"/>
  <c r="G193" i="50"/>
  <c r="I152" i="51"/>
  <c r="S125" i="50"/>
  <c r="C53" i="50"/>
  <c r="N16" i="51"/>
  <c r="C140" i="49"/>
  <c r="S69" i="48"/>
  <c r="S249" i="49"/>
  <c r="C135" i="49"/>
  <c r="K185" i="48"/>
  <c r="C134" i="51"/>
  <c r="G103" i="50"/>
  <c r="S212" i="52"/>
  <c r="K75" i="50"/>
  <c r="K191" i="50"/>
  <c r="S184" i="50"/>
  <c r="G72" i="50"/>
  <c r="C40" i="51"/>
  <c r="K226" i="50"/>
  <c r="K136" i="51"/>
  <c r="I251" i="50"/>
  <c r="G17" i="48"/>
  <c r="C187" i="50"/>
  <c r="N194" i="51"/>
  <c r="S246" i="51"/>
  <c r="G218" i="48"/>
  <c r="I181" i="50"/>
  <c r="I137" i="50"/>
  <c r="N239" i="50"/>
  <c r="S18" i="51"/>
  <c r="G71" i="51"/>
  <c r="I217" i="48"/>
  <c r="N127" i="51"/>
  <c r="N102" i="48"/>
  <c r="G187" i="51"/>
  <c r="G226" i="48"/>
  <c r="S39" i="50"/>
  <c r="C5" i="51"/>
  <c r="K79" i="50"/>
  <c r="S18" i="48"/>
  <c r="N75" i="48"/>
  <c r="C101" i="48"/>
  <c r="N252" i="52"/>
  <c r="N72" i="48"/>
  <c r="N214" i="50"/>
  <c r="I163" i="48"/>
  <c r="I220" i="50"/>
  <c r="S93" i="51"/>
  <c r="C37" i="50"/>
  <c r="G5" i="51"/>
  <c r="S221" i="50"/>
  <c r="S129" i="49"/>
  <c r="G126" i="50"/>
  <c r="G243" i="52"/>
  <c r="G94" i="48"/>
  <c r="C36" i="51"/>
  <c r="S97" i="49"/>
  <c r="C197" i="51"/>
  <c r="K179" i="50"/>
  <c r="I121" i="51"/>
  <c r="I78" i="50"/>
  <c r="K96" i="51"/>
  <c r="G214" i="50"/>
  <c r="I179" i="48"/>
  <c r="K227" i="49"/>
  <c r="N213" i="51"/>
  <c r="N252" i="51"/>
  <c r="S245" i="51"/>
  <c r="K212" i="48"/>
  <c r="G220" i="48"/>
  <c r="K50" i="49"/>
  <c r="G223" i="48"/>
  <c r="S252" i="49"/>
  <c r="I254" i="48"/>
  <c r="K123" i="48"/>
  <c r="K72" i="49"/>
  <c r="C37" i="51"/>
  <c r="G152" i="48"/>
  <c r="C160" i="49"/>
  <c r="G49" i="50"/>
  <c r="N110" i="50"/>
  <c r="G7" i="52"/>
  <c r="C101" i="51"/>
  <c r="N242" i="52"/>
  <c r="S190" i="51"/>
  <c r="K16" i="52"/>
  <c r="I68" i="48"/>
  <c r="C150" i="52"/>
  <c r="C45" i="51"/>
  <c r="K67" i="48"/>
  <c r="K214" i="51"/>
  <c r="G211" i="51"/>
  <c r="C24" i="50"/>
  <c r="C110" i="50"/>
  <c r="S68" i="48"/>
  <c r="S6" i="50"/>
  <c r="C188" i="51"/>
  <c r="N216" i="52"/>
  <c r="C8" i="48"/>
  <c r="S73" i="50"/>
  <c r="I101" i="51"/>
  <c r="I63" i="51"/>
  <c r="N44" i="51"/>
  <c r="S156" i="51"/>
  <c r="I215" i="50"/>
  <c r="C244" i="50"/>
  <c r="N193" i="52"/>
  <c r="O193" i="52" s="1"/>
  <c r="G137" i="50"/>
  <c r="C131" i="50"/>
  <c r="N122" i="50"/>
  <c r="N11" i="51"/>
  <c r="C190" i="50"/>
  <c r="I96" i="48"/>
  <c r="G37" i="51"/>
  <c r="I71" i="48"/>
  <c r="K212" i="50"/>
  <c r="C179" i="51"/>
  <c r="K140" i="49"/>
  <c r="C49" i="49"/>
  <c r="I194" i="48"/>
  <c r="S48" i="49"/>
  <c r="N166" i="51"/>
  <c r="I10" i="50"/>
  <c r="K44" i="49"/>
  <c r="K158" i="51"/>
  <c r="G93" i="51"/>
  <c r="S44" i="51"/>
  <c r="G138" i="51"/>
  <c r="G182" i="48"/>
  <c r="K158" i="50"/>
  <c r="G111" i="50"/>
  <c r="I159" i="48"/>
  <c r="N22" i="51"/>
  <c r="N66" i="51"/>
  <c r="I103" i="51"/>
  <c r="I224" i="48"/>
  <c r="K167" i="51"/>
  <c r="I74" i="51"/>
  <c r="N15" i="50"/>
  <c r="N154" i="49"/>
  <c r="S67" i="51"/>
  <c r="N160" i="51"/>
  <c r="N93" i="51"/>
  <c r="S6" i="48"/>
  <c r="I96" i="51"/>
  <c r="K77" i="48"/>
  <c r="S71" i="50"/>
  <c r="C81" i="50"/>
  <c r="N43" i="51"/>
  <c r="C6" i="51"/>
  <c r="G49" i="51"/>
  <c r="N247" i="49"/>
  <c r="G13" i="48"/>
  <c r="S63" i="51"/>
  <c r="N92" i="50"/>
  <c r="K99" i="51"/>
  <c r="N51" i="50"/>
  <c r="S159" i="51"/>
  <c r="N107" i="50"/>
  <c r="G223" i="51"/>
  <c r="C166" i="48"/>
  <c r="I140" i="48"/>
  <c r="N64" i="51"/>
  <c r="C15" i="48"/>
  <c r="C247" i="51"/>
  <c r="I153" i="48"/>
  <c r="C125" i="48"/>
  <c r="S237" i="49"/>
  <c r="C222" i="50"/>
  <c r="S98" i="49"/>
  <c r="S241" i="50"/>
  <c r="S239" i="49"/>
  <c r="I47" i="51"/>
  <c r="K133" i="51"/>
  <c r="C189" i="48"/>
  <c r="K36" i="49"/>
  <c r="C216" i="51"/>
  <c r="K14" i="48"/>
  <c r="G102" i="52"/>
  <c r="G215" i="51"/>
  <c r="C159" i="51"/>
  <c r="S123" i="48"/>
  <c r="I43" i="48"/>
  <c r="N124" i="51"/>
  <c r="S237" i="52"/>
  <c r="C100" i="50"/>
  <c r="I151" i="52"/>
  <c r="N94" i="51"/>
  <c r="C109" i="48"/>
  <c r="I160" i="51"/>
  <c r="N139" i="51"/>
  <c r="I73" i="49"/>
  <c r="S20" i="48"/>
  <c r="I69" i="48"/>
  <c r="K7" i="50"/>
  <c r="S47" i="51"/>
  <c r="C189" i="51"/>
  <c r="C217" i="51"/>
  <c r="I19" i="51"/>
  <c r="K48" i="48"/>
  <c r="G195" i="51"/>
  <c r="C45" i="48"/>
  <c r="G75" i="48"/>
  <c r="S134" i="48"/>
  <c r="S65" i="48"/>
  <c r="S190" i="27"/>
  <c r="G251" i="51"/>
  <c r="K7" i="51"/>
  <c r="N179" i="52"/>
  <c r="K244" i="50"/>
  <c r="N161" i="50"/>
  <c r="G208" i="50"/>
  <c r="G10" i="51"/>
  <c r="I126" i="51"/>
  <c r="K213" i="50"/>
  <c r="C49" i="48"/>
  <c r="C164" i="50"/>
  <c r="I256" i="51"/>
  <c r="G241" i="50"/>
  <c r="C197" i="52"/>
  <c r="S247" i="50"/>
  <c r="C65" i="50"/>
  <c r="C140" i="50"/>
  <c r="G78" i="50"/>
  <c r="N196" i="50"/>
  <c r="I17" i="48"/>
  <c r="K246" i="51"/>
  <c r="S100" i="51"/>
  <c r="N138" i="51"/>
  <c r="N39" i="49"/>
  <c r="G254" i="51"/>
  <c r="G111" i="51"/>
  <c r="S14" i="52"/>
  <c r="C185" i="51"/>
  <c r="G156" i="51"/>
  <c r="G152" i="51"/>
  <c r="N23" i="48"/>
  <c r="G42" i="48"/>
  <c r="G63" i="51"/>
  <c r="N39" i="51"/>
  <c r="I183" i="51"/>
  <c r="C49" i="51"/>
  <c r="G77" i="51"/>
  <c r="C102" i="51"/>
  <c r="S166" i="48"/>
  <c r="C17" i="48"/>
  <c r="K160" i="50"/>
  <c r="S150" i="50"/>
  <c r="K127" i="50"/>
  <c r="G188" i="50"/>
  <c r="I17" i="51"/>
  <c r="I109" i="48"/>
  <c r="I184" i="51"/>
  <c r="S158" i="49"/>
  <c r="S97" i="51"/>
  <c r="N92" i="48"/>
  <c r="G50" i="48"/>
  <c r="I208" i="51"/>
  <c r="K63" i="48"/>
  <c r="N41" i="51"/>
  <c r="G108" i="51"/>
  <c r="G109" i="48"/>
  <c r="K65" i="51"/>
  <c r="C11" i="51"/>
  <c r="C138" i="50"/>
  <c r="S252" i="51"/>
  <c r="N184" i="50"/>
  <c r="N106" i="51"/>
  <c r="K102" i="50"/>
  <c r="C157" i="51"/>
  <c r="C23" i="51"/>
  <c r="G256" i="51"/>
  <c r="C154" i="50"/>
  <c r="N244" i="49"/>
  <c r="N42" i="48"/>
  <c r="K20" i="49"/>
  <c r="K13" i="49"/>
  <c r="C252" i="48"/>
  <c r="G139" i="50"/>
  <c r="I106" i="48"/>
  <c r="C7" i="50"/>
  <c r="I226" i="51"/>
  <c r="N74" i="51"/>
  <c r="C252" i="51"/>
  <c r="G123" i="51"/>
  <c r="S49" i="49"/>
  <c r="N71" i="51"/>
  <c r="G36" i="51"/>
  <c r="K213" i="52"/>
  <c r="G12" i="48"/>
  <c r="I110" i="49"/>
  <c r="N158" i="51"/>
  <c r="C50" i="48"/>
  <c r="I239" i="50"/>
  <c r="S168" i="50"/>
  <c r="N240" i="50"/>
  <c r="C47" i="51"/>
  <c r="I192" i="51"/>
  <c r="S155" i="50"/>
  <c r="C163" i="50"/>
  <c r="K13" i="51"/>
  <c r="N247" i="50"/>
  <c r="N123" i="50"/>
  <c r="I6" i="51"/>
  <c r="I252" i="50"/>
  <c r="C213" i="51"/>
  <c r="I17" i="49"/>
  <c r="N73" i="48"/>
  <c r="I214" i="48"/>
  <c r="S245" i="50"/>
  <c r="G212" i="50"/>
  <c r="I75" i="51"/>
  <c r="I45" i="48"/>
  <c r="G53" i="51"/>
  <c r="G122" i="50"/>
  <c r="S132" i="50"/>
  <c r="N222" i="48"/>
  <c r="K167" i="48"/>
  <c r="S16" i="51"/>
  <c r="N192" i="51"/>
  <c r="G255" i="50"/>
  <c r="I104" i="51"/>
  <c r="K81" i="51"/>
  <c r="G50" i="49"/>
  <c r="I209" i="48"/>
  <c r="G93" i="48"/>
  <c r="I243" i="48"/>
  <c r="K94" i="48"/>
  <c r="G41" i="49"/>
  <c r="K151" i="49"/>
  <c r="K35" i="49"/>
  <c r="S24" i="50"/>
  <c r="C18" i="48"/>
  <c r="G163" i="52"/>
  <c r="S44" i="50"/>
  <c r="K6" i="51"/>
  <c r="N109" i="51"/>
  <c r="C223" i="50"/>
  <c r="G221" i="51"/>
  <c r="K218" i="52"/>
  <c r="G131" i="50"/>
  <c r="N165" i="50"/>
  <c r="C243" i="50"/>
  <c r="I210" i="49"/>
  <c r="K72" i="50"/>
  <c r="N183" i="51"/>
  <c r="I152" i="50"/>
  <c r="N137" i="51"/>
  <c r="C92" i="51"/>
  <c r="G162" i="52"/>
  <c r="G198" i="50"/>
  <c r="C35" i="50"/>
  <c r="N135" i="50"/>
  <c r="N14" i="48"/>
  <c r="I189" i="50"/>
  <c r="K81" i="48"/>
  <c r="I188" i="51"/>
  <c r="N96" i="50"/>
  <c r="N187" i="52"/>
  <c r="O187" i="52" s="1"/>
  <c r="I240" i="50"/>
  <c r="C216" i="50"/>
  <c r="I240" i="51"/>
  <c r="G19" i="51"/>
  <c r="S69" i="51"/>
  <c r="I38" i="48"/>
  <c r="N180" i="48"/>
  <c r="S253" i="51"/>
  <c r="K65" i="48"/>
  <c r="S237" i="50"/>
  <c r="N186" i="51"/>
  <c r="I50" i="48"/>
  <c r="G129" i="48"/>
  <c r="N179" i="51"/>
  <c r="G213" i="50"/>
  <c r="K82" i="51"/>
  <c r="S19" i="51"/>
  <c r="I130" i="52"/>
  <c r="N131" i="51"/>
  <c r="C23" i="50"/>
  <c r="K105" i="51"/>
  <c r="L105" i="51" s="1"/>
  <c r="K77" i="50"/>
  <c r="G23" i="51"/>
  <c r="I217" i="50"/>
  <c r="N34" i="48"/>
  <c r="K43" i="51"/>
  <c r="S219" i="48"/>
  <c r="S179" i="48"/>
  <c r="K150" i="49"/>
  <c r="G150" i="51"/>
  <c r="S216" i="52"/>
  <c r="C108" i="50"/>
  <c r="S43" i="50"/>
  <c r="C158" i="51"/>
  <c r="G18" i="48"/>
  <c r="N68" i="51"/>
  <c r="K189" i="48"/>
  <c r="C82" i="51"/>
  <c r="K7" i="49"/>
  <c r="G71" i="48"/>
  <c r="N211" i="48"/>
  <c r="S125" i="49"/>
  <c r="S99" i="51"/>
  <c r="I182" i="51"/>
  <c r="K163" i="50"/>
  <c r="G75" i="50"/>
  <c r="S196" i="49"/>
  <c r="I18" i="51"/>
  <c r="S100" i="48"/>
  <c r="N160" i="50"/>
  <c r="S239" i="51"/>
  <c r="G24" i="51"/>
  <c r="N35" i="49"/>
  <c r="C217" i="50"/>
  <c r="N47" i="51"/>
  <c r="S105" i="51"/>
  <c r="G104" i="51"/>
  <c r="G107" i="48"/>
  <c r="N71" i="48"/>
  <c r="I190" i="48"/>
  <c r="C130" i="52"/>
  <c r="K17" i="48"/>
  <c r="K5" i="52"/>
  <c r="I82" i="51"/>
  <c r="S153" i="51"/>
  <c r="S110" i="51"/>
  <c r="N95" i="48"/>
  <c r="N8" i="48"/>
  <c r="S180" i="50"/>
  <c r="I244" i="48"/>
  <c r="I125" i="50"/>
  <c r="I156" i="51"/>
  <c r="I164" i="50"/>
  <c r="S219" i="51"/>
  <c r="S78" i="49"/>
  <c r="I126" i="49"/>
  <c r="K216" i="50"/>
  <c r="N21" i="51"/>
  <c r="I237" i="52"/>
  <c r="S71" i="51"/>
  <c r="C20" i="49"/>
  <c r="S168" i="48"/>
  <c r="C22" i="48"/>
  <c r="S127" i="48"/>
  <c r="C111" i="48"/>
  <c r="G140" i="49"/>
  <c r="I14" i="49"/>
  <c r="C165" i="50"/>
  <c r="C66" i="51"/>
  <c r="K102" i="48"/>
  <c r="S208" i="51"/>
  <c r="C191" i="50"/>
  <c r="N69" i="48"/>
  <c r="C92" i="50"/>
  <c r="K22" i="49"/>
  <c r="N162" i="48"/>
  <c r="N7" i="48"/>
  <c r="C195" i="48"/>
  <c r="C34" i="50"/>
  <c r="I198" i="49"/>
  <c r="S10" i="52"/>
  <c r="G189" i="51"/>
  <c r="N185" i="52"/>
  <c r="K93" i="51"/>
  <c r="I41" i="52"/>
  <c r="S134" i="51"/>
  <c r="I110" i="52"/>
  <c r="S99" i="50"/>
  <c r="S13" i="51"/>
  <c r="C244" i="51"/>
  <c r="G253" i="48"/>
  <c r="G163" i="50"/>
  <c r="N78" i="50"/>
  <c r="I110" i="51"/>
  <c r="K104" i="50"/>
  <c r="I108" i="48"/>
  <c r="N156" i="52"/>
  <c r="I139" i="51"/>
  <c r="C185" i="52"/>
  <c r="K242" i="52"/>
  <c r="K254" i="50"/>
  <c r="K184" i="50"/>
  <c r="I167" i="49"/>
  <c r="G16" i="48"/>
  <c r="G121" i="50"/>
  <c r="I130" i="50"/>
  <c r="S108" i="51"/>
  <c r="N164" i="50"/>
  <c r="C132" i="48"/>
  <c r="C68" i="50"/>
  <c r="C75" i="50"/>
  <c r="I163" i="52"/>
  <c r="N190" i="51"/>
  <c r="C69" i="51"/>
  <c r="K156" i="51"/>
  <c r="K129" i="51"/>
  <c r="N21" i="48"/>
  <c r="N47" i="48"/>
  <c r="C24" i="49"/>
  <c r="S198" i="51"/>
  <c r="K242" i="51"/>
  <c r="I136" i="50"/>
  <c r="G160" i="51"/>
  <c r="K35" i="51"/>
  <c r="N249" i="51"/>
  <c r="G122" i="51"/>
  <c r="I16" i="49"/>
  <c r="S169" i="51"/>
  <c r="N96" i="48"/>
  <c r="G219" i="48"/>
  <c r="S181" i="49"/>
  <c r="G63" i="49"/>
  <c r="C133" i="49"/>
  <c r="G65" i="49"/>
  <c r="G103" i="51"/>
  <c r="S209" i="52"/>
  <c r="G124" i="51"/>
  <c r="N134" i="50"/>
  <c r="N78" i="51"/>
  <c r="K121" i="50"/>
  <c r="N104" i="50"/>
  <c r="I129" i="50"/>
  <c r="S155" i="51"/>
  <c r="C151" i="50"/>
  <c r="I247" i="51"/>
  <c r="G125" i="50"/>
  <c r="G43" i="48"/>
  <c r="I72" i="51"/>
  <c r="K209" i="51"/>
  <c r="I241" i="48"/>
  <c r="N105" i="50"/>
  <c r="I128" i="50"/>
  <c r="N184" i="48"/>
  <c r="S169" i="50"/>
  <c r="S16" i="48"/>
  <c r="S186" i="51"/>
  <c r="S191" i="49"/>
  <c r="K51" i="51"/>
  <c r="S22" i="49"/>
  <c r="I214" i="51"/>
  <c r="I66" i="51"/>
  <c r="K81" i="50"/>
  <c r="K185" i="50"/>
  <c r="C95" i="51"/>
  <c r="S181" i="51"/>
  <c r="K162" i="48"/>
  <c r="I121" i="50"/>
  <c r="K189" i="51"/>
  <c r="G246" i="50"/>
  <c r="K156" i="50"/>
  <c r="K79" i="51"/>
  <c r="I166" i="51"/>
  <c r="G166" i="50"/>
  <c r="N13" i="48"/>
  <c r="N14" i="51"/>
  <c r="K208" i="48"/>
  <c r="I208" i="48"/>
  <c r="I49" i="48"/>
  <c r="C22" i="51"/>
  <c r="K139" i="48"/>
  <c r="I79" i="51"/>
  <c r="C217" i="48"/>
  <c r="N225" i="50"/>
  <c r="S133" i="51"/>
  <c r="I99" i="49"/>
  <c r="S41" i="50"/>
  <c r="I24" i="51"/>
  <c r="K15" i="51"/>
  <c r="K249" i="50"/>
  <c r="I247" i="52"/>
  <c r="C13" i="48"/>
  <c r="N46" i="51"/>
  <c r="K50" i="48"/>
  <c r="K159" i="50"/>
  <c r="G240" i="51"/>
  <c r="G125" i="51"/>
  <c r="N219" i="48"/>
  <c r="C41" i="48"/>
  <c r="S102" i="48"/>
  <c r="G126" i="51"/>
  <c r="I78" i="48"/>
  <c r="I155" i="48"/>
  <c r="N167" i="51"/>
  <c r="N163" i="48"/>
  <c r="N108" i="27"/>
  <c r="I244" i="52"/>
  <c r="G246" i="52"/>
  <c r="K152" i="51"/>
  <c r="N226" i="52"/>
  <c r="S164" i="51"/>
  <c r="C213" i="50"/>
  <c r="I10" i="48"/>
  <c r="N52" i="51"/>
  <c r="O52" i="51" s="1"/>
  <c r="N45" i="49"/>
  <c r="S78" i="52"/>
  <c r="N51" i="51"/>
  <c r="C167" i="50"/>
  <c r="C163" i="51"/>
  <c r="C181" i="49"/>
  <c r="K102" i="51"/>
  <c r="K130" i="51"/>
  <c r="N238" i="48"/>
  <c r="G42" i="51"/>
  <c r="I130" i="48"/>
  <c r="N225" i="52"/>
  <c r="N256" i="50"/>
  <c r="N196" i="52"/>
  <c r="S166" i="50"/>
  <c r="S140" i="51"/>
  <c r="N67" i="48"/>
  <c r="C67" i="49"/>
  <c r="I225" i="51"/>
  <c r="N220" i="51"/>
  <c r="I212" i="52"/>
  <c r="G226" i="51"/>
  <c r="I43" i="51"/>
  <c r="G165" i="51"/>
  <c r="C151" i="48"/>
  <c r="C43" i="48"/>
  <c r="G105" i="48"/>
  <c r="C139" i="51"/>
  <c r="N80" i="48"/>
  <c r="S99" i="49"/>
  <c r="G110" i="48"/>
  <c r="I245" i="49"/>
  <c r="K209" i="48"/>
  <c r="N22" i="50"/>
  <c r="C197" i="50"/>
  <c r="C70" i="51"/>
  <c r="K47" i="51"/>
  <c r="C127" i="51"/>
  <c r="I46" i="50"/>
  <c r="S107" i="51"/>
  <c r="K255" i="52"/>
  <c r="G63" i="48"/>
  <c r="N210" i="50"/>
  <c r="K253" i="50"/>
  <c r="N210" i="51"/>
  <c r="I156" i="50"/>
  <c r="N50" i="51"/>
  <c r="G249" i="51"/>
  <c r="G160" i="49"/>
  <c r="I73" i="51"/>
  <c r="G38" i="50"/>
  <c r="S138" i="51"/>
  <c r="S156" i="50"/>
  <c r="G102" i="48"/>
  <c r="S168" i="51"/>
  <c r="K38" i="49"/>
  <c r="C40" i="49"/>
  <c r="N138" i="48"/>
  <c r="G92" i="51"/>
  <c r="C155" i="48"/>
  <c r="I246" i="50"/>
  <c r="C165" i="51"/>
  <c r="N253" i="51"/>
  <c r="K190" i="48"/>
  <c r="C195" i="49"/>
  <c r="G35" i="51"/>
  <c r="I218" i="52"/>
  <c r="S179" i="50"/>
  <c r="N16" i="50"/>
  <c r="S162" i="51"/>
  <c r="I106" i="51"/>
  <c r="G18" i="51"/>
  <c r="S189" i="50"/>
  <c r="I64" i="50"/>
  <c r="K180" i="51"/>
  <c r="G245" i="50"/>
  <c r="N140" i="51"/>
  <c r="C35" i="49"/>
  <c r="N227" i="49"/>
  <c r="S226" i="49"/>
  <c r="N250" i="49"/>
  <c r="G159" i="50"/>
  <c r="G98" i="51"/>
  <c r="C64" i="50"/>
  <c r="S77" i="51"/>
  <c r="S15" i="48"/>
  <c r="S214" i="48"/>
  <c r="S17" i="49"/>
  <c r="K181" i="48"/>
  <c r="N227" i="51"/>
  <c r="C153" i="51"/>
  <c r="N220" i="50"/>
  <c r="C160" i="51"/>
  <c r="G221" i="52"/>
  <c r="C227" i="51"/>
  <c r="S212" i="51"/>
  <c r="C196" i="48"/>
  <c r="C69" i="48"/>
  <c r="C164" i="51"/>
  <c r="S10" i="51"/>
  <c r="S97" i="48"/>
  <c r="K70" i="51"/>
  <c r="N127" i="49"/>
  <c r="G136" i="50"/>
  <c r="C98" i="51"/>
  <c r="C20" i="48"/>
  <c r="K219" i="48"/>
  <c r="I102" i="51"/>
  <c r="N190" i="48"/>
  <c r="S196" i="51"/>
  <c r="I41" i="49"/>
  <c r="I95" i="51"/>
  <c r="K223" i="50"/>
  <c r="G223" i="49"/>
  <c r="S193" i="51"/>
  <c r="I52" i="48"/>
  <c r="G246" i="49"/>
  <c r="S8" i="49"/>
  <c r="C75" i="49"/>
  <c r="G139" i="49"/>
  <c r="K195" i="51"/>
  <c r="N18" i="48"/>
  <c r="S192" i="50"/>
  <c r="K223" i="51"/>
  <c r="N45" i="51"/>
  <c r="S77" i="48"/>
  <c r="N92" i="51"/>
  <c r="N36" i="51"/>
  <c r="K214" i="48"/>
  <c r="I219" i="48"/>
  <c r="S252" i="50"/>
  <c r="N110" i="48"/>
  <c r="K42" i="50"/>
  <c r="I248" i="48"/>
  <c r="C72" i="51"/>
  <c r="C12" i="51"/>
  <c r="C240" i="50"/>
  <c r="K215" i="50"/>
  <c r="S66" i="51"/>
  <c r="K247" i="51"/>
  <c r="K23" i="51"/>
  <c r="N156" i="50"/>
  <c r="G106" i="51"/>
  <c r="I81" i="49"/>
  <c r="K73" i="48"/>
  <c r="C70" i="50"/>
  <c r="G195" i="52"/>
  <c r="G187" i="52"/>
  <c r="N153" i="50"/>
  <c r="N128" i="48"/>
  <c r="K134" i="48"/>
  <c r="I130" i="51"/>
  <c r="G134" i="48"/>
  <c r="N240" i="48"/>
  <c r="N215" i="51"/>
  <c r="G211" i="48"/>
  <c r="N218" i="48"/>
  <c r="K255" i="48"/>
  <c r="S165" i="48"/>
  <c r="S139" i="48"/>
  <c r="C122" i="48"/>
  <c r="N80" i="51"/>
  <c r="G97" i="51"/>
  <c r="K73" i="51"/>
  <c r="L73" i="51" s="1"/>
  <c r="N165" i="51"/>
  <c r="S121" i="51"/>
  <c r="N221" i="48"/>
  <c r="G44" i="48"/>
  <c r="K16" i="48"/>
  <c r="I247" i="48"/>
  <c r="N158" i="49"/>
  <c r="G108" i="48"/>
  <c r="G72" i="48"/>
  <c r="K151" i="51"/>
  <c r="N245" i="48"/>
  <c r="I42" i="48"/>
  <c r="S126" i="49"/>
  <c r="N246" i="51"/>
  <c r="C193" i="51"/>
  <c r="G106" i="50"/>
  <c r="K40" i="51"/>
  <c r="C256" i="51"/>
  <c r="C125" i="51"/>
  <c r="S123" i="51"/>
  <c r="C213" i="48"/>
  <c r="I44" i="51"/>
  <c r="N92" i="49"/>
  <c r="K140" i="48"/>
  <c r="N179" i="48"/>
  <c r="C181" i="51"/>
  <c r="C53" i="49"/>
  <c r="K24" i="51"/>
  <c r="G64" i="49"/>
  <c r="C106" i="51"/>
  <c r="N108" i="51"/>
  <c r="N10" i="50"/>
  <c r="O10" i="50" s="1"/>
  <c r="G73" i="51"/>
  <c r="N109" i="48"/>
  <c r="G124" i="48"/>
  <c r="K245" i="51"/>
  <c r="N182" i="48"/>
  <c r="I181" i="51"/>
  <c r="K251" i="48"/>
  <c r="K252" i="51"/>
  <c r="K179" i="48"/>
  <c r="N196" i="48"/>
  <c r="I249" i="48"/>
  <c r="S192" i="49"/>
  <c r="G191" i="49"/>
  <c r="K121" i="51"/>
  <c r="N153" i="49"/>
  <c r="C191" i="51"/>
  <c r="G5" i="48"/>
  <c r="S74" i="48"/>
  <c r="S42" i="49"/>
  <c r="I190" i="49"/>
  <c r="N219" i="51"/>
  <c r="I150" i="49"/>
  <c r="C81" i="48"/>
  <c r="K136" i="48"/>
  <c r="I209" i="51"/>
  <c r="K74" i="48"/>
  <c r="G104" i="49"/>
  <c r="S46" i="48"/>
  <c r="K247" i="48"/>
  <c r="N187" i="49"/>
  <c r="K241" i="49"/>
  <c r="I75" i="48"/>
  <c r="S244" i="48"/>
  <c r="I152" i="49"/>
  <c r="S167" i="49"/>
  <c r="I181" i="49"/>
  <c r="S52" i="48"/>
  <c r="G169" i="49"/>
  <c r="G137" i="48"/>
  <c r="N111" i="51"/>
  <c r="S128" i="49"/>
  <c r="C193" i="49"/>
  <c r="N22" i="48"/>
  <c r="I137" i="48"/>
  <c r="I244" i="49"/>
  <c r="S250" i="49"/>
  <c r="I67" i="49"/>
  <c r="I167" i="48"/>
  <c r="S189" i="49"/>
  <c r="S39" i="49"/>
  <c r="S98" i="48"/>
  <c r="K7" i="48"/>
  <c r="I211" i="51"/>
  <c r="I214" i="52"/>
  <c r="S163" i="52"/>
  <c r="G152" i="50"/>
  <c r="I5" i="50"/>
  <c r="I159" i="49"/>
  <c r="C93" i="48"/>
  <c r="S223" i="51"/>
  <c r="G17" i="51"/>
  <c r="N12" i="51"/>
  <c r="C67" i="50"/>
  <c r="G133" i="50"/>
  <c r="S221" i="51"/>
  <c r="S152" i="51"/>
  <c r="N214" i="49"/>
  <c r="C239" i="48"/>
  <c r="K15" i="48"/>
  <c r="N94" i="49"/>
  <c r="C208" i="51"/>
  <c r="K93" i="48"/>
  <c r="I181" i="48"/>
  <c r="C77" i="49"/>
  <c r="G163" i="49"/>
  <c r="K222" i="49"/>
  <c r="N190" i="50"/>
  <c r="N16" i="48"/>
  <c r="I8" i="51"/>
  <c r="I35" i="48"/>
  <c r="S71" i="48"/>
  <c r="S24" i="48"/>
  <c r="K72" i="48"/>
  <c r="K250" i="49"/>
  <c r="N132" i="51"/>
  <c r="C168" i="48"/>
  <c r="S95" i="51"/>
  <c r="G162" i="48"/>
  <c r="G100" i="49"/>
  <c r="I11" i="49"/>
  <c r="K248" i="48"/>
  <c r="S131" i="48"/>
  <c r="K189" i="50"/>
  <c r="C126" i="51"/>
  <c r="N48" i="48"/>
  <c r="I95" i="48"/>
  <c r="N214" i="51"/>
  <c r="I111" i="48"/>
  <c r="K198" i="50"/>
  <c r="K180" i="49"/>
  <c r="K76" i="51"/>
  <c r="G239" i="49"/>
  <c r="K197" i="51"/>
  <c r="C198" i="49"/>
  <c r="C44" i="51"/>
  <c r="G239" i="48"/>
  <c r="N132" i="48"/>
  <c r="S240" i="49"/>
  <c r="S191" i="48"/>
  <c r="G245" i="48"/>
  <c r="G197" i="49"/>
  <c r="N67" i="51"/>
  <c r="I167" i="51"/>
  <c r="N254" i="49"/>
  <c r="C53" i="51"/>
  <c r="N193" i="51"/>
  <c r="S99" i="48"/>
  <c r="I66" i="49"/>
  <c r="C152" i="48"/>
  <c r="S41" i="51"/>
  <c r="K66" i="51"/>
  <c r="C45" i="49"/>
  <c r="K49" i="49"/>
  <c r="K39" i="49"/>
  <c r="C79" i="51"/>
  <c r="C76" i="51"/>
  <c r="G225" i="50"/>
  <c r="C242" i="51"/>
  <c r="C21" i="51"/>
  <c r="K163" i="48"/>
  <c r="C249" i="51"/>
  <c r="K188" i="49"/>
  <c r="N135" i="48"/>
  <c r="S188" i="49"/>
  <c r="C130" i="48"/>
  <c r="G217" i="49"/>
  <c r="C48" i="48"/>
  <c r="K256" i="49"/>
  <c r="S94" i="48"/>
  <c r="K185" i="49"/>
  <c r="I80" i="51"/>
  <c r="K222" i="51"/>
  <c r="N37" i="51"/>
  <c r="I70" i="49"/>
  <c r="I161" i="51"/>
  <c r="I152" i="48"/>
  <c r="S8" i="48"/>
  <c r="C240" i="51"/>
  <c r="G7" i="49"/>
  <c r="N136" i="49"/>
  <c r="G158" i="49"/>
  <c r="N239" i="48"/>
  <c r="N23" i="49"/>
  <c r="G46" i="49"/>
  <c r="N65" i="49"/>
  <c r="N252" i="48"/>
  <c r="S77" i="49"/>
  <c r="G252" i="48"/>
  <c r="G130" i="48"/>
  <c r="I255" i="48"/>
  <c r="G71" i="49"/>
  <c r="G245" i="49"/>
  <c r="G216" i="48"/>
  <c r="K166" i="49"/>
  <c r="S101" i="51"/>
  <c r="I19" i="49"/>
  <c r="C197" i="49"/>
  <c r="K163" i="49"/>
  <c r="C164" i="49"/>
  <c r="S197" i="49"/>
  <c r="I93" i="51"/>
  <c r="N208" i="48"/>
  <c r="I212" i="49"/>
  <c r="G74" i="48"/>
  <c r="C192" i="49"/>
  <c r="G80" i="48"/>
  <c r="N40" i="49"/>
  <c r="I219" i="51"/>
  <c r="K183" i="50"/>
  <c r="I184" i="50"/>
  <c r="K78" i="50"/>
  <c r="I16" i="51"/>
  <c r="S131" i="51"/>
  <c r="G105" i="51"/>
  <c r="N125" i="48"/>
  <c r="G77" i="49"/>
  <c r="I160" i="49"/>
  <c r="K5" i="48"/>
  <c r="K45" i="50"/>
  <c r="L45" i="50" s="1"/>
  <c r="S211" i="50"/>
  <c r="C192" i="50"/>
  <c r="N186" i="50"/>
  <c r="N139" i="48"/>
  <c r="G52" i="51"/>
  <c r="G212" i="49"/>
  <c r="C135" i="48"/>
  <c r="S254" i="48"/>
  <c r="C104" i="51"/>
  <c r="I5" i="48"/>
  <c r="C251" i="48"/>
  <c r="G183" i="49"/>
  <c r="C77" i="48"/>
  <c r="C156" i="48"/>
  <c r="I139" i="48"/>
  <c r="I252" i="48"/>
  <c r="S95" i="50"/>
  <c r="K185" i="51"/>
  <c r="G222" i="48"/>
  <c r="G9" i="49"/>
  <c r="S221" i="49"/>
  <c r="C13" i="49"/>
  <c r="I13" i="48"/>
  <c r="G237" i="48"/>
  <c r="C7" i="48"/>
  <c r="I156" i="48"/>
  <c r="K48" i="51"/>
  <c r="C188" i="49"/>
  <c r="G163" i="51"/>
  <c r="C166" i="49"/>
  <c r="C190" i="48"/>
  <c r="C196" i="51"/>
  <c r="K42" i="51"/>
  <c r="G135" i="48"/>
  <c r="G46" i="51"/>
  <c r="N133" i="48"/>
  <c r="K237" i="51"/>
  <c r="N241" i="48"/>
  <c r="I124" i="51"/>
  <c r="I65" i="48"/>
  <c r="S254" i="51"/>
  <c r="N105" i="49"/>
  <c r="K179" i="51"/>
  <c r="G39" i="49"/>
  <c r="C221" i="51"/>
  <c r="N198" i="49"/>
  <c r="G80" i="50"/>
  <c r="K20" i="51"/>
  <c r="I193" i="50"/>
  <c r="I40" i="48"/>
  <c r="K66" i="48"/>
  <c r="G76" i="51"/>
  <c r="K168" i="51"/>
  <c r="K218" i="51"/>
  <c r="S64" i="51"/>
  <c r="G140" i="48"/>
  <c r="K240" i="48"/>
  <c r="S138" i="48"/>
  <c r="I64" i="48"/>
  <c r="I69" i="49"/>
  <c r="N183" i="49"/>
  <c r="C139" i="49"/>
  <c r="C63" i="51"/>
  <c r="C198" i="48"/>
  <c r="G224" i="52"/>
  <c r="G159" i="48"/>
  <c r="C80" i="48"/>
  <c r="I223" i="49"/>
  <c r="I15" i="48"/>
  <c r="N245" i="49"/>
  <c r="S122" i="51"/>
  <c r="S254" i="49"/>
  <c r="I245" i="51"/>
  <c r="C165" i="48"/>
  <c r="G214" i="51"/>
  <c r="C192" i="48"/>
  <c r="G181" i="49"/>
  <c r="K12" i="49"/>
  <c r="N45" i="48"/>
  <c r="K164" i="51"/>
  <c r="C43" i="51"/>
  <c r="I221" i="49"/>
  <c r="N96" i="51"/>
  <c r="I153" i="51"/>
  <c r="N213" i="48"/>
  <c r="I215" i="51"/>
  <c r="N15" i="48"/>
  <c r="N151" i="49"/>
  <c r="S157" i="51"/>
  <c r="C183" i="48"/>
  <c r="C150" i="48"/>
  <c r="G252" i="51"/>
  <c r="I180" i="50"/>
  <c r="S45" i="48"/>
  <c r="K122" i="48"/>
  <c r="G16" i="49"/>
  <c r="S187" i="48"/>
  <c r="C251" i="49"/>
  <c r="K194" i="51"/>
  <c r="G23" i="49"/>
  <c r="C46" i="51"/>
  <c r="I77" i="49"/>
  <c r="G8" i="48"/>
  <c r="G127" i="48"/>
  <c r="I92" i="50"/>
  <c r="S130" i="49"/>
  <c r="S255" i="48"/>
  <c r="G10" i="49"/>
  <c r="K53" i="48"/>
  <c r="G104" i="48"/>
  <c r="I44" i="49"/>
  <c r="S125" i="48"/>
  <c r="K125" i="49"/>
  <c r="K125" i="48"/>
  <c r="N209" i="49"/>
  <c r="I127" i="51"/>
  <c r="N46" i="48"/>
  <c r="I180" i="51"/>
  <c r="N39" i="48"/>
  <c r="S94" i="50"/>
  <c r="I163" i="51"/>
  <c r="C127" i="50"/>
  <c r="G153" i="48"/>
  <c r="C106" i="48"/>
  <c r="N129" i="49"/>
  <c r="I165" i="51"/>
  <c r="C35" i="51"/>
  <c r="N253" i="50"/>
  <c r="K168" i="48"/>
  <c r="S211" i="51"/>
  <c r="I250" i="49"/>
  <c r="C134" i="48"/>
  <c r="N77" i="49"/>
  <c r="S96" i="49"/>
  <c r="N123" i="48"/>
  <c r="G189" i="48"/>
  <c r="C135" i="51"/>
  <c r="G96" i="51"/>
  <c r="S198" i="49"/>
  <c r="I23" i="49"/>
  <c r="G190" i="48"/>
  <c r="I187" i="51"/>
  <c r="I22" i="49"/>
  <c r="S111" i="51"/>
  <c r="G102" i="51"/>
  <c r="I80" i="48"/>
  <c r="S7" i="49"/>
  <c r="C136" i="48"/>
  <c r="S51" i="48"/>
  <c r="G47" i="51"/>
  <c r="N20" i="49"/>
  <c r="K78" i="51"/>
  <c r="S182" i="51"/>
  <c r="N218" i="51"/>
  <c r="C217" i="49"/>
  <c r="S209" i="51"/>
  <c r="G12" i="49"/>
  <c r="N182" i="50"/>
  <c r="G99" i="48"/>
  <c r="G21" i="51"/>
  <c r="G166" i="51"/>
  <c r="K71" i="49"/>
  <c r="I135" i="48"/>
  <c r="K122" i="50"/>
  <c r="C247" i="49"/>
  <c r="G39" i="51"/>
  <c r="I127" i="48"/>
  <c r="K243" i="51"/>
  <c r="C77" i="51"/>
  <c r="N66" i="48"/>
  <c r="S244" i="49"/>
  <c r="N216" i="49"/>
  <c r="S13" i="49"/>
  <c r="N75" i="50"/>
  <c r="G101" i="48"/>
  <c r="C248" i="50"/>
  <c r="I76" i="51"/>
  <c r="N153" i="51"/>
  <c r="I151" i="48"/>
  <c r="C64" i="51"/>
  <c r="G17" i="49"/>
  <c r="N157" i="48"/>
  <c r="G106" i="49"/>
  <c r="C38" i="51"/>
  <c r="C223" i="51"/>
  <c r="S63" i="48"/>
  <c r="C155" i="49"/>
  <c r="C226" i="48"/>
  <c r="C100" i="51"/>
  <c r="K209" i="50"/>
  <c r="L209" i="50" s="1"/>
  <c r="I242" i="51"/>
  <c r="C167" i="51"/>
  <c r="I156" i="49"/>
  <c r="G227" i="48"/>
  <c r="S163" i="51"/>
  <c r="G162" i="51"/>
  <c r="I14" i="48"/>
  <c r="I109" i="51"/>
  <c r="C13" i="51"/>
  <c r="I209" i="50"/>
  <c r="N69" i="51"/>
  <c r="G241" i="48"/>
  <c r="N37" i="49"/>
  <c r="S226" i="48"/>
  <c r="I20" i="49"/>
  <c r="N150" i="48"/>
  <c r="K157" i="48"/>
  <c r="C14" i="51"/>
  <c r="S82" i="48"/>
  <c r="S121" i="48"/>
  <c r="G222" i="51"/>
  <c r="K191" i="48"/>
  <c r="G193" i="51"/>
  <c r="I129" i="48"/>
  <c r="K193" i="48"/>
  <c r="N247" i="51"/>
  <c r="I211" i="48"/>
  <c r="I24" i="49"/>
  <c r="G198" i="48"/>
  <c r="C226" i="50"/>
  <c r="S104" i="49"/>
  <c r="K105" i="49"/>
  <c r="G227" i="51"/>
  <c r="S74" i="49"/>
  <c r="K157" i="49"/>
  <c r="C66" i="48"/>
  <c r="I111" i="49"/>
  <c r="G41" i="51"/>
  <c r="I66" i="48"/>
  <c r="I153" i="49"/>
  <c r="G196" i="49"/>
  <c r="G23" i="48"/>
  <c r="I6" i="48"/>
  <c r="S104" i="51"/>
  <c r="N164" i="49"/>
  <c r="K244" i="49"/>
  <c r="G154" i="48"/>
  <c r="G43" i="49"/>
  <c r="C126" i="49"/>
  <c r="I239" i="48"/>
  <c r="N51" i="49"/>
  <c r="K160" i="48"/>
  <c r="I52" i="51"/>
  <c r="S70" i="51"/>
  <c r="I44" i="48"/>
  <c r="S92" i="51"/>
  <c r="G48" i="51"/>
  <c r="C184" i="50"/>
  <c r="K210" i="51"/>
  <c r="G40" i="51"/>
  <c r="N67" i="49"/>
  <c r="I15" i="51"/>
  <c r="S210" i="51"/>
  <c r="K197" i="50"/>
  <c r="K49" i="48"/>
  <c r="I41" i="51"/>
  <c r="G226" i="49"/>
  <c r="I9" i="48"/>
  <c r="G217" i="48"/>
  <c r="K46" i="50"/>
  <c r="I76" i="49"/>
  <c r="S251" i="51"/>
  <c r="I155" i="49"/>
  <c r="K71" i="51"/>
  <c r="N131" i="48"/>
  <c r="N187" i="48"/>
  <c r="C224" i="48"/>
  <c r="S179" i="51"/>
  <c r="G244" i="50"/>
  <c r="I107" i="50"/>
  <c r="K127" i="48"/>
  <c r="N152" i="51"/>
  <c r="S167" i="51"/>
  <c r="S70" i="48"/>
  <c r="G47" i="48"/>
  <c r="K109" i="49"/>
  <c r="S168" i="49"/>
  <c r="G210" i="48"/>
  <c r="N225" i="51"/>
  <c r="C164" i="48"/>
  <c r="C36" i="49"/>
  <c r="N70" i="49"/>
  <c r="S242" i="51"/>
  <c r="C50" i="51"/>
  <c r="G69" i="51"/>
  <c r="I131" i="48"/>
  <c r="G9" i="48"/>
  <c r="S37" i="51"/>
  <c r="I208" i="49"/>
  <c r="S7" i="48"/>
  <c r="G69" i="49"/>
  <c r="G192" i="51"/>
  <c r="G34" i="49"/>
  <c r="C19" i="48"/>
  <c r="K193" i="50"/>
  <c r="S130" i="51"/>
  <c r="C226" i="49"/>
  <c r="I210" i="51"/>
  <c r="G209" i="48"/>
  <c r="K13" i="48"/>
  <c r="S37" i="48"/>
  <c r="I66" i="50"/>
  <c r="I93" i="48"/>
  <c r="G16" i="51"/>
  <c r="K126" i="51"/>
  <c r="I34" i="48"/>
  <c r="G45" i="51"/>
  <c r="K126" i="48"/>
  <c r="S9" i="48"/>
  <c r="K63" i="49"/>
  <c r="K192" i="51"/>
  <c r="C224" i="51"/>
  <c r="S107" i="49"/>
  <c r="K5" i="49"/>
  <c r="N153" i="48"/>
  <c r="K159" i="48"/>
  <c r="G93" i="49"/>
  <c r="I169" i="50"/>
  <c r="S166" i="51"/>
  <c r="N191" i="51"/>
  <c r="C255" i="49"/>
  <c r="C67" i="51"/>
  <c r="K150" i="48"/>
  <c r="S21" i="48"/>
  <c r="K11" i="48"/>
  <c r="S248" i="51"/>
  <c r="N181" i="48"/>
  <c r="K250" i="48"/>
  <c r="K101" i="48"/>
  <c r="I215" i="49"/>
  <c r="N65" i="50"/>
  <c r="I69" i="51"/>
  <c r="C211" i="50"/>
  <c r="N195" i="51"/>
  <c r="K38" i="51"/>
  <c r="S41" i="48"/>
  <c r="S125" i="51"/>
  <c r="G244" i="51"/>
  <c r="C243" i="51"/>
  <c r="K245" i="48"/>
  <c r="N129" i="48"/>
  <c r="G248" i="51"/>
  <c r="G156" i="48"/>
  <c r="N46" i="49"/>
  <c r="I154" i="48"/>
  <c r="N162" i="49"/>
  <c r="K18" i="49"/>
  <c r="G79" i="49"/>
  <c r="G244" i="48"/>
  <c r="I125" i="48"/>
  <c r="G122" i="49"/>
  <c r="S105" i="49"/>
  <c r="K44" i="48"/>
  <c r="K51" i="48"/>
  <c r="C168" i="49"/>
  <c r="S185" i="49"/>
  <c r="G238" i="48"/>
  <c r="K18" i="48"/>
  <c r="K128" i="48"/>
  <c r="N169" i="48"/>
  <c r="G197" i="48"/>
  <c r="C188" i="48"/>
  <c r="S217" i="49"/>
  <c r="C256" i="48"/>
  <c r="K108" i="48"/>
  <c r="C81" i="49"/>
  <c r="I237" i="48"/>
  <c r="S66" i="49"/>
  <c r="S215" i="48"/>
  <c r="C158" i="48"/>
  <c r="I74" i="50"/>
  <c r="C237" i="50"/>
  <c r="C104" i="50"/>
  <c r="N181" i="51"/>
  <c r="N221" i="50"/>
  <c r="S256" i="51"/>
  <c r="K34" i="49"/>
  <c r="C182" i="49"/>
  <c r="G136" i="49"/>
  <c r="K124" i="51"/>
  <c r="K134" i="52"/>
  <c r="L134" i="52" s="1"/>
  <c r="I164" i="51"/>
  <c r="N124" i="48"/>
  <c r="I100" i="49"/>
  <c r="N254" i="51"/>
  <c r="S111" i="48"/>
  <c r="C154" i="51"/>
  <c r="S215" i="51"/>
  <c r="S185" i="48"/>
  <c r="G243" i="49"/>
  <c r="C7" i="49"/>
  <c r="G214" i="48"/>
  <c r="I8" i="49"/>
  <c r="N255" i="51"/>
  <c r="S76" i="50"/>
  <c r="N41" i="48"/>
  <c r="G212" i="51"/>
  <c r="K248" i="51"/>
  <c r="G20" i="51"/>
  <c r="G132" i="48"/>
  <c r="I157" i="49"/>
  <c r="N12" i="49"/>
  <c r="S38" i="51"/>
  <c r="I246" i="49"/>
  <c r="N82" i="51"/>
  <c r="K219" i="49"/>
  <c r="I9" i="49"/>
  <c r="I247" i="49"/>
  <c r="K9" i="49"/>
  <c r="K243" i="48"/>
  <c r="I98" i="50"/>
  <c r="G245" i="51"/>
  <c r="G7" i="51"/>
  <c r="K256" i="51"/>
  <c r="S130" i="48"/>
  <c r="G45" i="49"/>
  <c r="N123" i="51"/>
  <c r="N244" i="51"/>
  <c r="C136" i="51"/>
  <c r="C194" i="51"/>
  <c r="S37" i="49"/>
  <c r="K237" i="50"/>
  <c r="I68" i="51"/>
  <c r="G35" i="48"/>
  <c r="I101" i="48"/>
  <c r="I227" i="48"/>
  <c r="G237" i="50"/>
  <c r="N223" i="48"/>
  <c r="K219" i="50"/>
  <c r="N192" i="50"/>
  <c r="K110" i="48"/>
  <c r="C138" i="51"/>
  <c r="I46" i="48"/>
  <c r="N215" i="49"/>
  <c r="C109" i="51"/>
  <c r="C183" i="51"/>
  <c r="S36" i="48"/>
  <c r="S78" i="51"/>
  <c r="K127" i="51"/>
  <c r="S123" i="49"/>
  <c r="I158" i="48"/>
  <c r="I49" i="50"/>
  <c r="K43" i="50"/>
  <c r="S17" i="51"/>
  <c r="I194" i="49"/>
  <c r="I166" i="48"/>
  <c r="G139" i="51"/>
  <c r="C78" i="51"/>
  <c r="G250" i="51"/>
  <c r="G123" i="48"/>
  <c r="S245" i="48"/>
  <c r="G66" i="51"/>
  <c r="K92" i="49"/>
  <c r="G210" i="51"/>
  <c r="K226" i="51"/>
  <c r="G211" i="49"/>
  <c r="C159" i="49"/>
  <c r="K211" i="51"/>
  <c r="S190" i="48"/>
  <c r="N198" i="51"/>
  <c r="O198" i="51" s="1"/>
  <c r="S132" i="51"/>
  <c r="C131" i="48"/>
  <c r="I193" i="48"/>
  <c r="G79" i="51"/>
  <c r="N78" i="48"/>
  <c r="O78" i="48" s="1"/>
  <c r="G131" i="51"/>
  <c r="I20" i="48"/>
  <c r="G128" i="48"/>
  <c r="G11" i="48"/>
  <c r="K194" i="49"/>
  <c r="N53" i="49"/>
  <c r="N9" i="49"/>
  <c r="N19" i="48"/>
  <c r="C72" i="49"/>
  <c r="G216" i="49"/>
  <c r="C111" i="49"/>
  <c r="I40" i="49"/>
  <c r="C47" i="49"/>
  <c r="S81" i="49"/>
  <c r="K75" i="49"/>
  <c r="G134" i="49"/>
  <c r="N48" i="49"/>
  <c r="K225" i="48"/>
  <c r="I160" i="48"/>
  <c r="I162" i="48"/>
  <c r="G165" i="48"/>
  <c r="I227" i="50"/>
  <c r="G52" i="49"/>
  <c r="I169" i="49"/>
  <c r="K183" i="49"/>
  <c r="G222" i="49"/>
  <c r="S157" i="48"/>
  <c r="G238" i="49"/>
  <c r="C209" i="51"/>
  <c r="C184" i="49"/>
  <c r="G208" i="51"/>
  <c r="I187" i="50"/>
  <c r="C225" i="51"/>
  <c r="I48" i="48"/>
  <c r="G66" i="48"/>
  <c r="G190" i="51"/>
  <c r="I196" i="51"/>
  <c r="G180" i="50"/>
  <c r="C37" i="49"/>
  <c r="K215" i="48"/>
  <c r="G101" i="49"/>
  <c r="I50" i="51"/>
  <c r="G140" i="51"/>
  <c r="G138" i="50"/>
  <c r="K250" i="51"/>
  <c r="K100" i="51"/>
  <c r="N68" i="48"/>
  <c r="C52" i="48"/>
  <c r="K223" i="48"/>
  <c r="G81" i="50"/>
  <c r="S179" i="49"/>
  <c r="I77" i="48"/>
  <c r="I217" i="49"/>
  <c r="K97" i="49"/>
  <c r="K164" i="49"/>
  <c r="K239" i="49"/>
  <c r="I197" i="51"/>
  <c r="K80" i="50"/>
  <c r="C71" i="51"/>
  <c r="I250" i="50"/>
  <c r="G198" i="51"/>
  <c r="K165" i="51"/>
  <c r="G15" i="49"/>
  <c r="G217" i="51"/>
  <c r="N212" i="49"/>
  <c r="S220" i="48"/>
  <c r="S47" i="48"/>
  <c r="C121" i="51"/>
  <c r="C222" i="51"/>
  <c r="C155" i="51"/>
  <c r="S133" i="49"/>
  <c r="K243" i="49"/>
  <c r="N98" i="48"/>
  <c r="K157" i="51"/>
  <c r="K105" i="48"/>
  <c r="G41" i="48"/>
  <c r="S189" i="51"/>
  <c r="G183" i="51"/>
  <c r="C133" i="51"/>
  <c r="K14" i="51"/>
  <c r="S151" i="48"/>
  <c r="K210" i="48"/>
  <c r="N74" i="48"/>
  <c r="N102" i="51"/>
  <c r="S150" i="51"/>
  <c r="I23" i="48"/>
  <c r="K104" i="49"/>
  <c r="C154" i="48"/>
  <c r="K153" i="50"/>
  <c r="L153" i="50" s="1"/>
  <c r="S139" i="51"/>
  <c r="G35" i="50"/>
  <c r="I242" i="50"/>
  <c r="I183" i="49"/>
  <c r="I244" i="51"/>
  <c r="S225" i="51"/>
  <c r="C122" i="49"/>
  <c r="G180" i="51"/>
  <c r="S222" i="51"/>
  <c r="S39" i="48"/>
  <c r="G127" i="49"/>
  <c r="C212" i="48"/>
  <c r="K104" i="48"/>
  <c r="C197" i="48"/>
  <c r="I45" i="49"/>
  <c r="C125" i="50"/>
  <c r="K150" i="50"/>
  <c r="N168" i="51"/>
  <c r="C159" i="50"/>
  <c r="C250" i="51"/>
  <c r="S65" i="49"/>
  <c r="G52" i="48"/>
  <c r="N20" i="48"/>
  <c r="G21" i="48"/>
  <c r="S214" i="49"/>
  <c r="G36" i="49"/>
  <c r="N223" i="49"/>
  <c r="K97" i="51"/>
  <c r="I210" i="48"/>
  <c r="S35" i="48"/>
  <c r="N108" i="49"/>
  <c r="I65" i="51"/>
  <c r="I151" i="51"/>
  <c r="N156" i="51"/>
  <c r="S48" i="51"/>
  <c r="C14" i="48"/>
  <c r="S196" i="48"/>
  <c r="N140" i="48"/>
  <c r="N122" i="48"/>
  <c r="C219" i="51"/>
  <c r="I180" i="48"/>
  <c r="S106" i="48"/>
  <c r="N245" i="51"/>
  <c r="N136" i="51"/>
  <c r="N155" i="48"/>
  <c r="K122" i="51"/>
  <c r="S18" i="49"/>
  <c r="G219" i="51"/>
  <c r="S47" i="49"/>
  <c r="S218" i="49"/>
  <c r="I237" i="51"/>
  <c r="G128" i="49"/>
  <c r="S50" i="49"/>
  <c r="G184" i="51"/>
  <c r="G98" i="48"/>
  <c r="G132" i="49"/>
  <c r="N210" i="48"/>
  <c r="I125" i="51"/>
  <c r="C7" i="51"/>
  <c r="S72" i="49"/>
  <c r="C218" i="49"/>
  <c r="K165" i="49"/>
  <c r="K241" i="51"/>
  <c r="I94" i="49"/>
  <c r="G133" i="49"/>
  <c r="K101" i="49"/>
  <c r="C240" i="48"/>
  <c r="C220" i="51"/>
  <c r="G192" i="49"/>
  <c r="N195" i="48"/>
  <c r="I102" i="50"/>
  <c r="C245" i="49"/>
  <c r="G191" i="48"/>
  <c r="I63" i="48"/>
  <c r="G243" i="48"/>
  <c r="N41" i="49"/>
  <c r="K39" i="48"/>
  <c r="C180" i="51"/>
  <c r="S80" i="51"/>
  <c r="S101" i="48"/>
  <c r="S240" i="50"/>
  <c r="S238" i="48"/>
  <c r="S24" i="51"/>
  <c r="S160" i="48"/>
  <c r="C227" i="49"/>
  <c r="S187" i="49"/>
  <c r="G241" i="49"/>
  <c r="N166" i="48"/>
  <c r="S136" i="48"/>
  <c r="K223" i="49"/>
  <c r="G190" i="49"/>
  <c r="I184" i="48"/>
  <c r="C226" i="51"/>
  <c r="I92" i="49"/>
  <c r="K135" i="51"/>
  <c r="N164" i="48"/>
  <c r="N10" i="49"/>
  <c r="K246" i="49"/>
  <c r="K80" i="48"/>
  <c r="K130" i="49"/>
  <c r="S111" i="49"/>
  <c r="N98" i="49"/>
  <c r="K167" i="49"/>
  <c r="C238" i="49"/>
  <c r="S121" i="49"/>
  <c r="G37" i="48"/>
  <c r="N76" i="49"/>
  <c r="N18" i="49"/>
  <c r="S51" i="51"/>
  <c r="K221" i="49"/>
  <c r="I213" i="51"/>
  <c r="C76" i="48"/>
  <c r="C186" i="51"/>
  <c r="S80" i="48"/>
  <c r="I243" i="49"/>
  <c r="N103" i="49"/>
  <c r="S50" i="48"/>
  <c r="C79" i="49"/>
  <c r="K22" i="48"/>
  <c r="K225" i="51"/>
  <c r="I250" i="51"/>
  <c r="K247" i="49"/>
  <c r="I98" i="49"/>
  <c r="S153" i="48"/>
  <c r="I197" i="49"/>
  <c r="C19" i="49"/>
  <c r="N99" i="48"/>
  <c r="S189" i="48"/>
  <c r="G65" i="48"/>
  <c r="G48" i="48"/>
  <c r="G67" i="48"/>
  <c r="C221" i="48"/>
  <c r="C195" i="51"/>
  <c r="K240" i="51"/>
  <c r="K96" i="48"/>
  <c r="C218" i="48"/>
  <c r="G166" i="48"/>
  <c r="S197" i="48"/>
  <c r="N102" i="49"/>
  <c r="I131" i="51"/>
  <c r="G50" i="51"/>
  <c r="S53" i="48"/>
  <c r="N237" i="51"/>
  <c r="C64" i="48"/>
  <c r="G246" i="48"/>
  <c r="K134" i="51"/>
  <c r="G157" i="49"/>
  <c r="K252" i="48"/>
  <c r="K68" i="48"/>
  <c r="I34" i="49"/>
  <c r="K34" i="48"/>
  <c r="K220" i="48"/>
  <c r="I188" i="48"/>
  <c r="G5" i="49"/>
  <c r="I98" i="48"/>
  <c r="N248" i="48"/>
  <c r="I124" i="49"/>
  <c r="G220" i="49"/>
  <c r="K132" i="48"/>
  <c r="K42" i="49"/>
  <c r="N64" i="49"/>
  <c r="I53" i="49"/>
  <c r="I64" i="49"/>
  <c r="C10" i="48"/>
  <c r="C245" i="48"/>
  <c r="N66" i="49"/>
  <c r="K197" i="49"/>
  <c r="G49" i="49"/>
  <c r="C179" i="48"/>
  <c r="N77" i="48"/>
  <c r="K253" i="51"/>
  <c r="K126" i="49"/>
  <c r="I151" i="49"/>
  <c r="C51" i="49"/>
  <c r="K187" i="48"/>
  <c r="S210" i="49"/>
  <c r="C108" i="48"/>
  <c r="S49" i="48"/>
  <c r="N130" i="49"/>
  <c r="C216" i="49"/>
  <c r="N68" i="49"/>
  <c r="I161" i="49"/>
  <c r="N104" i="48"/>
  <c r="G195" i="48"/>
  <c r="N210" i="49"/>
  <c r="C183" i="49"/>
  <c r="S34" i="49"/>
  <c r="I79" i="48"/>
  <c r="C34" i="49"/>
  <c r="S35" i="49"/>
  <c r="K184" i="48"/>
  <c r="C106" i="49"/>
  <c r="N109" i="49"/>
  <c r="G189" i="49"/>
  <c r="G70" i="49"/>
  <c r="C220" i="48"/>
  <c r="N220" i="48"/>
  <c r="N239" i="51"/>
  <c r="G20" i="49"/>
  <c r="S67" i="49"/>
  <c r="I133" i="48"/>
  <c r="I121" i="49"/>
  <c r="I37" i="48"/>
  <c r="I100" i="48"/>
  <c r="G95" i="49"/>
  <c r="K124" i="48"/>
  <c r="K238" i="49"/>
  <c r="I242" i="48"/>
  <c r="G227" i="50"/>
  <c r="K249" i="48"/>
  <c r="G193" i="48"/>
  <c r="S182" i="48"/>
  <c r="C132" i="49"/>
  <c r="K41" i="49"/>
  <c r="S76" i="51"/>
  <c r="C10" i="49"/>
  <c r="C212" i="51"/>
  <c r="K36" i="48"/>
  <c r="K36" i="51"/>
  <c r="C72" i="48"/>
  <c r="K208" i="51"/>
  <c r="K156" i="48"/>
  <c r="G254" i="48"/>
  <c r="N13" i="49"/>
  <c r="C179" i="49"/>
  <c r="N211" i="49"/>
  <c r="N111" i="48"/>
  <c r="C43" i="49"/>
  <c r="N165" i="49"/>
  <c r="C237" i="51"/>
  <c r="G36" i="48"/>
  <c r="C244" i="48"/>
  <c r="C181" i="48"/>
  <c r="I186" i="48"/>
  <c r="K251" i="51"/>
  <c r="I194" i="51"/>
  <c r="I223" i="51"/>
  <c r="G195" i="49"/>
  <c r="I73" i="48"/>
  <c r="N127" i="48"/>
  <c r="K82" i="49"/>
  <c r="K182" i="49"/>
  <c r="S183" i="49"/>
  <c r="G72" i="49"/>
  <c r="G253" i="51"/>
  <c r="N188" i="48"/>
  <c r="C10" i="51"/>
  <c r="C193" i="48"/>
  <c r="G122" i="48"/>
  <c r="G156" i="49"/>
  <c r="K153" i="51"/>
  <c r="I163" i="49"/>
  <c r="C12" i="49"/>
  <c r="N222" i="49"/>
  <c r="N187" i="51"/>
  <c r="O187" i="51" s="1"/>
  <c r="C215" i="51"/>
  <c r="K151" i="48"/>
  <c r="K132" i="49"/>
  <c r="S216" i="49"/>
  <c r="I225" i="48"/>
  <c r="I125" i="49"/>
  <c r="K76" i="49"/>
  <c r="K79" i="49"/>
  <c r="N238" i="51"/>
  <c r="N150" i="51"/>
  <c r="K254" i="48"/>
  <c r="N131" i="50"/>
  <c r="I47" i="48"/>
  <c r="G213" i="51"/>
  <c r="G185" i="48"/>
  <c r="G49" i="48"/>
  <c r="K192" i="48"/>
  <c r="G68" i="49"/>
  <c r="S190" i="49"/>
  <c r="N165" i="48"/>
  <c r="I166" i="49"/>
  <c r="S124" i="48"/>
  <c r="G130" i="51"/>
  <c r="K221" i="48"/>
  <c r="S102" i="51"/>
  <c r="C110" i="51"/>
  <c r="K68" i="49"/>
  <c r="K164" i="48"/>
  <c r="S197" i="51"/>
  <c r="C163" i="48"/>
  <c r="N217" i="49"/>
  <c r="S22" i="48"/>
  <c r="C169" i="49"/>
  <c r="C218" i="51"/>
  <c r="C53" i="48"/>
  <c r="S75" i="48"/>
  <c r="N9" i="48"/>
  <c r="C11" i="48"/>
  <c r="C15" i="49"/>
  <c r="K253" i="48"/>
  <c r="N169" i="49"/>
  <c r="N196" i="49"/>
  <c r="S11" i="49"/>
  <c r="C247" i="48"/>
  <c r="I35" i="49"/>
  <c r="G209" i="49"/>
  <c r="C21" i="49"/>
  <c r="N193" i="49"/>
  <c r="I256" i="49"/>
  <c r="S152" i="49"/>
  <c r="C249" i="49"/>
  <c r="I182" i="49"/>
  <c r="I187" i="48"/>
  <c r="S93" i="49"/>
  <c r="N189" i="48"/>
  <c r="C76" i="49"/>
  <c r="S131" i="49"/>
  <c r="K211" i="49"/>
  <c r="I211" i="49"/>
  <c r="S96" i="51"/>
  <c r="S220" i="49"/>
  <c r="C64" i="49"/>
  <c r="N217" i="48"/>
  <c r="O217" i="48" s="1"/>
  <c r="N188" i="49"/>
  <c r="N167" i="49"/>
  <c r="C9" i="49"/>
  <c r="C187" i="48"/>
  <c r="G137" i="49"/>
  <c r="K108" i="49"/>
  <c r="C110" i="48"/>
  <c r="G20" i="48"/>
  <c r="C222" i="49"/>
  <c r="S160" i="49"/>
  <c r="I103" i="49"/>
  <c r="G180" i="48"/>
  <c r="C153" i="49"/>
  <c r="I7" i="48"/>
  <c r="C42" i="49"/>
  <c r="G82" i="49"/>
  <c r="K124" i="49"/>
  <c r="S251" i="49"/>
  <c r="N52" i="49"/>
  <c r="S154" i="51"/>
  <c r="K227" i="48"/>
  <c r="K10" i="48"/>
  <c r="G192" i="48"/>
  <c r="N40" i="48"/>
  <c r="O40" i="48" s="1"/>
  <c r="C153" i="48"/>
  <c r="N137" i="48"/>
  <c r="K159" i="49"/>
  <c r="G167" i="48"/>
  <c r="G166" i="49"/>
  <c r="K182" i="48"/>
  <c r="C151" i="49"/>
  <c r="K6" i="49"/>
  <c r="G107" i="49"/>
  <c r="S209" i="49"/>
  <c r="K213" i="48"/>
  <c r="G168" i="51"/>
  <c r="N209" i="51"/>
  <c r="N10" i="51"/>
  <c r="N226" i="49"/>
  <c r="I98" i="51"/>
  <c r="G124" i="49"/>
  <c r="S110" i="48"/>
  <c r="K222" i="48"/>
  <c r="K227" i="51"/>
  <c r="C189" i="49"/>
  <c r="G188" i="48"/>
  <c r="K239" i="51"/>
  <c r="S223" i="49"/>
  <c r="G243" i="51"/>
  <c r="G14" i="48"/>
  <c r="K166" i="48"/>
  <c r="G125" i="49"/>
  <c r="S212" i="49"/>
  <c r="N80" i="49"/>
  <c r="I103" i="48"/>
  <c r="C79" i="48"/>
  <c r="C17" i="49"/>
  <c r="C46" i="48"/>
  <c r="S252" i="48"/>
  <c r="K162" i="49"/>
  <c r="I22" i="48"/>
  <c r="C167" i="48"/>
  <c r="G161" i="48"/>
  <c r="C39" i="49"/>
  <c r="G125" i="48"/>
  <c r="K131" i="49"/>
  <c r="C68" i="48"/>
  <c r="I190" i="51"/>
  <c r="K94" i="51"/>
  <c r="G97" i="48"/>
  <c r="G51" i="48"/>
  <c r="S135" i="51"/>
  <c r="K8" i="48"/>
  <c r="C255" i="51"/>
  <c r="C46" i="49"/>
  <c r="N254" i="48"/>
  <c r="O254" i="48" s="1"/>
  <c r="N211" i="51"/>
  <c r="S237" i="48"/>
  <c r="G51" i="49"/>
  <c r="I212" i="51"/>
  <c r="I222" i="49"/>
  <c r="N216" i="48"/>
  <c r="I39" i="51"/>
  <c r="N43" i="48"/>
  <c r="I221" i="51"/>
  <c r="S251" i="48"/>
  <c r="N11" i="48"/>
  <c r="S193" i="48"/>
  <c r="C99" i="48"/>
  <c r="C211" i="48"/>
  <c r="I81" i="48"/>
  <c r="G152" i="49"/>
  <c r="N14" i="49"/>
  <c r="S12" i="48"/>
  <c r="K64" i="51"/>
  <c r="K181" i="51"/>
  <c r="I248" i="51"/>
  <c r="I198" i="48"/>
  <c r="K15" i="49"/>
  <c r="N155" i="49"/>
  <c r="C252" i="49"/>
  <c r="S162" i="48"/>
  <c r="N192" i="49"/>
  <c r="N152" i="48"/>
  <c r="I99" i="48"/>
  <c r="N97" i="49"/>
  <c r="G19" i="49"/>
  <c r="S182" i="49"/>
  <c r="S151" i="49"/>
  <c r="N36" i="49"/>
  <c r="G255" i="48"/>
  <c r="G22" i="49"/>
  <c r="N240" i="51"/>
  <c r="K111" i="48"/>
  <c r="C187" i="49"/>
  <c r="I249" i="49"/>
  <c r="C185" i="48"/>
  <c r="N95" i="49"/>
  <c r="I218" i="49"/>
  <c r="G161" i="49"/>
  <c r="C220" i="49"/>
  <c r="K184" i="49"/>
  <c r="C137" i="48"/>
  <c r="G256" i="49"/>
  <c r="N159" i="48"/>
  <c r="K23" i="48"/>
  <c r="S180" i="49"/>
  <c r="K106" i="49"/>
  <c r="C105" i="49"/>
  <c r="N49" i="49"/>
  <c r="S188" i="48"/>
  <c r="S24" i="49"/>
  <c r="C186" i="48"/>
  <c r="N19" i="49"/>
  <c r="K122" i="49"/>
  <c r="K248" i="50"/>
  <c r="L248" i="50" s="1"/>
  <c r="C219" i="48"/>
  <c r="N126" i="48"/>
  <c r="C209" i="49"/>
  <c r="K188" i="48"/>
  <c r="G42" i="49"/>
  <c r="N126" i="51"/>
  <c r="C71" i="49"/>
  <c r="I39" i="48"/>
  <c r="I24" i="48"/>
  <c r="G132" i="51"/>
  <c r="C129" i="49"/>
  <c r="S14" i="48"/>
  <c r="N185" i="49"/>
  <c r="K246" i="48"/>
  <c r="I216" i="49"/>
  <c r="C6" i="49"/>
  <c r="S194" i="48"/>
  <c r="K109" i="48"/>
  <c r="K128" i="49"/>
  <c r="C224" i="49"/>
  <c r="C225" i="49"/>
  <c r="K69" i="48"/>
  <c r="I12" i="49"/>
  <c r="I227" i="51"/>
  <c r="N82" i="49"/>
  <c r="N101" i="49"/>
  <c r="S102" i="49"/>
  <c r="S156" i="48"/>
  <c r="S157" i="49"/>
  <c r="S224" i="51"/>
  <c r="N255" i="49"/>
  <c r="N11" i="49"/>
  <c r="I72" i="48"/>
  <c r="K134" i="49"/>
  <c r="S167" i="48"/>
  <c r="N227" i="48"/>
  <c r="N188" i="51"/>
  <c r="C67" i="48"/>
  <c r="C9" i="48"/>
  <c r="K77" i="51"/>
  <c r="K139" i="51"/>
  <c r="S211" i="49"/>
  <c r="S222" i="49"/>
  <c r="S152" i="48"/>
  <c r="G96" i="49"/>
  <c r="G153" i="49"/>
  <c r="N221" i="51"/>
  <c r="I92" i="48"/>
  <c r="K11" i="49"/>
  <c r="N106" i="49"/>
  <c r="I74" i="48"/>
  <c r="I132" i="48"/>
  <c r="K190" i="49"/>
  <c r="N167" i="48"/>
  <c r="S76" i="49"/>
  <c r="N94" i="48"/>
  <c r="S36" i="51"/>
  <c r="K237" i="49"/>
  <c r="C209" i="48"/>
  <c r="G241" i="51"/>
  <c r="G251" i="48"/>
  <c r="C99" i="49"/>
  <c r="C249" i="48"/>
  <c r="I134" i="49"/>
  <c r="N248" i="49"/>
  <c r="N8" i="49"/>
  <c r="N253" i="49"/>
  <c r="G225" i="49"/>
  <c r="G127" i="51"/>
  <c r="I132" i="51"/>
  <c r="I128" i="49"/>
  <c r="S161" i="51"/>
  <c r="S198" i="48"/>
  <c r="C8" i="49"/>
  <c r="G109" i="51"/>
  <c r="N36" i="48"/>
  <c r="C215" i="48"/>
  <c r="C238" i="48"/>
  <c r="I65" i="49"/>
  <c r="N125" i="51"/>
  <c r="I179" i="51"/>
  <c r="N256" i="51"/>
  <c r="G69" i="48"/>
  <c r="S195" i="48"/>
  <c r="I251" i="51"/>
  <c r="I80" i="49"/>
  <c r="K139" i="49"/>
  <c r="S241" i="49"/>
  <c r="N243" i="48"/>
  <c r="C191" i="49"/>
  <c r="G10" i="48"/>
  <c r="G240" i="48"/>
  <c r="I63" i="49"/>
  <c r="S43" i="48"/>
  <c r="N238" i="49"/>
  <c r="G248" i="49"/>
  <c r="G157" i="48"/>
  <c r="I105" i="49"/>
  <c r="I140" i="49"/>
  <c r="N161" i="48"/>
  <c r="N42" i="49"/>
  <c r="G210" i="49"/>
  <c r="I183" i="48"/>
  <c r="G92" i="49"/>
  <c r="I11" i="48"/>
  <c r="C253" i="51"/>
  <c r="G242" i="48"/>
  <c r="N244" i="48"/>
  <c r="C254" i="49"/>
  <c r="K183" i="48"/>
  <c r="S180" i="48"/>
  <c r="K104" i="51"/>
  <c r="G251" i="49"/>
  <c r="I12" i="48"/>
  <c r="K102" i="49"/>
  <c r="G18" i="49"/>
  <c r="N136" i="48"/>
  <c r="G169" i="48"/>
  <c r="S195" i="49"/>
  <c r="K153" i="49"/>
  <c r="C239" i="49"/>
  <c r="C250" i="48"/>
  <c r="N78" i="49"/>
  <c r="I165" i="49"/>
  <c r="K41" i="48"/>
  <c r="S14" i="49"/>
  <c r="C256" i="49"/>
  <c r="S9" i="49"/>
  <c r="N135" i="51"/>
  <c r="O135" i="51" s="1"/>
  <c r="N251" i="48"/>
  <c r="G77" i="48"/>
  <c r="S161" i="49"/>
  <c r="N81" i="48"/>
  <c r="G244" i="49"/>
  <c r="C5" i="49"/>
  <c r="I106" i="49"/>
  <c r="G24" i="48"/>
  <c r="S184" i="49"/>
  <c r="N125" i="49"/>
  <c r="K17" i="49"/>
  <c r="I124" i="48"/>
  <c r="S105" i="48"/>
  <c r="C38" i="49"/>
  <c r="S72" i="51"/>
  <c r="G160" i="50"/>
  <c r="G81" i="51"/>
  <c r="C68" i="51"/>
  <c r="N159" i="51"/>
  <c r="N77" i="51"/>
  <c r="K238" i="51"/>
  <c r="S72" i="48"/>
  <c r="C161" i="49"/>
  <c r="S164" i="48"/>
  <c r="C227" i="48"/>
  <c r="G162" i="49"/>
  <c r="S135" i="48"/>
  <c r="K213" i="49"/>
  <c r="I123" i="49"/>
  <c r="I18" i="49"/>
  <c r="K37" i="49"/>
  <c r="S10" i="48"/>
  <c r="N12" i="48"/>
  <c r="S240" i="51"/>
  <c r="I128" i="48"/>
  <c r="C161" i="51"/>
  <c r="C44" i="49"/>
  <c r="N100" i="48"/>
  <c r="G164" i="49"/>
  <c r="N241" i="49"/>
  <c r="G19" i="48"/>
  <c r="G159" i="49"/>
  <c r="K111" i="49"/>
  <c r="I96" i="49"/>
  <c r="S95" i="48"/>
  <c r="N222" i="51"/>
  <c r="S191" i="51"/>
  <c r="C129" i="48"/>
  <c r="I134" i="51"/>
  <c r="N191" i="48"/>
  <c r="N248" i="51"/>
  <c r="I192" i="48"/>
  <c r="N10" i="48"/>
  <c r="O10" i="48" s="1"/>
  <c r="C208" i="49"/>
  <c r="S19" i="48"/>
  <c r="S253" i="49"/>
  <c r="C123" i="48"/>
  <c r="I139" i="49"/>
  <c r="S181" i="48"/>
  <c r="C223" i="48"/>
  <c r="K82" i="48"/>
  <c r="G218" i="49"/>
  <c r="S66" i="48"/>
  <c r="S137" i="51"/>
  <c r="C254" i="51"/>
  <c r="N197" i="51"/>
  <c r="I122" i="49"/>
  <c r="C66" i="49"/>
  <c r="K153" i="48"/>
  <c r="C245" i="51"/>
  <c r="N151" i="48"/>
  <c r="N161" i="49"/>
  <c r="N180" i="49"/>
  <c r="N196" i="51"/>
  <c r="I123" i="48"/>
  <c r="S151" i="51"/>
  <c r="K219" i="51"/>
  <c r="C194" i="49"/>
  <c r="G103" i="48"/>
  <c r="I191" i="49"/>
  <c r="C163" i="49"/>
  <c r="N150" i="49"/>
  <c r="K152" i="48"/>
  <c r="G256" i="48"/>
  <c r="C154" i="49"/>
  <c r="K121" i="49"/>
  <c r="G215" i="48"/>
  <c r="C208" i="48"/>
  <c r="S225" i="48"/>
  <c r="G187" i="49"/>
  <c r="N75" i="49"/>
  <c r="C157" i="48"/>
  <c r="K169" i="49"/>
  <c r="S109" i="48"/>
  <c r="C94" i="49"/>
  <c r="C108" i="49"/>
  <c r="C196" i="49"/>
  <c r="C65" i="49"/>
  <c r="N51" i="48"/>
  <c r="I53" i="48"/>
  <c r="S68" i="49"/>
  <c r="I245" i="48"/>
  <c r="G194" i="49"/>
  <c r="C214" i="49"/>
  <c r="K80" i="51"/>
  <c r="I72" i="49"/>
  <c r="C50" i="49"/>
  <c r="G221" i="49"/>
  <c r="I135" i="49"/>
  <c r="C138" i="48"/>
  <c r="S34" i="48"/>
  <c r="C219" i="49"/>
  <c r="I39" i="49"/>
  <c r="C240" i="49"/>
  <c r="I222" i="48"/>
  <c r="G81" i="48"/>
  <c r="K103" i="48"/>
  <c r="S220" i="51"/>
  <c r="I185" i="50"/>
  <c r="K101" i="51"/>
  <c r="K67" i="49"/>
  <c r="G39" i="48"/>
  <c r="G129" i="49"/>
  <c r="G35" i="49"/>
  <c r="C82" i="49"/>
  <c r="S63" i="50"/>
  <c r="I186" i="51"/>
  <c r="N164" i="51"/>
  <c r="G100" i="51"/>
  <c r="N151" i="51"/>
  <c r="N24" i="51"/>
  <c r="K138" i="48"/>
  <c r="K224" i="48"/>
  <c r="K255" i="49"/>
  <c r="S140" i="48"/>
  <c r="C48" i="49"/>
  <c r="G98" i="49"/>
  <c r="C107" i="48"/>
  <c r="N214" i="48"/>
  <c r="G218" i="51"/>
  <c r="S223" i="48"/>
  <c r="S159" i="49"/>
  <c r="N155" i="51"/>
  <c r="I70" i="48"/>
  <c r="C241" i="49"/>
  <c r="I253" i="51"/>
  <c r="G14" i="49"/>
  <c r="G68" i="48"/>
  <c r="N224" i="51"/>
  <c r="C95" i="48"/>
  <c r="I252" i="49"/>
  <c r="C213" i="49"/>
  <c r="K110" i="49"/>
  <c r="C71" i="48"/>
  <c r="N107" i="49"/>
  <c r="K80" i="49"/>
  <c r="S222" i="48"/>
  <c r="K246" i="50"/>
  <c r="G47" i="49"/>
  <c r="C168" i="51"/>
  <c r="I16" i="48"/>
  <c r="G109" i="49"/>
  <c r="G126" i="49"/>
  <c r="I126" i="48"/>
  <c r="G188" i="49"/>
  <c r="K23" i="49"/>
  <c r="N256" i="49"/>
  <c r="I21" i="48"/>
  <c r="S136" i="49"/>
  <c r="I220" i="48"/>
  <c r="C210" i="49"/>
  <c r="C212" i="49"/>
  <c r="C12" i="48"/>
  <c r="C94" i="48"/>
  <c r="S129" i="48"/>
  <c r="N24" i="48"/>
  <c r="S81" i="48"/>
  <c r="S238" i="51"/>
  <c r="I47" i="49"/>
  <c r="I214" i="49"/>
  <c r="G186" i="49"/>
  <c r="G70" i="48"/>
  <c r="K248" i="49"/>
  <c r="K107" i="48"/>
  <c r="G227" i="49"/>
  <c r="K242" i="48"/>
  <c r="K252" i="49"/>
  <c r="C35" i="48"/>
  <c r="S208" i="49"/>
  <c r="I76" i="48"/>
  <c r="I51" i="48"/>
  <c r="K65" i="49"/>
  <c r="S122" i="48"/>
  <c r="K225" i="49"/>
  <c r="S227" i="49"/>
  <c r="I256" i="48"/>
  <c r="S73" i="48"/>
  <c r="N96" i="49"/>
  <c r="N157" i="49"/>
  <c r="I48" i="49"/>
  <c r="G53" i="48"/>
  <c r="N105" i="48"/>
  <c r="O105" i="48" s="1"/>
  <c r="C162" i="48"/>
  <c r="S192" i="48"/>
  <c r="K193" i="49"/>
  <c r="C246" i="49"/>
  <c r="C100" i="48"/>
  <c r="N37" i="48"/>
  <c r="K154" i="49"/>
  <c r="S255" i="49"/>
  <c r="S248" i="49"/>
  <c r="N240" i="49"/>
  <c r="G213" i="49"/>
  <c r="I127" i="49"/>
  <c r="N217" i="51"/>
  <c r="S110" i="49"/>
  <c r="I79" i="49"/>
  <c r="N139" i="49"/>
  <c r="I239" i="49"/>
  <c r="K133" i="48"/>
  <c r="I37" i="51"/>
  <c r="N43" i="49"/>
  <c r="G184" i="49"/>
  <c r="I37" i="49"/>
  <c r="K212" i="49"/>
  <c r="C210" i="48"/>
  <c r="K121" i="48"/>
  <c r="G111" i="48"/>
  <c r="S95" i="49"/>
  <c r="C150" i="49"/>
  <c r="S224" i="48"/>
  <c r="I168" i="48"/>
  <c r="N126" i="49"/>
  <c r="N131" i="49"/>
  <c r="I38" i="49"/>
  <c r="K40" i="49"/>
  <c r="K169" i="48"/>
  <c r="I219" i="49"/>
  <c r="G237" i="49"/>
  <c r="I51" i="49"/>
  <c r="C18" i="49"/>
  <c r="N152" i="49"/>
  <c r="N93" i="48"/>
  <c r="G250" i="48"/>
  <c r="C128" i="48"/>
  <c r="C248" i="48"/>
  <c r="K256" i="48"/>
  <c r="K100" i="48"/>
  <c r="N17" i="49"/>
  <c r="C222" i="48"/>
  <c r="C152" i="49"/>
  <c r="S217" i="51"/>
  <c r="S126" i="48"/>
  <c r="S70" i="49"/>
  <c r="S239" i="48"/>
  <c r="G66" i="49"/>
  <c r="I122" i="48"/>
  <c r="I237" i="49"/>
  <c r="S63" i="49"/>
  <c r="C165" i="49"/>
  <c r="C104" i="49"/>
  <c r="K195" i="48"/>
  <c r="I158" i="49"/>
  <c r="S238" i="49"/>
  <c r="K19" i="49"/>
  <c r="N249" i="49"/>
  <c r="C73" i="49"/>
  <c r="S243" i="49"/>
  <c r="N168" i="49"/>
  <c r="N123" i="49"/>
  <c r="S79" i="49"/>
  <c r="G82" i="48"/>
  <c r="K8" i="49"/>
  <c r="L8" i="49" s="1"/>
  <c r="S124" i="49"/>
  <c r="S246" i="49"/>
  <c r="C159" i="48"/>
  <c r="N242" i="48"/>
  <c r="I187" i="49"/>
  <c r="G181" i="48"/>
  <c r="N224" i="49"/>
  <c r="K192" i="49"/>
  <c r="I121" i="48"/>
  <c r="G130" i="49"/>
  <c r="N246" i="49"/>
  <c r="G110" i="49"/>
  <c r="I138" i="48"/>
  <c r="N50" i="49"/>
  <c r="I246" i="48"/>
  <c r="I82" i="49"/>
  <c r="I42" i="49"/>
  <c r="K160" i="49"/>
  <c r="N197" i="49"/>
  <c r="C80" i="49"/>
  <c r="N110" i="49"/>
  <c r="C22" i="49"/>
  <c r="G97" i="49"/>
  <c r="S127" i="49"/>
  <c r="K196" i="49"/>
  <c r="S52" i="49"/>
  <c r="C95" i="49"/>
  <c r="K95" i="49"/>
  <c r="S6" i="49"/>
  <c r="I254" i="49"/>
  <c r="S128" i="48"/>
  <c r="N104" i="49"/>
  <c r="C109" i="49"/>
  <c r="N100" i="49"/>
  <c r="C241" i="48"/>
  <c r="N208" i="49"/>
  <c r="N21" i="49"/>
  <c r="C221" i="49"/>
  <c r="I68" i="49"/>
  <c r="K154" i="48"/>
  <c r="I129" i="49"/>
  <c r="K138" i="49"/>
  <c r="N34" i="49"/>
  <c r="N5" i="49"/>
  <c r="K20" i="48"/>
  <c r="K103" i="49"/>
  <c r="N134" i="48"/>
  <c r="K196" i="48"/>
  <c r="I253" i="49"/>
  <c r="K237" i="48"/>
  <c r="I74" i="49"/>
  <c r="G250" i="49"/>
  <c r="N237" i="48"/>
  <c r="N239" i="49"/>
  <c r="C70" i="49"/>
  <c r="K161" i="49"/>
  <c r="S215" i="49"/>
  <c r="N213" i="49"/>
  <c r="K224" i="51"/>
  <c r="K221" i="51"/>
  <c r="N101" i="48"/>
  <c r="S103" i="49"/>
  <c r="G168" i="48"/>
  <c r="I168" i="49"/>
  <c r="S100" i="49"/>
  <c r="G133" i="48"/>
  <c r="C121" i="48"/>
  <c r="I179" i="49"/>
  <c r="K186" i="48"/>
  <c r="N182" i="49"/>
  <c r="G121" i="49"/>
  <c r="I49" i="49"/>
  <c r="K253" i="49"/>
  <c r="K186" i="49"/>
  <c r="C237" i="49"/>
  <c r="S154" i="49"/>
  <c r="S227" i="48"/>
  <c r="G80" i="49"/>
  <c r="G239" i="51"/>
  <c r="C5" i="48"/>
  <c r="I193" i="49"/>
  <c r="N218" i="49"/>
  <c r="C184" i="48"/>
  <c r="C157" i="49"/>
  <c r="N42" i="51"/>
  <c r="S38" i="49"/>
  <c r="K52" i="48"/>
  <c r="L52" i="48" s="1"/>
  <c r="N194" i="49"/>
  <c r="N64" i="48"/>
  <c r="I185" i="49"/>
  <c r="I36" i="49"/>
  <c r="N99" i="49"/>
  <c r="K255" i="51"/>
  <c r="S240" i="48"/>
  <c r="S76" i="48"/>
  <c r="K52" i="49"/>
  <c r="K67" i="51"/>
  <c r="C92" i="48"/>
  <c r="K130" i="48"/>
  <c r="S64" i="49"/>
  <c r="N97" i="48"/>
  <c r="G208" i="48"/>
  <c r="S218" i="48"/>
  <c r="S209" i="48"/>
  <c r="I101" i="49"/>
  <c r="N191" i="49"/>
  <c r="S134" i="49"/>
  <c r="G186" i="48"/>
  <c r="I191" i="51"/>
  <c r="S213" i="48"/>
  <c r="C96" i="48"/>
  <c r="C69" i="49"/>
  <c r="N256" i="48"/>
  <c r="S256" i="49"/>
  <c r="K46" i="49"/>
  <c r="G105" i="49"/>
  <c r="C23" i="49"/>
  <c r="S155" i="49"/>
  <c r="S5" i="49"/>
  <c r="K189" i="49"/>
  <c r="I6" i="49"/>
  <c r="K210" i="49"/>
  <c r="N7" i="49"/>
  <c r="S12" i="49"/>
  <c r="I195" i="49"/>
  <c r="G99" i="49"/>
  <c r="N71" i="49"/>
  <c r="G13" i="49"/>
  <c r="C191" i="48"/>
  <c r="K41" i="51"/>
  <c r="C134" i="49"/>
  <c r="S93" i="48"/>
  <c r="C225" i="48"/>
  <c r="N154" i="48"/>
  <c r="K106" i="48"/>
  <c r="N50" i="48"/>
  <c r="K181" i="49"/>
  <c r="G6" i="48"/>
  <c r="N47" i="49"/>
  <c r="S247" i="49"/>
  <c r="G136" i="48"/>
  <c r="N225" i="48"/>
  <c r="I216" i="51"/>
  <c r="G194" i="48"/>
  <c r="S20" i="49"/>
  <c r="K131" i="48"/>
  <c r="G123" i="49"/>
  <c r="G213" i="48"/>
  <c r="S158" i="48"/>
  <c r="I10" i="49"/>
  <c r="I164" i="49"/>
  <c r="K70" i="49"/>
  <c r="G81" i="49"/>
  <c r="I36" i="48"/>
  <c r="C110" i="49"/>
  <c r="S242" i="49"/>
  <c r="G165" i="49"/>
  <c r="K35" i="48"/>
  <c r="S53" i="49"/>
  <c r="K131" i="51"/>
  <c r="C210" i="51"/>
  <c r="G44" i="49"/>
  <c r="K78" i="49"/>
  <c r="S135" i="49"/>
  <c r="I215" i="48"/>
  <c r="G196" i="48"/>
  <c r="C100" i="49"/>
  <c r="N16" i="49"/>
  <c r="S193" i="49"/>
  <c r="S133" i="48"/>
  <c r="S163" i="49"/>
  <c r="N246" i="48"/>
  <c r="G94" i="49"/>
  <c r="S73" i="49"/>
  <c r="K94" i="49"/>
  <c r="K133" i="49"/>
  <c r="N63" i="49"/>
  <c r="K195" i="49"/>
  <c r="I13" i="49"/>
  <c r="N250" i="48"/>
  <c r="I180" i="49"/>
  <c r="I185" i="48"/>
  <c r="N242" i="49"/>
  <c r="I213" i="49"/>
  <c r="N183" i="48"/>
  <c r="C158" i="49"/>
  <c r="N225" i="49"/>
  <c r="N128" i="49"/>
  <c r="K99" i="48"/>
  <c r="N81" i="49"/>
  <c r="C42" i="48"/>
  <c r="C14" i="49"/>
  <c r="K77" i="49"/>
  <c r="I162" i="49"/>
  <c r="G247" i="49"/>
  <c r="N72" i="49"/>
  <c r="C97" i="49"/>
  <c r="N15" i="49"/>
  <c r="C123" i="49"/>
  <c r="I95" i="49"/>
  <c r="I251" i="49"/>
  <c r="I97" i="49"/>
  <c r="K155" i="49"/>
  <c r="K46" i="51"/>
  <c r="S247" i="51"/>
  <c r="I94" i="51"/>
  <c r="K194" i="48"/>
  <c r="K137" i="48"/>
  <c r="G158" i="48"/>
  <c r="G135" i="51"/>
  <c r="N135" i="49"/>
  <c r="I212" i="48"/>
  <c r="C127" i="49"/>
  <c r="I224" i="51"/>
  <c r="C63" i="48"/>
  <c r="K92" i="48"/>
  <c r="C127" i="48"/>
  <c r="S109" i="49"/>
  <c r="N160" i="49"/>
  <c r="S255" i="51"/>
  <c r="G139" i="48"/>
  <c r="G68" i="51"/>
  <c r="S214" i="51"/>
  <c r="N106" i="48"/>
  <c r="G163" i="48"/>
  <c r="K193" i="51"/>
  <c r="G179" i="49"/>
  <c r="K43" i="48"/>
  <c r="C126" i="48"/>
  <c r="S150" i="48"/>
  <c r="S82" i="49"/>
  <c r="K95" i="48"/>
  <c r="K135" i="49"/>
  <c r="N243" i="49"/>
  <c r="I78" i="49"/>
  <c r="G48" i="49"/>
  <c r="G193" i="49"/>
  <c r="K45" i="49"/>
  <c r="G78" i="49"/>
  <c r="G21" i="49"/>
  <c r="I191" i="48"/>
  <c r="K76" i="48"/>
  <c r="S213" i="51"/>
  <c r="C97" i="48"/>
  <c r="K240" i="49"/>
  <c r="N219" i="49"/>
  <c r="S44" i="49"/>
  <c r="S64" i="48"/>
  <c r="I93" i="49"/>
  <c r="C102" i="48"/>
  <c r="I50" i="49"/>
  <c r="S92" i="48"/>
  <c r="C125" i="49"/>
  <c r="N195" i="49"/>
  <c r="C92" i="49"/>
  <c r="K21" i="48"/>
  <c r="I7" i="49"/>
  <c r="I189" i="48"/>
  <c r="I252" i="51"/>
  <c r="G198" i="49"/>
  <c r="K239" i="48"/>
  <c r="S132" i="49"/>
  <c r="C74" i="48"/>
  <c r="S216" i="48"/>
  <c r="K129" i="48"/>
  <c r="K226" i="49"/>
  <c r="G185" i="49"/>
  <c r="C107" i="49"/>
  <c r="K180" i="48"/>
  <c r="S129" i="51"/>
  <c r="S44" i="48"/>
  <c r="I240" i="48"/>
  <c r="G37" i="49"/>
  <c r="C242" i="48"/>
  <c r="S186" i="49"/>
  <c r="K251" i="49"/>
  <c r="N137" i="49"/>
  <c r="K168" i="49"/>
  <c r="S104" i="48"/>
  <c r="N111" i="49"/>
  <c r="I132" i="49"/>
  <c r="G215" i="49"/>
  <c r="K216" i="48"/>
  <c r="N166" i="49"/>
  <c r="G38" i="48"/>
  <c r="C244" i="49"/>
  <c r="I226" i="48"/>
  <c r="K97" i="48"/>
  <c r="K242" i="49"/>
  <c r="K135" i="48"/>
  <c r="S94" i="49"/>
  <c r="S169" i="49"/>
  <c r="C162" i="49"/>
  <c r="N132" i="49"/>
  <c r="N190" i="49"/>
  <c r="G24" i="49"/>
  <c r="N122" i="49"/>
  <c r="N121" i="49"/>
  <c r="G102" i="49"/>
  <c r="S92" i="49"/>
  <c r="G128" i="51"/>
  <c r="S256" i="48"/>
  <c r="N247" i="48"/>
  <c r="G242" i="49"/>
  <c r="N163" i="49"/>
  <c r="G249" i="48"/>
  <c r="I224" i="49"/>
  <c r="K43" i="49"/>
  <c r="C63" i="49"/>
  <c r="K129" i="49"/>
  <c r="N197" i="48"/>
  <c r="I131" i="49"/>
  <c r="K191" i="49"/>
  <c r="S132" i="48"/>
  <c r="I197" i="48"/>
  <c r="S108" i="48"/>
  <c r="S194" i="49"/>
  <c r="G46" i="48"/>
  <c r="K209" i="49"/>
  <c r="C41" i="49"/>
  <c r="K249" i="49"/>
  <c r="L249" i="49" s="1"/>
  <c r="S40" i="49"/>
  <c r="S211" i="48"/>
  <c r="K224" i="49"/>
  <c r="S247" i="48"/>
  <c r="S138" i="49"/>
  <c r="C250" i="49"/>
  <c r="S249" i="48"/>
  <c r="I161" i="48"/>
  <c r="N156" i="48"/>
  <c r="N223" i="51"/>
  <c r="K138" i="51"/>
  <c r="G225" i="51"/>
  <c r="C34" i="48"/>
  <c r="K16" i="49"/>
  <c r="S216" i="51"/>
  <c r="G182" i="49"/>
  <c r="G249" i="49"/>
  <c r="N138" i="49"/>
  <c r="C74" i="49"/>
  <c r="I184" i="49"/>
  <c r="N73" i="49"/>
  <c r="S140" i="49"/>
  <c r="K6" i="48"/>
  <c r="L6" i="48" s="1"/>
  <c r="S221" i="48"/>
  <c r="C11" i="49"/>
  <c r="I253" i="48"/>
  <c r="G131" i="48"/>
  <c r="S21" i="49"/>
  <c r="K136" i="49"/>
  <c r="C211" i="51"/>
  <c r="N156" i="49"/>
  <c r="N79" i="49"/>
  <c r="K48" i="49"/>
  <c r="G95" i="48"/>
  <c r="C130" i="49"/>
  <c r="I169" i="48"/>
  <c r="G151" i="49"/>
  <c r="G219" i="49"/>
  <c r="C82" i="48"/>
  <c r="K98" i="49"/>
  <c r="K92" i="51"/>
  <c r="N53" i="48"/>
  <c r="C38" i="48"/>
  <c r="C131" i="49"/>
  <c r="K66" i="49"/>
  <c r="G138" i="49"/>
  <c r="G131" i="49"/>
  <c r="S186" i="48"/>
  <c r="K47" i="49"/>
  <c r="K21" i="49"/>
  <c r="N124" i="49"/>
  <c r="C214" i="48"/>
  <c r="N221" i="49"/>
  <c r="O221" i="49" s="1"/>
  <c r="N65" i="48"/>
  <c r="K96" i="49"/>
  <c r="N249" i="48"/>
  <c r="I248" i="49"/>
  <c r="K10" i="49"/>
  <c r="S213" i="49"/>
  <c r="N74" i="49"/>
  <c r="S245" i="49"/>
  <c r="K69" i="49"/>
  <c r="S41" i="49"/>
  <c r="G253" i="49"/>
  <c r="K197" i="48"/>
  <c r="C190" i="49"/>
  <c r="K24" i="49"/>
  <c r="I165" i="48"/>
  <c r="S139" i="49"/>
  <c r="I250" i="48"/>
  <c r="G135" i="49"/>
  <c r="I164" i="48"/>
  <c r="C243" i="49"/>
  <c r="I241" i="51"/>
  <c r="G67" i="49"/>
  <c r="S164" i="49"/>
  <c r="S225" i="49"/>
  <c r="K127" i="49"/>
  <c r="G6" i="49"/>
  <c r="C103" i="48"/>
  <c r="I109" i="49"/>
  <c r="K215" i="49"/>
  <c r="C211" i="49"/>
  <c r="N184" i="49"/>
  <c r="N24" i="49"/>
  <c r="S155" i="48"/>
  <c r="N35" i="48"/>
  <c r="S16" i="49"/>
  <c r="N22" i="49"/>
  <c r="K218" i="48"/>
  <c r="K107" i="49"/>
  <c r="N181" i="49"/>
  <c r="C137" i="49"/>
  <c r="S163" i="48"/>
  <c r="I102" i="49"/>
  <c r="C136" i="49"/>
  <c r="S43" i="49"/>
  <c r="C98" i="49"/>
  <c r="C156" i="49"/>
  <c r="K51" i="49"/>
  <c r="N186" i="49"/>
  <c r="N179" i="49"/>
  <c r="I104" i="49"/>
  <c r="N44" i="49"/>
  <c r="S161" i="48"/>
  <c r="K216" i="49"/>
  <c r="S224" i="49"/>
  <c r="G164" i="48"/>
  <c r="G248" i="48"/>
  <c r="C180" i="49"/>
  <c r="S183" i="48"/>
  <c r="C128" i="49"/>
  <c r="N252" i="49"/>
  <c r="C237" i="48"/>
  <c r="I130" i="49"/>
  <c r="K214" i="49"/>
  <c r="C243" i="48"/>
  <c r="K158" i="48"/>
  <c r="K53" i="49"/>
  <c r="S137" i="49"/>
  <c r="G103" i="49"/>
  <c r="S156" i="49"/>
  <c r="S80" i="49"/>
  <c r="C23" i="48"/>
  <c r="G168" i="49"/>
  <c r="N49" i="51"/>
  <c r="G208" i="49"/>
  <c r="S217" i="48"/>
  <c r="C138" i="49"/>
  <c r="C65" i="48"/>
  <c r="S36" i="49"/>
  <c r="K98" i="48"/>
  <c r="K137" i="49"/>
  <c r="S159" i="48"/>
  <c r="K37" i="48"/>
  <c r="N255" i="48"/>
  <c r="K218" i="49"/>
  <c r="S106" i="49"/>
  <c r="C167" i="49"/>
  <c r="N103" i="48"/>
  <c r="C36" i="48"/>
  <c r="S137" i="48"/>
  <c r="S11" i="48"/>
  <c r="C103" i="49"/>
  <c r="N134" i="49"/>
  <c r="I222" i="51"/>
  <c r="C24" i="48"/>
  <c r="K14" i="49"/>
  <c r="I189" i="49"/>
  <c r="S10" i="49"/>
  <c r="S184" i="48"/>
  <c r="N241" i="51"/>
  <c r="I195" i="48"/>
  <c r="C133" i="48"/>
  <c r="S242" i="48"/>
  <c r="N93" i="49"/>
  <c r="I221" i="48"/>
  <c r="K64" i="49"/>
  <c r="N237" i="49"/>
  <c r="N133" i="49"/>
  <c r="G73" i="49"/>
  <c r="I220" i="49"/>
  <c r="S71" i="49"/>
  <c r="S150" i="49"/>
  <c r="G240" i="49"/>
  <c r="S46" i="49"/>
  <c r="I46" i="49"/>
  <c r="I227" i="49"/>
  <c r="S69" i="49"/>
  <c r="K158" i="49"/>
  <c r="G220" i="51"/>
  <c r="S166" i="49"/>
  <c r="K71" i="48"/>
  <c r="I242" i="49"/>
  <c r="I110" i="48"/>
  <c r="K45" i="48"/>
  <c r="S162" i="49"/>
  <c r="I137" i="49"/>
  <c r="G38" i="49"/>
  <c r="S101" i="49"/>
  <c r="G8" i="49"/>
  <c r="C124" i="49"/>
  <c r="S15" i="49"/>
  <c r="C248" i="49"/>
  <c r="I52" i="49"/>
  <c r="G121" i="48"/>
  <c r="S103" i="48"/>
  <c r="K165" i="48"/>
  <c r="K245" i="49"/>
  <c r="I238" i="49"/>
  <c r="C47" i="48"/>
  <c r="I138" i="49"/>
  <c r="K73" i="49"/>
  <c r="C102" i="49"/>
  <c r="C215" i="49"/>
  <c r="C52" i="49"/>
  <c r="I225" i="49"/>
  <c r="G11" i="49"/>
  <c r="I238" i="48"/>
  <c r="I188" i="49"/>
  <c r="G252" i="49"/>
  <c r="N192" i="48"/>
  <c r="C253" i="49"/>
  <c r="C16" i="49"/>
  <c r="I19" i="48"/>
  <c r="K100" i="49"/>
  <c r="K184" i="51"/>
  <c r="I134" i="48"/>
  <c r="I136" i="49"/>
  <c r="G53" i="49"/>
  <c r="K99" i="49"/>
  <c r="L99" i="49" s="1"/>
  <c r="C93" i="49"/>
  <c r="K179" i="49"/>
  <c r="S23" i="49"/>
  <c r="G180" i="49"/>
  <c r="N69" i="49"/>
  <c r="G74" i="49"/>
  <c r="S122" i="49"/>
  <c r="C242" i="49"/>
  <c r="S19" i="49"/>
  <c r="I192" i="49"/>
  <c r="K217" i="51"/>
  <c r="I21" i="49"/>
  <c r="N193" i="48"/>
  <c r="C96" i="49"/>
  <c r="I154" i="49"/>
  <c r="C121" i="49"/>
  <c r="N140" i="49"/>
  <c r="K198" i="49"/>
  <c r="S51" i="49"/>
  <c r="I75" i="49"/>
  <c r="G126" i="48"/>
  <c r="D7" i="1"/>
  <c r="D8" i="1"/>
  <c r="D9" i="1"/>
  <c r="D10" i="1"/>
  <c r="D11" i="1"/>
  <c r="D12" i="1"/>
  <c r="D13" i="1"/>
  <c r="D17" i="1"/>
  <c r="D18" i="1"/>
  <c r="L251" i="51" l="1"/>
  <c r="L239" i="48"/>
  <c r="L39" i="48"/>
  <c r="L41" i="51"/>
  <c r="O50" i="48"/>
  <c r="O101" i="48"/>
  <c r="O241" i="51"/>
  <c r="L37" i="48"/>
  <c r="L131" i="51"/>
  <c r="O20" i="49"/>
  <c r="L67" i="49"/>
  <c r="O251" i="48"/>
  <c r="O37" i="51"/>
  <c r="O42" i="51"/>
  <c r="O155" i="48"/>
  <c r="L193" i="50"/>
  <c r="L182" i="27"/>
  <c r="L219" i="50"/>
  <c r="L46" i="50"/>
  <c r="L42" i="50"/>
  <c r="L80" i="51"/>
  <c r="L215" i="50"/>
  <c r="O225" i="50"/>
  <c r="L167" i="52"/>
  <c r="O217" i="52"/>
  <c r="L69" i="48"/>
  <c r="L19" i="51"/>
  <c r="L47" i="50"/>
  <c r="L157" i="27"/>
  <c r="L210" i="49"/>
  <c r="L104" i="51"/>
  <c r="L189" i="50"/>
  <c r="O135" i="50"/>
  <c r="L22" i="52"/>
  <c r="L43" i="48"/>
  <c r="L198" i="50"/>
  <c r="L65" i="51"/>
  <c r="O246" i="52"/>
  <c r="O192" i="48"/>
  <c r="L216" i="49"/>
  <c r="L218" i="48"/>
  <c r="L10" i="49"/>
  <c r="O53" i="48"/>
  <c r="O223" i="51"/>
  <c r="L216" i="48"/>
  <c r="L130" i="48"/>
  <c r="O197" i="49"/>
  <c r="O81" i="48"/>
  <c r="O136" i="48"/>
  <c r="O131" i="50"/>
  <c r="O247" i="50"/>
  <c r="L244" i="52"/>
  <c r="O8" i="52"/>
  <c r="O135" i="52"/>
  <c r="L67" i="27"/>
  <c r="O133" i="52"/>
  <c r="O111" i="49"/>
  <c r="O69" i="51"/>
  <c r="O160" i="27"/>
  <c r="L100" i="49"/>
  <c r="L37" i="49"/>
  <c r="L107" i="49"/>
  <c r="L242" i="52"/>
  <c r="L93" i="51"/>
  <c r="O101" i="49"/>
  <c r="L155" i="50"/>
  <c r="O16" i="50"/>
  <c r="L198" i="49"/>
  <c r="O81" i="49"/>
  <c r="O189" i="48"/>
  <c r="L122" i="51"/>
  <c r="L20" i="51"/>
  <c r="L49" i="48"/>
  <c r="L130" i="51"/>
  <c r="L64" i="52"/>
  <c r="L104" i="52"/>
  <c r="O8" i="50"/>
  <c r="L159" i="27"/>
  <c r="L131" i="48"/>
  <c r="O93" i="48"/>
  <c r="L227" i="51"/>
  <c r="O140" i="51"/>
  <c r="O111" i="51"/>
  <c r="O49" i="49"/>
  <c r="L189" i="51"/>
  <c r="L50" i="50"/>
  <c r="O36" i="50"/>
  <c r="L220" i="52"/>
  <c r="L36" i="27"/>
  <c r="O128" i="51"/>
  <c r="O134" i="48"/>
  <c r="L139" i="51"/>
  <c r="L22" i="48"/>
  <c r="L168" i="48"/>
  <c r="L244" i="50"/>
  <c r="O222" i="51"/>
  <c r="L212" i="27"/>
  <c r="L188" i="27"/>
  <c r="O248" i="51"/>
  <c r="O44" i="49"/>
  <c r="L154" i="49"/>
  <c r="O13" i="49"/>
  <c r="O216" i="52"/>
  <c r="O132" i="51"/>
  <c r="O196" i="50"/>
  <c r="L158" i="49"/>
  <c r="L155" i="49"/>
  <c r="L215" i="48"/>
  <c r="L153" i="51"/>
  <c r="O102" i="51"/>
  <c r="O82" i="51"/>
  <c r="O196" i="52"/>
  <c r="O129" i="27"/>
  <c r="O186" i="49"/>
  <c r="O50" i="49"/>
  <c r="O140" i="48"/>
  <c r="O138" i="49"/>
  <c r="O160" i="49"/>
  <c r="O225" i="49"/>
  <c r="L80" i="48"/>
  <c r="O156" i="50"/>
  <c r="O96" i="50"/>
  <c r="L253" i="52"/>
  <c r="L182" i="52"/>
  <c r="L139" i="50"/>
  <c r="O180" i="50"/>
  <c r="O251" i="27"/>
  <c r="L102" i="52"/>
  <c r="L48" i="27"/>
  <c r="L255" i="50"/>
  <c r="L107" i="27"/>
  <c r="O17" i="49"/>
  <c r="L125" i="48"/>
  <c r="O14" i="50"/>
  <c r="L66" i="50"/>
  <c r="O182" i="49"/>
  <c r="O125" i="51"/>
  <c r="O152" i="51"/>
  <c r="L255" i="52"/>
  <c r="L72" i="50"/>
  <c r="L213" i="52"/>
  <c r="O80" i="27"/>
  <c r="O140" i="49"/>
  <c r="L98" i="48"/>
  <c r="L214" i="49"/>
  <c r="O184" i="49"/>
  <c r="L180" i="48"/>
  <c r="L99" i="48"/>
  <c r="L255" i="51"/>
  <c r="L20" i="48"/>
  <c r="L246" i="50"/>
  <c r="L255" i="49"/>
  <c r="L64" i="51"/>
  <c r="L165" i="51"/>
  <c r="O221" i="50"/>
  <c r="L192" i="51"/>
  <c r="L249" i="50"/>
  <c r="L254" i="50"/>
  <c r="O126" i="50"/>
  <c r="O9" i="51"/>
  <c r="L48" i="52"/>
  <c r="L73" i="27"/>
  <c r="L247" i="27"/>
  <c r="O220" i="27"/>
  <c r="L245" i="49"/>
  <c r="O72" i="49"/>
  <c r="L224" i="48"/>
  <c r="L169" i="49"/>
  <c r="O126" i="51"/>
  <c r="O192" i="50"/>
  <c r="L18" i="48"/>
  <c r="L197" i="50"/>
  <c r="L15" i="51"/>
  <c r="L129" i="51"/>
  <c r="L153" i="52"/>
  <c r="O211" i="27"/>
  <c r="L77" i="52"/>
  <c r="L75" i="52"/>
  <c r="L35" i="27"/>
  <c r="O64" i="27"/>
  <c r="O51" i="48"/>
  <c r="L134" i="51"/>
  <c r="L40" i="51"/>
  <c r="L20" i="50"/>
  <c r="L37" i="52"/>
  <c r="L152" i="27"/>
  <c r="L191" i="49"/>
  <c r="O163" i="49"/>
  <c r="O183" i="48"/>
  <c r="L67" i="51"/>
  <c r="O64" i="48"/>
  <c r="L196" i="49"/>
  <c r="O197" i="51"/>
  <c r="L68" i="51"/>
  <c r="L159" i="49"/>
  <c r="L252" i="51"/>
  <c r="O64" i="50"/>
  <c r="O225" i="52"/>
  <c r="L164" i="52"/>
  <c r="O161" i="50"/>
  <c r="L17" i="51"/>
  <c r="L8" i="48"/>
  <c r="L44" i="48"/>
  <c r="O105" i="50"/>
  <c r="O166" i="51"/>
  <c r="L82" i="52"/>
  <c r="O155" i="27"/>
  <c r="O181" i="52"/>
  <c r="O123" i="52"/>
  <c r="L79" i="52"/>
  <c r="O74" i="49"/>
  <c r="O185" i="27"/>
  <c r="L215" i="49"/>
  <c r="L80" i="49"/>
  <c r="L227" i="48"/>
  <c r="O14" i="52"/>
  <c r="O250" i="27"/>
  <c r="L221" i="48"/>
  <c r="O246" i="51"/>
  <c r="O47" i="49"/>
  <c r="L213" i="49"/>
  <c r="O111" i="48"/>
  <c r="L253" i="51"/>
  <c r="O223" i="49"/>
  <c r="O165" i="50"/>
  <c r="O93" i="50"/>
  <c r="O137" i="27"/>
  <c r="O37" i="27"/>
  <c r="L187" i="48"/>
  <c r="O223" i="27"/>
  <c r="L183" i="50"/>
  <c r="O107" i="50"/>
  <c r="L79" i="50"/>
  <c r="L122" i="52"/>
  <c r="O214" i="52"/>
  <c r="L106" i="50"/>
  <c r="L99" i="50"/>
  <c r="O242" i="27"/>
  <c r="L214" i="27"/>
  <c r="O212" i="52"/>
  <c r="O249" i="52"/>
  <c r="L103" i="52"/>
  <c r="O19" i="52"/>
  <c r="L210" i="52"/>
  <c r="O194" i="27"/>
  <c r="O140" i="52"/>
  <c r="O105" i="27"/>
  <c r="L224" i="51"/>
  <c r="L40" i="49"/>
  <c r="O161" i="51"/>
  <c r="O77" i="51"/>
  <c r="L41" i="48"/>
  <c r="O188" i="51"/>
  <c r="O185" i="49"/>
  <c r="L94" i="51"/>
  <c r="O209" i="51"/>
  <c r="L164" i="48"/>
  <c r="L36" i="51"/>
  <c r="C142" i="51"/>
  <c r="L104" i="50"/>
  <c r="L108" i="48"/>
  <c r="L79" i="51"/>
  <c r="L185" i="50"/>
  <c r="I258" i="52"/>
  <c r="O47" i="51"/>
  <c r="L16" i="52"/>
  <c r="O245" i="27"/>
  <c r="O186" i="52"/>
  <c r="L166" i="52"/>
  <c r="L111" i="50"/>
  <c r="C113" i="27"/>
  <c r="L221" i="52"/>
  <c r="L65" i="27"/>
  <c r="L245" i="52"/>
  <c r="L66" i="52"/>
  <c r="O11" i="52"/>
  <c r="O6" i="50"/>
  <c r="O140" i="27"/>
  <c r="L103" i="27"/>
  <c r="L239" i="51"/>
  <c r="O15" i="48"/>
  <c r="O108" i="27"/>
  <c r="L76" i="48"/>
  <c r="O226" i="48"/>
  <c r="O134" i="50"/>
  <c r="L77" i="50"/>
  <c r="L102" i="50"/>
  <c r="O51" i="50"/>
  <c r="O239" i="50"/>
  <c r="O74" i="50"/>
  <c r="L124" i="52"/>
  <c r="L195" i="48"/>
  <c r="L78" i="49"/>
  <c r="L80" i="50"/>
  <c r="O220" i="50"/>
  <c r="O226" i="52"/>
  <c r="O190" i="51"/>
  <c r="O156" i="52"/>
  <c r="L218" i="52"/>
  <c r="O180" i="27"/>
  <c r="O248" i="27"/>
  <c r="L139" i="27"/>
  <c r="O81" i="27"/>
  <c r="L51" i="49"/>
  <c r="L127" i="51"/>
  <c r="C171" i="52"/>
  <c r="O94" i="50"/>
  <c r="O66" i="27"/>
  <c r="O99" i="52"/>
  <c r="L50" i="52"/>
  <c r="O100" i="27"/>
  <c r="L46" i="49"/>
  <c r="L184" i="51"/>
  <c r="O210" i="50"/>
  <c r="O74" i="51"/>
  <c r="O252" i="52"/>
  <c r="L40" i="50"/>
  <c r="L52" i="50"/>
  <c r="O13" i="50"/>
  <c r="L194" i="52"/>
  <c r="O52" i="27"/>
  <c r="L127" i="52"/>
  <c r="L19" i="50"/>
  <c r="L195" i="50"/>
  <c r="O165" i="27"/>
  <c r="O69" i="27"/>
  <c r="O183" i="27"/>
  <c r="L78" i="52"/>
  <c r="L20" i="52"/>
  <c r="O187" i="27"/>
  <c r="L211" i="52"/>
  <c r="L52" i="52"/>
  <c r="L46" i="52"/>
  <c r="L215" i="27"/>
  <c r="L38" i="51"/>
  <c r="O135" i="49"/>
  <c r="L158" i="48"/>
  <c r="L194" i="48"/>
  <c r="O19" i="48"/>
  <c r="O123" i="51"/>
  <c r="O22" i="50"/>
  <c r="O162" i="50"/>
  <c r="O191" i="52"/>
  <c r="O219" i="27"/>
  <c r="L195" i="27"/>
  <c r="L238" i="50"/>
  <c r="O38" i="52"/>
  <c r="L165" i="48"/>
  <c r="L14" i="49"/>
  <c r="O181" i="49"/>
  <c r="O238" i="49"/>
  <c r="O11" i="48"/>
  <c r="O103" i="48"/>
  <c r="L224" i="49"/>
  <c r="L153" i="48"/>
  <c r="L238" i="51"/>
  <c r="O107" i="51"/>
  <c r="O69" i="52"/>
  <c r="O167" i="51"/>
  <c r="O195" i="49"/>
  <c r="L73" i="50"/>
  <c r="O41" i="50"/>
  <c r="O151" i="27"/>
  <c r="C84" i="49"/>
  <c r="O137" i="49"/>
  <c r="L240" i="49"/>
  <c r="O97" i="48"/>
  <c r="L186" i="48"/>
  <c r="O123" i="49"/>
  <c r="O43" i="49"/>
  <c r="O96" i="49"/>
  <c r="O100" i="48"/>
  <c r="L139" i="49"/>
  <c r="O221" i="51"/>
  <c r="L122" i="49"/>
  <c r="O192" i="49"/>
  <c r="O226" i="49"/>
  <c r="O220" i="48"/>
  <c r="O68" i="49"/>
  <c r="L68" i="48"/>
  <c r="L104" i="48"/>
  <c r="L100" i="51"/>
  <c r="O53" i="49"/>
  <c r="O124" i="48"/>
  <c r="L128" i="48"/>
  <c r="O181" i="48"/>
  <c r="O225" i="51"/>
  <c r="L127" i="48"/>
  <c r="O123" i="48"/>
  <c r="L35" i="51"/>
  <c r="L122" i="48"/>
  <c r="L166" i="49"/>
  <c r="O252" i="48"/>
  <c r="L188" i="49"/>
  <c r="L39" i="49"/>
  <c r="L222" i="49"/>
  <c r="L7" i="48"/>
  <c r="O249" i="51"/>
  <c r="O240" i="50"/>
  <c r="O39" i="51"/>
  <c r="L48" i="48"/>
  <c r="O124" i="51"/>
  <c r="O103" i="50"/>
  <c r="L15" i="50"/>
  <c r="L197" i="52"/>
  <c r="O163" i="51"/>
  <c r="C55" i="52"/>
  <c r="L44" i="52"/>
  <c r="L51" i="27"/>
  <c r="L198" i="27"/>
  <c r="L157" i="52"/>
  <c r="O130" i="27"/>
  <c r="L41" i="27"/>
  <c r="O169" i="51"/>
  <c r="O183" i="52"/>
  <c r="L227" i="27"/>
  <c r="O68" i="27"/>
  <c r="O53" i="27"/>
  <c r="L46" i="27"/>
  <c r="O180" i="52"/>
  <c r="L48" i="50"/>
  <c r="L18" i="52"/>
  <c r="L74" i="27"/>
  <c r="L126" i="27"/>
  <c r="L255" i="27"/>
  <c r="L154" i="27"/>
  <c r="O239" i="27"/>
  <c r="O215" i="52"/>
  <c r="L72" i="52"/>
  <c r="O240" i="27"/>
  <c r="O169" i="27"/>
  <c r="L139" i="48"/>
  <c r="L24" i="52"/>
  <c r="O71" i="52"/>
  <c r="O211" i="51"/>
  <c r="O46" i="48"/>
  <c r="O183" i="49"/>
  <c r="O78" i="51"/>
  <c r="L156" i="51"/>
  <c r="O217" i="50"/>
  <c r="L218" i="50"/>
  <c r="O152" i="49"/>
  <c r="O106" i="48"/>
  <c r="L70" i="49"/>
  <c r="O243" i="52"/>
  <c r="L94" i="27"/>
  <c r="L242" i="50"/>
  <c r="O138" i="52"/>
  <c r="O217" i="27"/>
  <c r="L75" i="27"/>
  <c r="L109" i="52"/>
  <c r="G142" i="48"/>
  <c r="C258" i="49"/>
  <c r="L69" i="49"/>
  <c r="L209" i="49"/>
  <c r="L65" i="49"/>
  <c r="L107" i="48"/>
  <c r="L71" i="48"/>
  <c r="O24" i="49"/>
  <c r="L136" i="49"/>
  <c r="O73" i="49"/>
  <c r="L168" i="49"/>
  <c r="O219" i="49"/>
  <c r="O15" i="49"/>
  <c r="O154" i="48"/>
  <c r="G229" i="48"/>
  <c r="O239" i="49"/>
  <c r="L193" i="48"/>
  <c r="O45" i="48"/>
  <c r="L21" i="49"/>
  <c r="O7" i="49"/>
  <c r="O246" i="49"/>
  <c r="L138" i="48"/>
  <c r="O42" i="49"/>
  <c r="O130" i="49"/>
  <c r="L48" i="49"/>
  <c r="O156" i="49"/>
  <c r="L137" i="48"/>
  <c r="G200" i="49"/>
  <c r="L103" i="49"/>
  <c r="L256" i="48"/>
  <c r="O157" i="49"/>
  <c r="L248" i="49"/>
  <c r="O151" i="48"/>
  <c r="O11" i="49"/>
  <c r="L106" i="49"/>
  <c r="O152" i="48"/>
  <c r="O217" i="49"/>
  <c r="O188" i="48"/>
  <c r="L104" i="49"/>
  <c r="L164" i="49"/>
  <c r="L75" i="49"/>
  <c r="O9" i="49"/>
  <c r="L250" i="48"/>
  <c r="O191" i="51"/>
  <c r="L71" i="51"/>
  <c r="O247" i="51"/>
  <c r="O14" i="51"/>
  <c r="L243" i="51"/>
  <c r="O253" i="50"/>
  <c r="L164" i="51"/>
  <c r="L76" i="51"/>
  <c r="O219" i="51"/>
  <c r="O182" i="48"/>
  <c r="L73" i="48"/>
  <c r="L223" i="50"/>
  <c r="L209" i="48"/>
  <c r="O67" i="48"/>
  <c r="O238" i="48"/>
  <c r="O13" i="48"/>
  <c r="L162" i="48"/>
  <c r="L51" i="51"/>
  <c r="L102" i="48"/>
  <c r="O160" i="50"/>
  <c r="L43" i="51"/>
  <c r="O109" i="51"/>
  <c r="L127" i="50"/>
  <c r="L129" i="50"/>
  <c r="L10" i="51"/>
  <c r="L44" i="51"/>
  <c r="L182" i="51"/>
  <c r="O103" i="51"/>
  <c r="L244" i="51"/>
  <c r="L16" i="51"/>
  <c r="I84" i="27"/>
  <c r="L12" i="50"/>
  <c r="L101" i="27"/>
  <c r="L169" i="50"/>
  <c r="L162" i="52"/>
  <c r="L136" i="50"/>
  <c r="O188" i="50"/>
  <c r="L38" i="50"/>
  <c r="L129" i="52"/>
  <c r="L219" i="52"/>
  <c r="O238" i="52"/>
  <c r="O241" i="50"/>
  <c r="L241" i="27"/>
  <c r="O134" i="27"/>
  <c r="L253" i="27"/>
  <c r="O53" i="52"/>
  <c r="O65" i="52"/>
  <c r="L249" i="27"/>
  <c r="O111" i="52"/>
  <c r="O108" i="52"/>
  <c r="L181" i="27"/>
  <c r="O43" i="52"/>
  <c r="O132" i="50"/>
  <c r="O216" i="27"/>
  <c r="O155" i="52"/>
  <c r="L6" i="52"/>
  <c r="O158" i="52"/>
  <c r="L107" i="52"/>
  <c r="L50" i="27"/>
  <c r="O250" i="52"/>
  <c r="L97" i="52"/>
  <c r="O218" i="27"/>
  <c r="O190" i="52"/>
  <c r="L132" i="27"/>
  <c r="O168" i="27"/>
  <c r="O247" i="52"/>
  <c r="L97" i="50"/>
  <c r="O192" i="52"/>
  <c r="L74" i="52"/>
  <c r="L153" i="27"/>
  <c r="O193" i="51"/>
  <c r="L180" i="49"/>
  <c r="L250" i="49"/>
  <c r="L24" i="51"/>
  <c r="O219" i="48"/>
  <c r="O211" i="48"/>
  <c r="L36" i="49"/>
  <c r="O194" i="51"/>
  <c r="O97" i="51"/>
  <c r="O70" i="50"/>
  <c r="L140" i="50"/>
  <c r="O212" i="51"/>
  <c r="O101" i="51"/>
  <c r="O181" i="50"/>
  <c r="L159" i="52"/>
  <c r="O128" i="50"/>
  <c r="O136" i="51"/>
  <c r="O129" i="48"/>
  <c r="O129" i="49"/>
  <c r="O213" i="48"/>
  <c r="L168" i="51"/>
  <c r="L74" i="48"/>
  <c r="O196" i="48"/>
  <c r="O109" i="48"/>
  <c r="L151" i="51"/>
  <c r="L255" i="48"/>
  <c r="L22" i="49"/>
  <c r="L167" i="48"/>
  <c r="L133" i="51"/>
  <c r="O66" i="51"/>
  <c r="O122" i="50"/>
  <c r="L96" i="51"/>
  <c r="L75" i="50"/>
  <c r="L21" i="51"/>
  <c r="O163" i="50"/>
  <c r="O251" i="49"/>
  <c r="L184" i="27"/>
  <c r="L161" i="48"/>
  <c r="L214" i="50"/>
  <c r="L49" i="51"/>
  <c r="L167" i="50"/>
  <c r="L71" i="50"/>
  <c r="I55" i="27"/>
  <c r="L256" i="27"/>
  <c r="L95" i="27"/>
  <c r="L131" i="27"/>
  <c r="L125" i="52"/>
  <c r="O152" i="52"/>
  <c r="L225" i="27"/>
  <c r="L51" i="52"/>
  <c r="L105" i="52"/>
  <c r="O244" i="48"/>
  <c r="O214" i="51"/>
  <c r="L81" i="50"/>
  <c r="O132" i="52"/>
  <c r="L42" i="52"/>
  <c r="L161" i="52"/>
  <c r="O151" i="52"/>
  <c r="L72" i="27"/>
  <c r="O109" i="50"/>
  <c r="L139" i="52"/>
  <c r="L47" i="52"/>
  <c r="O209" i="27"/>
  <c r="L71" i="27"/>
  <c r="L226" i="27"/>
  <c r="O245" i="50"/>
  <c r="O240" i="52"/>
  <c r="L137" i="51"/>
  <c r="L70" i="52"/>
  <c r="L125" i="27"/>
  <c r="L49" i="50"/>
  <c r="O73" i="52"/>
  <c r="O126" i="52"/>
  <c r="L21" i="50"/>
  <c r="O158" i="27"/>
  <c r="O82" i="50"/>
  <c r="O163" i="27"/>
  <c r="O43" i="27"/>
  <c r="L244" i="27"/>
  <c r="L179" i="49"/>
  <c r="K200" i="49"/>
  <c r="L137" i="49"/>
  <c r="L66" i="49"/>
  <c r="C55" i="48"/>
  <c r="L129" i="49"/>
  <c r="O132" i="49"/>
  <c r="L45" i="49"/>
  <c r="S171" i="48"/>
  <c r="U158" i="48"/>
  <c r="L35" i="48"/>
  <c r="O225" i="48"/>
  <c r="G258" i="49"/>
  <c r="O217" i="51"/>
  <c r="O256" i="49"/>
  <c r="O155" i="51"/>
  <c r="U42" i="48"/>
  <c r="S55" i="48"/>
  <c r="L153" i="49"/>
  <c r="G113" i="49"/>
  <c r="O94" i="48"/>
  <c r="I113" i="48"/>
  <c r="L77" i="51"/>
  <c r="L181" i="51"/>
  <c r="L6" i="49"/>
  <c r="L76" i="49"/>
  <c r="O222" i="49"/>
  <c r="C258" i="51"/>
  <c r="L124" i="48"/>
  <c r="Q124" i="48" s="1"/>
  <c r="O239" i="51"/>
  <c r="O66" i="49"/>
  <c r="I55" i="49"/>
  <c r="L240" i="51"/>
  <c r="L221" i="49"/>
  <c r="Q221" i="49" s="1"/>
  <c r="O98" i="49"/>
  <c r="I113" i="49"/>
  <c r="O195" i="48"/>
  <c r="L165" i="49"/>
  <c r="O68" i="48"/>
  <c r="G229" i="51"/>
  <c r="O169" i="48"/>
  <c r="O46" i="49"/>
  <c r="L78" i="51"/>
  <c r="Q78" i="51" s="1"/>
  <c r="O151" i="49"/>
  <c r="G258" i="48"/>
  <c r="O78" i="50"/>
  <c r="L78" i="50"/>
  <c r="O135" i="48"/>
  <c r="O190" i="50"/>
  <c r="L15" i="48"/>
  <c r="L247" i="48"/>
  <c r="L16" i="48"/>
  <c r="L214" i="48"/>
  <c r="L195" i="51"/>
  <c r="L181" i="48"/>
  <c r="Q181" i="48" s="1"/>
  <c r="O250" i="49"/>
  <c r="O45" i="49"/>
  <c r="L184" i="50"/>
  <c r="U245" i="50"/>
  <c r="S258" i="50"/>
  <c r="O179" i="52"/>
  <c r="N200" i="52"/>
  <c r="U245" i="52"/>
  <c r="S258" i="52"/>
  <c r="L167" i="51"/>
  <c r="O110" i="50"/>
  <c r="L227" i="49"/>
  <c r="O75" i="48"/>
  <c r="O127" i="51"/>
  <c r="L79" i="48"/>
  <c r="L241" i="48"/>
  <c r="L216" i="51"/>
  <c r="O93" i="49"/>
  <c r="O110" i="49"/>
  <c r="C229" i="49"/>
  <c r="C26" i="49"/>
  <c r="L208" i="51"/>
  <c r="K229" i="51"/>
  <c r="C55" i="49"/>
  <c r="L97" i="49"/>
  <c r="L226" i="51"/>
  <c r="L110" i="48"/>
  <c r="I258" i="48"/>
  <c r="L157" i="48"/>
  <c r="O39" i="48"/>
  <c r="Q39" i="48" s="1"/>
  <c r="O63" i="51"/>
  <c r="C84" i="51"/>
  <c r="K26" i="48"/>
  <c r="L5" i="48"/>
  <c r="O208" i="48"/>
  <c r="N229" i="48"/>
  <c r="L185" i="49"/>
  <c r="L245" i="51"/>
  <c r="O36" i="51"/>
  <c r="L190" i="48"/>
  <c r="L38" i="49"/>
  <c r="L209" i="51"/>
  <c r="O104" i="50"/>
  <c r="O7" i="48"/>
  <c r="O34" i="48"/>
  <c r="N55" i="48"/>
  <c r="L65" i="48"/>
  <c r="L6" i="51"/>
  <c r="L94" i="48"/>
  <c r="O192" i="51"/>
  <c r="Q192" i="51" s="1"/>
  <c r="N113" i="48"/>
  <c r="O92" i="48"/>
  <c r="S171" i="50"/>
  <c r="U158" i="50"/>
  <c r="L7" i="51"/>
  <c r="U245" i="49"/>
  <c r="S258" i="49"/>
  <c r="O247" i="49"/>
  <c r="I200" i="48"/>
  <c r="S229" i="48"/>
  <c r="U216" i="48"/>
  <c r="L249" i="51"/>
  <c r="L108" i="51"/>
  <c r="K26" i="51"/>
  <c r="L5" i="51"/>
  <c r="L185" i="52"/>
  <c r="O133" i="51"/>
  <c r="L65" i="50"/>
  <c r="L211" i="48"/>
  <c r="S171" i="49"/>
  <c r="U158" i="49"/>
  <c r="O237" i="48"/>
  <c r="N258" i="48"/>
  <c r="O21" i="49"/>
  <c r="O150" i="49"/>
  <c r="C171" i="49"/>
  <c r="L23" i="49"/>
  <c r="U71" i="50"/>
  <c r="S84" i="50"/>
  <c r="L121" i="49"/>
  <c r="K142" i="49"/>
  <c r="O255" i="49"/>
  <c r="O165" i="49"/>
  <c r="O102" i="49"/>
  <c r="L92" i="49"/>
  <c r="K113" i="49"/>
  <c r="G55" i="49"/>
  <c r="L237" i="51"/>
  <c r="K258" i="51"/>
  <c r="L163" i="48"/>
  <c r="O128" i="48"/>
  <c r="O185" i="52"/>
  <c r="O5" i="52"/>
  <c r="K26" i="52"/>
  <c r="L5" i="52"/>
  <c r="L7" i="49"/>
  <c r="O180" i="48"/>
  <c r="Q180" i="48" s="1"/>
  <c r="O39" i="49"/>
  <c r="L140" i="49"/>
  <c r="I84" i="51"/>
  <c r="C26" i="51"/>
  <c r="N200" i="50"/>
  <c r="O179" i="50"/>
  <c r="L128" i="51"/>
  <c r="Q128" i="51" s="1"/>
  <c r="O134" i="52"/>
  <c r="G200" i="51"/>
  <c r="L74" i="49"/>
  <c r="O130" i="48"/>
  <c r="Q130" i="48" s="1"/>
  <c r="O215" i="48"/>
  <c r="O159" i="50"/>
  <c r="L240" i="50"/>
  <c r="C142" i="48"/>
  <c r="S55" i="49"/>
  <c r="U42" i="49"/>
  <c r="I258" i="51"/>
  <c r="O245" i="51"/>
  <c r="L11" i="48"/>
  <c r="O77" i="49"/>
  <c r="L53" i="48"/>
  <c r="L256" i="49"/>
  <c r="O254" i="49"/>
  <c r="S142" i="51"/>
  <c r="U129" i="51"/>
  <c r="O70" i="51"/>
  <c r="L70" i="51"/>
  <c r="L133" i="48"/>
  <c r="I84" i="49"/>
  <c r="O159" i="48"/>
  <c r="O165" i="48"/>
  <c r="L237" i="48"/>
  <c r="C258" i="48"/>
  <c r="O34" i="49"/>
  <c r="N55" i="49"/>
  <c r="O240" i="49"/>
  <c r="L190" i="49"/>
  <c r="O14" i="49"/>
  <c r="L22" i="51"/>
  <c r="O79" i="51"/>
  <c r="L12" i="51"/>
  <c r="O76" i="48"/>
  <c r="S258" i="51"/>
  <c r="U245" i="51"/>
  <c r="O158" i="48"/>
  <c r="Q158" i="48" s="1"/>
  <c r="O166" i="50"/>
  <c r="L238" i="48"/>
  <c r="O189" i="49"/>
  <c r="O99" i="51"/>
  <c r="L244" i="48"/>
  <c r="I171" i="51"/>
  <c r="O100" i="51"/>
  <c r="L40" i="48"/>
  <c r="Q40" i="48" s="1"/>
  <c r="L47" i="48"/>
  <c r="O208" i="50"/>
  <c r="N229" i="50"/>
  <c r="L123" i="51"/>
  <c r="L217" i="50"/>
  <c r="L190" i="50"/>
  <c r="O99" i="50"/>
  <c r="O252" i="27"/>
  <c r="L94" i="50"/>
  <c r="O254" i="52"/>
  <c r="O37" i="50"/>
  <c r="L191" i="51"/>
  <c r="S26" i="50"/>
  <c r="U13" i="50"/>
  <c r="L22" i="50"/>
  <c r="O226" i="50"/>
  <c r="C142" i="52"/>
  <c r="O218" i="52"/>
  <c r="O221" i="52"/>
  <c r="O209" i="52"/>
  <c r="L100" i="27"/>
  <c r="O133" i="50"/>
  <c r="G229" i="52"/>
  <c r="L248" i="52"/>
  <c r="L106" i="51"/>
  <c r="L134" i="50"/>
  <c r="L217" i="48"/>
  <c r="Q217" i="48" s="1"/>
  <c r="L67" i="52"/>
  <c r="U216" i="52"/>
  <c r="S229" i="52"/>
  <c r="S200" i="52"/>
  <c r="U187" i="52"/>
  <c r="L252" i="52"/>
  <c r="L156" i="49"/>
  <c r="O6" i="52"/>
  <c r="O129" i="50"/>
  <c r="O122" i="52"/>
  <c r="L128" i="27"/>
  <c r="G55" i="48"/>
  <c r="L67" i="50"/>
  <c r="O13" i="52"/>
  <c r="L63" i="51"/>
  <c r="K84" i="51"/>
  <c r="O50" i="52"/>
  <c r="O106" i="27"/>
  <c r="L68" i="27"/>
  <c r="O101" i="52"/>
  <c r="L241" i="52"/>
  <c r="U216" i="50"/>
  <c r="S229" i="50"/>
  <c r="O157" i="50"/>
  <c r="L208" i="27"/>
  <c r="K229" i="27"/>
  <c r="O121" i="52"/>
  <c r="N142" i="52"/>
  <c r="L44" i="50"/>
  <c r="L248" i="27"/>
  <c r="O131" i="52"/>
  <c r="L11" i="51"/>
  <c r="L131" i="52"/>
  <c r="L190" i="52"/>
  <c r="L180" i="52"/>
  <c r="O46" i="52"/>
  <c r="O195" i="50"/>
  <c r="O5" i="50"/>
  <c r="N26" i="50"/>
  <c r="L216" i="27"/>
  <c r="L140" i="27"/>
  <c r="I26" i="51"/>
  <c r="O210" i="52"/>
  <c r="O79" i="27"/>
  <c r="L194" i="27"/>
  <c r="O102" i="27"/>
  <c r="G113" i="52"/>
  <c r="O140" i="50"/>
  <c r="O224" i="50"/>
  <c r="L69" i="27"/>
  <c r="L43" i="27"/>
  <c r="L158" i="27"/>
  <c r="L108" i="27"/>
  <c r="O46" i="27"/>
  <c r="L151" i="27"/>
  <c r="O124" i="52"/>
  <c r="G200" i="52"/>
  <c r="L95" i="51"/>
  <c r="L35" i="52"/>
  <c r="O183" i="50"/>
  <c r="L217" i="27"/>
  <c r="O139" i="27"/>
  <c r="C84" i="27"/>
  <c r="L140" i="52"/>
  <c r="O12" i="52"/>
  <c r="O92" i="52"/>
  <c r="N113" i="52"/>
  <c r="L196" i="27"/>
  <c r="O44" i="52"/>
  <c r="K171" i="52"/>
  <c r="L150" i="52"/>
  <c r="L99" i="52"/>
  <c r="L242" i="27"/>
  <c r="I171" i="27"/>
  <c r="O7" i="50"/>
  <c r="O34" i="50"/>
  <c r="N55" i="50"/>
  <c r="L65" i="52"/>
  <c r="O168" i="50"/>
  <c r="O104" i="52"/>
  <c r="G171" i="52"/>
  <c r="O38" i="51"/>
  <c r="U42" i="52"/>
  <c r="S55" i="52"/>
  <c r="L19" i="48"/>
  <c r="L100" i="50"/>
  <c r="L240" i="52"/>
  <c r="O194" i="48"/>
  <c r="N84" i="51"/>
  <c r="L211" i="50"/>
  <c r="L162" i="50"/>
  <c r="O150" i="27"/>
  <c r="N171" i="27"/>
  <c r="L63" i="52"/>
  <c r="K84" i="52"/>
  <c r="L238" i="52"/>
  <c r="L161" i="51"/>
  <c r="O213" i="27"/>
  <c r="L213" i="27"/>
  <c r="O130" i="52"/>
  <c r="O79" i="50"/>
  <c r="Q79" i="50" s="1"/>
  <c r="O208" i="51"/>
  <c r="N229" i="51"/>
  <c r="L210" i="50"/>
  <c r="O67" i="50"/>
  <c r="O154" i="50"/>
  <c r="L226" i="48"/>
  <c r="L5" i="50"/>
  <c r="K26" i="50"/>
  <c r="L251" i="50"/>
  <c r="O245" i="52"/>
  <c r="L191" i="52"/>
  <c r="L97" i="27"/>
  <c r="O23" i="52"/>
  <c r="L111" i="52"/>
  <c r="Q111" i="52" s="1"/>
  <c r="L6" i="50"/>
  <c r="G200" i="48"/>
  <c r="S142" i="52"/>
  <c r="U129" i="52"/>
  <c r="L135" i="50"/>
  <c r="L51" i="50"/>
  <c r="L226" i="52"/>
  <c r="U129" i="50"/>
  <c r="S142" i="50"/>
  <c r="L69" i="52"/>
  <c r="L24" i="50"/>
  <c r="L195" i="52"/>
  <c r="O70" i="52"/>
  <c r="O76" i="27"/>
  <c r="Q76" i="27" s="1"/>
  <c r="L224" i="27"/>
  <c r="O103" i="52"/>
  <c r="I200" i="50"/>
  <c r="O45" i="27"/>
  <c r="O81" i="52"/>
  <c r="L74" i="50"/>
  <c r="L250" i="52"/>
  <c r="O154" i="51"/>
  <c r="L137" i="52"/>
  <c r="O39" i="52"/>
  <c r="O110" i="51"/>
  <c r="L156" i="52"/>
  <c r="L192" i="27"/>
  <c r="O125" i="27"/>
  <c r="O104" i="27"/>
  <c r="O47" i="27"/>
  <c r="I229" i="27"/>
  <c r="L245" i="27"/>
  <c r="U71" i="52"/>
  <c r="S84" i="52"/>
  <c r="O254" i="27"/>
  <c r="L151" i="50"/>
  <c r="L224" i="52"/>
  <c r="L134" i="27"/>
  <c r="O20" i="52"/>
  <c r="O82" i="27"/>
  <c r="L98" i="52"/>
  <c r="O127" i="27"/>
  <c r="L52" i="27"/>
  <c r="O243" i="27"/>
  <c r="L13" i="50"/>
  <c r="L11" i="50"/>
  <c r="O157" i="51"/>
  <c r="S229" i="27"/>
  <c r="U216" i="27"/>
  <c r="L167" i="27"/>
  <c r="O226" i="27"/>
  <c r="C200" i="50"/>
  <c r="L82" i="50"/>
  <c r="O65" i="27"/>
  <c r="L63" i="27"/>
  <c r="K84" i="27"/>
  <c r="L163" i="27"/>
  <c r="O216" i="50"/>
  <c r="G171" i="50"/>
  <c r="O97" i="50"/>
  <c r="L187" i="27"/>
  <c r="C229" i="50"/>
  <c r="O96" i="52"/>
  <c r="O76" i="52"/>
  <c r="L81" i="52"/>
  <c r="O40" i="50"/>
  <c r="L133" i="27"/>
  <c r="O248" i="50"/>
  <c r="Q248" i="50" s="1"/>
  <c r="O72" i="52"/>
  <c r="L163" i="52"/>
  <c r="O75" i="27"/>
  <c r="L49" i="27"/>
  <c r="L168" i="52"/>
  <c r="L42" i="27"/>
  <c r="O127" i="52"/>
  <c r="L212" i="52"/>
  <c r="L132" i="52"/>
  <c r="O135" i="27"/>
  <c r="C142" i="49"/>
  <c r="L24" i="49"/>
  <c r="O124" i="49"/>
  <c r="L138" i="51"/>
  <c r="L43" i="49"/>
  <c r="U100" i="49"/>
  <c r="S113" i="49"/>
  <c r="O166" i="49"/>
  <c r="L251" i="49"/>
  <c r="U100" i="48"/>
  <c r="S113" i="48"/>
  <c r="L46" i="51"/>
  <c r="O128" i="49"/>
  <c r="O250" i="48"/>
  <c r="O246" i="48"/>
  <c r="O99" i="49"/>
  <c r="Q99" i="49" s="1"/>
  <c r="I200" i="49"/>
  <c r="L221" i="51"/>
  <c r="O5" i="49"/>
  <c r="N26" i="49"/>
  <c r="O208" i="49"/>
  <c r="N229" i="49"/>
  <c r="L95" i="49"/>
  <c r="O242" i="48"/>
  <c r="O168" i="49"/>
  <c r="Q168" i="49" s="1"/>
  <c r="L169" i="48"/>
  <c r="L193" i="49"/>
  <c r="U216" i="49"/>
  <c r="S229" i="49"/>
  <c r="O224" i="51"/>
  <c r="L103" i="48"/>
  <c r="L219" i="51"/>
  <c r="L82" i="48"/>
  <c r="L183" i="48"/>
  <c r="O167" i="48"/>
  <c r="Q167" i="48" s="1"/>
  <c r="L246" i="48"/>
  <c r="L19" i="49"/>
  <c r="O19" i="49"/>
  <c r="L23" i="48"/>
  <c r="O95" i="49"/>
  <c r="O36" i="49"/>
  <c r="U245" i="48"/>
  <c r="S258" i="48"/>
  <c r="O80" i="49"/>
  <c r="O10" i="51"/>
  <c r="L182" i="48"/>
  <c r="L10" i="48"/>
  <c r="Q10" i="48" s="1"/>
  <c r="L108" i="49"/>
  <c r="O9" i="48"/>
  <c r="L126" i="49"/>
  <c r="O248" i="48"/>
  <c r="L252" i="48"/>
  <c r="Q252" i="48" s="1"/>
  <c r="O103" i="49"/>
  <c r="O18" i="49"/>
  <c r="L130" i="49"/>
  <c r="O41" i="49"/>
  <c r="L97" i="51"/>
  <c r="U158" i="51"/>
  <c r="S171" i="51"/>
  <c r="L250" i="51"/>
  <c r="L194" i="49"/>
  <c r="O237" i="50"/>
  <c r="L237" i="50"/>
  <c r="K258" i="50"/>
  <c r="L256" i="51"/>
  <c r="L219" i="49"/>
  <c r="Q219" i="49" s="1"/>
  <c r="L248" i="51"/>
  <c r="O181" i="51"/>
  <c r="O195" i="51"/>
  <c r="L63" i="49"/>
  <c r="K84" i="49"/>
  <c r="U100" i="51"/>
  <c r="S113" i="51"/>
  <c r="L105" i="49"/>
  <c r="O150" i="48"/>
  <c r="N171" i="48"/>
  <c r="O157" i="48"/>
  <c r="O75" i="50"/>
  <c r="L182" i="50"/>
  <c r="O182" i="50"/>
  <c r="L12" i="49"/>
  <c r="O245" i="49"/>
  <c r="L218" i="51"/>
  <c r="O198" i="49"/>
  <c r="O241" i="48"/>
  <c r="L49" i="49"/>
  <c r="O132" i="48"/>
  <c r="L248" i="48"/>
  <c r="L72" i="48"/>
  <c r="O214" i="49"/>
  <c r="O22" i="48"/>
  <c r="O245" i="48"/>
  <c r="O221" i="48"/>
  <c r="L134" i="48"/>
  <c r="Q134" i="48" s="1"/>
  <c r="N113" i="51"/>
  <c r="O92" i="51"/>
  <c r="O127" i="49"/>
  <c r="O227" i="49"/>
  <c r="O253" i="51"/>
  <c r="O50" i="51"/>
  <c r="L102" i="51"/>
  <c r="O163" i="48"/>
  <c r="L121" i="50"/>
  <c r="K142" i="50"/>
  <c r="G84" i="49"/>
  <c r="O164" i="50"/>
  <c r="O162" i="48"/>
  <c r="O108" i="50"/>
  <c r="L82" i="51"/>
  <c r="O123" i="50"/>
  <c r="O71" i="51"/>
  <c r="L160" i="50"/>
  <c r="G84" i="51"/>
  <c r="L213" i="50"/>
  <c r="O139" i="51"/>
  <c r="O93" i="51"/>
  <c r="O11" i="51"/>
  <c r="O44" i="51"/>
  <c r="L50" i="49"/>
  <c r="L191" i="50"/>
  <c r="L111" i="51"/>
  <c r="L39" i="51"/>
  <c r="O72" i="51"/>
  <c r="O76" i="51"/>
  <c r="L189" i="52"/>
  <c r="L220" i="50"/>
  <c r="G171" i="49"/>
  <c r="L110" i="50"/>
  <c r="Q110" i="50" s="1"/>
  <c r="I258" i="50"/>
  <c r="O48" i="51"/>
  <c r="O168" i="48"/>
  <c r="Q168" i="48" s="1"/>
  <c r="G258" i="52"/>
  <c r="L107" i="50"/>
  <c r="O184" i="27"/>
  <c r="O219" i="52"/>
  <c r="L179" i="52"/>
  <c r="K200" i="52"/>
  <c r="O122" i="51"/>
  <c r="Q122" i="51" s="1"/>
  <c r="O194" i="50"/>
  <c r="C142" i="50"/>
  <c r="O134" i="51"/>
  <c r="L105" i="50"/>
  <c r="O130" i="51"/>
  <c r="O19" i="51"/>
  <c r="O181" i="27"/>
  <c r="L80" i="52"/>
  <c r="O80" i="52"/>
  <c r="O49" i="48"/>
  <c r="Q49" i="48" s="1"/>
  <c r="C171" i="51"/>
  <c r="L213" i="51"/>
  <c r="N26" i="52"/>
  <c r="O194" i="52"/>
  <c r="L53" i="51"/>
  <c r="O20" i="51"/>
  <c r="O65" i="51"/>
  <c r="O121" i="50"/>
  <c r="N142" i="50"/>
  <c r="O219" i="50"/>
  <c r="Q219" i="50" s="1"/>
  <c r="L227" i="50"/>
  <c r="L237" i="52"/>
  <c r="K258" i="52"/>
  <c r="G229" i="27"/>
  <c r="O124" i="50"/>
  <c r="O93" i="52"/>
  <c r="L140" i="51"/>
  <c r="Q140" i="51" s="1"/>
  <c r="I84" i="50"/>
  <c r="L53" i="52"/>
  <c r="G142" i="52"/>
  <c r="O5" i="48"/>
  <c r="N26" i="48"/>
  <c r="L95" i="50"/>
  <c r="L69" i="50"/>
  <c r="L123" i="50"/>
  <c r="L223" i="52"/>
  <c r="O42" i="52"/>
  <c r="O34" i="52"/>
  <c r="N55" i="52"/>
  <c r="O17" i="52"/>
  <c r="O208" i="52"/>
  <c r="N229" i="52"/>
  <c r="C113" i="52"/>
  <c r="O128" i="27"/>
  <c r="L121" i="52"/>
  <c r="K142" i="52"/>
  <c r="L38" i="27"/>
  <c r="O244" i="50"/>
  <c r="O53" i="51"/>
  <c r="L128" i="52"/>
  <c r="L164" i="27"/>
  <c r="N142" i="48"/>
  <c r="O121" i="48"/>
  <c r="L155" i="48"/>
  <c r="Q155" i="48" s="1"/>
  <c r="O79" i="48"/>
  <c r="O157" i="52"/>
  <c r="O42" i="50"/>
  <c r="O38" i="48"/>
  <c r="O227" i="50"/>
  <c r="O48" i="50"/>
  <c r="C84" i="50"/>
  <c r="O256" i="52"/>
  <c r="L256" i="52"/>
  <c r="C258" i="52"/>
  <c r="L43" i="52"/>
  <c r="O8" i="51"/>
  <c r="L37" i="27"/>
  <c r="O153" i="27"/>
  <c r="L37" i="50"/>
  <c r="I258" i="27"/>
  <c r="O186" i="27"/>
  <c r="L217" i="52"/>
  <c r="O224" i="52"/>
  <c r="L12" i="52"/>
  <c r="L123" i="27"/>
  <c r="O47" i="52"/>
  <c r="L129" i="27"/>
  <c r="L130" i="27"/>
  <c r="L220" i="49"/>
  <c r="L76" i="52"/>
  <c r="O40" i="27"/>
  <c r="O154" i="52"/>
  <c r="O15" i="52"/>
  <c r="L17" i="50"/>
  <c r="O241" i="27"/>
  <c r="O71" i="27"/>
  <c r="O246" i="27"/>
  <c r="L222" i="27"/>
  <c r="O222" i="27"/>
  <c r="O137" i="50"/>
  <c r="S171" i="52"/>
  <c r="U158" i="52"/>
  <c r="L158" i="52"/>
  <c r="L92" i="50"/>
  <c r="K113" i="50"/>
  <c r="L68" i="52"/>
  <c r="O108" i="48"/>
  <c r="L5" i="27"/>
  <c r="K26" i="27"/>
  <c r="O215" i="50"/>
  <c r="Q215" i="50" s="1"/>
  <c r="I142" i="27"/>
  <c r="L239" i="52"/>
  <c r="O195" i="27"/>
  <c r="L73" i="52"/>
  <c r="O244" i="27"/>
  <c r="O185" i="48"/>
  <c r="O66" i="52"/>
  <c r="L132" i="50"/>
  <c r="O133" i="27"/>
  <c r="L72" i="51"/>
  <c r="L93" i="52"/>
  <c r="O225" i="27"/>
  <c r="O198" i="27"/>
  <c r="L210" i="27"/>
  <c r="U42" i="50"/>
  <c r="S55" i="50"/>
  <c r="O46" i="50"/>
  <c r="O167" i="27"/>
  <c r="O50" i="27"/>
  <c r="O182" i="27"/>
  <c r="O196" i="27"/>
  <c r="L46" i="48"/>
  <c r="O193" i="50"/>
  <c r="O39" i="27"/>
  <c r="O223" i="52"/>
  <c r="L93" i="27"/>
  <c r="L21" i="52"/>
  <c r="O18" i="50"/>
  <c r="S113" i="27"/>
  <c r="U100" i="27"/>
  <c r="L254" i="52"/>
  <c r="L101" i="52"/>
  <c r="O63" i="27"/>
  <c r="N84" i="27"/>
  <c r="G55" i="52"/>
  <c r="L34" i="52"/>
  <c r="K55" i="52"/>
  <c r="L254" i="49"/>
  <c r="L9" i="50"/>
  <c r="O242" i="51"/>
  <c r="O241" i="52"/>
  <c r="L183" i="52"/>
  <c r="O128" i="52"/>
  <c r="L187" i="49"/>
  <c r="L24" i="48"/>
  <c r="L161" i="50"/>
  <c r="L243" i="50"/>
  <c r="O136" i="50"/>
  <c r="L23" i="52"/>
  <c r="L15" i="52"/>
  <c r="O37" i="52"/>
  <c r="O48" i="52"/>
  <c r="O253" i="52"/>
  <c r="L225" i="52"/>
  <c r="O253" i="27"/>
  <c r="O243" i="50"/>
  <c r="L66" i="27"/>
  <c r="L179" i="27"/>
  <c r="K200" i="27"/>
  <c r="L135" i="27"/>
  <c r="O127" i="50"/>
  <c r="G26" i="50"/>
  <c r="O13" i="51"/>
  <c r="O166" i="52"/>
  <c r="O52" i="52"/>
  <c r="L45" i="27"/>
  <c r="O248" i="52"/>
  <c r="L243" i="27"/>
  <c r="C200" i="27"/>
  <c r="O164" i="27"/>
  <c r="O79" i="52"/>
  <c r="Q79" i="52" s="1"/>
  <c r="O109" i="52"/>
  <c r="L223" i="27"/>
  <c r="O124" i="27"/>
  <c r="L80" i="27"/>
  <c r="O48" i="27"/>
  <c r="L47" i="27"/>
  <c r="L130" i="52"/>
  <c r="L222" i="52"/>
  <c r="I55" i="52"/>
  <c r="O156" i="27"/>
  <c r="O98" i="50"/>
  <c r="O191" i="27"/>
  <c r="O67" i="52"/>
  <c r="O121" i="51"/>
  <c r="N142" i="51"/>
  <c r="I142" i="52"/>
  <c r="O67" i="27"/>
  <c r="C229" i="52"/>
  <c r="L214" i="52"/>
  <c r="L168" i="27"/>
  <c r="O102" i="50"/>
  <c r="L211" i="27"/>
  <c r="O42" i="27"/>
  <c r="L220" i="27"/>
  <c r="L138" i="27"/>
  <c r="O72" i="50"/>
  <c r="Q72" i="50" s="1"/>
  <c r="O224" i="48"/>
  <c r="O242" i="50"/>
  <c r="O122" i="27"/>
  <c r="L108" i="50"/>
  <c r="O168" i="52"/>
  <c r="C84" i="52"/>
  <c r="O19" i="50"/>
  <c r="L73" i="49"/>
  <c r="O134" i="49"/>
  <c r="L218" i="49"/>
  <c r="O252" i="49"/>
  <c r="O22" i="49"/>
  <c r="L197" i="48"/>
  <c r="L47" i="49"/>
  <c r="K113" i="51"/>
  <c r="L92" i="51"/>
  <c r="L156" i="48"/>
  <c r="O156" i="48"/>
  <c r="O121" i="49"/>
  <c r="N142" i="49"/>
  <c r="L135" i="48"/>
  <c r="L226" i="49"/>
  <c r="O243" i="49"/>
  <c r="L193" i="51"/>
  <c r="L195" i="49"/>
  <c r="O191" i="49"/>
  <c r="C113" i="48"/>
  <c r="O218" i="49"/>
  <c r="L186" i="49"/>
  <c r="Q186" i="49" s="1"/>
  <c r="O213" i="49"/>
  <c r="K258" i="48"/>
  <c r="L138" i="49"/>
  <c r="O100" i="49"/>
  <c r="L160" i="49"/>
  <c r="Q160" i="49" s="1"/>
  <c r="S84" i="49"/>
  <c r="U71" i="49"/>
  <c r="L121" i="48"/>
  <c r="K142" i="48"/>
  <c r="L252" i="49"/>
  <c r="O107" i="49"/>
  <c r="Q107" i="49" s="1"/>
  <c r="O214" i="48"/>
  <c r="O24" i="51"/>
  <c r="O75" i="49"/>
  <c r="L152" i="48"/>
  <c r="L111" i="49"/>
  <c r="L159" i="51"/>
  <c r="O159" i="51"/>
  <c r="L17" i="49"/>
  <c r="Q17" i="49" s="1"/>
  <c r="O161" i="48"/>
  <c r="O36" i="48"/>
  <c r="O227" i="48"/>
  <c r="L188" i="48"/>
  <c r="O155" i="49"/>
  <c r="O43" i="48"/>
  <c r="L162" i="49"/>
  <c r="L68" i="49"/>
  <c r="L254" i="48"/>
  <c r="Q254" i="48" s="1"/>
  <c r="L132" i="49"/>
  <c r="L182" i="49"/>
  <c r="O211" i="49"/>
  <c r="L36" i="48"/>
  <c r="L249" i="48"/>
  <c r="I142" i="49"/>
  <c r="O77" i="48"/>
  <c r="G26" i="49"/>
  <c r="L247" i="49"/>
  <c r="L246" i="49"/>
  <c r="L223" i="49"/>
  <c r="Q223" i="49" s="1"/>
  <c r="I84" i="48"/>
  <c r="L101" i="49"/>
  <c r="O156" i="51"/>
  <c r="O168" i="51"/>
  <c r="O74" i="48"/>
  <c r="L105" i="48"/>
  <c r="Q105" i="48" s="1"/>
  <c r="U187" i="49"/>
  <c r="S200" i="49"/>
  <c r="O223" i="48"/>
  <c r="O41" i="48"/>
  <c r="L124" i="51"/>
  <c r="C258" i="50"/>
  <c r="L245" i="48"/>
  <c r="L159" i="48"/>
  <c r="L126" i="48"/>
  <c r="L13" i="48"/>
  <c r="L109" i="49"/>
  <c r="U187" i="51"/>
  <c r="S200" i="51"/>
  <c r="L244" i="49"/>
  <c r="L191" i="48"/>
  <c r="O216" i="49"/>
  <c r="L122" i="50"/>
  <c r="O133" i="48"/>
  <c r="O139" i="48"/>
  <c r="O125" i="48"/>
  <c r="O40" i="49"/>
  <c r="O23" i="49"/>
  <c r="L66" i="51"/>
  <c r="I26" i="50"/>
  <c r="G26" i="48"/>
  <c r="K200" i="48"/>
  <c r="L179" i="48"/>
  <c r="O179" i="48"/>
  <c r="N200" i="48"/>
  <c r="O165" i="51"/>
  <c r="O218" i="48"/>
  <c r="O153" i="50"/>
  <c r="Q153" i="50" s="1"/>
  <c r="L23" i="51"/>
  <c r="O45" i="51"/>
  <c r="O190" i="48"/>
  <c r="O160" i="51"/>
  <c r="O210" i="51"/>
  <c r="L47" i="51"/>
  <c r="O80" i="48"/>
  <c r="L256" i="50"/>
  <c r="O256" i="50"/>
  <c r="L159" i="50"/>
  <c r="L156" i="50"/>
  <c r="C113" i="50"/>
  <c r="O21" i="51"/>
  <c r="L17" i="48"/>
  <c r="G171" i="51"/>
  <c r="O179" i="51"/>
  <c r="N200" i="51"/>
  <c r="C113" i="51"/>
  <c r="O222" i="48"/>
  <c r="L13" i="51"/>
  <c r="Q13" i="51" s="1"/>
  <c r="L13" i="49"/>
  <c r="Q13" i="49" s="1"/>
  <c r="O23" i="48"/>
  <c r="O138" i="51"/>
  <c r="O43" i="51"/>
  <c r="O22" i="51"/>
  <c r="L158" i="51"/>
  <c r="C200" i="51"/>
  <c r="L212" i="48"/>
  <c r="O214" i="50"/>
  <c r="O16" i="51"/>
  <c r="L192" i="50"/>
  <c r="L243" i="52"/>
  <c r="L155" i="51"/>
  <c r="I55" i="50"/>
  <c r="L198" i="51"/>
  <c r="Q198" i="51" s="1"/>
  <c r="L75" i="48"/>
  <c r="L108" i="52"/>
  <c r="C229" i="27"/>
  <c r="O210" i="27"/>
  <c r="L150" i="51"/>
  <c r="K171" i="51"/>
  <c r="S258" i="27"/>
  <c r="U245" i="27"/>
  <c r="O111" i="50"/>
  <c r="O250" i="50"/>
  <c r="L42" i="48"/>
  <c r="O251" i="50"/>
  <c r="L155" i="52"/>
  <c r="L93" i="49"/>
  <c r="L169" i="51"/>
  <c r="L12" i="48"/>
  <c r="I229" i="50"/>
  <c r="O165" i="52"/>
  <c r="L165" i="52"/>
  <c r="O100" i="52"/>
  <c r="L100" i="52"/>
  <c r="O213" i="52"/>
  <c r="O252" i="50"/>
  <c r="U129" i="27"/>
  <c r="S142" i="27"/>
  <c r="G55" i="27"/>
  <c r="L76" i="50"/>
  <c r="L193" i="27"/>
  <c r="L138" i="52"/>
  <c r="O75" i="51"/>
  <c r="L14" i="50"/>
  <c r="L238" i="27"/>
  <c r="L39" i="52"/>
  <c r="O24" i="52"/>
  <c r="G84" i="27"/>
  <c r="O189" i="50"/>
  <c r="O251" i="52"/>
  <c r="L150" i="27"/>
  <c r="K171" i="27"/>
  <c r="O94" i="27"/>
  <c r="G84" i="50"/>
  <c r="O184" i="51"/>
  <c r="O73" i="50"/>
  <c r="O6" i="48"/>
  <c r="Q6" i="48" s="1"/>
  <c r="L160" i="27"/>
  <c r="S113" i="50"/>
  <c r="U100" i="50"/>
  <c r="O132" i="27"/>
  <c r="O162" i="27"/>
  <c r="L162" i="27"/>
  <c r="L247" i="52"/>
  <c r="L121" i="27"/>
  <c r="K142" i="27"/>
  <c r="L41" i="50"/>
  <c r="L166" i="50"/>
  <c r="O107" i="48"/>
  <c r="O17" i="51"/>
  <c r="L92" i="27"/>
  <c r="K113" i="27"/>
  <c r="L221" i="27"/>
  <c r="O80" i="50"/>
  <c r="O138" i="27"/>
  <c r="L44" i="27"/>
  <c r="L126" i="50"/>
  <c r="O239" i="52"/>
  <c r="L137" i="50"/>
  <c r="L52" i="51"/>
  <c r="Q52" i="51" s="1"/>
  <c r="L166" i="27"/>
  <c r="L136" i="52"/>
  <c r="O125" i="50"/>
  <c r="L35" i="50"/>
  <c r="L187" i="52"/>
  <c r="Q187" i="52" s="1"/>
  <c r="O157" i="27"/>
  <c r="O77" i="27"/>
  <c r="O23" i="50"/>
  <c r="L180" i="27"/>
  <c r="L237" i="27"/>
  <c r="K258" i="27"/>
  <c r="U13" i="51"/>
  <c r="S26" i="51"/>
  <c r="L63" i="50"/>
  <c r="K84" i="50"/>
  <c r="L151" i="52"/>
  <c r="I26" i="52"/>
  <c r="L81" i="27"/>
  <c r="C171" i="50"/>
  <c r="L69" i="51"/>
  <c r="Q69" i="51" s="1"/>
  <c r="L240" i="27"/>
  <c r="L209" i="27"/>
  <c r="O68" i="50"/>
  <c r="S26" i="48"/>
  <c r="U13" i="48"/>
  <c r="O131" i="27"/>
  <c r="L109" i="50"/>
  <c r="L18" i="50"/>
  <c r="O103" i="27"/>
  <c r="L155" i="27"/>
  <c r="O78" i="27"/>
  <c r="O69" i="50"/>
  <c r="O224" i="27"/>
  <c r="G113" i="27"/>
  <c r="O197" i="27"/>
  <c r="L40" i="27"/>
  <c r="O44" i="27"/>
  <c r="O214" i="27"/>
  <c r="O39" i="50"/>
  <c r="O36" i="27"/>
  <c r="L184" i="52"/>
  <c r="Q184" i="52" s="1"/>
  <c r="O188" i="52"/>
  <c r="L95" i="52"/>
  <c r="O34" i="27"/>
  <c r="N55" i="27"/>
  <c r="L250" i="27"/>
  <c r="O155" i="50"/>
  <c r="O64" i="52"/>
  <c r="O166" i="27"/>
  <c r="O51" i="52"/>
  <c r="O45" i="52"/>
  <c r="O109" i="27"/>
  <c r="O63" i="52"/>
  <c r="N84" i="52"/>
  <c r="O192" i="27"/>
  <c r="O123" i="27"/>
  <c r="L45" i="52"/>
  <c r="O74" i="27"/>
  <c r="S55" i="51"/>
  <c r="U42" i="51"/>
  <c r="O209" i="50"/>
  <c r="Q209" i="50" s="1"/>
  <c r="O104" i="51"/>
  <c r="Q104" i="51" s="1"/>
  <c r="O66" i="50"/>
  <c r="O193" i="48"/>
  <c r="O69" i="49"/>
  <c r="Q69" i="49" s="1"/>
  <c r="L45" i="48"/>
  <c r="O133" i="49"/>
  <c r="O255" i="48"/>
  <c r="O249" i="48"/>
  <c r="L98" i="49"/>
  <c r="O79" i="49"/>
  <c r="O122" i="49"/>
  <c r="L242" i="49"/>
  <c r="L129" i="48"/>
  <c r="L135" i="49"/>
  <c r="L77" i="49"/>
  <c r="Q77" i="49" s="1"/>
  <c r="N84" i="49"/>
  <c r="O63" i="49"/>
  <c r="L181" i="49"/>
  <c r="O256" i="48"/>
  <c r="L253" i="49"/>
  <c r="I142" i="48"/>
  <c r="O249" i="49"/>
  <c r="Q249" i="49" s="1"/>
  <c r="I258" i="49"/>
  <c r="O131" i="49"/>
  <c r="O139" i="49"/>
  <c r="L225" i="49"/>
  <c r="L242" i="48"/>
  <c r="O151" i="51"/>
  <c r="O65" i="49"/>
  <c r="N171" i="49"/>
  <c r="O196" i="51"/>
  <c r="O191" i="48"/>
  <c r="O125" i="49"/>
  <c r="O78" i="49"/>
  <c r="L102" i="49"/>
  <c r="O253" i="49"/>
  <c r="L128" i="49"/>
  <c r="L15" i="49"/>
  <c r="L166" i="48"/>
  <c r="L222" i="48"/>
  <c r="L213" i="48"/>
  <c r="O52" i="49"/>
  <c r="L211" i="49"/>
  <c r="O196" i="49"/>
  <c r="O150" i="51"/>
  <c r="N171" i="51"/>
  <c r="L151" i="48"/>
  <c r="L82" i="49"/>
  <c r="C200" i="49"/>
  <c r="O109" i="49"/>
  <c r="O210" i="49"/>
  <c r="Q210" i="49" s="1"/>
  <c r="C200" i="48"/>
  <c r="O64" i="49"/>
  <c r="S142" i="49"/>
  <c r="U129" i="49"/>
  <c r="O10" i="49"/>
  <c r="Q10" i="49" s="1"/>
  <c r="O210" i="48"/>
  <c r="L150" i="50"/>
  <c r="K171" i="50"/>
  <c r="L210" i="48"/>
  <c r="L157" i="51"/>
  <c r="L225" i="48"/>
  <c r="L43" i="50"/>
  <c r="G258" i="50"/>
  <c r="L18" i="49"/>
  <c r="O65" i="50"/>
  <c r="L150" i="48"/>
  <c r="K171" i="48"/>
  <c r="O153" i="48"/>
  <c r="O67" i="49"/>
  <c r="Q67" i="49" s="1"/>
  <c r="O164" i="49"/>
  <c r="O37" i="49"/>
  <c r="O209" i="49"/>
  <c r="L194" i="51"/>
  <c r="C171" i="48"/>
  <c r="O96" i="51"/>
  <c r="L66" i="48"/>
  <c r="L179" i="51"/>
  <c r="K200" i="51"/>
  <c r="L48" i="51"/>
  <c r="O186" i="50"/>
  <c r="L163" i="49"/>
  <c r="O239" i="48"/>
  <c r="Q239" i="48" s="1"/>
  <c r="O67" i="51"/>
  <c r="Q67" i="51" s="1"/>
  <c r="L93" i="48"/>
  <c r="L136" i="48"/>
  <c r="L140" i="48"/>
  <c r="L247" i="51"/>
  <c r="O110" i="48"/>
  <c r="L223" i="51"/>
  <c r="U187" i="50"/>
  <c r="S200" i="50"/>
  <c r="L253" i="50"/>
  <c r="O220" i="51"/>
  <c r="O167" i="50"/>
  <c r="L50" i="48"/>
  <c r="Q50" i="48" s="1"/>
  <c r="I229" i="48"/>
  <c r="O184" i="48"/>
  <c r="O96" i="48"/>
  <c r="L242" i="51"/>
  <c r="G142" i="50"/>
  <c r="O69" i="48"/>
  <c r="Q69" i="48" s="1"/>
  <c r="L216" i="50"/>
  <c r="O35" i="49"/>
  <c r="L163" i="50"/>
  <c r="L189" i="48"/>
  <c r="Q189" i="48" s="1"/>
  <c r="K171" i="49"/>
  <c r="L150" i="49"/>
  <c r="L81" i="48"/>
  <c r="O137" i="51"/>
  <c r="O73" i="48"/>
  <c r="O158" i="51"/>
  <c r="L20" i="49"/>
  <c r="Q20" i="49" s="1"/>
  <c r="O106" i="51"/>
  <c r="O41" i="51"/>
  <c r="Q41" i="51" s="1"/>
  <c r="G229" i="50"/>
  <c r="O94" i="51"/>
  <c r="L99" i="51"/>
  <c r="O154" i="49"/>
  <c r="L44" i="49"/>
  <c r="L212" i="50"/>
  <c r="O242" i="52"/>
  <c r="L72" i="49"/>
  <c r="I142" i="51"/>
  <c r="O72" i="48"/>
  <c r="L136" i="51"/>
  <c r="O198" i="50"/>
  <c r="L70" i="48"/>
  <c r="O70" i="48"/>
  <c r="O73" i="51"/>
  <c r="Q73" i="51" s="1"/>
  <c r="L181" i="50"/>
  <c r="L132" i="51"/>
  <c r="O159" i="52"/>
  <c r="L37" i="51"/>
  <c r="O158" i="50"/>
  <c r="L196" i="51"/>
  <c r="L101" i="50"/>
  <c r="L96" i="50"/>
  <c r="L245" i="50"/>
  <c r="G171" i="48"/>
  <c r="L103" i="50"/>
  <c r="O40" i="51"/>
  <c r="I113" i="51"/>
  <c r="L16" i="50"/>
  <c r="L152" i="49"/>
  <c r="L107" i="51"/>
  <c r="O95" i="50"/>
  <c r="O222" i="50"/>
  <c r="O211" i="50"/>
  <c r="L36" i="52"/>
  <c r="O36" i="52"/>
  <c r="U42" i="27"/>
  <c r="S55" i="27"/>
  <c r="O81" i="50"/>
  <c r="O12" i="50"/>
  <c r="I26" i="49"/>
  <c r="O101" i="27"/>
  <c r="L216" i="52"/>
  <c r="Q216" i="52" s="1"/>
  <c r="O82" i="48"/>
  <c r="O17" i="48"/>
  <c r="O139" i="52"/>
  <c r="O212" i="27"/>
  <c r="O106" i="52"/>
  <c r="O186" i="48"/>
  <c r="L152" i="50"/>
  <c r="O24" i="50"/>
  <c r="O208" i="27"/>
  <c r="N229" i="27"/>
  <c r="L190" i="51"/>
  <c r="L79" i="27"/>
  <c r="O189" i="52"/>
  <c r="L39" i="50"/>
  <c r="L10" i="50"/>
  <c r="Q10" i="50" s="1"/>
  <c r="L224" i="50"/>
  <c r="O218" i="50"/>
  <c r="L8" i="51"/>
  <c r="L138" i="50"/>
  <c r="G55" i="51"/>
  <c r="O11" i="50"/>
  <c r="L64" i="48"/>
  <c r="G200" i="50"/>
  <c r="O129" i="52"/>
  <c r="L209" i="52"/>
  <c r="O49" i="50"/>
  <c r="L180" i="50"/>
  <c r="O106" i="50"/>
  <c r="L254" i="27"/>
  <c r="O195" i="52"/>
  <c r="O162" i="51"/>
  <c r="L126" i="52"/>
  <c r="L198" i="52"/>
  <c r="O52" i="50"/>
  <c r="L152" i="52"/>
  <c r="L251" i="27"/>
  <c r="L215" i="51"/>
  <c r="L161" i="27"/>
  <c r="L188" i="51"/>
  <c r="L133" i="50"/>
  <c r="L128" i="50"/>
  <c r="O17" i="50"/>
  <c r="L13" i="52"/>
  <c r="Q13" i="52" s="1"/>
  <c r="O102" i="52"/>
  <c r="O161" i="52"/>
  <c r="O182" i="52"/>
  <c r="Q182" i="52" s="1"/>
  <c r="L191" i="27"/>
  <c r="O44" i="50"/>
  <c r="L39" i="27"/>
  <c r="S84" i="27"/>
  <c r="U71" i="27"/>
  <c r="L168" i="50"/>
  <c r="O164" i="52"/>
  <c r="L187" i="50"/>
  <c r="G55" i="50"/>
  <c r="L186" i="52"/>
  <c r="O53" i="50"/>
  <c r="L81" i="49"/>
  <c r="L247" i="50"/>
  <c r="L157" i="50"/>
  <c r="G142" i="51"/>
  <c r="L239" i="50"/>
  <c r="O126" i="27"/>
  <c r="L137" i="27"/>
  <c r="C258" i="27"/>
  <c r="L82" i="27"/>
  <c r="L252" i="27"/>
  <c r="L136" i="27"/>
  <c r="O244" i="52"/>
  <c r="Q244" i="52" s="1"/>
  <c r="O82" i="52"/>
  <c r="L183" i="27"/>
  <c r="O137" i="52"/>
  <c r="O21" i="50"/>
  <c r="O41" i="27"/>
  <c r="O72" i="27"/>
  <c r="O188" i="27"/>
  <c r="O110" i="27"/>
  <c r="L40" i="52"/>
  <c r="O18" i="52"/>
  <c r="L110" i="27"/>
  <c r="O63" i="50"/>
  <c r="N84" i="50"/>
  <c r="L106" i="52"/>
  <c r="O161" i="27"/>
  <c r="L251" i="52"/>
  <c r="L188" i="52"/>
  <c r="O99" i="27"/>
  <c r="O180" i="51"/>
  <c r="O227" i="27"/>
  <c r="O74" i="52"/>
  <c r="L96" i="27"/>
  <c r="U100" i="52"/>
  <c r="S113" i="52"/>
  <c r="O227" i="52"/>
  <c r="L133" i="52"/>
  <c r="O105" i="52"/>
  <c r="L17" i="52"/>
  <c r="L246" i="52"/>
  <c r="Q246" i="52" s="1"/>
  <c r="G142" i="27"/>
  <c r="O237" i="27"/>
  <c r="N258" i="27"/>
  <c r="L124" i="50"/>
  <c r="O125" i="52"/>
  <c r="O215" i="27"/>
  <c r="O22" i="52"/>
  <c r="Q22" i="52" s="1"/>
  <c r="L194" i="50"/>
  <c r="L96" i="52"/>
  <c r="O136" i="27"/>
  <c r="O73" i="27"/>
  <c r="L124" i="27"/>
  <c r="L154" i="52"/>
  <c r="O255" i="52"/>
  <c r="O136" i="52"/>
  <c r="C171" i="27"/>
  <c r="O238" i="27"/>
  <c r="O47" i="48"/>
  <c r="N258" i="49"/>
  <c r="O237" i="49"/>
  <c r="G229" i="49"/>
  <c r="L53" i="49"/>
  <c r="O35" i="48"/>
  <c r="L96" i="49"/>
  <c r="L41" i="49"/>
  <c r="L97" i="48"/>
  <c r="O21" i="48"/>
  <c r="L21" i="48"/>
  <c r="L95" i="48"/>
  <c r="L92" i="48"/>
  <c r="K113" i="48"/>
  <c r="L133" i="49"/>
  <c r="O16" i="49"/>
  <c r="L189" i="49"/>
  <c r="L52" i="49"/>
  <c r="O194" i="49"/>
  <c r="C26" i="48"/>
  <c r="L161" i="49"/>
  <c r="L196" i="48"/>
  <c r="L154" i="48"/>
  <c r="O104" i="49"/>
  <c r="L192" i="49"/>
  <c r="O126" i="49"/>
  <c r="L212" i="49"/>
  <c r="L110" i="49"/>
  <c r="O180" i="49"/>
  <c r="O12" i="48"/>
  <c r="O256" i="51"/>
  <c r="O8" i="49"/>
  <c r="Q8" i="49" s="1"/>
  <c r="L237" i="49"/>
  <c r="K258" i="49"/>
  <c r="O106" i="49"/>
  <c r="L134" i="49"/>
  <c r="L109" i="48"/>
  <c r="O126" i="48"/>
  <c r="L184" i="49"/>
  <c r="Q184" i="49" s="1"/>
  <c r="L111" i="48"/>
  <c r="O97" i="49"/>
  <c r="O216" i="48"/>
  <c r="L131" i="49"/>
  <c r="O137" i="48"/>
  <c r="O167" i="49"/>
  <c r="O169" i="49"/>
  <c r="Q169" i="49" s="1"/>
  <c r="L192" i="48"/>
  <c r="Q192" i="48" s="1"/>
  <c r="O238" i="51"/>
  <c r="O127" i="48"/>
  <c r="L42" i="49"/>
  <c r="L220" i="48"/>
  <c r="L225" i="51"/>
  <c r="O164" i="48"/>
  <c r="O166" i="48"/>
  <c r="O98" i="48"/>
  <c r="O212" i="49"/>
  <c r="L223" i="48"/>
  <c r="L183" i="49"/>
  <c r="O48" i="49"/>
  <c r="L211" i="51"/>
  <c r="O215" i="49"/>
  <c r="O244" i="51"/>
  <c r="L243" i="48"/>
  <c r="O12" i="49"/>
  <c r="O255" i="51"/>
  <c r="L51" i="48"/>
  <c r="O162" i="49"/>
  <c r="L5" i="49"/>
  <c r="K26" i="49"/>
  <c r="I55" i="48"/>
  <c r="O70" i="49"/>
  <c r="O187" i="48"/>
  <c r="L160" i="48"/>
  <c r="U129" i="48"/>
  <c r="S142" i="48"/>
  <c r="S84" i="48"/>
  <c r="U71" i="48"/>
  <c r="O153" i="51"/>
  <c r="O66" i="48"/>
  <c r="L71" i="49"/>
  <c r="O218" i="51"/>
  <c r="O105" i="49"/>
  <c r="O185" i="51"/>
  <c r="L185" i="51"/>
  <c r="I26" i="48"/>
  <c r="L197" i="51"/>
  <c r="O48" i="48"/>
  <c r="C229" i="51"/>
  <c r="L241" i="49"/>
  <c r="O153" i="49"/>
  <c r="L251" i="48"/>
  <c r="Q251" i="48" s="1"/>
  <c r="O108" i="51"/>
  <c r="N113" i="49"/>
  <c r="O92" i="49"/>
  <c r="O158" i="49"/>
  <c r="O215" i="51"/>
  <c r="L219" i="48"/>
  <c r="L180" i="51"/>
  <c r="G113" i="51"/>
  <c r="O51" i="51"/>
  <c r="L152" i="51"/>
  <c r="O46" i="51"/>
  <c r="L208" i="48"/>
  <c r="K229" i="48"/>
  <c r="O8" i="48"/>
  <c r="O68" i="51"/>
  <c r="U187" i="48"/>
  <c r="S200" i="48"/>
  <c r="L35" i="49"/>
  <c r="O81" i="51"/>
  <c r="L81" i="51"/>
  <c r="O42" i="48"/>
  <c r="O184" i="50"/>
  <c r="K84" i="48"/>
  <c r="L63" i="48"/>
  <c r="L246" i="51"/>
  <c r="L7" i="50"/>
  <c r="O64" i="51"/>
  <c r="O92" i="50"/>
  <c r="N113" i="50"/>
  <c r="O15" i="50"/>
  <c r="L214" i="51"/>
  <c r="L123" i="48"/>
  <c r="O252" i="51"/>
  <c r="L179" i="50"/>
  <c r="K200" i="50"/>
  <c r="L226" i="50"/>
  <c r="L154" i="50"/>
  <c r="L208" i="49"/>
  <c r="K229" i="49"/>
  <c r="O6" i="49"/>
  <c r="O246" i="50"/>
  <c r="O223" i="50"/>
  <c r="O44" i="48"/>
  <c r="L162" i="51"/>
  <c r="L123" i="49"/>
  <c r="O191" i="50"/>
  <c r="L125" i="51"/>
  <c r="L68" i="50"/>
  <c r="L93" i="50"/>
  <c r="O216" i="51"/>
  <c r="L34" i="51"/>
  <c r="K55" i="51"/>
  <c r="O162" i="52"/>
  <c r="O197" i="50"/>
  <c r="L160" i="52"/>
  <c r="Q160" i="52" s="1"/>
  <c r="L75" i="51"/>
  <c r="O182" i="51"/>
  <c r="L103" i="51"/>
  <c r="L64" i="50"/>
  <c r="O185" i="50"/>
  <c r="O51" i="27"/>
  <c r="O153" i="52"/>
  <c r="L18" i="51"/>
  <c r="O249" i="27"/>
  <c r="L187" i="51"/>
  <c r="Q187" i="51" s="1"/>
  <c r="O150" i="52"/>
  <c r="N171" i="52"/>
  <c r="L50" i="51"/>
  <c r="L166" i="51"/>
  <c r="O249" i="50"/>
  <c r="O251" i="51"/>
  <c r="Q251" i="51" s="1"/>
  <c r="O52" i="48"/>
  <c r="Q52" i="48" s="1"/>
  <c r="L250" i="50"/>
  <c r="O7" i="51"/>
  <c r="O98" i="51"/>
  <c r="L221" i="50"/>
  <c r="O95" i="51"/>
  <c r="O68" i="52"/>
  <c r="L183" i="51"/>
  <c r="O77" i="52"/>
  <c r="L109" i="27"/>
  <c r="L109" i="51"/>
  <c r="G200" i="27"/>
  <c r="O222" i="52"/>
  <c r="L249" i="52"/>
  <c r="L185" i="27"/>
  <c r="O38" i="50"/>
  <c r="Q38" i="50" s="1"/>
  <c r="G113" i="50"/>
  <c r="L9" i="48"/>
  <c r="L220" i="51"/>
  <c r="O6" i="51"/>
  <c r="I113" i="52"/>
  <c r="O237" i="52"/>
  <c r="N258" i="52"/>
  <c r="L125" i="50"/>
  <c r="O107" i="52"/>
  <c r="C200" i="52"/>
  <c r="O138" i="50"/>
  <c r="L53" i="50"/>
  <c r="O71" i="50"/>
  <c r="O189" i="27"/>
  <c r="L189" i="27"/>
  <c r="O198" i="52"/>
  <c r="L165" i="27"/>
  <c r="L208" i="52"/>
  <c r="K229" i="52"/>
  <c r="L165" i="50"/>
  <c r="L156" i="27"/>
  <c r="I171" i="52"/>
  <c r="O221" i="27"/>
  <c r="O187" i="50"/>
  <c r="L164" i="50"/>
  <c r="L23" i="50"/>
  <c r="G258" i="27"/>
  <c r="L123" i="52"/>
  <c r="O9" i="50"/>
  <c r="L163" i="51"/>
  <c r="O49" i="27"/>
  <c r="L98" i="51"/>
  <c r="C142" i="27"/>
  <c r="O38" i="27"/>
  <c r="L8" i="52"/>
  <c r="S26" i="52"/>
  <c r="U13" i="52"/>
  <c r="O76" i="50"/>
  <c r="L181" i="52"/>
  <c r="O154" i="27"/>
  <c r="O35" i="51"/>
  <c r="O238" i="50"/>
  <c r="L64" i="27"/>
  <c r="L219" i="27"/>
  <c r="L34" i="27"/>
  <c r="C55" i="27"/>
  <c r="O255" i="50"/>
  <c r="L227" i="52"/>
  <c r="C26" i="52"/>
  <c r="L10" i="52"/>
  <c r="Q10" i="52" s="1"/>
  <c r="O95" i="27"/>
  <c r="N26" i="27"/>
  <c r="O5" i="27"/>
  <c r="O93" i="27"/>
  <c r="O35" i="52"/>
  <c r="O111" i="27"/>
  <c r="K55" i="27"/>
  <c r="O101" i="50"/>
  <c r="O152" i="27"/>
  <c r="O35" i="50"/>
  <c r="I113" i="27"/>
  <c r="O121" i="27"/>
  <c r="N142" i="27"/>
  <c r="L135" i="52"/>
  <c r="Q135" i="52" s="1"/>
  <c r="O75" i="52"/>
  <c r="L102" i="27"/>
  <c r="O20" i="50"/>
  <c r="L106" i="27"/>
  <c r="L98" i="50"/>
  <c r="L105" i="27"/>
  <c r="L239" i="27"/>
  <c r="O97" i="52"/>
  <c r="I200" i="27"/>
  <c r="O35" i="27"/>
  <c r="L217" i="51"/>
  <c r="L64" i="49"/>
  <c r="O49" i="51"/>
  <c r="O179" i="49"/>
  <c r="N200" i="49"/>
  <c r="L127" i="49"/>
  <c r="O65" i="48"/>
  <c r="L16" i="49"/>
  <c r="O197" i="48"/>
  <c r="O247" i="48"/>
  <c r="O190" i="49"/>
  <c r="C113" i="49"/>
  <c r="C84" i="48"/>
  <c r="O242" i="49"/>
  <c r="L94" i="49"/>
  <c r="L106" i="48"/>
  <c r="O71" i="49"/>
  <c r="S26" i="49"/>
  <c r="U13" i="49"/>
  <c r="G142" i="49"/>
  <c r="O224" i="49"/>
  <c r="L100" i="48"/>
  <c r="Q100" i="48" s="1"/>
  <c r="O37" i="48"/>
  <c r="O24" i="48"/>
  <c r="O164" i="51"/>
  <c r="L101" i="51"/>
  <c r="C229" i="48"/>
  <c r="O161" i="49"/>
  <c r="O241" i="49"/>
  <c r="O243" i="48"/>
  <c r="I200" i="51"/>
  <c r="O248" i="49"/>
  <c r="L11" i="49"/>
  <c r="O82" i="49"/>
  <c r="O240" i="51"/>
  <c r="L124" i="49"/>
  <c r="O188" i="49"/>
  <c r="O76" i="49"/>
  <c r="O193" i="49"/>
  <c r="O253" i="48"/>
  <c r="L253" i="48"/>
  <c r="L79" i="49"/>
  <c r="L238" i="49"/>
  <c r="L184" i="48"/>
  <c r="O104" i="48"/>
  <c r="L197" i="49"/>
  <c r="Q197" i="49" s="1"/>
  <c r="L132" i="48"/>
  <c r="L34" i="48"/>
  <c r="K55" i="48"/>
  <c r="O237" i="51"/>
  <c r="N258" i="51"/>
  <c r="L96" i="48"/>
  <c r="O99" i="48"/>
  <c r="L167" i="49"/>
  <c r="L135" i="51"/>
  <c r="Q135" i="51" s="1"/>
  <c r="L241" i="51"/>
  <c r="Q241" i="51" s="1"/>
  <c r="O122" i="48"/>
  <c r="O108" i="49"/>
  <c r="O20" i="48"/>
  <c r="L14" i="51"/>
  <c r="L243" i="49"/>
  <c r="L239" i="49"/>
  <c r="L9" i="49"/>
  <c r="O254" i="51"/>
  <c r="L34" i="49"/>
  <c r="K55" i="49"/>
  <c r="L101" i="48"/>
  <c r="Q101" i="48" s="1"/>
  <c r="L126" i="51"/>
  <c r="I229" i="49"/>
  <c r="O131" i="48"/>
  <c r="Q131" i="48" s="1"/>
  <c r="L210" i="51"/>
  <c r="O51" i="49"/>
  <c r="L157" i="49"/>
  <c r="L125" i="49"/>
  <c r="I113" i="50"/>
  <c r="L240" i="48"/>
  <c r="L42" i="51"/>
  <c r="Q42" i="51" s="1"/>
  <c r="O136" i="49"/>
  <c r="L222" i="51"/>
  <c r="O16" i="48"/>
  <c r="O94" i="49"/>
  <c r="O12" i="51"/>
  <c r="O187" i="49"/>
  <c r="I171" i="49"/>
  <c r="K142" i="51"/>
  <c r="L121" i="51"/>
  <c r="O80" i="51"/>
  <c r="Q80" i="51" s="1"/>
  <c r="O240" i="48"/>
  <c r="O18" i="48"/>
  <c r="O227" i="51"/>
  <c r="O138" i="48"/>
  <c r="G84" i="48"/>
  <c r="I142" i="50"/>
  <c r="C55" i="50"/>
  <c r="U216" i="51"/>
  <c r="S229" i="51"/>
  <c r="O95" i="48"/>
  <c r="O71" i="48"/>
  <c r="O131" i="51"/>
  <c r="Q131" i="51" s="1"/>
  <c r="O186" i="51"/>
  <c r="O14" i="48"/>
  <c r="O183" i="51"/>
  <c r="L151" i="49"/>
  <c r="O244" i="49"/>
  <c r="I229" i="51"/>
  <c r="L14" i="48"/>
  <c r="S84" i="51"/>
  <c r="U71" i="51"/>
  <c r="L77" i="48"/>
  <c r="L158" i="50"/>
  <c r="L67" i="48"/>
  <c r="O213" i="51"/>
  <c r="G26" i="51"/>
  <c r="O102" i="48"/>
  <c r="L185" i="48"/>
  <c r="O159" i="49"/>
  <c r="O213" i="50"/>
  <c r="L45" i="51"/>
  <c r="O220" i="49"/>
  <c r="O250" i="51"/>
  <c r="L198" i="48"/>
  <c r="L74" i="51"/>
  <c r="G113" i="48"/>
  <c r="O160" i="48"/>
  <c r="O243" i="51"/>
  <c r="O43" i="50"/>
  <c r="O212" i="48"/>
  <c r="L252" i="50"/>
  <c r="O189" i="51"/>
  <c r="L196" i="52"/>
  <c r="Q196" i="52" s="1"/>
  <c r="O209" i="48"/>
  <c r="O63" i="48"/>
  <c r="N84" i="48"/>
  <c r="O198" i="48"/>
  <c r="O15" i="51"/>
  <c r="L222" i="50"/>
  <c r="O254" i="50"/>
  <c r="G171" i="27"/>
  <c r="I171" i="48"/>
  <c r="C55" i="51"/>
  <c r="L197" i="27"/>
  <c r="I84" i="52"/>
  <c r="L154" i="51"/>
  <c r="O129" i="51"/>
  <c r="L217" i="49"/>
  <c r="L186" i="51"/>
  <c r="L110" i="51"/>
  <c r="L196" i="50"/>
  <c r="L34" i="50"/>
  <c r="K55" i="50"/>
  <c r="O167" i="52"/>
  <c r="G26" i="52"/>
  <c r="O38" i="49"/>
  <c r="O105" i="51"/>
  <c r="Q105" i="51" s="1"/>
  <c r="L241" i="50"/>
  <c r="N55" i="51"/>
  <c r="O34" i="51"/>
  <c r="L9" i="51"/>
  <c r="L92" i="52"/>
  <c r="K113" i="52"/>
  <c r="O151" i="50"/>
  <c r="O50" i="50"/>
  <c r="Q50" i="50" s="1"/>
  <c r="I200" i="52"/>
  <c r="I55" i="51"/>
  <c r="L38" i="48"/>
  <c r="O212" i="50"/>
  <c r="S171" i="27"/>
  <c r="U158" i="27"/>
  <c r="O95" i="52"/>
  <c r="L193" i="52"/>
  <c r="Q193" i="52" s="1"/>
  <c r="O130" i="50"/>
  <c r="O139" i="50"/>
  <c r="I229" i="52"/>
  <c r="L160" i="51"/>
  <c r="O197" i="52"/>
  <c r="O92" i="27"/>
  <c r="N113" i="27"/>
  <c r="L225" i="50"/>
  <c r="Q225" i="50" s="1"/>
  <c r="O5" i="51"/>
  <c r="N26" i="51"/>
  <c r="L131" i="50"/>
  <c r="Q131" i="50" s="1"/>
  <c r="L188" i="50"/>
  <c r="L186" i="50"/>
  <c r="O47" i="50"/>
  <c r="L78" i="48"/>
  <c r="Q78" i="48" s="1"/>
  <c r="O40" i="52"/>
  <c r="O226" i="51"/>
  <c r="O98" i="52"/>
  <c r="L11" i="52"/>
  <c r="L7" i="52"/>
  <c r="O7" i="52"/>
  <c r="O45" i="50"/>
  <c r="Q45" i="50" s="1"/>
  <c r="C26" i="50"/>
  <c r="O163" i="52"/>
  <c r="O100" i="50"/>
  <c r="O169" i="52"/>
  <c r="G84" i="52"/>
  <c r="O152" i="50"/>
  <c r="L14" i="52"/>
  <c r="O98" i="27"/>
  <c r="L192" i="52"/>
  <c r="O179" i="27"/>
  <c r="N200" i="27"/>
  <c r="L8" i="50"/>
  <c r="L9" i="52"/>
  <c r="Q9" i="52" s="1"/>
  <c r="L127" i="27"/>
  <c r="L53" i="27"/>
  <c r="L70" i="50"/>
  <c r="L190" i="27"/>
  <c r="L41" i="52"/>
  <c r="O211" i="52"/>
  <c r="L94" i="52"/>
  <c r="O23" i="51"/>
  <c r="G258" i="51"/>
  <c r="L246" i="27"/>
  <c r="O70" i="27"/>
  <c r="O16" i="52"/>
  <c r="L70" i="27"/>
  <c r="O247" i="27"/>
  <c r="O169" i="50"/>
  <c r="O41" i="52"/>
  <c r="L186" i="27"/>
  <c r="O21" i="52"/>
  <c r="L19" i="52"/>
  <c r="O193" i="27"/>
  <c r="O78" i="52"/>
  <c r="Q78" i="52" s="1"/>
  <c r="L212" i="51"/>
  <c r="L38" i="52"/>
  <c r="I171" i="50"/>
  <c r="L71" i="52"/>
  <c r="O77" i="50"/>
  <c r="N258" i="50"/>
  <c r="O49" i="52"/>
  <c r="Q49" i="52" s="1"/>
  <c r="O107" i="27"/>
  <c r="L36" i="50"/>
  <c r="Q36" i="50" s="1"/>
  <c r="L208" i="50"/>
  <c r="K229" i="50"/>
  <c r="L218" i="27"/>
  <c r="L130" i="50"/>
  <c r="L110" i="52"/>
  <c r="Q110" i="52" s="1"/>
  <c r="O96" i="27"/>
  <c r="O255" i="27"/>
  <c r="L215" i="52"/>
  <c r="L104" i="27"/>
  <c r="O190" i="27"/>
  <c r="O150" i="50"/>
  <c r="N171" i="50"/>
  <c r="L254" i="51"/>
  <c r="S200" i="27"/>
  <c r="U187" i="27"/>
  <c r="L169" i="27"/>
  <c r="L111" i="27"/>
  <c r="O256" i="27"/>
  <c r="O220" i="52"/>
  <c r="L77" i="27"/>
  <c r="L78" i="27"/>
  <c r="O159" i="27"/>
  <c r="O18" i="51"/>
  <c r="H8" i="1"/>
  <c r="H7" i="1"/>
  <c r="Q15" i="49" l="1"/>
  <c r="Q182" i="49"/>
  <c r="Q20" i="51"/>
  <c r="Q20" i="50"/>
  <c r="Q9" i="51"/>
  <c r="Q37" i="48"/>
  <c r="Q167" i="52"/>
  <c r="Q193" i="50"/>
  <c r="Q93" i="51"/>
  <c r="Q44" i="52"/>
  <c r="Q217" i="49"/>
  <c r="Q137" i="51"/>
  <c r="Q109" i="50"/>
  <c r="Q246" i="49"/>
  <c r="Q180" i="27"/>
  <c r="Q100" i="49"/>
  <c r="Q123" i="51"/>
  <c r="Q217" i="52"/>
  <c r="Q37" i="51"/>
  <c r="Q104" i="50"/>
  <c r="Q227" i="51"/>
  <c r="Q17" i="52"/>
  <c r="Q218" i="50"/>
  <c r="Q73" i="48"/>
  <c r="Q188" i="48"/>
  <c r="Q242" i="50"/>
  <c r="Q99" i="48"/>
  <c r="Q197" i="50"/>
  <c r="Q106" i="50"/>
  <c r="Q223" i="51"/>
  <c r="Q163" i="49"/>
  <c r="Q105" i="50"/>
  <c r="Q49" i="49"/>
  <c r="Q11" i="52"/>
  <c r="Q238" i="51"/>
  <c r="Q41" i="48"/>
  <c r="Q47" i="49"/>
  <c r="Q44" i="49"/>
  <c r="Q198" i="49"/>
  <c r="Q195" i="50"/>
  <c r="Q198" i="50"/>
  <c r="Q140" i="48"/>
  <c r="Q42" i="50"/>
  <c r="Q139" i="51"/>
  <c r="Q186" i="52"/>
  <c r="Q226" i="48"/>
  <c r="Q210" i="52"/>
  <c r="Q215" i="48"/>
  <c r="Q47" i="50"/>
  <c r="Q252" i="51"/>
  <c r="Q51" i="48"/>
  <c r="Q216" i="48"/>
  <c r="Q242" i="48"/>
  <c r="Q138" i="49"/>
  <c r="Q19" i="51"/>
  <c r="Q46" i="50"/>
  <c r="Q247" i="50"/>
  <c r="Q43" i="48"/>
  <c r="Q254" i="52"/>
  <c r="Q53" i="48"/>
  <c r="Q79" i="49"/>
  <c r="Q212" i="52"/>
  <c r="Q51" i="49"/>
  <c r="Q250" i="50"/>
  <c r="Q51" i="51"/>
  <c r="Q133" i="52"/>
  <c r="Q81" i="48"/>
  <c r="Q93" i="48"/>
  <c r="Q65" i="49"/>
  <c r="Q138" i="52"/>
  <c r="Q216" i="49"/>
  <c r="Q24" i="51"/>
  <c r="Q39" i="51"/>
  <c r="Q14" i="52"/>
  <c r="Q222" i="51"/>
  <c r="Q107" i="52"/>
  <c r="Q186" i="48"/>
  <c r="Q132" i="51"/>
  <c r="Q196" i="49"/>
  <c r="Q189" i="50"/>
  <c r="Q80" i="48"/>
  <c r="Q218" i="48"/>
  <c r="Q195" i="49"/>
  <c r="Q194" i="52"/>
  <c r="Q226" i="52"/>
  <c r="Q36" i="27"/>
  <c r="Q166" i="49"/>
  <c r="Q192" i="49"/>
  <c r="Q102" i="52"/>
  <c r="Q108" i="52"/>
  <c r="Q71" i="51"/>
  <c r="Q82" i="50"/>
  <c r="Q135" i="50"/>
  <c r="Q221" i="52"/>
  <c r="Q255" i="49"/>
  <c r="Q209" i="51"/>
  <c r="Q196" i="50"/>
  <c r="Q213" i="48"/>
  <c r="Q101" i="49"/>
  <c r="Q44" i="51"/>
  <c r="Q182" i="48"/>
  <c r="Q224" i="51"/>
  <c r="Q136" i="48"/>
  <c r="Q169" i="50"/>
  <c r="Q212" i="51"/>
  <c r="Q241" i="50"/>
  <c r="Q98" i="48"/>
  <c r="Q139" i="48"/>
  <c r="Q111" i="49"/>
  <c r="Q161" i="50"/>
  <c r="Q103" i="49"/>
  <c r="Q249" i="50"/>
  <c r="Q255" i="51"/>
  <c r="Q107" i="51"/>
  <c r="Q8" i="50"/>
  <c r="Q139" i="50"/>
  <c r="Q166" i="51"/>
  <c r="Q187" i="48"/>
  <c r="Q41" i="49"/>
  <c r="Q125" i="48"/>
  <c r="Q213" i="49"/>
  <c r="Q81" i="49"/>
  <c r="Q37" i="49"/>
  <c r="Q64" i="50"/>
  <c r="Q153" i="51"/>
  <c r="Q154" i="49"/>
  <c r="Q65" i="51"/>
  <c r="Q189" i="51"/>
  <c r="Q8" i="52"/>
  <c r="Q215" i="49"/>
  <c r="Q213" i="52"/>
  <c r="Q22" i="48"/>
  <c r="Q6" i="50"/>
  <c r="Q110" i="49"/>
  <c r="Q245" i="49"/>
  <c r="Q183" i="48"/>
  <c r="Q15" i="51"/>
  <c r="Q242" i="52"/>
  <c r="Q244" i="50"/>
  <c r="Q251" i="49"/>
  <c r="Q11" i="48"/>
  <c r="Q166" i="50"/>
  <c r="Q43" i="52"/>
  <c r="Q156" i="52"/>
  <c r="Q221" i="50"/>
  <c r="Q16" i="50"/>
  <c r="Q157" i="49"/>
  <c r="Q35" i="49"/>
  <c r="Q152" i="51"/>
  <c r="Q41" i="50"/>
  <c r="Q128" i="49"/>
  <c r="Q159" i="48"/>
  <c r="Q75" i="52"/>
  <c r="Q220" i="48"/>
  <c r="Q192" i="50"/>
  <c r="Q38" i="48"/>
  <c r="Q68" i="51"/>
  <c r="Q165" i="51"/>
  <c r="Q255" i="50"/>
  <c r="Q8" i="48"/>
  <c r="Q223" i="48"/>
  <c r="Q188" i="27"/>
  <c r="Q96" i="50"/>
  <c r="Q155" i="50"/>
  <c r="Q130" i="51"/>
  <c r="Q44" i="48"/>
  <c r="Q155" i="49"/>
  <c r="Q254" i="49"/>
  <c r="Q18" i="48"/>
  <c r="Q253" i="52"/>
  <c r="Q246" i="51"/>
  <c r="Q255" i="52"/>
  <c r="Q248" i="51"/>
  <c r="Q191" i="49"/>
  <c r="Q160" i="51"/>
  <c r="Q111" i="51"/>
  <c r="Q217" i="50"/>
  <c r="Q74" i="49"/>
  <c r="Q159" i="49"/>
  <c r="Q168" i="50"/>
  <c r="Q50" i="49"/>
  <c r="Q182" i="51"/>
  <c r="Q164" i="48"/>
  <c r="Q139" i="27"/>
  <c r="Q154" i="50"/>
  <c r="Q12" i="50"/>
  <c r="Q245" i="50"/>
  <c r="Q72" i="49"/>
  <c r="Q180" i="50"/>
  <c r="Q222" i="50"/>
  <c r="Q102" i="51"/>
  <c r="Q14" i="50"/>
  <c r="Q251" i="52"/>
  <c r="Q97" i="48"/>
  <c r="Q225" i="49"/>
  <c r="Q66" i="50"/>
  <c r="Q64" i="49"/>
  <c r="Q82" i="51"/>
  <c r="Q151" i="49"/>
  <c r="Q158" i="50"/>
  <c r="Q77" i="52"/>
  <c r="Q48" i="52"/>
  <c r="Q127" i="51"/>
  <c r="Q125" i="51"/>
  <c r="Q214" i="51"/>
  <c r="Q124" i="50"/>
  <c r="Q239" i="50"/>
  <c r="Q37" i="52"/>
  <c r="Q195" i="27"/>
  <c r="Q214" i="49"/>
  <c r="Q126" i="51"/>
  <c r="Q219" i="48"/>
  <c r="Q20" i="52"/>
  <c r="K255" i="1"/>
  <c r="Q138" i="48"/>
  <c r="Q162" i="52"/>
  <c r="Q123" i="49"/>
  <c r="Q256" i="48"/>
  <c r="Q73" i="50"/>
  <c r="Q47" i="51"/>
  <c r="Q168" i="51"/>
  <c r="Q128" i="48"/>
  <c r="Q133" i="51"/>
  <c r="Q15" i="48"/>
  <c r="Q101" i="51"/>
  <c r="Q48" i="48"/>
  <c r="Q184" i="51"/>
  <c r="Q24" i="52"/>
  <c r="Q40" i="49"/>
  <c r="Q103" i="48"/>
  <c r="Q70" i="52"/>
  <c r="Q123" i="52"/>
  <c r="Q165" i="50"/>
  <c r="Q64" i="51"/>
  <c r="Q197" i="51"/>
  <c r="Q154" i="48"/>
  <c r="Q190" i="51"/>
  <c r="Q139" i="52"/>
  <c r="Q17" i="51"/>
  <c r="Q226" i="49"/>
  <c r="Q97" i="50"/>
  <c r="Q252" i="50"/>
  <c r="Q217" i="51"/>
  <c r="Q247" i="51"/>
  <c r="Q107" i="48"/>
  <c r="Q156" i="50"/>
  <c r="Q151" i="52"/>
  <c r="Q50" i="52"/>
  <c r="Q129" i="50"/>
  <c r="Q65" i="50"/>
  <c r="Q181" i="49"/>
  <c r="Q21" i="51"/>
  <c r="Q219" i="52"/>
  <c r="Q140" i="52"/>
  <c r="Q6" i="52"/>
  <c r="Q79" i="51"/>
  <c r="Q42" i="52"/>
  <c r="Q111" i="48"/>
  <c r="Q96" i="52"/>
  <c r="N221" i="1"/>
  <c r="Q21" i="50"/>
  <c r="Q52" i="50"/>
  <c r="Q98" i="49"/>
  <c r="Q111" i="50"/>
  <c r="Q250" i="48"/>
  <c r="Q165" i="48"/>
  <c r="Q127" i="49"/>
  <c r="Q20" i="48"/>
  <c r="Q163" i="51"/>
  <c r="Q68" i="50"/>
  <c r="Q180" i="49"/>
  <c r="Q215" i="27"/>
  <c r="Q12" i="52"/>
  <c r="Q134" i="51"/>
  <c r="Q252" i="52"/>
  <c r="Q71" i="50"/>
  <c r="Q137" i="48"/>
  <c r="Q18" i="52"/>
  <c r="Q224" i="50"/>
  <c r="Q255" i="48"/>
  <c r="Q169" i="51"/>
  <c r="Q13" i="48"/>
  <c r="Q76" i="51"/>
  <c r="Q80" i="49"/>
  <c r="Q69" i="52"/>
  <c r="Q35" i="51"/>
  <c r="Q23" i="52"/>
  <c r="Q77" i="48"/>
  <c r="Q70" i="50"/>
  <c r="Q254" i="50"/>
  <c r="Q77" i="50"/>
  <c r="Q129" i="51"/>
  <c r="Q106" i="49"/>
  <c r="Q82" i="52"/>
  <c r="Q135" i="27"/>
  <c r="Q100" i="51"/>
  <c r="Q240" i="49"/>
  <c r="Q249" i="51"/>
  <c r="Q195" i="48"/>
  <c r="Q9" i="48"/>
  <c r="Q154" i="51"/>
  <c r="Q52" i="49"/>
  <c r="Q39" i="50"/>
  <c r="Q157" i="51"/>
  <c r="Q129" i="48"/>
  <c r="Q51" i="52"/>
  <c r="Q80" i="50"/>
  <c r="Q80" i="27"/>
  <c r="Q221" i="51"/>
  <c r="Q162" i="50"/>
  <c r="Q185" i="49"/>
  <c r="Q67" i="48"/>
  <c r="Q210" i="51"/>
  <c r="Q132" i="48"/>
  <c r="Q127" i="48"/>
  <c r="Q189" i="49"/>
  <c r="Q96" i="51"/>
  <c r="Q247" i="49"/>
  <c r="Q169" i="48"/>
  <c r="Q180" i="52"/>
  <c r="Q158" i="27"/>
  <c r="Q136" i="49"/>
  <c r="Q109" i="51"/>
  <c r="Q193" i="48"/>
  <c r="Q243" i="49"/>
  <c r="Q70" i="49"/>
  <c r="Q194" i="51"/>
  <c r="Q16" i="51"/>
  <c r="Q37" i="50"/>
  <c r="Q53" i="52"/>
  <c r="Q109" i="48"/>
  <c r="Q128" i="50"/>
  <c r="Q222" i="48"/>
  <c r="Q125" i="49"/>
  <c r="Q49" i="51"/>
  <c r="Q151" i="48"/>
  <c r="Q46" i="48"/>
  <c r="Q186" i="50"/>
  <c r="Q53" i="50"/>
  <c r="Q48" i="49"/>
  <c r="Q15" i="50"/>
  <c r="Q242" i="51"/>
  <c r="Q253" i="50"/>
  <c r="Q75" i="49"/>
  <c r="N255" i="1"/>
  <c r="Q164" i="50"/>
  <c r="Q122" i="49"/>
  <c r="Q224" i="48"/>
  <c r="Q183" i="52"/>
  <c r="Q38" i="51"/>
  <c r="N111" i="1"/>
  <c r="Q163" i="50"/>
  <c r="Q158" i="52"/>
  <c r="Q219" i="51"/>
  <c r="Q191" i="51"/>
  <c r="Q140" i="49"/>
  <c r="Q7" i="50"/>
  <c r="Q209" i="49"/>
  <c r="Q156" i="51"/>
  <c r="Q13" i="50"/>
  <c r="Q191" i="52"/>
  <c r="Q238" i="52"/>
  <c r="N140" i="1"/>
  <c r="Q167" i="51"/>
  <c r="Q130" i="50"/>
  <c r="Q238" i="49"/>
  <c r="Q246" i="50"/>
  <c r="Q53" i="49"/>
  <c r="Q126" i="50"/>
  <c r="Q75" i="48"/>
  <c r="Q220" i="50"/>
  <c r="Q240" i="52"/>
  <c r="Q153" i="52"/>
  <c r="Q133" i="50"/>
  <c r="Q40" i="51"/>
  <c r="Q10" i="51"/>
  <c r="Q7" i="49"/>
  <c r="Q75" i="27"/>
  <c r="Q122" i="48"/>
  <c r="Q94" i="51"/>
  <c r="Q225" i="48"/>
  <c r="Q152" i="48"/>
  <c r="Q22" i="49"/>
  <c r="Q240" i="50"/>
  <c r="Q185" i="50"/>
  <c r="Q164" i="52"/>
  <c r="Q64" i="48"/>
  <c r="Q227" i="48"/>
  <c r="Q102" i="50"/>
  <c r="Q162" i="48"/>
  <c r="Q253" i="51"/>
  <c r="Q183" i="50"/>
  <c r="Q42" i="49"/>
  <c r="Q36" i="51"/>
  <c r="Q239" i="51"/>
  <c r="N217" i="1"/>
  <c r="Q238" i="50"/>
  <c r="Q220" i="51"/>
  <c r="Q181" i="50"/>
  <c r="Q132" i="49"/>
  <c r="Q103" i="52"/>
  <c r="Q16" i="52"/>
  <c r="Q45" i="51"/>
  <c r="Q103" i="51"/>
  <c r="Q162" i="51"/>
  <c r="Q104" i="49"/>
  <c r="Q81" i="50"/>
  <c r="Q66" i="51"/>
  <c r="Q245" i="48"/>
  <c r="Q74" i="48"/>
  <c r="Q161" i="48"/>
  <c r="Q192" i="52"/>
  <c r="Q188" i="49"/>
  <c r="Q152" i="49"/>
  <c r="N192" i="1"/>
  <c r="Q160" i="50"/>
  <c r="Q161" i="51"/>
  <c r="Q14" i="51"/>
  <c r="Q224" i="49"/>
  <c r="Q93" i="50"/>
  <c r="Q223" i="50"/>
  <c r="N53" i="1"/>
  <c r="Q124" i="51"/>
  <c r="Q136" i="50"/>
  <c r="Q47" i="52"/>
  <c r="Q210" i="50"/>
  <c r="Q46" i="49"/>
  <c r="Q216" i="50"/>
  <c r="Q71" i="48"/>
  <c r="Q221" i="48"/>
  <c r="Q43" i="49"/>
  <c r="Q127" i="52"/>
  <c r="Q244" i="27"/>
  <c r="Q19" i="50"/>
  <c r="Q98" i="51"/>
  <c r="Q77" i="51"/>
  <c r="Q43" i="27"/>
  <c r="Q96" i="48"/>
  <c r="Q38" i="52"/>
  <c r="Q74" i="51"/>
  <c r="Q14" i="48"/>
  <c r="Q39" i="52"/>
  <c r="Q122" i="52"/>
  <c r="Q76" i="48"/>
  <c r="Q211" i="48"/>
  <c r="K80" i="1"/>
  <c r="Q250" i="52"/>
  <c r="Q194" i="48"/>
  <c r="Q125" i="27"/>
  <c r="Q124" i="52"/>
  <c r="Q222" i="49"/>
  <c r="Q248" i="49"/>
  <c r="N96" i="1"/>
  <c r="Q226" i="27"/>
  <c r="Q225" i="27"/>
  <c r="Q19" i="52"/>
  <c r="N43" i="1"/>
  <c r="Q155" i="51"/>
  <c r="Q19" i="48"/>
  <c r="Q94" i="50"/>
  <c r="Q256" i="49"/>
  <c r="Q9" i="49"/>
  <c r="Q194" i="50"/>
  <c r="Q78" i="49"/>
  <c r="Q73" i="49"/>
  <c r="Q46" i="52"/>
  <c r="Q22" i="50"/>
  <c r="Q99" i="50"/>
  <c r="K153" i="1"/>
  <c r="Q139" i="49"/>
  <c r="N214" i="1"/>
  <c r="Q252" i="49"/>
  <c r="Q97" i="51"/>
  <c r="Q250" i="49"/>
  <c r="Q110" i="51"/>
  <c r="Q104" i="48"/>
  <c r="Q123" i="48"/>
  <c r="Q134" i="49"/>
  <c r="Q166" i="52"/>
  <c r="Q48" i="50"/>
  <c r="Q190" i="52"/>
  <c r="Q197" i="52"/>
  <c r="Q124" i="49"/>
  <c r="Q23" i="50"/>
  <c r="Q129" i="52"/>
  <c r="Q136" i="51"/>
  <c r="Q167" i="50"/>
  <c r="Q130" i="52"/>
  <c r="Q72" i="52"/>
  <c r="Q7" i="48"/>
  <c r="Q129" i="49"/>
  <c r="K139" i="1"/>
  <c r="Q183" i="49"/>
  <c r="Q188" i="51"/>
  <c r="Q93" i="49"/>
  <c r="Q75" i="50"/>
  <c r="N107" i="1"/>
  <c r="N110" i="1"/>
  <c r="Q161" i="52"/>
  <c r="Q45" i="48"/>
  <c r="Q155" i="52"/>
  <c r="Q127" i="50"/>
  <c r="Q108" i="48"/>
  <c r="Q156" i="49"/>
  <c r="Q134" i="50"/>
  <c r="N193" i="1"/>
  <c r="Q11" i="49"/>
  <c r="Q164" i="51"/>
  <c r="Q98" i="50"/>
  <c r="Q226" i="50"/>
  <c r="N158" i="1"/>
  <c r="Q151" i="51"/>
  <c r="Q243" i="52"/>
  <c r="Q40" i="50"/>
  <c r="Q65" i="52"/>
  <c r="Q14" i="49"/>
  <c r="Q106" i="48"/>
  <c r="Q244" i="51"/>
  <c r="Q96" i="49"/>
  <c r="Q74" i="52"/>
  <c r="Q102" i="49"/>
  <c r="N123" i="1"/>
  <c r="Q43" i="51"/>
  <c r="Q11" i="51"/>
  <c r="Q241" i="48"/>
  <c r="Q68" i="48"/>
  <c r="Q243" i="51"/>
  <c r="Q239" i="49"/>
  <c r="Q196" i="48"/>
  <c r="Q49" i="50"/>
  <c r="Q8" i="51"/>
  <c r="Q18" i="49"/>
  <c r="Q137" i="50"/>
  <c r="N225" i="1"/>
  <c r="Q157" i="52"/>
  <c r="Q39" i="49"/>
  <c r="N256" i="1"/>
  <c r="Q240" i="48"/>
  <c r="Q211" i="51"/>
  <c r="Q225" i="51"/>
  <c r="N180" i="1"/>
  <c r="Q209" i="52"/>
  <c r="N157" i="1"/>
  <c r="Q21" i="49"/>
  <c r="N247" i="1"/>
  <c r="Q188" i="50"/>
  <c r="N151" i="1"/>
  <c r="Q209" i="48"/>
  <c r="Q185" i="48"/>
  <c r="Q184" i="48"/>
  <c r="Q125" i="52"/>
  <c r="Q99" i="51"/>
  <c r="Q164" i="49"/>
  <c r="N103" i="1"/>
  <c r="Q214" i="50"/>
  <c r="Q68" i="49"/>
  <c r="Q24" i="49"/>
  <c r="N102" i="1"/>
  <c r="Q159" i="52"/>
  <c r="Q109" i="52"/>
  <c r="Q36" i="49"/>
  <c r="N93" i="1"/>
  <c r="N73" i="1"/>
  <c r="Q153" i="48"/>
  <c r="Q132" i="50"/>
  <c r="N135" i="1"/>
  <c r="N70" i="1"/>
  <c r="Q253" i="48"/>
  <c r="Q135" i="48"/>
  <c r="Q130" i="49"/>
  <c r="N98" i="1"/>
  <c r="Q108" i="50"/>
  <c r="N68" i="1"/>
  <c r="N165" i="1"/>
  <c r="Q256" i="50"/>
  <c r="Q137" i="49"/>
  <c r="N169" i="1"/>
  <c r="Q15" i="52"/>
  <c r="Q81" i="52"/>
  <c r="Q165" i="49"/>
  <c r="O258" i="52"/>
  <c r="Q183" i="51"/>
  <c r="Q106" i="52"/>
  <c r="Q45" i="52"/>
  <c r="Q158" i="51"/>
  <c r="N181" i="1"/>
  <c r="Q238" i="48"/>
  <c r="Q185" i="52"/>
  <c r="Q7" i="52"/>
  <c r="O84" i="48"/>
  <c r="N35" i="1"/>
  <c r="P35" i="1" s="1"/>
  <c r="N249" i="1"/>
  <c r="Q133" i="49"/>
  <c r="Q165" i="52"/>
  <c r="Q123" i="50"/>
  <c r="Q94" i="48"/>
  <c r="Q185" i="51"/>
  <c r="N137" i="1"/>
  <c r="Q198" i="48"/>
  <c r="O258" i="51"/>
  <c r="O200" i="49"/>
  <c r="K78" i="1"/>
  <c r="Q156" i="48"/>
  <c r="Q93" i="52"/>
  <c r="N108" i="1"/>
  <c r="Q244" i="48"/>
  <c r="K167" i="1"/>
  <c r="L55" i="51"/>
  <c r="Q71" i="49"/>
  <c r="Q53" i="51"/>
  <c r="Q211" i="52"/>
  <c r="N211" i="1"/>
  <c r="K190" i="1"/>
  <c r="Q190" i="27"/>
  <c r="N179" i="1"/>
  <c r="O200" i="27"/>
  <c r="Q97" i="52"/>
  <c r="N97" i="1"/>
  <c r="Q249" i="52"/>
  <c r="K249" i="1"/>
  <c r="O113" i="49"/>
  <c r="Q243" i="48"/>
  <c r="N238" i="1"/>
  <c r="Q96" i="27"/>
  <c r="K96" i="1"/>
  <c r="Q72" i="27"/>
  <c r="N72" i="1"/>
  <c r="Q252" i="27"/>
  <c r="K252" i="1"/>
  <c r="Q251" i="27"/>
  <c r="K251" i="1"/>
  <c r="Q79" i="27"/>
  <c r="K79" i="1"/>
  <c r="N212" i="1"/>
  <c r="K103" i="1"/>
  <c r="Q103" i="50"/>
  <c r="Q179" i="51"/>
  <c r="L200" i="51"/>
  <c r="Q166" i="48"/>
  <c r="O84" i="49"/>
  <c r="Q64" i="52"/>
  <c r="N64" i="1"/>
  <c r="N36" i="1"/>
  <c r="Q69" i="50"/>
  <c r="N69" i="1"/>
  <c r="K247" i="1"/>
  <c r="Q247" i="52"/>
  <c r="Q193" i="27"/>
  <c r="N100" i="1"/>
  <c r="Q244" i="49"/>
  <c r="Q218" i="49"/>
  <c r="Q168" i="27"/>
  <c r="K168" i="1"/>
  <c r="N191" i="1"/>
  <c r="N48" i="1"/>
  <c r="Q48" i="27"/>
  <c r="Q103" i="27"/>
  <c r="N182" i="1"/>
  <c r="K73" i="1"/>
  <c r="P73" i="1" s="1"/>
  <c r="Q73" i="52"/>
  <c r="Q68" i="52"/>
  <c r="K222" i="1"/>
  <c r="Q76" i="52"/>
  <c r="K76" i="1"/>
  <c r="O229" i="52"/>
  <c r="Q35" i="27"/>
  <c r="Q227" i="50"/>
  <c r="Q182" i="50"/>
  <c r="K182" i="1"/>
  <c r="Q108" i="49"/>
  <c r="Q82" i="48"/>
  <c r="Q168" i="52"/>
  <c r="K163" i="1"/>
  <c r="Q163" i="27"/>
  <c r="K98" i="1"/>
  <c r="Q98" i="52"/>
  <c r="N81" i="1"/>
  <c r="Q195" i="52"/>
  <c r="K195" i="1"/>
  <c r="N245" i="1"/>
  <c r="K242" i="1"/>
  <c r="Q242" i="27"/>
  <c r="Q140" i="27"/>
  <c r="K140" i="1"/>
  <c r="Q131" i="52"/>
  <c r="K131" i="1"/>
  <c r="Q208" i="27"/>
  <c r="K208" i="1"/>
  <c r="L229" i="27"/>
  <c r="N106" i="1"/>
  <c r="O229" i="50"/>
  <c r="Q163" i="48"/>
  <c r="Q121" i="49"/>
  <c r="L142" i="49"/>
  <c r="Q226" i="51"/>
  <c r="Q208" i="51"/>
  <c r="L229" i="51"/>
  <c r="Q79" i="48"/>
  <c r="Q184" i="50"/>
  <c r="Q16" i="48"/>
  <c r="N155" i="1"/>
  <c r="K35" i="1"/>
  <c r="Q35" i="48"/>
  <c r="Q66" i="49"/>
  <c r="Q215" i="52"/>
  <c r="K215" i="1"/>
  <c r="N240" i="1"/>
  <c r="K239" i="1"/>
  <c r="Q239" i="27"/>
  <c r="Q227" i="52"/>
  <c r="K227" i="1"/>
  <c r="K75" i="1"/>
  <c r="Q75" i="51"/>
  <c r="Q179" i="50"/>
  <c r="L200" i="50"/>
  <c r="N41" i="1"/>
  <c r="Q41" i="27"/>
  <c r="Q82" i="27"/>
  <c r="K82" i="1"/>
  <c r="K152" i="1"/>
  <c r="Q152" i="52"/>
  <c r="Q138" i="50"/>
  <c r="Q150" i="49"/>
  <c r="L171" i="49"/>
  <c r="Q66" i="48"/>
  <c r="Q78" i="27"/>
  <c r="N78" i="1"/>
  <c r="N77" i="1"/>
  <c r="L113" i="27"/>
  <c r="K92" i="1"/>
  <c r="Q162" i="27"/>
  <c r="K162" i="1"/>
  <c r="Q76" i="50"/>
  <c r="Q150" i="51"/>
  <c r="L171" i="51"/>
  <c r="Q214" i="52"/>
  <c r="K214" i="1"/>
  <c r="Q243" i="27"/>
  <c r="K243" i="1"/>
  <c r="Q107" i="27"/>
  <c r="Q253" i="27"/>
  <c r="N253" i="1"/>
  <c r="O84" i="27"/>
  <c r="N63" i="1"/>
  <c r="Q21" i="52"/>
  <c r="N50" i="1"/>
  <c r="N195" i="1"/>
  <c r="N246" i="1"/>
  <c r="Q220" i="49"/>
  <c r="N186" i="1"/>
  <c r="Q213" i="51"/>
  <c r="Q179" i="52"/>
  <c r="L200" i="52"/>
  <c r="Q237" i="50"/>
  <c r="L258" i="50"/>
  <c r="Q23" i="48"/>
  <c r="K49" i="1"/>
  <c r="Q49" i="27"/>
  <c r="N82" i="1"/>
  <c r="Q245" i="27"/>
  <c r="K245" i="1"/>
  <c r="Q45" i="27"/>
  <c r="N45" i="1"/>
  <c r="Q24" i="50"/>
  <c r="Q251" i="50"/>
  <c r="Q100" i="50"/>
  <c r="N104" i="1"/>
  <c r="Q104" i="52"/>
  <c r="Q99" i="52"/>
  <c r="K99" i="1"/>
  <c r="Q216" i="27"/>
  <c r="K216" i="1"/>
  <c r="Q12" i="51"/>
  <c r="L258" i="48"/>
  <c r="Q245" i="52"/>
  <c r="Q5" i="52"/>
  <c r="L26" i="52"/>
  <c r="Q237" i="48"/>
  <c r="O258" i="48"/>
  <c r="L26" i="51"/>
  <c r="Q5" i="51"/>
  <c r="Q247" i="48"/>
  <c r="K246" i="1"/>
  <c r="Q246" i="27"/>
  <c r="Q53" i="27"/>
  <c r="K53" i="1"/>
  <c r="K105" i="1"/>
  <c r="Q105" i="27"/>
  <c r="Q121" i="27"/>
  <c r="N121" i="1"/>
  <c r="O142" i="27"/>
  <c r="Q154" i="27"/>
  <c r="N154" i="1"/>
  <c r="N38" i="1"/>
  <c r="Q208" i="52"/>
  <c r="L229" i="52"/>
  <c r="Q18" i="51"/>
  <c r="N227" i="1"/>
  <c r="Q227" i="27"/>
  <c r="O84" i="50"/>
  <c r="K39" i="1"/>
  <c r="Q39" i="27"/>
  <c r="O171" i="51"/>
  <c r="Q250" i="27"/>
  <c r="K250" i="1"/>
  <c r="Q155" i="27"/>
  <c r="K155" i="1"/>
  <c r="Q209" i="27"/>
  <c r="K209" i="1"/>
  <c r="Q63" i="50"/>
  <c r="L84" i="50"/>
  <c r="N239" i="1"/>
  <c r="P239" i="1" s="1"/>
  <c r="N162" i="1"/>
  <c r="P162" i="1" s="1"/>
  <c r="Q42" i="48"/>
  <c r="N210" i="1"/>
  <c r="N160" i="1"/>
  <c r="O200" i="48"/>
  <c r="K193" i="1"/>
  <c r="Q193" i="51"/>
  <c r="Q92" i="51"/>
  <c r="L113" i="51"/>
  <c r="N156" i="1"/>
  <c r="Q124" i="27"/>
  <c r="N124" i="1"/>
  <c r="K225" i="1"/>
  <c r="Q225" i="52"/>
  <c r="K101" i="1"/>
  <c r="Q101" i="52"/>
  <c r="Q93" i="27"/>
  <c r="K93" i="1"/>
  <c r="N167" i="1"/>
  <c r="K72" i="1"/>
  <c r="Q72" i="51"/>
  <c r="Q239" i="52"/>
  <c r="Q92" i="50"/>
  <c r="L113" i="50"/>
  <c r="Q71" i="27"/>
  <c r="N71" i="1"/>
  <c r="Q130" i="27"/>
  <c r="K130" i="1"/>
  <c r="Q256" i="52"/>
  <c r="K256" i="1"/>
  <c r="K38" i="1"/>
  <c r="Q38" i="27"/>
  <c r="Q95" i="50"/>
  <c r="Q157" i="27"/>
  <c r="Q213" i="50"/>
  <c r="K63" i="1"/>
  <c r="L84" i="49"/>
  <c r="Q63" i="49"/>
  <c r="O258" i="50"/>
  <c r="N75" i="1"/>
  <c r="Q63" i="27"/>
  <c r="L84" i="27"/>
  <c r="Q137" i="52"/>
  <c r="O229" i="51"/>
  <c r="Q211" i="50"/>
  <c r="L171" i="52"/>
  <c r="Q150" i="52"/>
  <c r="Q151" i="27"/>
  <c r="K151" i="1"/>
  <c r="Q67" i="52"/>
  <c r="K100" i="1"/>
  <c r="Q100" i="27"/>
  <c r="N252" i="1"/>
  <c r="Q47" i="48"/>
  <c r="Q158" i="49"/>
  <c r="N129" i="1"/>
  <c r="K65" i="1"/>
  <c r="O200" i="50"/>
  <c r="Q237" i="51"/>
  <c r="L258" i="51"/>
  <c r="O84" i="51"/>
  <c r="Q97" i="49"/>
  <c r="Q163" i="52"/>
  <c r="N163" i="1"/>
  <c r="Q218" i="27"/>
  <c r="K218" i="1"/>
  <c r="Q186" i="27"/>
  <c r="K186" i="1"/>
  <c r="Q254" i="51"/>
  <c r="Q34" i="48"/>
  <c r="L55" i="48"/>
  <c r="K36" i="1"/>
  <c r="Q165" i="27"/>
  <c r="K165" i="1"/>
  <c r="Q63" i="48"/>
  <c r="L84" i="48"/>
  <c r="L26" i="49"/>
  <c r="Q5" i="49"/>
  <c r="Q161" i="49"/>
  <c r="Q92" i="48"/>
  <c r="L113" i="48"/>
  <c r="N215" i="1"/>
  <c r="N105" i="1"/>
  <c r="Q110" i="27"/>
  <c r="K110" i="1"/>
  <c r="Q137" i="27"/>
  <c r="K137" i="1"/>
  <c r="K198" i="1"/>
  <c r="Q198" i="52"/>
  <c r="N208" i="1"/>
  <c r="O229" i="27"/>
  <c r="N242" i="1"/>
  <c r="Q150" i="48"/>
  <c r="L171" i="48"/>
  <c r="Q210" i="48"/>
  <c r="K135" i="1"/>
  <c r="Q135" i="49"/>
  <c r="O84" i="52"/>
  <c r="N44" i="1"/>
  <c r="Q240" i="27"/>
  <c r="K240" i="1"/>
  <c r="Q132" i="27"/>
  <c r="N132" i="1"/>
  <c r="N94" i="1"/>
  <c r="Q94" i="27"/>
  <c r="Q238" i="27"/>
  <c r="K238" i="1"/>
  <c r="N250" i="1"/>
  <c r="L200" i="48"/>
  <c r="Q179" i="48"/>
  <c r="Q249" i="48"/>
  <c r="Q162" i="49"/>
  <c r="Q138" i="27"/>
  <c r="K138" i="1"/>
  <c r="N67" i="1"/>
  <c r="K223" i="1"/>
  <c r="N248" i="1"/>
  <c r="Q243" i="50"/>
  <c r="Q9" i="50"/>
  <c r="Q256" i="27"/>
  <c r="N223" i="1"/>
  <c r="N133" i="1"/>
  <c r="N241" i="1"/>
  <c r="Q241" i="27"/>
  <c r="K129" i="1"/>
  <c r="O55" i="52"/>
  <c r="O142" i="50"/>
  <c r="N219" i="1"/>
  <c r="Q194" i="49"/>
  <c r="Q19" i="49"/>
  <c r="Q95" i="49"/>
  <c r="N65" i="1"/>
  <c r="Q11" i="50"/>
  <c r="Q134" i="27"/>
  <c r="K134" i="1"/>
  <c r="N47" i="1"/>
  <c r="Q5" i="50"/>
  <c r="L26" i="50"/>
  <c r="Q63" i="52"/>
  <c r="L84" i="52"/>
  <c r="N139" i="1"/>
  <c r="Q46" i="27"/>
  <c r="N46" i="1"/>
  <c r="O26" i="50"/>
  <c r="Q248" i="27"/>
  <c r="K248" i="1"/>
  <c r="Q63" i="51"/>
  <c r="L84" i="51"/>
  <c r="N209" i="1"/>
  <c r="P209" i="1" s="1"/>
  <c r="Q22" i="51"/>
  <c r="Q129" i="27"/>
  <c r="Q65" i="27"/>
  <c r="O26" i="52"/>
  <c r="Q23" i="49"/>
  <c r="Q108" i="51"/>
  <c r="Q6" i="51"/>
  <c r="O200" i="52"/>
  <c r="Q76" i="49"/>
  <c r="Q45" i="49"/>
  <c r="N159" i="1"/>
  <c r="Q159" i="27"/>
  <c r="Q92" i="52"/>
  <c r="L113" i="52"/>
  <c r="O26" i="51"/>
  <c r="Q34" i="49"/>
  <c r="L55" i="49"/>
  <c r="Q220" i="52"/>
  <c r="N220" i="1"/>
  <c r="N190" i="1"/>
  <c r="P190" i="1" s="1"/>
  <c r="Q127" i="27"/>
  <c r="K127" i="1"/>
  <c r="Q34" i="50"/>
  <c r="L55" i="50"/>
  <c r="Q197" i="27"/>
  <c r="K197" i="1"/>
  <c r="Q121" i="51"/>
  <c r="L142" i="51"/>
  <c r="Q106" i="27"/>
  <c r="K106" i="1"/>
  <c r="N187" i="1"/>
  <c r="N51" i="1"/>
  <c r="Q51" i="27"/>
  <c r="Q180" i="51"/>
  <c r="Q131" i="49"/>
  <c r="Q95" i="48"/>
  <c r="Q154" i="52"/>
  <c r="K154" i="1"/>
  <c r="N99" i="1"/>
  <c r="K183" i="1"/>
  <c r="Q183" i="27"/>
  <c r="N126" i="1"/>
  <c r="Q191" i="27"/>
  <c r="K191" i="1"/>
  <c r="Q126" i="52"/>
  <c r="K126" i="1"/>
  <c r="Q36" i="52"/>
  <c r="Q99" i="27"/>
  <c r="Q101" i="50"/>
  <c r="Q70" i="48"/>
  <c r="Q212" i="50"/>
  <c r="N109" i="1"/>
  <c r="N34" i="1"/>
  <c r="O55" i="27"/>
  <c r="Q40" i="27"/>
  <c r="K40" i="1"/>
  <c r="Q18" i="50"/>
  <c r="Q35" i="50"/>
  <c r="Q44" i="27"/>
  <c r="K44" i="1"/>
  <c r="Q12" i="48"/>
  <c r="O200" i="51"/>
  <c r="Q159" i="50"/>
  <c r="K159" i="1"/>
  <c r="Q109" i="49"/>
  <c r="Q36" i="48"/>
  <c r="Q159" i="51"/>
  <c r="Q220" i="27"/>
  <c r="K220" i="1"/>
  <c r="Q222" i="52"/>
  <c r="K45" i="1"/>
  <c r="N39" i="1"/>
  <c r="P39" i="1" s="1"/>
  <c r="Q17" i="50"/>
  <c r="N153" i="1"/>
  <c r="Q153" i="27"/>
  <c r="O142" i="48"/>
  <c r="L142" i="52"/>
  <c r="O26" i="48"/>
  <c r="N184" i="1"/>
  <c r="Q212" i="27"/>
  <c r="Q191" i="50"/>
  <c r="Q218" i="51"/>
  <c r="O171" i="48"/>
  <c r="Q250" i="51"/>
  <c r="Q246" i="48"/>
  <c r="Q132" i="52"/>
  <c r="K132" i="1"/>
  <c r="K187" i="1"/>
  <c r="Q187" i="27"/>
  <c r="Q224" i="52"/>
  <c r="Q255" i="27"/>
  <c r="K224" i="1"/>
  <c r="Q224" i="27"/>
  <c r="N130" i="1"/>
  <c r="Q247" i="27"/>
  <c r="Q73" i="27"/>
  <c r="K217" i="1"/>
  <c r="Q217" i="27"/>
  <c r="Q108" i="27"/>
  <c r="K108" i="1"/>
  <c r="Q194" i="27"/>
  <c r="K194" i="1"/>
  <c r="Q44" i="50"/>
  <c r="Q190" i="50"/>
  <c r="Q70" i="51"/>
  <c r="Q67" i="27"/>
  <c r="K244" i="1"/>
  <c r="N185" i="1"/>
  <c r="K180" i="1"/>
  <c r="Q7" i="51"/>
  <c r="Q65" i="48"/>
  <c r="Q38" i="49"/>
  <c r="Q216" i="51"/>
  <c r="Q240" i="51"/>
  <c r="Q6" i="49"/>
  <c r="Q153" i="49"/>
  <c r="Q179" i="49"/>
  <c r="L200" i="49"/>
  <c r="Q77" i="27"/>
  <c r="K77" i="1"/>
  <c r="O171" i="50"/>
  <c r="K71" i="1"/>
  <c r="Q71" i="52"/>
  <c r="Q34" i="51"/>
  <c r="O55" i="51"/>
  <c r="K111" i="1"/>
  <c r="Q111" i="27"/>
  <c r="Q104" i="27"/>
  <c r="K104" i="1"/>
  <c r="Q208" i="50"/>
  <c r="L229" i="50"/>
  <c r="Q94" i="52"/>
  <c r="K94" i="1"/>
  <c r="Q92" i="27"/>
  <c r="N92" i="1"/>
  <c r="O113" i="27"/>
  <c r="Q167" i="49"/>
  <c r="Q16" i="49"/>
  <c r="Q152" i="27"/>
  <c r="N152" i="1"/>
  <c r="N95" i="1"/>
  <c r="Q34" i="27"/>
  <c r="K34" i="1"/>
  <c r="L55" i="27"/>
  <c r="Q181" i="52"/>
  <c r="K181" i="1"/>
  <c r="N49" i="1"/>
  <c r="Q189" i="27"/>
  <c r="K189" i="1"/>
  <c r="Q125" i="50"/>
  <c r="K125" i="1"/>
  <c r="K109" i="1"/>
  <c r="Q109" i="27"/>
  <c r="Q50" i="51"/>
  <c r="K50" i="1"/>
  <c r="L229" i="49"/>
  <c r="Q208" i="49"/>
  <c r="Q241" i="49"/>
  <c r="Q212" i="49"/>
  <c r="Q21" i="48"/>
  <c r="O258" i="49"/>
  <c r="K124" i="1"/>
  <c r="Q188" i="52"/>
  <c r="K188" i="1"/>
  <c r="Q40" i="52"/>
  <c r="Q187" i="50"/>
  <c r="Q152" i="50"/>
  <c r="Q101" i="27"/>
  <c r="N101" i="1"/>
  <c r="Q196" i="51"/>
  <c r="Q150" i="50"/>
  <c r="L171" i="50"/>
  <c r="Q253" i="49"/>
  <c r="Q242" i="49"/>
  <c r="Q95" i="52"/>
  <c r="K95" i="1"/>
  <c r="N197" i="1"/>
  <c r="N138" i="1"/>
  <c r="Q150" i="27"/>
  <c r="K150" i="1"/>
  <c r="L171" i="27"/>
  <c r="Q23" i="51"/>
  <c r="Q122" i="50"/>
  <c r="K122" i="1"/>
  <c r="Q211" i="49"/>
  <c r="K121" i="1"/>
  <c r="Q121" i="48"/>
  <c r="L142" i="48"/>
  <c r="Q197" i="48"/>
  <c r="N168" i="1"/>
  <c r="N42" i="1"/>
  <c r="N52" i="1"/>
  <c r="Q52" i="52"/>
  <c r="Q179" i="27"/>
  <c r="K179" i="1"/>
  <c r="L200" i="27"/>
  <c r="Q95" i="27"/>
  <c r="Q24" i="48"/>
  <c r="N66" i="1"/>
  <c r="Q123" i="27"/>
  <c r="K123" i="1"/>
  <c r="P123" i="1" s="1"/>
  <c r="Q37" i="27"/>
  <c r="K37" i="1"/>
  <c r="N128" i="1"/>
  <c r="Q223" i="52"/>
  <c r="Q214" i="27"/>
  <c r="Q107" i="50"/>
  <c r="K107" i="1"/>
  <c r="Q72" i="48"/>
  <c r="Q105" i="49"/>
  <c r="Q248" i="48"/>
  <c r="O229" i="49"/>
  <c r="K212" i="1"/>
  <c r="N243" i="1"/>
  <c r="Q151" i="50"/>
  <c r="N125" i="1"/>
  <c r="N76" i="1"/>
  <c r="K226" i="1"/>
  <c r="Q213" i="27"/>
  <c r="K213" i="1"/>
  <c r="O55" i="50"/>
  <c r="Q196" i="27"/>
  <c r="K196" i="1"/>
  <c r="N183" i="1"/>
  <c r="P183" i="1" s="1"/>
  <c r="K158" i="1"/>
  <c r="N79" i="1"/>
  <c r="K241" i="1"/>
  <c r="Q241" i="52"/>
  <c r="Q67" i="50"/>
  <c r="N218" i="1"/>
  <c r="Q218" i="52"/>
  <c r="Q181" i="27"/>
  <c r="Q190" i="49"/>
  <c r="K67" i="1"/>
  <c r="Q66" i="52"/>
  <c r="N134" i="1"/>
  <c r="Q134" i="52"/>
  <c r="O171" i="49"/>
  <c r="Q140" i="50"/>
  <c r="Q190" i="48"/>
  <c r="Q227" i="49"/>
  <c r="Q78" i="50"/>
  <c r="Q181" i="51"/>
  <c r="Q94" i="49"/>
  <c r="Q102" i="27"/>
  <c r="K102" i="1"/>
  <c r="Q219" i="27"/>
  <c r="K219" i="1"/>
  <c r="N189" i="1"/>
  <c r="Q160" i="48"/>
  <c r="Q237" i="49"/>
  <c r="L258" i="49"/>
  <c r="Q161" i="27"/>
  <c r="K161" i="1"/>
  <c r="Q48" i="51"/>
  <c r="K48" i="1"/>
  <c r="N74" i="1"/>
  <c r="Q74" i="27"/>
  <c r="N131" i="1"/>
  <c r="Q81" i="27"/>
  <c r="K81" i="1"/>
  <c r="Q237" i="27"/>
  <c r="K237" i="1"/>
  <c r="L258" i="27"/>
  <c r="Q136" i="52"/>
  <c r="K160" i="1"/>
  <c r="Q160" i="27"/>
  <c r="N251" i="1"/>
  <c r="Q126" i="48"/>
  <c r="K211" i="1"/>
  <c r="Q211" i="27"/>
  <c r="O142" i="51"/>
  <c r="Q105" i="52"/>
  <c r="N164" i="1"/>
  <c r="Q66" i="27"/>
  <c r="K66" i="1"/>
  <c r="N37" i="1"/>
  <c r="Q187" i="49"/>
  <c r="L55" i="52"/>
  <c r="Q34" i="52"/>
  <c r="K210" i="1"/>
  <c r="Q210" i="27"/>
  <c r="Q5" i="27"/>
  <c r="K164" i="1"/>
  <c r="Q164" i="27"/>
  <c r="N80" i="1"/>
  <c r="O113" i="51"/>
  <c r="Q12" i="49"/>
  <c r="Q126" i="49"/>
  <c r="K46" i="1"/>
  <c r="Q46" i="51"/>
  <c r="K133" i="1"/>
  <c r="Q133" i="27"/>
  <c r="N226" i="1"/>
  <c r="Q52" i="27"/>
  <c r="K52" i="1"/>
  <c r="N254" i="1"/>
  <c r="Q192" i="27"/>
  <c r="K192" i="1"/>
  <c r="Q126" i="27"/>
  <c r="Q51" i="50"/>
  <c r="K51" i="1"/>
  <c r="K97" i="1"/>
  <c r="Q97" i="27"/>
  <c r="N213" i="1"/>
  <c r="O171" i="27"/>
  <c r="Q35" i="52"/>
  <c r="Q121" i="52"/>
  <c r="O142" i="52"/>
  <c r="Q106" i="51"/>
  <c r="Q249" i="27"/>
  <c r="O55" i="49"/>
  <c r="K184" i="1"/>
  <c r="K253" i="1"/>
  <c r="O55" i="48"/>
  <c r="O229" i="48"/>
  <c r="Q157" i="48"/>
  <c r="Q195" i="51"/>
  <c r="Q169" i="27"/>
  <c r="K169" i="1"/>
  <c r="Q70" i="27"/>
  <c r="K70" i="1"/>
  <c r="Q41" i="52"/>
  <c r="K41" i="1"/>
  <c r="Q98" i="27"/>
  <c r="Q186" i="51"/>
  <c r="Q64" i="27"/>
  <c r="K64" i="1"/>
  <c r="Q156" i="27"/>
  <c r="K156" i="1"/>
  <c r="Q185" i="27"/>
  <c r="K185" i="1"/>
  <c r="N150" i="1"/>
  <c r="O171" i="52"/>
  <c r="O113" i="50"/>
  <c r="Q81" i="51"/>
  <c r="Q208" i="48"/>
  <c r="L229" i="48"/>
  <c r="N136" i="1"/>
  <c r="O258" i="27"/>
  <c r="N237" i="1"/>
  <c r="N161" i="1"/>
  <c r="P161" i="1" s="1"/>
  <c r="N188" i="1"/>
  <c r="Q136" i="27"/>
  <c r="K136" i="1"/>
  <c r="Q157" i="50"/>
  <c r="K157" i="1"/>
  <c r="Q215" i="51"/>
  <c r="Q254" i="27"/>
  <c r="K254" i="1"/>
  <c r="Q169" i="52"/>
  <c r="K43" i="1"/>
  <c r="P43" i="1" s="1"/>
  <c r="Q43" i="50"/>
  <c r="Q82" i="49"/>
  <c r="N166" i="1"/>
  <c r="N224" i="1"/>
  <c r="Q166" i="27"/>
  <c r="K166" i="1"/>
  <c r="Q221" i="27"/>
  <c r="K221" i="1"/>
  <c r="L142" i="27"/>
  <c r="Q100" i="52"/>
  <c r="Q212" i="48"/>
  <c r="Q17" i="48"/>
  <c r="Q191" i="48"/>
  <c r="O142" i="49"/>
  <c r="N122" i="1"/>
  <c r="Q47" i="27"/>
  <c r="K47" i="1"/>
  <c r="Q131" i="27"/>
  <c r="N196" i="1"/>
  <c r="N198" i="1"/>
  <c r="N244" i="1"/>
  <c r="Q222" i="27"/>
  <c r="N222" i="1"/>
  <c r="N40" i="1"/>
  <c r="P40" i="1" s="1"/>
  <c r="Q128" i="52"/>
  <c r="Q237" i="52"/>
  <c r="L258" i="52"/>
  <c r="N194" i="1"/>
  <c r="Q80" i="52"/>
  <c r="Q189" i="52"/>
  <c r="Q121" i="50"/>
  <c r="L142" i="50"/>
  <c r="Q256" i="51"/>
  <c r="Q193" i="49"/>
  <c r="O26" i="49"/>
  <c r="Q138" i="51"/>
  <c r="K42" i="1"/>
  <c r="Q42" i="27"/>
  <c r="N216" i="1"/>
  <c r="Q167" i="27"/>
  <c r="N127" i="1"/>
  <c r="Q74" i="50"/>
  <c r="K74" i="1"/>
  <c r="Q223" i="27"/>
  <c r="Q198" i="27"/>
  <c r="O113" i="52"/>
  <c r="Q95" i="51"/>
  <c r="Q69" i="27"/>
  <c r="K69" i="1"/>
  <c r="Q68" i="27"/>
  <c r="K68" i="1"/>
  <c r="Q128" i="27"/>
  <c r="K128" i="1"/>
  <c r="Q50" i="27"/>
  <c r="Q248" i="52"/>
  <c r="Q122" i="27"/>
  <c r="Q133" i="48"/>
  <c r="Q184" i="27"/>
  <c r="Q92" i="49"/>
  <c r="L113" i="49"/>
  <c r="Q182" i="27"/>
  <c r="O113" i="48"/>
  <c r="Q245" i="51"/>
  <c r="Q5" i="48"/>
  <c r="L26" i="48"/>
  <c r="Q110" i="48"/>
  <c r="Q102" i="48"/>
  <c r="Q214" i="48"/>
  <c r="J8" i="1"/>
  <c r="H9" i="1"/>
  <c r="M9" i="1"/>
  <c r="M8" i="1"/>
  <c r="M7" i="1"/>
  <c r="J7" i="1"/>
  <c r="M6" i="1"/>
  <c r="J6" i="1"/>
  <c r="M5" i="1"/>
  <c r="P181" i="1" l="1"/>
  <c r="P217" i="1"/>
  <c r="P216" i="1"/>
  <c r="P96" i="1"/>
  <c r="P97" i="1"/>
  <c r="P215" i="1"/>
  <c r="P93" i="1"/>
  <c r="P99" i="1"/>
  <c r="P163" i="1"/>
  <c r="P242" i="1"/>
  <c r="P191" i="1"/>
  <c r="P131" i="1"/>
  <c r="P102" i="1"/>
  <c r="P218" i="1"/>
  <c r="P157" i="1"/>
  <c r="P192" i="1"/>
  <c r="P70" i="1"/>
  <c r="P127" i="1"/>
  <c r="P158" i="1"/>
  <c r="P214" i="1"/>
  <c r="P249" i="1"/>
  <c r="P98" i="1"/>
  <c r="P101" i="1"/>
  <c r="P122" i="1"/>
  <c r="P243" i="1"/>
  <c r="P247" i="1"/>
  <c r="P151" i="1"/>
  <c r="P68" i="1"/>
  <c r="Q258" i="49"/>
  <c r="Q113" i="49"/>
  <c r="P153" i="1"/>
  <c r="P103" i="1"/>
  <c r="P69" i="1"/>
  <c r="Q142" i="50"/>
  <c r="P65" i="1"/>
  <c r="Q26" i="52"/>
  <c r="P180" i="1"/>
  <c r="Q142" i="52"/>
  <c r="Q26" i="48"/>
  <c r="P125" i="1"/>
  <c r="P244" i="1"/>
  <c r="Q229" i="50"/>
  <c r="P213" i="1"/>
  <c r="P130" i="1"/>
  <c r="P155" i="1"/>
  <c r="P246" i="1"/>
  <c r="P245" i="1"/>
  <c r="P37" i="1"/>
  <c r="P95" i="1"/>
  <c r="Q55" i="51"/>
  <c r="P129" i="1"/>
  <c r="Q200" i="27"/>
  <c r="K142" i="1"/>
  <c r="P159" i="1"/>
  <c r="Q26" i="50"/>
  <c r="Q84" i="27"/>
  <c r="P250" i="1"/>
  <c r="Q142" i="27"/>
  <c r="Q26" i="51"/>
  <c r="N200" i="1"/>
  <c r="P179" i="1"/>
  <c r="Q229" i="48"/>
  <c r="P74" i="1"/>
  <c r="P219" i="1"/>
  <c r="P94" i="1"/>
  <c r="Q113" i="48"/>
  <c r="Q113" i="51"/>
  <c r="P41" i="1"/>
  <c r="Q142" i="49"/>
  <c r="Q200" i="51"/>
  <c r="P188" i="1"/>
  <c r="Q55" i="52"/>
  <c r="P132" i="1"/>
  <c r="Q171" i="52"/>
  <c r="Q113" i="50"/>
  <c r="Q229" i="52"/>
  <c r="P45" i="1"/>
  <c r="Q171" i="49"/>
  <c r="K258" i="1"/>
  <c r="P66" i="1"/>
  <c r="P42" i="1"/>
  <c r="K55" i="1"/>
  <c r="N113" i="1"/>
  <c r="P92" i="1"/>
  <c r="P184" i="1"/>
  <c r="P187" i="1"/>
  <c r="Q55" i="49"/>
  <c r="Q200" i="48"/>
  <c r="Q26" i="49"/>
  <c r="Q55" i="48"/>
  <c r="Q84" i="49"/>
  <c r="Q84" i="50"/>
  <c r="P38" i="1"/>
  <c r="Q258" i="48"/>
  <c r="Q258" i="50"/>
  <c r="K113" i="1"/>
  <c r="Q200" i="50"/>
  <c r="P240" i="1"/>
  <c r="P36" i="1"/>
  <c r="P72" i="1"/>
  <c r="P211" i="1"/>
  <c r="N258" i="1"/>
  <c r="P237" i="1"/>
  <c r="Q258" i="27"/>
  <c r="Q55" i="27"/>
  <c r="Q113" i="27"/>
  <c r="Q55" i="50"/>
  <c r="P248" i="1"/>
  <c r="Q171" i="48"/>
  <c r="P154" i="1"/>
  <c r="P182" i="1"/>
  <c r="P64" i="1"/>
  <c r="P212" i="1"/>
  <c r="P150" i="1"/>
  <c r="N171" i="1"/>
  <c r="Q229" i="49"/>
  <c r="P189" i="1"/>
  <c r="Q200" i="49"/>
  <c r="P34" i="1"/>
  <c r="N55" i="1"/>
  <c r="K84" i="1"/>
  <c r="P124" i="1"/>
  <c r="P160" i="1"/>
  <c r="Q200" i="52"/>
  <c r="P63" i="1"/>
  <c r="N84" i="1"/>
  <c r="P152" i="1"/>
  <c r="P100" i="1"/>
  <c r="K171" i="1"/>
  <c r="P185" i="1"/>
  <c r="Q113" i="52"/>
  <c r="Q84" i="51"/>
  <c r="Q84" i="52"/>
  <c r="P241" i="1"/>
  <c r="P67" i="1"/>
  <c r="Q84" i="48"/>
  <c r="Q258" i="51"/>
  <c r="P210" i="1"/>
  <c r="P104" i="1"/>
  <c r="Q229" i="51"/>
  <c r="K229" i="1"/>
  <c r="P128" i="1"/>
  <c r="Q258" i="52"/>
  <c r="K200" i="1"/>
  <c r="Q142" i="48"/>
  <c r="Q171" i="27"/>
  <c r="Q171" i="50"/>
  <c r="Q142" i="51"/>
  <c r="P208" i="1"/>
  <c r="N229" i="1"/>
  <c r="P71" i="1"/>
  <c r="P156" i="1"/>
  <c r="P121" i="1"/>
  <c r="N142" i="1"/>
  <c r="P186" i="1"/>
  <c r="Q171" i="51"/>
  <c r="Q229" i="27"/>
  <c r="P238" i="1"/>
  <c r="H10" i="1"/>
  <c r="Q265" i="48" l="1"/>
  <c r="P142" i="1"/>
  <c r="P229" i="1"/>
  <c r="P84" i="1"/>
  <c r="Q265" i="51"/>
  <c r="P171" i="1"/>
  <c r="Q265" i="49"/>
  <c r="Q265" i="52"/>
  <c r="P55" i="1"/>
  <c r="P258" i="1"/>
  <c r="Q265" i="50"/>
  <c r="P200" i="1"/>
  <c r="P113" i="1"/>
  <c r="M11" i="1"/>
  <c r="J9" i="1"/>
  <c r="M10" i="1"/>
  <c r="H11" i="1"/>
  <c r="T5" i="1"/>
  <c r="T6" i="1"/>
  <c r="T7" i="1"/>
  <c r="T8" i="1"/>
  <c r="T9" i="1"/>
  <c r="J10" i="1" l="1"/>
  <c r="H12" i="1"/>
  <c r="J11" i="1" l="1"/>
  <c r="M12" i="1"/>
  <c r="H13" i="1"/>
  <c r="M13" i="1" l="1"/>
  <c r="J13" i="1"/>
  <c r="J12" i="1"/>
  <c r="H14" i="1"/>
  <c r="J14" i="1" l="1"/>
  <c r="M14" i="1"/>
  <c r="M15" i="1"/>
  <c r="H15" i="1"/>
  <c r="M16" i="1" l="1"/>
  <c r="H16" i="1"/>
  <c r="J15" i="1" l="1"/>
  <c r="J16" i="1"/>
  <c r="M17" i="1"/>
  <c r="H17" i="1"/>
  <c r="M18" i="1" l="1"/>
  <c r="H18" i="1"/>
  <c r="J17" i="1" l="1"/>
  <c r="J18" i="1"/>
  <c r="M19" i="1"/>
  <c r="H19" i="1"/>
  <c r="M20" i="1" l="1"/>
  <c r="H20" i="1"/>
  <c r="J19" i="1" l="1"/>
  <c r="J20" i="1"/>
  <c r="M21" i="1"/>
  <c r="H21" i="1"/>
  <c r="AM262" i="3" l="1"/>
  <c r="AN262" i="3"/>
  <c r="M22" i="1"/>
  <c r="H22" i="1"/>
  <c r="S265" i="52" a="1"/>
  <c r="S265" i="27" a="1"/>
  <c r="S265" i="52" l="1"/>
  <c r="M23" i="1"/>
  <c r="J21" i="1"/>
  <c r="J22" i="1"/>
  <c r="AO262" i="3"/>
  <c r="S265" i="27"/>
  <c r="H23" i="1"/>
  <c r="S265" i="50" a="1"/>
  <c r="S265" i="50" l="1"/>
  <c r="J24" i="1"/>
  <c r="M24" i="1"/>
  <c r="H24" i="1"/>
  <c r="H26" i="1" s="1"/>
  <c r="J23" i="1" l="1"/>
  <c r="AP262" i="3"/>
  <c r="S265" i="51" a="1"/>
  <c r="S265" i="51" l="1"/>
  <c r="AQ262" i="3"/>
  <c r="AR262" i="3"/>
  <c r="S265" i="48" a="1"/>
  <c r="S265" i="49" a="1"/>
  <c r="S265" i="49" l="1"/>
  <c r="S265" i="48"/>
  <c r="E20" i="27"/>
  <c r="E21" i="27"/>
  <c r="E22" i="27"/>
  <c r="E23" i="27"/>
  <c r="E24" i="27"/>
  <c r="I24" i="27" a="1"/>
  <c r="I24" i="27" l="1"/>
  <c r="I15" i="27" a="1"/>
  <c r="G8" i="27" a="1"/>
  <c r="G21" i="27" a="1"/>
  <c r="G12" i="27" a="1"/>
  <c r="I17" i="27" a="1"/>
  <c r="G11" i="27" a="1"/>
  <c r="I23" i="27" a="1"/>
  <c r="I12" i="27" a="1"/>
  <c r="G13" i="27" a="1"/>
  <c r="I19" i="27" a="1"/>
  <c r="I11" i="27" a="1"/>
  <c r="G14" i="27" a="1"/>
  <c r="I14" i="27" a="1"/>
  <c r="I16" i="27" a="1"/>
  <c r="G9" i="27" a="1"/>
  <c r="G15" i="27" a="1"/>
  <c r="I10" i="27" a="1"/>
  <c r="G20" i="27" a="1"/>
  <c r="G7" i="27" a="1"/>
  <c r="I8" i="27" a="1"/>
  <c r="G10" i="27" a="1"/>
  <c r="I9" i="27" a="1"/>
  <c r="I22" i="27" a="1"/>
  <c r="I13" i="27" a="1"/>
  <c r="G6" i="27" a="1"/>
  <c r="G22" i="27" a="1"/>
  <c r="G19" i="27" a="1"/>
  <c r="I21" i="27" a="1"/>
  <c r="I6" i="27" a="1"/>
  <c r="G16" i="27" a="1"/>
  <c r="G18" i="27" a="1"/>
  <c r="I18" i="27" a="1"/>
  <c r="I7" i="27" a="1"/>
  <c r="G17" i="27" a="1"/>
  <c r="G24" i="27" a="1"/>
  <c r="G23" i="27" a="1"/>
  <c r="I20" i="27" a="1"/>
  <c r="G20" i="27" l="1"/>
  <c r="I13" i="27"/>
  <c r="I17" i="27"/>
  <c r="I21" i="27"/>
  <c r="G8" i="27"/>
  <c r="G9" i="27"/>
  <c r="I6" i="27"/>
  <c r="I10" i="27"/>
  <c r="I18" i="27"/>
  <c r="I22" i="27"/>
  <c r="G13" i="27"/>
  <c r="I14" i="27"/>
  <c r="I9" i="27"/>
  <c r="G14" i="27"/>
  <c r="G22" i="27"/>
  <c r="I11" i="27"/>
  <c r="I15" i="27"/>
  <c r="I23" i="27"/>
  <c r="G24" i="27"/>
  <c r="G6" i="27"/>
  <c r="G18" i="27"/>
  <c r="I7" i="27"/>
  <c r="I19" i="27"/>
  <c r="G16" i="27"/>
  <c r="G21" i="27"/>
  <c r="G7" i="27"/>
  <c r="G15" i="27"/>
  <c r="G23" i="27"/>
  <c r="I12" i="27"/>
  <c r="I16" i="27"/>
  <c r="I20" i="27"/>
  <c r="G12" i="27"/>
  <c r="G17" i="27"/>
  <c r="G10" i="27"/>
  <c r="G11" i="27"/>
  <c r="G19" i="27"/>
  <c r="I8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E6" i="27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D24" i="1"/>
  <c r="D23" i="1"/>
  <c r="D22" i="1"/>
  <c r="D21" i="1"/>
  <c r="D20" i="1"/>
  <c r="D19" i="1"/>
  <c r="D16" i="1"/>
  <c r="D15" i="1"/>
  <c r="D14" i="1"/>
  <c r="D6" i="1"/>
  <c r="B17" i="1"/>
  <c r="R17" i="1" s="1"/>
  <c r="B24" i="1"/>
  <c r="B23" i="1"/>
  <c r="B22" i="1"/>
  <c r="B21" i="1"/>
  <c r="B20" i="1"/>
  <c r="B19" i="1"/>
  <c r="R19" i="1" s="1"/>
  <c r="B18" i="1"/>
  <c r="R18" i="1" s="1"/>
  <c r="B16" i="1"/>
  <c r="R16" i="1" s="1"/>
  <c r="B15" i="1"/>
  <c r="R15" i="1" s="1"/>
  <c r="B14" i="1"/>
  <c r="B13" i="1"/>
  <c r="B12" i="1"/>
  <c r="B11" i="1"/>
  <c r="B10" i="1"/>
  <c r="B9" i="1"/>
  <c r="R9" i="1" s="1"/>
  <c r="B8" i="1"/>
  <c r="R8" i="1" s="1"/>
  <c r="B7" i="1"/>
  <c r="R7" i="1" s="1"/>
  <c r="B6" i="1"/>
  <c r="R6" i="1" s="1"/>
  <c r="T19" i="1"/>
  <c r="T18" i="1"/>
  <c r="T17" i="1"/>
  <c r="T16" i="1"/>
  <c r="T15" i="1"/>
  <c r="S19" i="27" a="1"/>
  <c r="C17" i="27" a="1"/>
  <c r="C10" i="27" a="1"/>
  <c r="C13" i="27" a="1"/>
  <c r="S17" i="27" a="1"/>
  <c r="S18" i="27" a="1"/>
  <c r="C9" i="27" a="1"/>
  <c r="C22" i="27" a="1"/>
  <c r="C24" i="27" a="1"/>
  <c r="C8" i="27" a="1"/>
  <c r="C14" i="27" a="1"/>
  <c r="C21" i="27" a="1"/>
  <c r="C23" i="27" a="1"/>
  <c r="S16" i="27" a="1"/>
  <c r="C19" i="27" a="1"/>
  <c r="S15" i="27" a="1"/>
  <c r="C12" i="27" a="1"/>
  <c r="C7" i="27" a="1"/>
  <c r="C16" i="27" a="1"/>
  <c r="C11" i="27" a="1"/>
  <c r="C20" i="27" a="1"/>
  <c r="C15" i="27" a="1"/>
  <c r="C18" i="27" a="1"/>
  <c r="C6" i="27" a="1"/>
  <c r="C21" i="27" l="1"/>
  <c r="C22" i="27"/>
  <c r="C9" i="27"/>
  <c r="C14" i="27"/>
  <c r="C7" i="27"/>
  <c r="C11" i="27"/>
  <c r="C19" i="27"/>
  <c r="C23" i="27"/>
  <c r="C17" i="27"/>
  <c r="C10" i="27"/>
  <c r="C15" i="27"/>
  <c r="C18" i="27"/>
  <c r="C8" i="27"/>
  <c r="C12" i="27"/>
  <c r="C20" i="27"/>
  <c r="C24" i="27"/>
  <c r="C13" i="27"/>
  <c r="C6" i="27"/>
  <c r="C16" i="27"/>
  <c r="S15" i="27"/>
  <c r="S16" i="27"/>
  <c r="S17" i="27"/>
  <c r="S18" i="27"/>
  <c r="S19" i="27"/>
  <c r="C26" i="27" l="1"/>
  <c r="O6" i="27"/>
  <c r="N6" i="1" s="1"/>
  <c r="L6" i="27"/>
  <c r="K6" i="1" s="1"/>
  <c r="O10" i="27"/>
  <c r="N10" i="1" s="1"/>
  <c r="L10" i="27"/>
  <c r="K10" i="1" s="1"/>
  <c r="O22" i="27"/>
  <c r="N22" i="1" s="1"/>
  <c r="L22" i="27"/>
  <c r="K22" i="1" s="1"/>
  <c r="O24" i="27"/>
  <c r="N24" i="1" s="1"/>
  <c r="L24" i="27"/>
  <c r="K24" i="1" s="1"/>
  <c r="O23" i="27"/>
  <c r="N23" i="1" s="1"/>
  <c r="L23" i="27"/>
  <c r="K23" i="1" s="1"/>
  <c r="O21" i="27"/>
  <c r="N21" i="1" s="1"/>
  <c r="L21" i="27"/>
  <c r="K21" i="1" s="1"/>
  <c r="O20" i="27"/>
  <c r="N20" i="1" s="1"/>
  <c r="L20" i="27"/>
  <c r="K20" i="1" s="1"/>
  <c r="O19" i="27"/>
  <c r="N19" i="1" s="1"/>
  <c r="L19" i="27"/>
  <c r="K19" i="1" s="1"/>
  <c r="O12" i="27"/>
  <c r="N12" i="1" s="1"/>
  <c r="L12" i="27"/>
  <c r="K12" i="1" s="1"/>
  <c r="O11" i="27"/>
  <c r="N11" i="1" s="1"/>
  <c r="L11" i="27"/>
  <c r="K11" i="1" s="1"/>
  <c r="O8" i="27"/>
  <c r="N8" i="1" s="1"/>
  <c r="L8" i="27"/>
  <c r="O7" i="27"/>
  <c r="N7" i="1" s="1"/>
  <c r="L7" i="27"/>
  <c r="K7" i="1" s="1"/>
  <c r="O13" i="27"/>
  <c r="N13" i="1" s="1"/>
  <c r="L13" i="27"/>
  <c r="K13" i="1" s="1"/>
  <c r="O18" i="27"/>
  <c r="N18" i="1" s="1"/>
  <c r="L18" i="27"/>
  <c r="K18" i="1" s="1"/>
  <c r="O14" i="27"/>
  <c r="N14" i="1" s="1"/>
  <c r="L14" i="27"/>
  <c r="O17" i="27"/>
  <c r="N17" i="1" s="1"/>
  <c r="L17" i="27"/>
  <c r="K17" i="1" s="1"/>
  <c r="O16" i="27"/>
  <c r="N16" i="1" s="1"/>
  <c r="L16" i="27"/>
  <c r="K16" i="1" s="1"/>
  <c r="O15" i="27"/>
  <c r="N15" i="1" s="1"/>
  <c r="L15" i="27"/>
  <c r="K15" i="1" s="1"/>
  <c r="O9" i="27"/>
  <c r="N9" i="1" s="1"/>
  <c r="L9" i="27"/>
  <c r="P6" i="1" l="1"/>
  <c r="P7" i="1"/>
  <c r="Q14" i="27"/>
  <c r="K14" i="1"/>
  <c r="Q8" i="27"/>
  <c r="K8" i="1"/>
  <c r="P8" i="1" s="1"/>
  <c r="Q9" i="27"/>
  <c r="K9" i="1"/>
  <c r="P9" i="1" s="1"/>
  <c r="Q20" i="27"/>
  <c r="Q16" i="27"/>
  <c r="Q13" i="27"/>
  <c r="Q12" i="27"/>
  <c r="Q23" i="27"/>
  <c r="Q22" i="27"/>
  <c r="Q15" i="27"/>
  <c r="Q18" i="27"/>
  <c r="Q6" i="27"/>
  <c r="Q11" i="27"/>
  <c r="Q21" i="27"/>
  <c r="Q10" i="27"/>
  <c r="Q17" i="27"/>
  <c r="Q7" i="27"/>
  <c r="Q19" i="27"/>
  <c r="Q24" i="27"/>
  <c r="E5" i="27" l="1"/>
  <c r="A1" i="27"/>
  <c r="D265" i="1" l="1"/>
  <c r="E265" i="48" a="1"/>
  <c r="E265" i="49" a="1"/>
  <c r="G265" i="49" a="1"/>
  <c r="K265" i="50" a="1"/>
  <c r="G265" i="48" a="1"/>
  <c r="K265" i="52" a="1"/>
  <c r="G265" i="51" a="1"/>
  <c r="I265" i="27" a="1"/>
  <c r="I265" i="50" a="1"/>
  <c r="I265" i="48" a="1"/>
  <c r="N265" i="48" a="1"/>
  <c r="K265" i="49" a="1"/>
  <c r="K265" i="48" a="1"/>
  <c r="N265" i="27" a="1"/>
  <c r="G265" i="50" a="1"/>
  <c r="I265" i="52" a="1"/>
  <c r="E265" i="50" a="1"/>
  <c r="E265" i="27" a="1"/>
  <c r="G265" i="27" a="1"/>
  <c r="K265" i="51" a="1"/>
  <c r="N265" i="52" a="1"/>
  <c r="G265" i="52" a="1"/>
  <c r="I265" i="49" a="1"/>
  <c r="E265" i="52" a="1"/>
  <c r="N265" i="49" a="1"/>
  <c r="K265" i="27" a="1"/>
  <c r="E265" i="51" a="1"/>
  <c r="I265" i="51" a="1"/>
  <c r="N265" i="50" a="1"/>
  <c r="N265" i="51" a="1"/>
  <c r="G265" i="50" l="1"/>
  <c r="I265" i="50"/>
  <c r="K265" i="27"/>
  <c r="K265" i="49"/>
  <c r="N265" i="27"/>
  <c r="N265" i="49"/>
  <c r="I265" i="48"/>
  <c r="I265" i="27"/>
  <c r="E265" i="48"/>
  <c r="G265" i="51"/>
  <c r="I265" i="51"/>
  <c r="G265" i="48"/>
  <c r="K265" i="48"/>
  <c r="K265" i="51"/>
  <c r="E265" i="52"/>
  <c r="I265" i="49"/>
  <c r="G265" i="27"/>
  <c r="E265" i="50"/>
  <c r="G265" i="52"/>
  <c r="K265" i="50"/>
  <c r="N265" i="50"/>
  <c r="E265" i="51"/>
  <c r="N265" i="52"/>
  <c r="N265" i="48"/>
  <c r="E265" i="49"/>
  <c r="I265" i="52"/>
  <c r="N265" i="51"/>
  <c r="G265" i="49"/>
  <c r="K265" i="52"/>
  <c r="E265" i="27"/>
  <c r="B5" i="1"/>
  <c r="R5" i="1" s="1"/>
  <c r="F5" i="1" l="1"/>
  <c r="T24" i="1" l="1"/>
  <c r="S21" i="27" a="1"/>
  <c r="S10" i="27" a="1"/>
  <c r="S14" i="27" a="1"/>
  <c r="S22" i="27" a="1"/>
  <c r="S7" i="27" a="1"/>
  <c r="S12" i="27" a="1"/>
  <c r="S24" i="27" a="1"/>
  <c r="S13" i="27" a="1"/>
  <c r="S8" i="27" a="1"/>
  <c r="G5" i="27" a="1"/>
  <c r="S9" i="27" a="1"/>
  <c r="S11" i="27" a="1"/>
  <c r="S23" i="27" a="1"/>
  <c r="S20" i="27" a="1"/>
  <c r="S6" i="27" a="1"/>
  <c r="S10" i="27" l="1"/>
  <c r="S21" i="27"/>
  <c r="S20" i="27"/>
  <c r="S6" i="27"/>
  <c r="S9" i="27"/>
  <c r="S24" i="27"/>
  <c r="S11" i="27"/>
  <c r="S8" i="27"/>
  <c r="S14" i="27"/>
  <c r="G5" i="27"/>
  <c r="S7" i="27"/>
  <c r="S23" i="27"/>
  <c r="S13" i="27"/>
  <c r="S22" i="27"/>
  <c r="S12" i="27"/>
  <c r="R265" i="1" l="1"/>
  <c r="K5" i="1"/>
  <c r="I26" i="27"/>
  <c r="G26" i="27"/>
  <c r="N5" i="1"/>
  <c r="U13" i="27"/>
  <c r="S26" i="27"/>
  <c r="J265" i="1"/>
  <c r="H265" i="1"/>
  <c r="M265" i="1"/>
  <c r="F265" i="1"/>
  <c r="P5" i="1" l="1"/>
  <c r="L26" i="27"/>
  <c r="O26" i="27"/>
  <c r="Q26" i="27" l="1"/>
  <c r="Q265" i="27" s="1"/>
  <c r="P17" i="1"/>
  <c r="P12" i="1"/>
  <c r="T13" i="1" l="1"/>
  <c r="T21" i="1"/>
  <c r="T12" i="1"/>
  <c r="T23" i="1"/>
  <c r="T20" i="1"/>
  <c r="T14" i="1"/>
  <c r="T10" i="1"/>
  <c r="T11" i="1"/>
  <c r="T22" i="1"/>
  <c r="D5" i="1"/>
  <c r="P13" i="1" l="1"/>
  <c r="P18" i="1"/>
  <c r="P20" i="1"/>
  <c r="P23" i="1"/>
  <c r="P22" i="1"/>
  <c r="P24" i="1"/>
  <c r="P21" i="1"/>
  <c r="P11" i="1" l="1"/>
  <c r="P15" i="1"/>
  <c r="P10" i="1"/>
  <c r="P14" i="1"/>
  <c r="P19" i="1"/>
  <c r="P16" i="1"/>
  <c r="T26" i="1"/>
  <c r="T265" i="1" s="1"/>
  <c r="F26" i="1" l="1"/>
  <c r="J26" i="1"/>
  <c r="M26" i="1"/>
  <c r="N26" i="1" l="1"/>
  <c r="K26" i="1" l="1"/>
  <c r="R24" i="1"/>
  <c r="R23" i="1"/>
  <c r="R22" i="1"/>
  <c r="R21" i="1"/>
  <c r="R20" i="1"/>
  <c r="R14" i="1"/>
  <c r="R13" i="1"/>
  <c r="R12" i="1"/>
  <c r="R11" i="1"/>
  <c r="R10" i="1"/>
  <c r="R26" i="1" l="1"/>
  <c r="P26" i="1" l="1"/>
  <c r="P2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<sst xmlns="http://schemas.openxmlformats.org/spreadsheetml/2006/main" count="1838" uniqueCount="66">
  <si>
    <t>ON QUE</t>
  </si>
  <si>
    <t>INBOUND</t>
  </si>
  <si>
    <t>HANDLE</t>
  </si>
  <si>
    <t>TOTAL HANDLE</t>
  </si>
  <si>
    <t># Ecs on shift</t>
  </si>
  <si>
    <t>Daily Intakes</t>
  </si>
  <si>
    <t>MON</t>
  </si>
  <si>
    <t>TUE</t>
  </si>
  <si>
    <t>WED</t>
  </si>
  <si>
    <t>THURS</t>
  </si>
  <si>
    <t>FRI</t>
  </si>
  <si>
    <t>SAT</t>
  </si>
  <si>
    <t>Mon</t>
  </si>
  <si>
    <t xml:space="preserve">Average </t>
  </si>
  <si>
    <t>.</t>
  </si>
  <si>
    <t>COIT DAILY AVERAGE</t>
  </si>
  <si>
    <t xml:space="preserve"> Average from:</t>
  </si>
  <si>
    <t>-</t>
  </si>
  <si>
    <t>On-Queue</t>
  </si>
  <si>
    <t xml:space="preserve"> Inbound</t>
  </si>
  <si>
    <t>Handle</t>
  </si>
  <si>
    <t>Hours</t>
  </si>
  <si>
    <t>Lives Changed</t>
  </si>
  <si>
    <t>Days Worked:</t>
  </si>
  <si>
    <t>Enrollment Counselor: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</si>
  <si>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</si>
  <si>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</si>
  <si>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</si>
  <si>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 xml:space="preserve">Per Day    </t>
  </si>
  <si>
    <t>Week to date</t>
  </si>
  <si>
    <t>Goal:</t>
  </si>
  <si>
    <t>&gt;</t>
  </si>
  <si>
    <t>&gt;=</t>
  </si>
  <si>
    <t>&lt;</t>
  </si>
  <si>
    <t>Team Average:</t>
  </si>
  <si>
    <t>COIT WEEKLY AVERAGE</t>
  </si>
  <si>
    <t>Total</t>
  </si>
  <si>
    <t>Shift Worked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</si>
  <si>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</si>
  <si>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</si>
  <si>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</si>
  <si>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</si>
  <si>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Intakes:</t>
  </si>
  <si>
    <t>Enrollment Counclor 1</t>
  </si>
  <si>
    <t>Enrollment Counclor 2</t>
  </si>
  <si>
    <t>Enrollment Counclor 3</t>
  </si>
  <si>
    <t>Team Lead 1</t>
  </si>
  <si>
    <t>Enrollment Counclor 4</t>
  </si>
  <si>
    <t>Enrollment Counclor 5</t>
  </si>
  <si>
    <t>Enrollment Counclor 6</t>
  </si>
  <si>
    <t>Enrollment Counclor 7</t>
  </si>
  <si>
    <t>Enrollment Counclor 8</t>
  </si>
  <si>
    <t>Enrollment Counclor 9</t>
  </si>
  <si>
    <t>Enrollment Counclor 10</t>
  </si>
  <si>
    <t>Enrollment Counclor 11</t>
  </si>
  <si>
    <t>Enrollment Counclor 12</t>
  </si>
  <si>
    <t>Team Lead 2</t>
  </si>
  <si>
    <t>Team Lead 3</t>
  </si>
  <si>
    <t>Enrollment Counclor 13</t>
  </si>
  <si>
    <t>Team Lead 4</t>
  </si>
  <si>
    <t>Team Lead 5</t>
  </si>
  <si>
    <t>Team Lead 6</t>
  </si>
  <si>
    <t>Team Lead 7</t>
  </si>
  <si>
    <t>Enrollment Counclor 14</t>
  </si>
  <si>
    <t>Team Lead 8</t>
  </si>
  <si>
    <t>Team Lead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</si>
</sst>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dddd\,\ mmmm\ d"/>
    <numFmt numFmtId="167" formatCode="mmmm\ d"/>
    <numFmt numFmtId="168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80808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20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9" fontId="5" fillId="6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6" borderId="0" xfId="0" applyNumberFormat="1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/>
    </xf>
    <xf numFmtId="164" fontId="8" fillId="6" borderId="1" xfId="0" applyNumberFormat="1" applyFont="1" applyFill="1" applyBorder="1" applyAlignment="1">
      <alignment horizontal="center" vertical="center"/>
    </xf>
    <xf numFmtId="1" fontId="8" fillId="6" borderId="0" xfId="0" applyNumberFormat="1" applyFont="1" applyFill="1" applyBorder="1" applyAlignment="1">
      <alignment horizontal="center" vertical="center"/>
    </xf>
    <xf numFmtId="165" fontId="8" fillId="6" borderId="1" xfId="0" applyNumberFormat="1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/>
    </xf>
    <xf numFmtId="9" fontId="8" fillId="6" borderId="1" xfId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20" fontId="0" fillId="6" borderId="0" xfId="0" applyNumberFormat="1" applyFill="1" applyAlignment="1">
      <alignment horizontal="center"/>
    </xf>
    <xf numFmtId="0" fontId="0" fillId="6" borderId="0" xfId="0" applyFill="1"/>
    <xf numFmtId="20" fontId="0" fillId="6" borderId="0" xfId="0" applyNumberFormat="1" applyFill="1"/>
    <xf numFmtId="0" fontId="0" fillId="6" borderId="0" xfId="0" applyFill="1" applyAlignment="1"/>
    <xf numFmtId="0" fontId="0" fillId="6" borderId="0" xfId="0" applyNumberFormat="1" applyFill="1"/>
    <xf numFmtId="2" fontId="12" fillId="6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165" fontId="5" fillId="6" borderId="1" xfId="1" applyNumberFormat="1" applyFont="1" applyFill="1" applyBorder="1" applyAlignment="1">
      <alignment horizontal="center" vertical="center"/>
    </xf>
    <xf numFmtId="1" fontId="5" fillId="6" borderId="1" xfId="1" applyNumberFormat="1" applyFont="1" applyFill="1" applyBorder="1" applyAlignment="1">
      <alignment horizontal="center" vertical="center"/>
    </xf>
    <xf numFmtId="1" fontId="14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/>
    </xf>
    <xf numFmtId="9" fontId="5" fillId="6" borderId="1" xfId="0" applyNumberFormat="1" applyFont="1" applyFill="1" applyBorder="1" applyAlignment="1">
      <alignment horizontal="center" vertical="center"/>
    </xf>
    <xf numFmtId="165" fontId="5" fillId="8" borderId="1" xfId="0" applyNumberFormat="1" applyFont="1" applyFill="1" applyBorder="1" applyAlignment="1">
      <alignment horizontal="center" vertical="center"/>
    </xf>
    <xf numFmtId="9" fontId="5" fillId="6" borderId="0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9" fontId="5" fillId="6" borderId="1" xfId="1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/>
    <xf numFmtId="0" fontId="0" fillId="6" borderId="16" xfId="0" applyFill="1" applyBorder="1" applyAlignment="1"/>
    <xf numFmtId="0" fontId="3" fillId="6" borderId="0" xfId="0" applyFont="1" applyFill="1" applyBorder="1" applyAlignment="1">
      <alignment horizontal="center" vertical="center"/>
    </xf>
    <xf numFmtId="20" fontId="0" fillId="6" borderId="0" xfId="0" applyNumberForma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65" fontId="0" fillId="6" borderId="0" xfId="0" applyNumberForma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4" fillId="6" borderId="21" xfId="0" applyFont="1" applyFill="1" applyBorder="1" applyAlignment="1">
      <alignment vertical="center"/>
    </xf>
    <xf numFmtId="0" fontId="0" fillId="6" borderId="22" xfId="0" applyFill="1" applyBorder="1" applyAlignment="1"/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6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NumberForma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/>
    </xf>
    <xf numFmtId="2" fontId="0" fillId="6" borderId="0" xfId="0" applyNumberForma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4" fillId="6" borderId="16" xfId="0" applyFont="1" applyFill="1" applyBorder="1" applyAlignment="1">
      <alignment vertical="center"/>
    </xf>
    <xf numFmtId="0" fontId="0" fillId="6" borderId="16" xfId="0" applyFill="1" applyBorder="1" applyAlignment="1">
      <alignment horizontal="center" vertical="center" wrapText="1"/>
    </xf>
    <xf numFmtId="0" fontId="0" fillId="0" borderId="16" xfId="0" applyBorder="1"/>
    <xf numFmtId="1" fontId="5" fillId="6" borderId="0" xfId="0" applyNumberFormat="1" applyFont="1" applyFill="1" applyBorder="1" applyAlignment="1">
      <alignment horizontal="center" vertical="center"/>
    </xf>
    <xf numFmtId="9" fontId="0" fillId="6" borderId="0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6" borderId="20" xfId="0" applyFont="1" applyFill="1" applyBorder="1" applyAlignment="1">
      <alignment horizontal="center" vertical="center"/>
    </xf>
    <xf numFmtId="9" fontId="5" fillId="6" borderId="20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/>
    </xf>
    <xf numFmtId="165" fontId="11" fillId="6" borderId="1" xfId="0" applyNumberFormat="1" applyFont="1" applyFill="1" applyBorder="1" applyAlignment="1">
      <alignment horizontal="center" vertical="center"/>
    </xf>
    <xf numFmtId="164" fontId="11" fillId="6" borderId="1" xfId="0" applyNumberFormat="1" applyFont="1" applyFill="1" applyBorder="1" applyAlignment="1">
      <alignment horizontal="center" vertical="center"/>
    </xf>
    <xf numFmtId="168" fontId="11" fillId="6" borderId="1" xfId="1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/>
    </xf>
    <xf numFmtId="165" fontId="11" fillId="6" borderId="1" xfId="1" applyNumberFormat="1" applyFont="1" applyFill="1" applyBorder="1" applyAlignment="1">
      <alignment horizontal="center" vertical="center"/>
    </xf>
    <xf numFmtId="164" fontId="11" fillId="6" borderId="1" xfId="1" applyNumberFormat="1" applyFont="1" applyFill="1" applyBorder="1" applyAlignment="1">
      <alignment horizontal="center" vertical="center"/>
    </xf>
    <xf numFmtId="0" fontId="11" fillId="6" borderId="1" xfId="1" applyNumberFormat="1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/>
    </xf>
    <xf numFmtId="1" fontId="15" fillId="6" borderId="1" xfId="1" applyNumberFormat="1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/>
    <xf numFmtId="9" fontId="5" fillId="8" borderId="1" xfId="1" applyFont="1" applyFill="1" applyBorder="1" applyAlignment="1">
      <alignment horizontal="center" vertical="center"/>
    </xf>
    <xf numFmtId="1" fontId="18" fillId="7" borderId="1" xfId="0" applyNumberFormat="1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1" fontId="19" fillId="7" borderId="1" xfId="0" applyNumberFormat="1" applyFont="1" applyFill="1" applyBorder="1" applyAlignment="1">
      <alignment horizontal="center" vertical="center"/>
    </xf>
    <xf numFmtId="20" fontId="18" fillId="7" borderId="1" xfId="0" applyNumberFormat="1" applyFont="1" applyFill="1" applyBorder="1" applyAlignment="1">
      <alignment horizontal="center" vertical="center"/>
    </xf>
    <xf numFmtId="20" fontId="19" fillId="7" borderId="1" xfId="0" applyNumberFormat="1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20" fontId="0" fillId="11" borderId="1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6" xfId="0" applyFill="1" applyBorder="1" applyAlignment="1"/>
    <xf numFmtId="0" fontId="0" fillId="11" borderId="0" xfId="0" applyFill="1"/>
    <xf numFmtId="0" fontId="20" fillId="0" borderId="0" xfId="0" quotePrefix="1" applyFont="1"/>
    <xf numFmtId="164" fontId="16" fillId="10" borderId="1" xfId="0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167" fontId="11" fillId="6" borderId="13" xfId="0" applyNumberFormat="1" applyFont="1" applyFill="1" applyBorder="1" applyAlignment="1">
      <alignment horizontal="right" vertical="center"/>
    </xf>
    <xf numFmtId="167" fontId="11" fillId="6" borderId="2" xfId="0" applyNumberFormat="1" applyFont="1" applyFill="1" applyBorder="1" applyAlignment="1">
      <alignment horizontal="right" vertical="center"/>
    </xf>
    <xf numFmtId="167" fontId="11" fillId="6" borderId="13" xfId="0" applyNumberFormat="1" applyFont="1" applyFill="1" applyBorder="1" applyAlignment="1">
      <alignment horizontal="left" vertical="center"/>
    </xf>
    <xf numFmtId="167" fontId="11" fillId="6" borderId="2" xfId="0" applyNumberFormat="1" applyFont="1" applyFill="1" applyBorder="1" applyAlignment="1">
      <alignment horizontal="left" vertical="center"/>
    </xf>
    <xf numFmtId="165" fontId="11" fillId="6" borderId="5" xfId="0" applyNumberFormat="1" applyFont="1" applyFill="1" applyBorder="1" applyAlignment="1">
      <alignment horizontal="center" vertical="center"/>
    </xf>
    <xf numFmtId="165" fontId="11" fillId="6" borderId="7" xfId="0" applyNumberFormat="1" applyFont="1" applyFill="1" applyBorder="1" applyAlignment="1">
      <alignment horizontal="center" vertical="center"/>
    </xf>
    <xf numFmtId="20" fontId="11" fillId="6" borderId="5" xfId="0" applyNumberFormat="1" applyFont="1" applyFill="1" applyBorder="1" applyAlignment="1">
      <alignment horizontal="center" vertical="center"/>
    </xf>
    <xf numFmtId="20" fontId="11" fillId="6" borderId="7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166" fontId="10" fillId="6" borderId="13" xfId="0" applyNumberFormat="1" applyFont="1" applyFill="1" applyBorder="1" applyAlignment="1">
      <alignment horizontal="center" vertical="center"/>
    </xf>
    <xf numFmtId="166" fontId="10" fillId="6" borderId="2" xfId="0" applyNumberFormat="1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375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numFmt numFmtId="2" formatCode="0.00"/>
      <fill>
        <patternFill>
          <bgColor theme="0"/>
        </patternFill>
      </fill>
    </dxf>
    <dxf>
      <font>
        <color rgb="FF63BE7B"/>
      </font>
      <fill>
        <patternFill patternType="solid">
          <bgColor rgb="FF63BE7B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0000"/>
      <color rgb="FFFFC000"/>
      <color rgb="FFFFFF00"/>
      <color rgb="FF44C062"/>
      <color rgb="FF63BE7B"/>
      <color rgb="FF48BB15"/>
      <color rgb="FF1F4F09"/>
      <color rgb="FF98CE7F"/>
      <color rgb="FF69E830"/>
      <color rgb="FFE3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twoCellAnchor>
  <xdr:oneCellAnchor>
    <xdr:from>
      <xdr:col>0</xdr:col>
      <xdr:colOff>286302</xdr:colOff>
      <xdr:row>33</xdr:row>
      <xdr:rowOff>107930</xdr:rowOff>
    </xdr:from>
    <xdr:ext cx="3660572" cy="3638772"/>
    <xdr:pic>
      <xdr:nvPicPr>
        <xdr:cNvPr id="4" name="Picture 3">
          <a:extLst>
            <a:ext uri="{FF2B5EF4-FFF2-40B4-BE49-F238E27FC236}">
              <a16:creationId xmlns:a16="http://schemas.microsoft.com/office/drawing/2014/main" id="{984F2164-FE48-4A94-B0EA-C62463E7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62</xdr:row>
      <xdr:rowOff>107930</xdr:rowOff>
    </xdr:from>
    <xdr:ext cx="3660572" cy="3638772"/>
    <xdr:pic>
      <xdr:nvPicPr>
        <xdr:cNvPr id="5" name="Picture 4">
          <a:extLst>
            <a:ext uri="{FF2B5EF4-FFF2-40B4-BE49-F238E27FC236}">
              <a16:creationId xmlns:a16="http://schemas.microsoft.com/office/drawing/2014/main" id="{164FB72E-2D1E-4A0A-B146-B461500C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91</xdr:row>
      <xdr:rowOff>107930</xdr:rowOff>
    </xdr:from>
    <xdr:ext cx="3660572" cy="3638772"/>
    <xdr:pic>
      <xdr:nvPicPr>
        <xdr:cNvPr id="6" name="Picture 5">
          <a:extLst>
            <a:ext uri="{FF2B5EF4-FFF2-40B4-BE49-F238E27FC236}">
              <a16:creationId xmlns:a16="http://schemas.microsoft.com/office/drawing/2014/main" id="{8A50FE74-3FE8-44CA-B87D-17AF613CE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120</xdr:row>
      <xdr:rowOff>107930</xdr:rowOff>
    </xdr:from>
    <xdr:ext cx="3660572" cy="3638772"/>
    <xdr:pic>
      <xdr:nvPicPr>
        <xdr:cNvPr id="7" name="Picture 6">
          <a:extLst>
            <a:ext uri="{FF2B5EF4-FFF2-40B4-BE49-F238E27FC236}">
              <a16:creationId xmlns:a16="http://schemas.microsoft.com/office/drawing/2014/main" id="{C04AF49C-9138-42DB-AC01-7F2AC842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149</xdr:row>
      <xdr:rowOff>107930</xdr:rowOff>
    </xdr:from>
    <xdr:ext cx="3660572" cy="3638772"/>
    <xdr:pic>
      <xdr:nvPicPr>
        <xdr:cNvPr id="8" name="Picture 7">
          <a:extLst>
            <a:ext uri="{FF2B5EF4-FFF2-40B4-BE49-F238E27FC236}">
              <a16:creationId xmlns:a16="http://schemas.microsoft.com/office/drawing/2014/main" id="{6AD417E9-15EF-4812-9DCD-04FE0FFC1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178</xdr:row>
      <xdr:rowOff>107930</xdr:rowOff>
    </xdr:from>
    <xdr:ext cx="3660572" cy="3638772"/>
    <xdr:pic>
      <xdr:nvPicPr>
        <xdr:cNvPr id="9" name="Picture 8">
          <a:extLst>
            <a:ext uri="{FF2B5EF4-FFF2-40B4-BE49-F238E27FC236}">
              <a16:creationId xmlns:a16="http://schemas.microsoft.com/office/drawing/2014/main" id="{752D1295-1808-41D9-B011-33B63C5E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207</xdr:row>
      <xdr:rowOff>107930</xdr:rowOff>
    </xdr:from>
    <xdr:ext cx="3660572" cy="3638772"/>
    <xdr:pic>
      <xdr:nvPicPr>
        <xdr:cNvPr id="10" name="Picture 9">
          <a:extLst>
            <a:ext uri="{FF2B5EF4-FFF2-40B4-BE49-F238E27FC236}">
              <a16:creationId xmlns:a16="http://schemas.microsoft.com/office/drawing/2014/main" id="{0D7315E6-DB4F-40D2-AD88-F3D549D50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oneCellAnchor>
  <xdr:oneCellAnchor>
    <xdr:from>
      <xdr:col>0</xdr:col>
      <xdr:colOff>286302</xdr:colOff>
      <xdr:row>236</xdr:row>
      <xdr:rowOff>107930</xdr:rowOff>
    </xdr:from>
    <xdr:ext cx="3660572" cy="3638772"/>
    <xdr:pic>
      <xdr:nvPicPr>
        <xdr:cNvPr id="28" name="Picture 27">
          <a:extLst>
            <a:ext uri="{FF2B5EF4-FFF2-40B4-BE49-F238E27FC236}">
              <a16:creationId xmlns:a16="http://schemas.microsoft.com/office/drawing/2014/main" id="{F35DB228-AD6A-421E-8164-B4522FB9B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2" y="60603782"/>
          <a:ext cx="3660572" cy="36387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F434B8A4-8D56-4005-ADC3-C7B034A4F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3804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11" name="Picture 10">
          <a:extLst>
            <a:ext uri="{FF2B5EF4-FFF2-40B4-BE49-F238E27FC236}">
              <a16:creationId xmlns:a16="http://schemas.microsoft.com/office/drawing/2014/main" id="{FF7CD014-B380-4DFA-8381-B0E87546A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5095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13" name="Picture 12">
          <a:extLst>
            <a:ext uri="{FF2B5EF4-FFF2-40B4-BE49-F238E27FC236}">
              <a16:creationId xmlns:a16="http://schemas.microsoft.com/office/drawing/2014/main" id="{9622912A-3E07-4839-926D-9B866C5C6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080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282491</xdr:colOff>
      <xdr:row>120</xdr:row>
      <xdr:rowOff>146845</xdr:rowOff>
    </xdr:from>
    <xdr:ext cx="3935913" cy="3952441"/>
    <xdr:pic>
      <xdr:nvPicPr>
        <xdr:cNvPr id="14" name="Picture 13">
          <a:extLst>
            <a:ext uri="{FF2B5EF4-FFF2-40B4-BE49-F238E27FC236}">
              <a16:creationId xmlns:a16="http://schemas.microsoft.com/office/drawing/2014/main" id="{FB6FC5BD-7264-4B0F-9F6D-1B33928A7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191416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15" name="Picture 14">
          <a:extLst>
            <a:ext uri="{FF2B5EF4-FFF2-40B4-BE49-F238E27FC236}">
              <a16:creationId xmlns:a16="http://schemas.microsoft.com/office/drawing/2014/main" id="{24D981A2-6086-4A56-BF1F-0884A58B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080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16" name="Picture 15">
          <a:extLst>
            <a:ext uri="{FF2B5EF4-FFF2-40B4-BE49-F238E27FC236}">
              <a16:creationId xmlns:a16="http://schemas.microsoft.com/office/drawing/2014/main" id="{C4F1EB64-DC8C-402E-B925-2E41500B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080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17" name="Picture 16">
          <a:extLst>
            <a:ext uri="{FF2B5EF4-FFF2-40B4-BE49-F238E27FC236}">
              <a16:creationId xmlns:a16="http://schemas.microsoft.com/office/drawing/2014/main" id="{EBA9501E-802E-4423-BC7C-9D316517B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080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124376</xdr:colOff>
      <xdr:row>236</xdr:row>
      <xdr:rowOff>88879</xdr:rowOff>
    </xdr:from>
    <xdr:ext cx="3935913" cy="3952441"/>
    <xdr:pic>
      <xdr:nvPicPr>
        <xdr:cNvPr id="18" name="Picture 17">
          <a:extLst>
            <a:ext uri="{FF2B5EF4-FFF2-40B4-BE49-F238E27FC236}">
              <a16:creationId xmlns:a16="http://schemas.microsoft.com/office/drawing/2014/main" id="{DED2D3F0-8AFE-4083-9CA8-482313CF0C7F}"/>
            </a:ext>
            <a:ext uri="{147F2762-F138-4A5C-976F-8EAC2B608ADB}">
              <a16:predDERef xmlns:a16="http://schemas.microsoft.com/office/drawing/2014/main" pred="{EBA9501E-802E-4423-BC7C-9D316517B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76" y="5757225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365488</xdr:colOff>
      <xdr:row>63</xdr:row>
      <xdr:rowOff>143963</xdr:rowOff>
    </xdr:from>
    <xdr:ext cx="3935913" cy="3952441"/>
    <xdr:pic>
      <xdr:nvPicPr>
        <xdr:cNvPr id="27" name="Picture 26">
          <a:extLst>
            <a:ext uri="{FF2B5EF4-FFF2-40B4-BE49-F238E27FC236}">
              <a16:creationId xmlns:a16="http://schemas.microsoft.com/office/drawing/2014/main" id="{245C2EB1-A0AA-409E-AF87-AAD58603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8" y="16377284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11" name="Picture 10">
          <a:extLst>
            <a:ext uri="{FF2B5EF4-FFF2-40B4-BE49-F238E27FC236}">
              <a16:creationId xmlns:a16="http://schemas.microsoft.com/office/drawing/2014/main" id="{BA903142-2E59-44C3-B9E9-294FCC93E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237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12" name="Picture 11">
          <a:extLst>
            <a:ext uri="{FF2B5EF4-FFF2-40B4-BE49-F238E27FC236}">
              <a16:creationId xmlns:a16="http://schemas.microsoft.com/office/drawing/2014/main" id="{DFC13575-9976-431E-A620-F02058C83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13" name="Picture 12">
          <a:extLst>
            <a:ext uri="{FF2B5EF4-FFF2-40B4-BE49-F238E27FC236}">
              <a16:creationId xmlns:a16="http://schemas.microsoft.com/office/drawing/2014/main" id="{C78DAAEE-D077-48AD-B0EF-905D712D1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14" name="Picture 13">
          <a:extLst>
            <a:ext uri="{FF2B5EF4-FFF2-40B4-BE49-F238E27FC236}">
              <a16:creationId xmlns:a16="http://schemas.microsoft.com/office/drawing/2014/main" id="{BE9D056D-C8BA-4877-ACFB-C94DC7584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15" name="Picture 14">
          <a:extLst>
            <a:ext uri="{FF2B5EF4-FFF2-40B4-BE49-F238E27FC236}">
              <a16:creationId xmlns:a16="http://schemas.microsoft.com/office/drawing/2014/main" id="{8344E223-8F4E-41CD-B143-18547A8E6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0240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16" name="Picture 15">
          <a:extLst>
            <a:ext uri="{FF2B5EF4-FFF2-40B4-BE49-F238E27FC236}">
              <a16:creationId xmlns:a16="http://schemas.microsoft.com/office/drawing/2014/main" id="{8447CD80-55E5-43B7-8F32-01412D881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17" name="Picture 16">
          <a:extLst>
            <a:ext uri="{FF2B5EF4-FFF2-40B4-BE49-F238E27FC236}">
              <a16:creationId xmlns:a16="http://schemas.microsoft.com/office/drawing/2014/main" id="{8CF622F1-726C-427E-AF26-3898FF9B1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18" name="Picture 17">
          <a:extLst>
            <a:ext uri="{FF2B5EF4-FFF2-40B4-BE49-F238E27FC236}">
              <a16:creationId xmlns:a16="http://schemas.microsoft.com/office/drawing/2014/main" id="{F6CFE99B-2AE2-4EC4-8726-2D47170E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19" name="Picture 18">
          <a:extLst>
            <a:ext uri="{FF2B5EF4-FFF2-40B4-BE49-F238E27FC236}">
              <a16:creationId xmlns:a16="http://schemas.microsoft.com/office/drawing/2014/main" id="{6E5088F6-F854-4ED2-A677-F5FF58CC5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0" name="Picture 19">
          <a:extLst>
            <a:ext uri="{FF2B5EF4-FFF2-40B4-BE49-F238E27FC236}">
              <a16:creationId xmlns:a16="http://schemas.microsoft.com/office/drawing/2014/main" id="{54A3B848-A9A7-407B-AA52-35DFE99D3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237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1" name="Picture 20">
          <a:extLst>
            <a:ext uri="{FF2B5EF4-FFF2-40B4-BE49-F238E27FC236}">
              <a16:creationId xmlns:a16="http://schemas.microsoft.com/office/drawing/2014/main" id="{9B775EB7-E08B-454D-937F-54D413D25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22" name="Picture 21">
          <a:extLst>
            <a:ext uri="{FF2B5EF4-FFF2-40B4-BE49-F238E27FC236}">
              <a16:creationId xmlns:a16="http://schemas.microsoft.com/office/drawing/2014/main" id="{F12D9C01-7434-45CA-B1F1-0CED15BCC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23" name="Picture 22">
          <a:extLst>
            <a:ext uri="{FF2B5EF4-FFF2-40B4-BE49-F238E27FC236}">
              <a16:creationId xmlns:a16="http://schemas.microsoft.com/office/drawing/2014/main" id="{4E018369-F4F9-452B-9DD3-6AD37043F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282491</xdr:colOff>
      <xdr:row>120</xdr:row>
      <xdr:rowOff>146845</xdr:rowOff>
    </xdr:from>
    <xdr:ext cx="3935913" cy="3952441"/>
    <xdr:pic>
      <xdr:nvPicPr>
        <xdr:cNvPr id="24" name="Picture 23">
          <a:extLst>
            <a:ext uri="{FF2B5EF4-FFF2-40B4-BE49-F238E27FC236}">
              <a16:creationId xmlns:a16="http://schemas.microsoft.com/office/drawing/2014/main" id="{7A34954B-4FE0-487C-86BE-D1A5828A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62965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25" name="Picture 24">
          <a:extLst>
            <a:ext uri="{FF2B5EF4-FFF2-40B4-BE49-F238E27FC236}">
              <a16:creationId xmlns:a16="http://schemas.microsoft.com/office/drawing/2014/main" id="{4CE88C26-C279-44D4-BF47-DF3E42229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26" name="Picture 25">
          <a:extLst>
            <a:ext uri="{FF2B5EF4-FFF2-40B4-BE49-F238E27FC236}">
              <a16:creationId xmlns:a16="http://schemas.microsoft.com/office/drawing/2014/main" id="{2B0DBFB8-21B7-4D7C-8BF4-321551797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27" name="Picture 26">
          <a:extLst>
            <a:ext uri="{FF2B5EF4-FFF2-40B4-BE49-F238E27FC236}">
              <a16:creationId xmlns:a16="http://schemas.microsoft.com/office/drawing/2014/main" id="{F414985B-1E30-44AA-BF0E-B87C54061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28" name="Picture 27">
          <a:extLst>
            <a:ext uri="{FF2B5EF4-FFF2-40B4-BE49-F238E27FC236}">
              <a16:creationId xmlns:a16="http://schemas.microsoft.com/office/drawing/2014/main" id="{8395DA41-331D-47EA-A2F1-362C87C8E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9" name="Picture 28">
          <a:extLst>
            <a:ext uri="{FF2B5EF4-FFF2-40B4-BE49-F238E27FC236}">
              <a16:creationId xmlns:a16="http://schemas.microsoft.com/office/drawing/2014/main" id="{7CD45806-3311-4DBE-9DF7-C9C78AA6F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30" name="Picture 29">
          <a:extLst>
            <a:ext uri="{FF2B5EF4-FFF2-40B4-BE49-F238E27FC236}">
              <a16:creationId xmlns:a16="http://schemas.microsoft.com/office/drawing/2014/main" id="{AED416D8-2D8A-48E1-8551-B2DC301D3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31" name="Picture 30">
          <a:extLst>
            <a:ext uri="{FF2B5EF4-FFF2-40B4-BE49-F238E27FC236}">
              <a16:creationId xmlns:a16="http://schemas.microsoft.com/office/drawing/2014/main" id="{5E38C450-7C99-404C-A431-3C3E4BA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32" name="Picture 31">
          <a:extLst>
            <a:ext uri="{FF2B5EF4-FFF2-40B4-BE49-F238E27FC236}">
              <a16:creationId xmlns:a16="http://schemas.microsoft.com/office/drawing/2014/main" id="{EE5A73B5-9B1F-4EE7-865D-D8872F0BD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0240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33" name="Picture 32">
          <a:extLst>
            <a:ext uri="{FF2B5EF4-FFF2-40B4-BE49-F238E27FC236}">
              <a16:creationId xmlns:a16="http://schemas.microsoft.com/office/drawing/2014/main" id="{412F2053-0991-49B3-ACF3-575A18E2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34" name="Picture 33">
          <a:extLst>
            <a:ext uri="{FF2B5EF4-FFF2-40B4-BE49-F238E27FC236}">
              <a16:creationId xmlns:a16="http://schemas.microsoft.com/office/drawing/2014/main" id="{544A72BF-EB74-4D04-BC46-F7CADF845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35" name="Picture 34">
          <a:extLst>
            <a:ext uri="{FF2B5EF4-FFF2-40B4-BE49-F238E27FC236}">
              <a16:creationId xmlns:a16="http://schemas.microsoft.com/office/drawing/2014/main" id="{8CC66722-A6FD-4960-A40B-5071FEF3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36" name="Picture 35">
          <a:extLst>
            <a:ext uri="{FF2B5EF4-FFF2-40B4-BE49-F238E27FC236}">
              <a16:creationId xmlns:a16="http://schemas.microsoft.com/office/drawing/2014/main" id="{5C3A2A60-7E39-4F94-A1C3-8A7558691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5</xdr:row>
      <xdr:rowOff>227673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B919DC0-7F38-4EF8-9966-0ACABEE42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77344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3" name="Picture 2">
          <a:extLst>
            <a:ext uri="{FF2B5EF4-FFF2-40B4-BE49-F238E27FC236}">
              <a16:creationId xmlns:a16="http://schemas.microsoft.com/office/drawing/2014/main" id="{D96C8F84-FEC4-4B95-B79A-05366F3A7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916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4" name="Picture 3">
          <a:extLst>
            <a:ext uri="{FF2B5EF4-FFF2-40B4-BE49-F238E27FC236}">
              <a16:creationId xmlns:a16="http://schemas.microsoft.com/office/drawing/2014/main" id="{682C01CC-DF25-41F5-86E3-44C14A89E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60870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5" name="Picture 4">
          <a:extLst>
            <a:ext uri="{FF2B5EF4-FFF2-40B4-BE49-F238E27FC236}">
              <a16:creationId xmlns:a16="http://schemas.microsoft.com/office/drawing/2014/main" id="{154D3699-4FF2-4D34-86D0-1B13397D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2304412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6" name="Picture 5">
          <a:extLst>
            <a:ext uri="{FF2B5EF4-FFF2-40B4-BE49-F238E27FC236}">
              <a16:creationId xmlns:a16="http://schemas.microsoft.com/office/drawing/2014/main" id="{1E3B003F-A062-497C-82BD-A4941978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0118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7" name="Picture 6">
          <a:extLst>
            <a:ext uri="{FF2B5EF4-FFF2-40B4-BE49-F238E27FC236}">
              <a16:creationId xmlns:a16="http://schemas.microsoft.com/office/drawing/2014/main" id="{0BAAB678-64D6-478B-891A-B38ED2D12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69582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8" name="Picture 7">
          <a:extLst>
            <a:ext uri="{FF2B5EF4-FFF2-40B4-BE49-F238E27FC236}">
              <a16:creationId xmlns:a16="http://schemas.microsoft.com/office/drawing/2014/main" id="{76C728FE-668C-4183-AA29-2BFE1E2FC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439153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9" name="Picture 8">
          <a:extLst>
            <a:ext uri="{FF2B5EF4-FFF2-40B4-BE49-F238E27FC236}">
              <a16:creationId xmlns:a16="http://schemas.microsoft.com/office/drawing/2014/main" id="{865C0F6B-D681-4050-A9AB-6D7ABD96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5107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10" name="Picture 9">
          <a:extLst>
            <a:ext uri="{FF2B5EF4-FFF2-40B4-BE49-F238E27FC236}">
              <a16:creationId xmlns:a16="http://schemas.microsoft.com/office/drawing/2014/main" id="{12ADD45A-A083-4F74-898C-0062DDFD5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404953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0" name="Picture 19">
          <a:extLst>
            <a:ext uri="{FF2B5EF4-FFF2-40B4-BE49-F238E27FC236}">
              <a16:creationId xmlns:a16="http://schemas.microsoft.com/office/drawing/2014/main" id="{F8B40BAA-03D6-403F-9699-E0D94523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237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1" name="Picture 20">
          <a:extLst>
            <a:ext uri="{FF2B5EF4-FFF2-40B4-BE49-F238E27FC236}">
              <a16:creationId xmlns:a16="http://schemas.microsoft.com/office/drawing/2014/main" id="{A03499A3-9014-48C3-8B07-A4139EDA3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22" name="Picture 21">
          <a:extLst>
            <a:ext uri="{FF2B5EF4-FFF2-40B4-BE49-F238E27FC236}">
              <a16:creationId xmlns:a16="http://schemas.microsoft.com/office/drawing/2014/main" id="{6250BA08-BA2E-45E3-B3C6-3CB42C4A6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23" name="Picture 22">
          <a:extLst>
            <a:ext uri="{FF2B5EF4-FFF2-40B4-BE49-F238E27FC236}">
              <a16:creationId xmlns:a16="http://schemas.microsoft.com/office/drawing/2014/main" id="{02181D09-D8EC-47D4-B03F-718254E7C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282491</xdr:colOff>
      <xdr:row>120</xdr:row>
      <xdr:rowOff>146845</xdr:rowOff>
    </xdr:from>
    <xdr:ext cx="3935913" cy="3952441"/>
    <xdr:pic>
      <xdr:nvPicPr>
        <xdr:cNvPr id="24" name="Picture 23">
          <a:extLst>
            <a:ext uri="{FF2B5EF4-FFF2-40B4-BE49-F238E27FC236}">
              <a16:creationId xmlns:a16="http://schemas.microsoft.com/office/drawing/2014/main" id="{612A1C25-2817-4DC3-AA89-E32DE9496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62965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25" name="Picture 24">
          <a:extLst>
            <a:ext uri="{FF2B5EF4-FFF2-40B4-BE49-F238E27FC236}">
              <a16:creationId xmlns:a16="http://schemas.microsoft.com/office/drawing/2014/main" id="{DBD97047-FDB4-4ED2-94C9-44A9A677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26" name="Picture 25">
          <a:extLst>
            <a:ext uri="{FF2B5EF4-FFF2-40B4-BE49-F238E27FC236}">
              <a16:creationId xmlns:a16="http://schemas.microsoft.com/office/drawing/2014/main" id="{761CA257-02F9-4A78-A55F-9A07CF7B5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27" name="Picture 26">
          <a:extLst>
            <a:ext uri="{FF2B5EF4-FFF2-40B4-BE49-F238E27FC236}">
              <a16:creationId xmlns:a16="http://schemas.microsoft.com/office/drawing/2014/main" id="{AADEFC55-DA2C-49FA-82D8-BF8FAB585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28" name="Picture 27">
          <a:extLst>
            <a:ext uri="{FF2B5EF4-FFF2-40B4-BE49-F238E27FC236}">
              <a16:creationId xmlns:a16="http://schemas.microsoft.com/office/drawing/2014/main" id="{8B289DD0-8493-4D01-8DD7-7265E904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9" name="Picture 28">
          <a:extLst>
            <a:ext uri="{FF2B5EF4-FFF2-40B4-BE49-F238E27FC236}">
              <a16:creationId xmlns:a16="http://schemas.microsoft.com/office/drawing/2014/main" id="{61B347E8-4757-41DF-B425-CF1226E9B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30" name="Picture 29">
          <a:extLst>
            <a:ext uri="{FF2B5EF4-FFF2-40B4-BE49-F238E27FC236}">
              <a16:creationId xmlns:a16="http://schemas.microsoft.com/office/drawing/2014/main" id="{1A5E496F-4079-4509-99AD-77C9A7545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31" name="Picture 30">
          <a:extLst>
            <a:ext uri="{FF2B5EF4-FFF2-40B4-BE49-F238E27FC236}">
              <a16:creationId xmlns:a16="http://schemas.microsoft.com/office/drawing/2014/main" id="{BF882FD9-2347-4270-856E-5C1A1E5A9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32" name="Picture 31">
          <a:extLst>
            <a:ext uri="{FF2B5EF4-FFF2-40B4-BE49-F238E27FC236}">
              <a16:creationId xmlns:a16="http://schemas.microsoft.com/office/drawing/2014/main" id="{C07AFB6C-7485-4F10-AD5A-4B07EEC29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0240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33" name="Picture 32">
          <a:extLst>
            <a:ext uri="{FF2B5EF4-FFF2-40B4-BE49-F238E27FC236}">
              <a16:creationId xmlns:a16="http://schemas.microsoft.com/office/drawing/2014/main" id="{7127200F-0D02-4AF9-9F32-170F40B84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34" name="Picture 33">
          <a:extLst>
            <a:ext uri="{FF2B5EF4-FFF2-40B4-BE49-F238E27FC236}">
              <a16:creationId xmlns:a16="http://schemas.microsoft.com/office/drawing/2014/main" id="{204F027C-CD0A-4A1A-B756-DFE41537C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35" name="Picture 34">
          <a:extLst>
            <a:ext uri="{FF2B5EF4-FFF2-40B4-BE49-F238E27FC236}">
              <a16:creationId xmlns:a16="http://schemas.microsoft.com/office/drawing/2014/main" id="{5C18C829-810F-4FD8-8F9E-6BE40037E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36" name="Picture 35">
          <a:extLst>
            <a:ext uri="{FF2B5EF4-FFF2-40B4-BE49-F238E27FC236}">
              <a16:creationId xmlns:a16="http://schemas.microsoft.com/office/drawing/2014/main" id="{0FC56CDA-5849-44B6-86E1-F4C74BEA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49DA518E-619C-4EFF-A015-8E35B992F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3804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3" name="Picture 2">
          <a:extLst>
            <a:ext uri="{FF2B5EF4-FFF2-40B4-BE49-F238E27FC236}">
              <a16:creationId xmlns:a16="http://schemas.microsoft.com/office/drawing/2014/main" id="{40B057F2-2830-4999-9BF3-CC29F5677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916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4" name="Picture 3">
          <a:extLst>
            <a:ext uri="{FF2B5EF4-FFF2-40B4-BE49-F238E27FC236}">
              <a16:creationId xmlns:a16="http://schemas.microsoft.com/office/drawing/2014/main" id="{2E0CC256-CFA3-4FF3-A655-1838053C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60870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5" name="Picture 4">
          <a:extLst>
            <a:ext uri="{FF2B5EF4-FFF2-40B4-BE49-F238E27FC236}">
              <a16:creationId xmlns:a16="http://schemas.microsoft.com/office/drawing/2014/main" id="{24E9F61C-0EE3-47DC-B92C-9A1DD10F5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2304412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6" name="Picture 5">
          <a:extLst>
            <a:ext uri="{FF2B5EF4-FFF2-40B4-BE49-F238E27FC236}">
              <a16:creationId xmlns:a16="http://schemas.microsoft.com/office/drawing/2014/main" id="{53347BA8-E261-4BFF-8E50-1DC1C268C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0118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7" name="Picture 6">
          <a:extLst>
            <a:ext uri="{FF2B5EF4-FFF2-40B4-BE49-F238E27FC236}">
              <a16:creationId xmlns:a16="http://schemas.microsoft.com/office/drawing/2014/main" id="{EE8B6CC4-303F-4DD1-96FF-558E50A88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69582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8" name="Picture 7">
          <a:extLst>
            <a:ext uri="{FF2B5EF4-FFF2-40B4-BE49-F238E27FC236}">
              <a16:creationId xmlns:a16="http://schemas.microsoft.com/office/drawing/2014/main" id="{BDAB6BC9-CAA9-45E3-88FF-33202A27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439153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9" name="Picture 8">
          <a:extLst>
            <a:ext uri="{FF2B5EF4-FFF2-40B4-BE49-F238E27FC236}">
              <a16:creationId xmlns:a16="http://schemas.microsoft.com/office/drawing/2014/main" id="{641F3735-2553-4868-B49B-17FB49575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5107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10" name="Picture 9">
          <a:extLst>
            <a:ext uri="{FF2B5EF4-FFF2-40B4-BE49-F238E27FC236}">
              <a16:creationId xmlns:a16="http://schemas.microsoft.com/office/drawing/2014/main" id="{F59DA4CE-1FA2-4AF8-B47A-1E11F28D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404953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0" name="Picture 19">
          <a:extLst>
            <a:ext uri="{FF2B5EF4-FFF2-40B4-BE49-F238E27FC236}">
              <a16:creationId xmlns:a16="http://schemas.microsoft.com/office/drawing/2014/main" id="{2592DE87-BC6B-412E-BDE7-D28880E5A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237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1" name="Picture 20">
          <a:extLst>
            <a:ext uri="{FF2B5EF4-FFF2-40B4-BE49-F238E27FC236}">
              <a16:creationId xmlns:a16="http://schemas.microsoft.com/office/drawing/2014/main" id="{8DF6938C-B46A-4EBA-875B-F92BB1F2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22" name="Picture 21">
          <a:extLst>
            <a:ext uri="{FF2B5EF4-FFF2-40B4-BE49-F238E27FC236}">
              <a16:creationId xmlns:a16="http://schemas.microsoft.com/office/drawing/2014/main" id="{A0DD38FD-DC2F-4CB4-BA42-2CC91D25D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23" name="Picture 22">
          <a:extLst>
            <a:ext uri="{FF2B5EF4-FFF2-40B4-BE49-F238E27FC236}">
              <a16:creationId xmlns:a16="http://schemas.microsoft.com/office/drawing/2014/main" id="{FAFC46F5-7A28-4083-8605-A1CABC1D1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282491</xdr:colOff>
      <xdr:row>120</xdr:row>
      <xdr:rowOff>146845</xdr:rowOff>
    </xdr:from>
    <xdr:ext cx="3935913" cy="3952441"/>
    <xdr:pic>
      <xdr:nvPicPr>
        <xdr:cNvPr id="24" name="Picture 23">
          <a:extLst>
            <a:ext uri="{FF2B5EF4-FFF2-40B4-BE49-F238E27FC236}">
              <a16:creationId xmlns:a16="http://schemas.microsoft.com/office/drawing/2014/main" id="{C571EA0C-C756-4F18-ACB8-DBF9D54A7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62965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25" name="Picture 24">
          <a:extLst>
            <a:ext uri="{FF2B5EF4-FFF2-40B4-BE49-F238E27FC236}">
              <a16:creationId xmlns:a16="http://schemas.microsoft.com/office/drawing/2014/main" id="{EC131290-30D5-4123-9C54-C96478AE6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26" name="Picture 25">
          <a:extLst>
            <a:ext uri="{FF2B5EF4-FFF2-40B4-BE49-F238E27FC236}">
              <a16:creationId xmlns:a16="http://schemas.microsoft.com/office/drawing/2014/main" id="{981713DD-6275-4D8B-A921-091AC55AC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27" name="Picture 26">
          <a:extLst>
            <a:ext uri="{FF2B5EF4-FFF2-40B4-BE49-F238E27FC236}">
              <a16:creationId xmlns:a16="http://schemas.microsoft.com/office/drawing/2014/main" id="{6061FC2C-1BF7-4F17-A75D-1B0A646D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28" name="Picture 27">
          <a:extLst>
            <a:ext uri="{FF2B5EF4-FFF2-40B4-BE49-F238E27FC236}">
              <a16:creationId xmlns:a16="http://schemas.microsoft.com/office/drawing/2014/main" id="{893BEE86-A804-45E4-8951-CC0E2D188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9" name="Picture 28">
          <a:extLst>
            <a:ext uri="{FF2B5EF4-FFF2-40B4-BE49-F238E27FC236}">
              <a16:creationId xmlns:a16="http://schemas.microsoft.com/office/drawing/2014/main" id="{18810394-4ADB-4412-ADE4-FCA20A887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30" name="Picture 29">
          <a:extLst>
            <a:ext uri="{FF2B5EF4-FFF2-40B4-BE49-F238E27FC236}">
              <a16:creationId xmlns:a16="http://schemas.microsoft.com/office/drawing/2014/main" id="{9F0A4637-B909-4688-86A4-FA1E368B4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31" name="Picture 30">
          <a:extLst>
            <a:ext uri="{FF2B5EF4-FFF2-40B4-BE49-F238E27FC236}">
              <a16:creationId xmlns:a16="http://schemas.microsoft.com/office/drawing/2014/main" id="{A9DB4C70-7A09-4E10-9F47-0774E37C9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32" name="Picture 31">
          <a:extLst>
            <a:ext uri="{FF2B5EF4-FFF2-40B4-BE49-F238E27FC236}">
              <a16:creationId xmlns:a16="http://schemas.microsoft.com/office/drawing/2014/main" id="{A3F5F09D-5F4F-4B8F-B848-4D81EB2E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0240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33" name="Picture 32">
          <a:extLst>
            <a:ext uri="{FF2B5EF4-FFF2-40B4-BE49-F238E27FC236}">
              <a16:creationId xmlns:a16="http://schemas.microsoft.com/office/drawing/2014/main" id="{77D7CCD5-AAE9-44CC-A97B-4ED6A3337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34" name="Picture 33">
          <a:extLst>
            <a:ext uri="{FF2B5EF4-FFF2-40B4-BE49-F238E27FC236}">
              <a16:creationId xmlns:a16="http://schemas.microsoft.com/office/drawing/2014/main" id="{DB477376-4DF6-49E9-A250-2C6F16E88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35" name="Picture 34">
          <a:extLst>
            <a:ext uri="{FF2B5EF4-FFF2-40B4-BE49-F238E27FC236}">
              <a16:creationId xmlns:a16="http://schemas.microsoft.com/office/drawing/2014/main" id="{12596F34-1499-4F24-A925-F7F6FB61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36" name="Picture 35">
          <a:extLst>
            <a:ext uri="{FF2B5EF4-FFF2-40B4-BE49-F238E27FC236}">
              <a16:creationId xmlns:a16="http://schemas.microsoft.com/office/drawing/2014/main" id="{4D370EFA-1A48-4E34-A388-D36C8D0D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E86CB5C7-B2DF-4554-B5F9-9EF1A4C7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3804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255277</xdr:colOff>
      <xdr:row>33</xdr:row>
      <xdr:rowOff>51595</xdr:rowOff>
    </xdr:from>
    <xdr:ext cx="3935913" cy="3952441"/>
    <xdr:pic>
      <xdr:nvPicPr>
        <xdr:cNvPr id="3" name="Picture 2">
          <a:extLst>
            <a:ext uri="{FF2B5EF4-FFF2-40B4-BE49-F238E27FC236}">
              <a16:creationId xmlns:a16="http://schemas.microsoft.com/office/drawing/2014/main" id="{0F17780A-60F4-4251-8E15-CEDCE501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7" y="9073131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4" name="Picture 3">
          <a:extLst>
            <a:ext uri="{FF2B5EF4-FFF2-40B4-BE49-F238E27FC236}">
              <a16:creationId xmlns:a16="http://schemas.microsoft.com/office/drawing/2014/main" id="{D3F6AE95-71F1-43C6-9EAA-ACD684F89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60870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5" name="Picture 4">
          <a:extLst>
            <a:ext uri="{FF2B5EF4-FFF2-40B4-BE49-F238E27FC236}">
              <a16:creationId xmlns:a16="http://schemas.microsoft.com/office/drawing/2014/main" id="{B1A19DC7-1AB0-4CE4-A2F0-C6657A438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2304412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6" name="Picture 5">
          <a:extLst>
            <a:ext uri="{FF2B5EF4-FFF2-40B4-BE49-F238E27FC236}">
              <a16:creationId xmlns:a16="http://schemas.microsoft.com/office/drawing/2014/main" id="{B1CE6FAE-C036-439B-9652-6DED203C2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0118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8" name="Picture 7">
          <a:extLst>
            <a:ext uri="{FF2B5EF4-FFF2-40B4-BE49-F238E27FC236}">
              <a16:creationId xmlns:a16="http://schemas.microsoft.com/office/drawing/2014/main" id="{0FBE2ABE-F6F8-426C-A4E9-581423D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439153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9" name="Picture 8">
          <a:extLst>
            <a:ext uri="{FF2B5EF4-FFF2-40B4-BE49-F238E27FC236}">
              <a16:creationId xmlns:a16="http://schemas.microsoft.com/office/drawing/2014/main" id="{00746F9A-F600-487A-B0C8-EF25DA53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5107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10" name="Picture 9">
          <a:extLst>
            <a:ext uri="{FF2B5EF4-FFF2-40B4-BE49-F238E27FC236}">
              <a16:creationId xmlns:a16="http://schemas.microsoft.com/office/drawing/2014/main" id="{F471409A-F60F-4F4A-9FF6-FEB876378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404953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0" name="Picture 19">
          <a:extLst>
            <a:ext uri="{FF2B5EF4-FFF2-40B4-BE49-F238E27FC236}">
              <a16:creationId xmlns:a16="http://schemas.microsoft.com/office/drawing/2014/main" id="{3FDB4527-B5D4-471D-B463-A521A904D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237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1" name="Picture 20">
          <a:extLst>
            <a:ext uri="{FF2B5EF4-FFF2-40B4-BE49-F238E27FC236}">
              <a16:creationId xmlns:a16="http://schemas.microsoft.com/office/drawing/2014/main" id="{13FD407F-0E63-43DC-9AE8-180BE187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22" name="Picture 21">
          <a:extLst>
            <a:ext uri="{FF2B5EF4-FFF2-40B4-BE49-F238E27FC236}">
              <a16:creationId xmlns:a16="http://schemas.microsoft.com/office/drawing/2014/main" id="{6826CE09-1D77-4554-A00B-CFF2FAF67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23" name="Picture 22">
          <a:extLst>
            <a:ext uri="{FF2B5EF4-FFF2-40B4-BE49-F238E27FC236}">
              <a16:creationId xmlns:a16="http://schemas.microsoft.com/office/drawing/2014/main" id="{A73D3E7A-0F99-4AD6-BB2C-AEEEBDFB5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282491</xdr:colOff>
      <xdr:row>120</xdr:row>
      <xdr:rowOff>146845</xdr:rowOff>
    </xdr:from>
    <xdr:ext cx="3935913" cy="3952441"/>
    <xdr:pic>
      <xdr:nvPicPr>
        <xdr:cNvPr id="24" name="Picture 23">
          <a:extLst>
            <a:ext uri="{FF2B5EF4-FFF2-40B4-BE49-F238E27FC236}">
              <a16:creationId xmlns:a16="http://schemas.microsoft.com/office/drawing/2014/main" id="{68C130CE-D433-4AE1-AF4A-E95925B80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62965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25" name="Picture 24">
          <a:extLst>
            <a:ext uri="{FF2B5EF4-FFF2-40B4-BE49-F238E27FC236}">
              <a16:creationId xmlns:a16="http://schemas.microsoft.com/office/drawing/2014/main" id="{889032D8-A06B-41F9-9EC9-76D1DEA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26" name="Picture 25">
          <a:extLst>
            <a:ext uri="{FF2B5EF4-FFF2-40B4-BE49-F238E27FC236}">
              <a16:creationId xmlns:a16="http://schemas.microsoft.com/office/drawing/2014/main" id="{7981DF3D-B8EF-4010-9862-B0FD57AF1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27" name="Picture 26">
          <a:extLst>
            <a:ext uri="{FF2B5EF4-FFF2-40B4-BE49-F238E27FC236}">
              <a16:creationId xmlns:a16="http://schemas.microsoft.com/office/drawing/2014/main" id="{4ACC6B33-D6D6-47B8-9378-5F5DBB062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28" name="Picture 27">
          <a:extLst>
            <a:ext uri="{FF2B5EF4-FFF2-40B4-BE49-F238E27FC236}">
              <a16:creationId xmlns:a16="http://schemas.microsoft.com/office/drawing/2014/main" id="{7A177A97-624A-4CE4-BA1B-F4E3A4DD6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9" name="Picture 28">
          <a:extLst>
            <a:ext uri="{FF2B5EF4-FFF2-40B4-BE49-F238E27FC236}">
              <a16:creationId xmlns:a16="http://schemas.microsoft.com/office/drawing/2014/main" id="{AFF41755-9628-45FA-ACCA-A85CF3249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30" name="Picture 29">
          <a:extLst>
            <a:ext uri="{FF2B5EF4-FFF2-40B4-BE49-F238E27FC236}">
              <a16:creationId xmlns:a16="http://schemas.microsoft.com/office/drawing/2014/main" id="{467B6718-CF0C-42C8-9D29-CA0EAC711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31" name="Picture 30">
          <a:extLst>
            <a:ext uri="{FF2B5EF4-FFF2-40B4-BE49-F238E27FC236}">
              <a16:creationId xmlns:a16="http://schemas.microsoft.com/office/drawing/2014/main" id="{C3C5435F-D43C-47E3-B709-19A01B164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32" name="Picture 31">
          <a:extLst>
            <a:ext uri="{FF2B5EF4-FFF2-40B4-BE49-F238E27FC236}">
              <a16:creationId xmlns:a16="http://schemas.microsoft.com/office/drawing/2014/main" id="{056EB664-3CF8-45E6-9342-DBDEC38FE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0240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33" name="Picture 32">
          <a:extLst>
            <a:ext uri="{FF2B5EF4-FFF2-40B4-BE49-F238E27FC236}">
              <a16:creationId xmlns:a16="http://schemas.microsoft.com/office/drawing/2014/main" id="{33298714-91B7-4344-85AF-9A784EF35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34" name="Picture 33">
          <a:extLst>
            <a:ext uri="{FF2B5EF4-FFF2-40B4-BE49-F238E27FC236}">
              <a16:creationId xmlns:a16="http://schemas.microsoft.com/office/drawing/2014/main" id="{59F26F1E-C202-4BCE-8402-3DB21D5DA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35" name="Picture 34">
          <a:extLst>
            <a:ext uri="{FF2B5EF4-FFF2-40B4-BE49-F238E27FC236}">
              <a16:creationId xmlns:a16="http://schemas.microsoft.com/office/drawing/2014/main" id="{3101207D-9D54-46AA-8DE4-DAECD9C9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36" name="Picture 35">
          <a:extLst>
            <a:ext uri="{FF2B5EF4-FFF2-40B4-BE49-F238E27FC236}">
              <a16:creationId xmlns:a16="http://schemas.microsoft.com/office/drawing/2014/main" id="{97DDED6B-C885-43D9-96FF-D695A1B2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1B85971C-7F13-4601-A17E-32D5C147F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3804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3" name="Picture 2">
          <a:extLst>
            <a:ext uri="{FF2B5EF4-FFF2-40B4-BE49-F238E27FC236}">
              <a16:creationId xmlns:a16="http://schemas.microsoft.com/office/drawing/2014/main" id="{94800097-9506-427C-B15C-AED5CA08C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916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4" name="Picture 3">
          <a:extLst>
            <a:ext uri="{FF2B5EF4-FFF2-40B4-BE49-F238E27FC236}">
              <a16:creationId xmlns:a16="http://schemas.microsoft.com/office/drawing/2014/main" id="{DB8426F9-8D62-4961-9DA7-BCAF53F8D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608706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5" name="Picture 4">
          <a:extLst>
            <a:ext uri="{FF2B5EF4-FFF2-40B4-BE49-F238E27FC236}">
              <a16:creationId xmlns:a16="http://schemas.microsoft.com/office/drawing/2014/main" id="{D55CE3E5-E777-462F-9C4B-49BA4C47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2304412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7" name="Picture 6">
          <a:extLst>
            <a:ext uri="{FF2B5EF4-FFF2-40B4-BE49-F238E27FC236}">
              <a16:creationId xmlns:a16="http://schemas.microsoft.com/office/drawing/2014/main" id="{D0B6C889-1013-4A7A-8456-3A13D82F4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69582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8" name="Picture 7">
          <a:extLst>
            <a:ext uri="{FF2B5EF4-FFF2-40B4-BE49-F238E27FC236}">
              <a16:creationId xmlns:a16="http://schemas.microsoft.com/office/drawing/2014/main" id="{9492BBB4-9282-4863-98CF-646914A5B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439153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9" name="Picture 8">
          <a:extLst>
            <a:ext uri="{FF2B5EF4-FFF2-40B4-BE49-F238E27FC236}">
              <a16:creationId xmlns:a16="http://schemas.microsoft.com/office/drawing/2014/main" id="{89CA9879-EE39-49B6-A98E-EC9F5DEF7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5107810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10" name="Picture 9">
          <a:extLst>
            <a:ext uri="{FF2B5EF4-FFF2-40B4-BE49-F238E27FC236}">
              <a16:creationId xmlns:a16="http://schemas.microsoft.com/office/drawing/2014/main" id="{DAF7C761-D91C-4843-8A1E-DE37BA9C8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404953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449036</xdr:colOff>
      <xdr:row>122</xdr:row>
      <xdr:rowOff>149679</xdr:rowOff>
    </xdr:from>
    <xdr:ext cx="3935913" cy="3952441"/>
    <xdr:pic>
      <xdr:nvPicPr>
        <xdr:cNvPr id="20" name="Picture 19">
          <a:extLst>
            <a:ext uri="{FF2B5EF4-FFF2-40B4-BE49-F238E27FC236}">
              <a16:creationId xmlns:a16="http://schemas.microsoft.com/office/drawing/2014/main" id="{675FA3E9-5250-4DAB-855B-0C2EC01A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6" y="30656893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1" name="Picture 20">
          <a:extLst>
            <a:ext uri="{FF2B5EF4-FFF2-40B4-BE49-F238E27FC236}">
              <a16:creationId xmlns:a16="http://schemas.microsoft.com/office/drawing/2014/main" id="{876822DE-ECA4-402C-9566-CEF037332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38237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22" name="Picture 21">
          <a:extLst>
            <a:ext uri="{FF2B5EF4-FFF2-40B4-BE49-F238E27FC236}">
              <a16:creationId xmlns:a16="http://schemas.microsoft.com/office/drawing/2014/main" id="{55994437-7E10-4DC1-B17D-F59B06DCF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23" name="Picture 22">
          <a:extLst>
            <a:ext uri="{FF2B5EF4-FFF2-40B4-BE49-F238E27FC236}">
              <a16:creationId xmlns:a16="http://schemas.microsoft.com/office/drawing/2014/main" id="{62580E11-2FC8-4A62-A60A-B7DF3E67F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24" name="Picture 23">
          <a:extLst>
            <a:ext uri="{FF2B5EF4-FFF2-40B4-BE49-F238E27FC236}">
              <a16:creationId xmlns:a16="http://schemas.microsoft.com/office/drawing/2014/main" id="{0733624E-08CE-4F44-90DF-B7A8E095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282491</xdr:colOff>
      <xdr:row>120</xdr:row>
      <xdr:rowOff>146845</xdr:rowOff>
    </xdr:from>
    <xdr:ext cx="3935913" cy="3952441"/>
    <xdr:pic>
      <xdr:nvPicPr>
        <xdr:cNvPr id="25" name="Picture 24">
          <a:extLst>
            <a:ext uri="{FF2B5EF4-FFF2-40B4-BE49-F238E27FC236}">
              <a16:creationId xmlns:a16="http://schemas.microsoft.com/office/drawing/2014/main" id="{F1872803-91AB-4239-A9AC-95F7B174B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30062965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26" name="Picture 25">
          <a:extLst>
            <a:ext uri="{FF2B5EF4-FFF2-40B4-BE49-F238E27FC236}">
              <a16:creationId xmlns:a16="http://schemas.microsoft.com/office/drawing/2014/main" id="{92997CF0-4183-4365-B3DC-A7C0B3F62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27" name="Picture 26">
          <a:extLst>
            <a:ext uri="{FF2B5EF4-FFF2-40B4-BE49-F238E27FC236}">
              <a16:creationId xmlns:a16="http://schemas.microsoft.com/office/drawing/2014/main" id="{5DA59FD0-5870-4A12-9C8E-C0C0091B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28" name="Picture 27">
          <a:extLst>
            <a:ext uri="{FF2B5EF4-FFF2-40B4-BE49-F238E27FC236}">
              <a16:creationId xmlns:a16="http://schemas.microsoft.com/office/drawing/2014/main" id="{80D1B19B-0B5F-4CA4-8B9F-066F08236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29" name="Picture 28">
          <a:extLst>
            <a:ext uri="{FF2B5EF4-FFF2-40B4-BE49-F238E27FC236}">
              <a16:creationId xmlns:a16="http://schemas.microsoft.com/office/drawing/2014/main" id="{3B3D0F4D-992C-4BDA-8761-0A049CA4A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33</xdr:row>
      <xdr:rowOff>107929</xdr:rowOff>
    </xdr:from>
    <xdr:ext cx="3935913" cy="3952441"/>
    <xdr:pic>
      <xdr:nvPicPr>
        <xdr:cNvPr id="30" name="Picture 29">
          <a:extLst>
            <a:ext uri="{FF2B5EF4-FFF2-40B4-BE49-F238E27FC236}">
              <a16:creationId xmlns:a16="http://schemas.microsoft.com/office/drawing/2014/main" id="{AD84E2EC-E147-404C-AD5E-AD115A480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92023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62</xdr:row>
      <xdr:rowOff>107929</xdr:rowOff>
    </xdr:from>
    <xdr:ext cx="3935913" cy="3952441"/>
    <xdr:pic>
      <xdr:nvPicPr>
        <xdr:cNvPr id="31" name="Picture 30">
          <a:extLst>
            <a:ext uri="{FF2B5EF4-FFF2-40B4-BE49-F238E27FC236}">
              <a16:creationId xmlns:a16="http://schemas.microsoft.com/office/drawing/2014/main" id="{930AC846-8E61-49B7-B06A-DEDCC5F8B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16117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91</xdr:row>
      <xdr:rowOff>107929</xdr:rowOff>
    </xdr:from>
    <xdr:ext cx="3935913" cy="3952441"/>
    <xdr:pic>
      <xdr:nvPicPr>
        <xdr:cNvPr id="32" name="Picture 31">
          <a:extLst>
            <a:ext uri="{FF2B5EF4-FFF2-40B4-BE49-F238E27FC236}">
              <a16:creationId xmlns:a16="http://schemas.microsoft.com/office/drawing/2014/main" id="{D6943CA7-8F5A-4F88-A704-A101FCD3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230707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120</xdr:row>
      <xdr:rowOff>107929</xdr:rowOff>
    </xdr:from>
    <xdr:ext cx="3935913" cy="3952441"/>
    <xdr:pic>
      <xdr:nvPicPr>
        <xdr:cNvPr id="33" name="Picture 32">
          <a:extLst>
            <a:ext uri="{FF2B5EF4-FFF2-40B4-BE49-F238E27FC236}">
              <a16:creationId xmlns:a16="http://schemas.microsoft.com/office/drawing/2014/main" id="{B8A7FCC1-4D2F-4078-B856-256252874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00240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149</xdr:row>
      <xdr:rowOff>107929</xdr:rowOff>
    </xdr:from>
    <xdr:ext cx="3935913" cy="3952441"/>
    <xdr:pic>
      <xdr:nvPicPr>
        <xdr:cNvPr id="34" name="Picture 33">
          <a:extLst>
            <a:ext uri="{FF2B5EF4-FFF2-40B4-BE49-F238E27FC236}">
              <a16:creationId xmlns:a16="http://schemas.microsoft.com/office/drawing/2014/main" id="{68BCD31F-CD08-430D-9CCB-F89D71E7F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3697729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178</xdr:row>
      <xdr:rowOff>107929</xdr:rowOff>
    </xdr:from>
    <xdr:ext cx="3935913" cy="3952441"/>
    <xdr:pic>
      <xdr:nvPicPr>
        <xdr:cNvPr id="35" name="Picture 34">
          <a:extLst>
            <a:ext uri="{FF2B5EF4-FFF2-40B4-BE49-F238E27FC236}">
              <a16:creationId xmlns:a16="http://schemas.microsoft.com/office/drawing/2014/main" id="{88544C09-905D-466B-82DB-D23772A4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43930549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207</xdr:row>
      <xdr:rowOff>107929</xdr:rowOff>
    </xdr:from>
    <xdr:ext cx="3935913" cy="3952441"/>
    <xdr:pic>
      <xdr:nvPicPr>
        <xdr:cNvPr id="36" name="Picture 35">
          <a:extLst>
            <a:ext uri="{FF2B5EF4-FFF2-40B4-BE49-F238E27FC236}">
              <a16:creationId xmlns:a16="http://schemas.microsoft.com/office/drawing/2014/main" id="{83F10E67-9359-4170-B726-E14B29377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1083824"/>
          <a:ext cx="3935913" cy="3952441"/>
        </a:xfrm>
        <a:prstGeom prst="rect">
          <a:avLst/>
        </a:prstGeom>
      </xdr:spPr>
    </xdr:pic>
    <xdr:clientData/>
  </xdr:oneCellAnchor>
  <xdr:oneCellAnchor>
    <xdr:from>
      <xdr:col>0</xdr:col>
      <xdr:colOff>286301</xdr:colOff>
      <xdr:row>236</xdr:row>
      <xdr:rowOff>107929</xdr:rowOff>
    </xdr:from>
    <xdr:ext cx="3935913" cy="3952441"/>
    <xdr:pic>
      <xdr:nvPicPr>
        <xdr:cNvPr id="37" name="Picture 36">
          <a:extLst>
            <a:ext uri="{FF2B5EF4-FFF2-40B4-BE49-F238E27FC236}">
              <a16:creationId xmlns:a16="http://schemas.microsoft.com/office/drawing/2014/main" id="{9C7AE380-41BA-42D9-9AED-F69BB3565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491" y="5795134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62"/>
  <sheetViews>
    <sheetView topLeftCell="A58" zoomScale="70" zoomScaleNormal="70" workbookViewId="0">
      <pane xSplit="3" topLeftCell="D1" activePane="topRight" state="frozen"/>
      <selection pane="topRight" activeCell="A233" sqref="A233:C235"/>
    </sheetView>
  </sheetViews>
  <sheetFormatPr defaultColWidth="8.88671875" defaultRowHeight="21" x14ac:dyDescent="0.4"/>
  <cols>
    <col min="1" max="1" width="12.33203125" style="105" customWidth="1"/>
    <col min="2" max="2" width="8.88671875" style="105"/>
    <col min="3" max="3" width="19.6640625" style="105" customWidth="1"/>
    <col min="4" max="9" width="6.44140625" style="32" customWidth="1"/>
    <col min="10" max="10" width="3.6640625" style="32" customWidth="1"/>
    <col min="11" max="16" width="6.44140625" style="32" customWidth="1"/>
    <col min="17" max="17" width="3.6640625" style="32" customWidth="1"/>
    <col min="18" max="23" width="6.44140625" style="32" customWidth="1"/>
    <col min="24" max="24" width="3.6640625" style="32" customWidth="1"/>
    <col min="25" max="25" width="7.88671875" style="32" bestFit="1" customWidth="1"/>
    <col min="26" max="30" width="6.44140625" style="32" customWidth="1"/>
    <col min="31" max="31" width="3.6640625" style="32" customWidth="1"/>
    <col min="32" max="37" width="6.44140625" style="32" customWidth="1"/>
    <col min="38" max="38" width="3.6640625" style="32" customWidth="1"/>
    <col min="39" max="44" width="6.44140625" style="32" customWidth="1"/>
    <col min="45" max="45" width="4" style="32" customWidth="1"/>
    <col min="46" max="16384" width="8.88671875" style="32"/>
  </cols>
  <sheetData>
    <row r="1" spans="1:46" ht="14.4" customHeight="1" x14ac:dyDescent="0.3">
      <c r="A1" s="128" t="s">
        <v>46</v>
      </c>
      <c r="B1" s="129"/>
      <c r="C1" s="129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4"/>
      <c r="AT1" s="34"/>
    </row>
    <row r="2" spans="1:46" ht="21" customHeight="1" x14ac:dyDescent="0.3">
      <c r="A2" s="130"/>
      <c r="B2" s="131"/>
      <c r="C2" s="131"/>
      <c r="D2" s="134" t="s">
        <v>0</v>
      </c>
      <c r="E2" s="126"/>
      <c r="F2" s="126"/>
      <c r="G2" s="126"/>
      <c r="H2" s="126"/>
      <c r="I2" s="127"/>
      <c r="J2" s="123"/>
      <c r="K2" s="134" t="s">
        <v>1</v>
      </c>
      <c r="L2" s="126"/>
      <c r="M2" s="126"/>
      <c r="N2" s="126"/>
      <c r="O2" s="126"/>
      <c r="P2" s="127"/>
      <c r="Q2" s="123"/>
      <c r="R2" s="134" t="s">
        <v>2</v>
      </c>
      <c r="S2" s="126"/>
      <c r="T2" s="126"/>
      <c r="U2" s="126"/>
      <c r="V2" s="126"/>
      <c r="W2" s="127"/>
      <c r="X2" s="123"/>
      <c r="Y2" s="134" t="s">
        <v>3</v>
      </c>
      <c r="Z2" s="126"/>
      <c r="AA2" s="126"/>
      <c r="AB2" s="126"/>
      <c r="AC2" s="126"/>
      <c r="AD2" s="127"/>
      <c r="AE2" s="123"/>
      <c r="AF2" s="134" t="s">
        <v>4</v>
      </c>
      <c r="AG2" s="126"/>
      <c r="AH2" s="126"/>
      <c r="AI2" s="126"/>
      <c r="AJ2" s="126"/>
      <c r="AK2" s="127"/>
      <c r="AL2" s="8"/>
      <c r="AM2" s="134" t="s">
        <v>5</v>
      </c>
      <c r="AN2" s="126"/>
      <c r="AO2" s="126"/>
      <c r="AP2" s="126"/>
      <c r="AQ2" s="126"/>
      <c r="AR2" s="127"/>
      <c r="AS2" s="55"/>
      <c r="AT2" s="34"/>
    </row>
    <row r="3" spans="1:46" ht="22.95" customHeight="1" x14ac:dyDescent="0.3">
      <c r="A3" s="132"/>
      <c r="B3" s="133"/>
      <c r="C3" s="133"/>
      <c r="D3" s="99" t="s">
        <v>6</v>
      </c>
      <c r="E3" s="49" t="s">
        <v>7</v>
      </c>
      <c r="F3" s="49" t="s">
        <v>8</v>
      </c>
      <c r="G3" s="49" t="s">
        <v>9</v>
      </c>
      <c r="H3" s="49" t="s">
        <v>10</v>
      </c>
      <c r="I3" s="49" t="s">
        <v>11</v>
      </c>
      <c r="J3" s="8"/>
      <c r="K3" s="99" t="s">
        <v>6</v>
      </c>
      <c r="L3" s="49" t="s">
        <v>7</v>
      </c>
      <c r="M3" s="49" t="s">
        <v>8</v>
      </c>
      <c r="N3" s="49" t="s">
        <v>9</v>
      </c>
      <c r="O3" s="49" t="s">
        <v>10</v>
      </c>
      <c r="P3" s="49" t="s">
        <v>11</v>
      </c>
      <c r="Q3" s="8"/>
      <c r="R3" s="99" t="s">
        <v>6</v>
      </c>
      <c r="S3" s="49" t="s">
        <v>7</v>
      </c>
      <c r="T3" s="49" t="s">
        <v>8</v>
      </c>
      <c r="U3" s="49" t="s">
        <v>9</v>
      </c>
      <c r="V3" s="49" t="s">
        <v>10</v>
      </c>
      <c r="W3" s="49" t="s">
        <v>11</v>
      </c>
      <c r="X3" s="8"/>
      <c r="Y3" s="99" t="s">
        <v>6</v>
      </c>
      <c r="Z3" s="49" t="s">
        <v>7</v>
      </c>
      <c r="AA3" s="49" t="s">
        <v>8</v>
      </c>
      <c r="AB3" s="49" t="s">
        <v>9</v>
      </c>
      <c r="AC3" s="49" t="s">
        <v>10</v>
      </c>
      <c r="AD3" s="49" t="s">
        <v>11</v>
      </c>
      <c r="AE3" s="8"/>
      <c r="AF3" s="99" t="s">
        <v>6</v>
      </c>
      <c r="AG3" s="49" t="s">
        <v>7</v>
      </c>
      <c r="AH3" s="49" t="s">
        <v>8</v>
      </c>
      <c r="AI3" s="49" t="s">
        <v>9</v>
      </c>
      <c r="AJ3" s="49" t="s">
        <v>10</v>
      </c>
      <c r="AK3" s="49" t="s">
        <v>11</v>
      </c>
      <c r="AL3" s="8"/>
      <c r="AM3" s="99" t="s">
        <v>12</v>
      </c>
      <c r="AN3" s="49" t="s">
        <v>7</v>
      </c>
      <c r="AO3" s="49" t="s">
        <v>8</v>
      </c>
      <c r="AP3" s="49" t="s">
        <v>9</v>
      </c>
      <c r="AQ3" s="49" t="s">
        <v>10</v>
      </c>
      <c r="AR3" s="49" t="s">
        <v>11</v>
      </c>
      <c r="AS3" s="55"/>
      <c r="AT3" s="34"/>
    </row>
    <row r="4" spans="1:46" ht="18" customHeight="1" x14ac:dyDescent="0.3">
      <c r="A4" s="125" t="s">
        <v>43</v>
      </c>
      <c r="B4" s="126"/>
      <c r="C4" s="127"/>
      <c r="D4" s="50">
        <v>0.12361111111111112</v>
      </c>
      <c r="E4" s="50">
        <v>0.20138888888888887</v>
      </c>
      <c r="F4" s="50">
        <v>0.22500000000000001</v>
      </c>
      <c r="G4" s="50">
        <v>0.21041666666666667</v>
      </c>
      <c r="H4" s="50"/>
      <c r="I4" s="50"/>
      <c r="J4" s="8"/>
      <c r="K4" s="49">
        <v>2</v>
      </c>
      <c r="L4" s="49">
        <v>0</v>
      </c>
      <c r="M4" s="49">
        <v>2</v>
      </c>
      <c r="N4" s="49">
        <v>2</v>
      </c>
      <c r="O4" s="49"/>
      <c r="P4" s="49"/>
      <c r="Q4" s="8"/>
      <c r="R4" s="49">
        <v>24</v>
      </c>
      <c r="S4" s="49">
        <v>32</v>
      </c>
      <c r="T4" s="49">
        <v>37</v>
      </c>
      <c r="U4" s="49">
        <v>31</v>
      </c>
      <c r="V4" s="49"/>
      <c r="W4" s="49"/>
      <c r="X4" s="8"/>
      <c r="Y4" s="50">
        <v>5.6250000000000001E-2</v>
      </c>
      <c r="Z4" s="50">
        <v>8.5416666666666655E-2</v>
      </c>
      <c r="AA4" s="50">
        <v>6.3888888888888884E-2</v>
      </c>
      <c r="AB4" s="50">
        <v>0.1125</v>
      </c>
      <c r="AC4" s="50"/>
      <c r="AD4" s="50"/>
      <c r="AE4" s="8"/>
      <c r="AF4" s="49">
        <v>1</v>
      </c>
      <c r="AG4" s="49">
        <v>1</v>
      </c>
      <c r="AH4" s="49">
        <v>1</v>
      </c>
      <c r="AI4" s="49">
        <v>1</v>
      </c>
      <c r="AJ4" s="49"/>
      <c r="AK4" s="49"/>
      <c r="AL4" s="8"/>
      <c r="AM4" s="49">
        <v>0</v>
      </c>
      <c r="AN4" s="49">
        <v>1</v>
      </c>
      <c r="AO4" s="49">
        <v>0</v>
      </c>
      <c r="AP4" s="49">
        <v>0</v>
      </c>
      <c r="AQ4" s="49">
        <v>0</v>
      </c>
      <c r="AR4" s="49">
        <v>0</v>
      </c>
      <c r="AS4" s="55"/>
      <c r="AT4" s="34"/>
    </row>
    <row r="5" spans="1:46" ht="18" customHeight="1" x14ac:dyDescent="0.3">
      <c r="A5" s="125" t="s">
        <v>44</v>
      </c>
      <c r="B5" s="126"/>
      <c r="C5" s="127"/>
      <c r="D5" s="50">
        <v>0.15833333333333333</v>
      </c>
      <c r="E5" s="50">
        <v>0.11875000000000001</v>
      </c>
      <c r="F5" s="50">
        <v>0.14652777777777778</v>
      </c>
      <c r="G5" s="50"/>
      <c r="H5" s="50">
        <v>4.9305555555555554E-2</v>
      </c>
      <c r="I5" s="50"/>
      <c r="J5" s="8"/>
      <c r="K5" s="49">
        <v>2</v>
      </c>
      <c r="L5" s="49">
        <v>1</v>
      </c>
      <c r="M5" s="49">
        <v>2</v>
      </c>
      <c r="N5" s="49"/>
      <c r="O5" s="49">
        <v>0</v>
      </c>
      <c r="P5" s="49"/>
      <c r="Q5" s="8"/>
      <c r="R5" s="49">
        <v>20</v>
      </c>
      <c r="S5" s="49">
        <v>20</v>
      </c>
      <c r="T5" s="49">
        <v>19</v>
      </c>
      <c r="U5" s="49"/>
      <c r="V5" s="49">
        <v>5</v>
      </c>
      <c r="W5" s="49"/>
      <c r="X5" s="8"/>
      <c r="Y5" s="50">
        <v>5.6944444444444443E-2</v>
      </c>
      <c r="Z5" s="50">
        <v>4.7222222222222221E-2</v>
      </c>
      <c r="AA5" s="50">
        <v>6.0416666666666667E-2</v>
      </c>
      <c r="AB5" s="50"/>
      <c r="AC5" s="50">
        <v>1.8055555555555557E-2</v>
      </c>
      <c r="AD5" s="50"/>
      <c r="AE5" s="8"/>
      <c r="AF5" s="49">
        <v>0.75</v>
      </c>
      <c r="AG5" s="49">
        <v>0.75</v>
      </c>
      <c r="AH5" s="49">
        <v>0.75</v>
      </c>
      <c r="AI5" s="49">
        <v>0</v>
      </c>
      <c r="AJ5" s="49">
        <v>0.5</v>
      </c>
      <c r="AK5" s="49"/>
      <c r="AL5" s="8"/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55"/>
      <c r="AT5" s="34"/>
    </row>
    <row r="6" spans="1:46" ht="18" customHeight="1" x14ac:dyDescent="0.3">
      <c r="A6" s="125" t="s">
        <v>45</v>
      </c>
      <c r="B6" s="126"/>
      <c r="C6" s="127"/>
      <c r="D6" s="50"/>
      <c r="E6" s="50"/>
      <c r="F6" s="50"/>
      <c r="G6" s="50"/>
      <c r="H6" s="50"/>
      <c r="I6" s="50"/>
      <c r="J6" s="8"/>
      <c r="K6" s="49"/>
      <c r="L6" s="49"/>
      <c r="M6" s="49"/>
      <c r="N6" s="49"/>
      <c r="O6" s="49"/>
      <c r="P6" s="49"/>
      <c r="Q6" s="8"/>
      <c r="R6" s="49"/>
      <c r="S6" s="49"/>
      <c r="T6" s="49"/>
      <c r="U6" s="49"/>
      <c r="V6" s="49"/>
      <c r="W6" s="49"/>
      <c r="X6" s="8"/>
      <c r="Y6" s="50"/>
      <c r="Z6" s="50"/>
      <c r="AA6" s="50"/>
      <c r="AB6" s="50"/>
      <c r="AC6" s="50"/>
      <c r="AD6" s="50"/>
      <c r="AE6" s="8"/>
      <c r="AF6" s="49"/>
      <c r="AG6" s="49"/>
      <c r="AH6" s="49"/>
      <c r="AI6" s="49"/>
      <c r="AJ6" s="49"/>
      <c r="AK6" s="49"/>
      <c r="AL6" s="8"/>
      <c r="AM6" s="49">
        <v>0</v>
      </c>
      <c r="AN6" s="49">
        <v>0</v>
      </c>
      <c r="AO6" s="49">
        <v>0</v>
      </c>
      <c r="AP6" s="49">
        <v>0</v>
      </c>
      <c r="AQ6" s="49">
        <v>0</v>
      </c>
      <c r="AR6" s="49">
        <v>0</v>
      </c>
      <c r="AS6" s="55"/>
      <c r="AT6" s="34"/>
    </row>
    <row r="7" spans="1:46" ht="18" customHeight="1" x14ac:dyDescent="0.3">
      <c r="A7" s="125" t="s">
        <v>47</v>
      </c>
      <c r="B7" s="126"/>
      <c r="C7" s="127"/>
      <c r="D7" s="50">
        <v>0.27361111111111108</v>
      </c>
      <c r="E7" s="50">
        <v>0.25208333333333333</v>
      </c>
      <c r="F7" s="50">
        <v>0.27708333333333335</v>
      </c>
      <c r="G7" s="50">
        <v>0.25625000000000003</v>
      </c>
      <c r="H7" s="50">
        <v>0.19652777777777777</v>
      </c>
      <c r="I7" s="50"/>
      <c r="J7" s="8"/>
      <c r="K7" s="49">
        <v>6</v>
      </c>
      <c r="L7" s="49">
        <v>4</v>
      </c>
      <c r="M7" s="49">
        <v>6</v>
      </c>
      <c r="N7" s="49">
        <v>5</v>
      </c>
      <c r="O7" s="49">
        <v>1</v>
      </c>
      <c r="P7" s="49"/>
      <c r="Q7" s="8"/>
      <c r="R7" s="49">
        <v>48</v>
      </c>
      <c r="S7" s="49">
        <v>47</v>
      </c>
      <c r="T7" s="49">
        <v>38</v>
      </c>
      <c r="U7" s="49">
        <v>42</v>
      </c>
      <c r="V7" s="49">
        <v>37</v>
      </c>
      <c r="W7" s="49"/>
      <c r="X7" s="8"/>
      <c r="Y7" s="50">
        <v>0.17430555555555557</v>
      </c>
      <c r="Z7" s="50">
        <v>0.17777777777777778</v>
      </c>
      <c r="AA7" s="50">
        <v>0.13055555555555556</v>
      </c>
      <c r="AB7" s="50">
        <v>0.12083333333333333</v>
      </c>
      <c r="AC7" s="50">
        <v>9.6527777777777768E-2</v>
      </c>
      <c r="AD7" s="50"/>
      <c r="AE7" s="8"/>
      <c r="AF7" s="49">
        <v>1</v>
      </c>
      <c r="AG7" s="49">
        <v>1</v>
      </c>
      <c r="AH7" s="49">
        <v>1</v>
      </c>
      <c r="AI7" s="49">
        <v>1</v>
      </c>
      <c r="AJ7" s="49">
        <v>1</v>
      </c>
      <c r="AK7" s="49"/>
      <c r="AL7" s="8"/>
      <c r="AM7" s="49">
        <v>1</v>
      </c>
      <c r="AN7" s="49">
        <v>3</v>
      </c>
      <c r="AO7" s="49">
        <v>2</v>
      </c>
      <c r="AP7" s="49">
        <v>1</v>
      </c>
      <c r="AQ7" s="49">
        <v>0</v>
      </c>
      <c r="AR7" s="49">
        <v>0</v>
      </c>
      <c r="AS7" s="55"/>
      <c r="AT7" s="34"/>
    </row>
    <row r="8" spans="1:46" ht="18" customHeight="1" x14ac:dyDescent="0.3">
      <c r="A8" s="125" t="s">
        <v>48</v>
      </c>
      <c r="B8" s="126"/>
      <c r="C8" s="127"/>
      <c r="D8" s="50">
        <v>0.2388888888888889</v>
      </c>
      <c r="E8" s="50">
        <v>0.27569444444444446</v>
      </c>
      <c r="F8" s="50">
        <v>0.23333333333333331</v>
      </c>
      <c r="G8" s="50">
        <v>0.20486111111111113</v>
      </c>
      <c r="H8" s="50">
        <v>0.23055555555555554</v>
      </c>
      <c r="I8" s="50"/>
      <c r="J8" s="8"/>
      <c r="K8" s="49">
        <v>2</v>
      </c>
      <c r="L8" s="49">
        <v>1</v>
      </c>
      <c r="M8" s="49">
        <v>4</v>
      </c>
      <c r="N8" s="49">
        <v>1</v>
      </c>
      <c r="O8" s="49">
        <v>3</v>
      </c>
      <c r="P8" s="49"/>
      <c r="Q8" s="8"/>
      <c r="R8" s="49">
        <v>47</v>
      </c>
      <c r="S8" s="49">
        <v>53</v>
      </c>
      <c r="T8" s="49">
        <v>46</v>
      </c>
      <c r="U8" s="49">
        <v>46</v>
      </c>
      <c r="V8" s="49">
        <v>41</v>
      </c>
      <c r="W8" s="49"/>
      <c r="X8" s="8"/>
      <c r="Y8" s="50">
        <v>0.11527777777777777</v>
      </c>
      <c r="Z8" s="50">
        <v>0.11527777777777777</v>
      </c>
      <c r="AA8" s="50">
        <v>9.0972222222222218E-2</v>
      </c>
      <c r="AB8" s="50">
        <v>9.2361111111111116E-2</v>
      </c>
      <c r="AC8" s="50">
        <v>0.10833333333333334</v>
      </c>
      <c r="AD8" s="50"/>
      <c r="AE8" s="8"/>
      <c r="AF8" s="49">
        <v>1</v>
      </c>
      <c r="AG8" s="49">
        <v>1</v>
      </c>
      <c r="AH8" s="49">
        <v>1</v>
      </c>
      <c r="AI8" s="49">
        <v>0.75</v>
      </c>
      <c r="AJ8" s="49">
        <v>1</v>
      </c>
      <c r="AK8" s="49"/>
      <c r="AL8" s="8"/>
      <c r="AM8" s="49">
        <v>0</v>
      </c>
      <c r="AN8" s="49">
        <v>0</v>
      </c>
      <c r="AO8" s="49">
        <v>1</v>
      </c>
      <c r="AP8" s="49">
        <v>0</v>
      </c>
      <c r="AQ8" s="49">
        <v>0</v>
      </c>
      <c r="AR8" s="49">
        <v>0</v>
      </c>
      <c r="AS8" s="55"/>
      <c r="AT8" s="34"/>
    </row>
    <row r="9" spans="1:46" ht="18" customHeight="1" x14ac:dyDescent="0.3">
      <c r="A9" s="125" t="s">
        <v>49</v>
      </c>
      <c r="B9" s="126"/>
      <c r="C9" s="127"/>
      <c r="D9" s="50">
        <v>0.21111111111111111</v>
      </c>
      <c r="E9" s="50">
        <v>0.21527777777777779</v>
      </c>
      <c r="F9" s="50">
        <v>0.24722222222222223</v>
      </c>
      <c r="G9" s="50">
        <v>0.27430555555555552</v>
      </c>
      <c r="H9" s="50">
        <v>0.24513888888888888</v>
      </c>
      <c r="I9" s="50"/>
      <c r="J9" s="8"/>
      <c r="K9" s="49">
        <v>8</v>
      </c>
      <c r="L9" s="49">
        <v>1</v>
      </c>
      <c r="M9" s="49">
        <v>2</v>
      </c>
      <c r="N9" s="49">
        <v>3</v>
      </c>
      <c r="O9" s="49">
        <v>0</v>
      </c>
      <c r="P9" s="49"/>
      <c r="Q9" s="8"/>
      <c r="R9" s="49">
        <v>28</v>
      </c>
      <c r="S9" s="49">
        <v>21</v>
      </c>
      <c r="T9" s="49">
        <v>22</v>
      </c>
      <c r="U9" s="49">
        <v>18</v>
      </c>
      <c r="V9" s="49">
        <v>20</v>
      </c>
      <c r="W9" s="49"/>
      <c r="X9" s="8"/>
      <c r="Y9" s="50">
        <v>0.12708333333333333</v>
      </c>
      <c r="Z9" s="50">
        <v>0.10625</v>
      </c>
      <c r="AA9" s="50">
        <v>0.125</v>
      </c>
      <c r="AB9" s="50">
        <v>0.11666666666666665</v>
      </c>
      <c r="AC9" s="50">
        <v>0.11180555555555556</v>
      </c>
      <c r="AD9" s="50"/>
      <c r="AE9" s="8"/>
      <c r="AF9" s="49">
        <v>1</v>
      </c>
      <c r="AG9" s="49">
        <v>1</v>
      </c>
      <c r="AH9" s="49">
        <v>1</v>
      </c>
      <c r="AI9" s="49">
        <v>1</v>
      </c>
      <c r="AJ9" s="49">
        <v>1</v>
      </c>
      <c r="AK9" s="49"/>
      <c r="AL9" s="8"/>
      <c r="AM9" s="49">
        <v>1</v>
      </c>
      <c r="AN9" s="49">
        <v>2</v>
      </c>
      <c r="AO9" s="49">
        <v>1</v>
      </c>
      <c r="AP9" s="49">
        <v>1</v>
      </c>
      <c r="AQ9" s="49">
        <v>1</v>
      </c>
      <c r="AR9" s="49">
        <v>0</v>
      </c>
      <c r="AS9" s="55"/>
      <c r="AT9" s="34"/>
    </row>
    <row r="10" spans="1:46" ht="18" customHeight="1" x14ac:dyDescent="0.3">
      <c r="A10" s="125" t="s">
        <v>50</v>
      </c>
      <c r="B10" s="126"/>
      <c r="C10" s="127"/>
      <c r="D10" s="50">
        <v>0.25208333333333333</v>
      </c>
      <c r="E10" s="50">
        <v>0.23541666666666669</v>
      </c>
      <c r="F10" s="50">
        <v>0.23124999999999998</v>
      </c>
      <c r="G10" s="50">
        <v>0.13749999999999998</v>
      </c>
      <c r="H10" s="50">
        <v>0.20208333333333331</v>
      </c>
      <c r="I10" s="50"/>
      <c r="J10" s="8"/>
      <c r="K10" s="49">
        <v>6</v>
      </c>
      <c r="L10" s="49">
        <v>11</v>
      </c>
      <c r="M10" s="49">
        <v>6</v>
      </c>
      <c r="N10" s="49">
        <v>1</v>
      </c>
      <c r="O10" s="49">
        <v>2</v>
      </c>
      <c r="P10" s="49"/>
      <c r="Q10" s="8"/>
      <c r="R10" s="49">
        <v>53</v>
      </c>
      <c r="S10" s="49">
        <v>57</v>
      </c>
      <c r="T10" s="49">
        <v>40</v>
      </c>
      <c r="U10" s="49">
        <v>12</v>
      </c>
      <c r="V10" s="49">
        <v>50</v>
      </c>
      <c r="W10" s="49"/>
      <c r="X10" s="8"/>
      <c r="Y10" s="50">
        <v>0.11180555555555556</v>
      </c>
      <c r="Z10" s="50">
        <v>0.10902777777777778</v>
      </c>
      <c r="AA10" s="50">
        <v>9.9999999999999992E-2</v>
      </c>
      <c r="AB10" s="50">
        <v>2.0833333333333332E-2</v>
      </c>
      <c r="AC10" s="50">
        <v>8.4027777777777771E-2</v>
      </c>
      <c r="AD10" s="50"/>
      <c r="AE10" s="8"/>
      <c r="AF10" s="49">
        <v>1</v>
      </c>
      <c r="AG10" s="49">
        <v>1</v>
      </c>
      <c r="AH10" s="49">
        <v>1</v>
      </c>
      <c r="AI10" s="49">
        <v>0.5</v>
      </c>
      <c r="AJ10" s="49">
        <v>1</v>
      </c>
      <c r="AK10" s="49"/>
      <c r="AL10" s="8"/>
      <c r="AM10" s="49">
        <v>1</v>
      </c>
      <c r="AN10" s="49">
        <v>0</v>
      </c>
      <c r="AO10" s="49">
        <v>1</v>
      </c>
      <c r="AP10" s="49">
        <v>1</v>
      </c>
      <c r="AQ10" s="49">
        <v>0</v>
      </c>
      <c r="AR10" s="49">
        <v>0</v>
      </c>
      <c r="AS10" s="55"/>
      <c r="AT10" s="34"/>
    </row>
    <row r="11" spans="1:46" ht="18" customHeight="1" x14ac:dyDescent="0.3">
      <c r="A11" s="125" t="s">
        <v>51</v>
      </c>
      <c r="B11" s="126"/>
      <c r="C11" s="127"/>
      <c r="D11" s="50">
        <v>0.26319444444444445</v>
      </c>
      <c r="E11" s="50">
        <v>0.20972222222222223</v>
      </c>
      <c r="F11" s="50">
        <v>0.16666666666666666</v>
      </c>
      <c r="G11" s="50">
        <v>0.1673611111111111</v>
      </c>
      <c r="H11" s="50">
        <v>0.14583333333333334</v>
      </c>
      <c r="I11" s="50"/>
      <c r="J11" s="8"/>
      <c r="K11" s="49">
        <v>8</v>
      </c>
      <c r="L11" s="49">
        <v>4</v>
      </c>
      <c r="M11" s="49">
        <v>2</v>
      </c>
      <c r="N11" s="49">
        <v>5</v>
      </c>
      <c r="O11" s="49">
        <v>3</v>
      </c>
      <c r="P11" s="49"/>
      <c r="Q11" s="8"/>
      <c r="R11" s="49">
        <v>25</v>
      </c>
      <c r="S11" s="49">
        <v>34</v>
      </c>
      <c r="T11" s="49">
        <v>28</v>
      </c>
      <c r="U11" s="49">
        <v>23</v>
      </c>
      <c r="V11" s="49">
        <v>13</v>
      </c>
      <c r="W11" s="49"/>
      <c r="X11" s="8"/>
      <c r="Y11" s="50">
        <v>0.20972222222222223</v>
      </c>
      <c r="Z11" s="50">
        <v>0.15277777777777776</v>
      </c>
      <c r="AA11" s="50">
        <v>9.8611111111111108E-2</v>
      </c>
      <c r="AB11" s="50">
        <v>0.10347222222222223</v>
      </c>
      <c r="AC11" s="50">
        <v>0.12638888888888888</v>
      </c>
      <c r="AD11" s="50"/>
      <c r="AE11" s="8"/>
      <c r="AF11" s="49">
        <v>1</v>
      </c>
      <c r="AG11" s="49">
        <v>1</v>
      </c>
      <c r="AH11" s="49">
        <v>1</v>
      </c>
      <c r="AI11" s="49">
        <v>1</v>
      </c>
      <c r="AJ11" s="49">
        <v>1</v>
      </c>
      <c r="AK11" s="49"/>
      <c r="AL11" s="8"/>
      <c r="AM11" s="49">
        <v>1</v>
      </c>
      <c r="AN11" s="49">
        <v>1</v>
      </c>
      <c r="AO11" s="49">
        <v>0</v>
      </c>
      <c r="AP11" s="49">
        <v>2</v>
      </c>
      <c r="AQ11" s="49">
        <v>3</v>
      </c>
      <c r="AR11" s="49">
        <v>0</v>
      </c>
      <c r="AS11" s="55"/>
      <c r="AT11" s="34"/>
    </row>
    <row r="12" spans="1:46" ht="18" customHeight="1" x14ac:dyDescent="0.3">
      <c r="A12" s="125" t="s">
        <v>52</v>
      </c>
      <c r="B12" s="126"/>
      <c r="C12" s="127"/>
      <c r="D12" s="50">
        <v>0.16180555555555556</v>
      </c>
      <c r="E12" s="50">
        <v>0.11319444444444444</v>
      </c>
      <c r="F12" s="50">
        <v>0.16041666666666668</v>
      </c>
      <c r="G12" s="50">
        <v>0.16805555555555554</v>
      </c>
      <c r="H12" s="50">
        <v>0.12013888888888889</v>
      </c>
      <c r="I12" s="50"/>
      <c r="J12" s="8"/>
      <c r="K12" s="49">
        <v>4</v>
      </c>
      <c r="L12" s="49">
        <v>7</v>
      </c>
      <c r="M12" s="49">
        <v>8</v>
      </c>
      <c r="N12" s="49">
        <v>7</v>
      </c>
      <c r="O12" s="49">
        <v>7</v>
      </c>
      <c r="P12" s="49"/>
      <c r="Q12" s="8"/>
      <c r="R12" s="49">
        <v>20</v>
      </c>
      <c r="S12" s="49">
        <v>11</v>
      </c>
      <c r="T12" s="49">
        <v>24</v>
      </c>
      <c r="U12" s="49">
        <v>13</v>
      </c>
      <c r="V12" s="49">
        <v>19</v>
      </c>
      <c r="W12" s="49"/>
      <c r="X12" s="8"/>
      <c r="Y12" s="50">
        <v>0.11666666666666665</v>
      </c>
      <c r="Z12" s="50">
        <v>6.7361111111111108E-2</v>
      </c>
      <c r="AA12" s="50">
        <v>0.10972222222222222</v>
      </c>
      <c r="AB12" s="50">
        <v>0.11041666666666666</v>
      </c>
      <c r="AC12" s="50">
        <v>0.12847222222222224</v>
      </c>
      <c r="AD12" s="50"/>
      <c r="AE12" s="8"/>
      <c r="AF12" s="49">
        <v>1</v>
      </c>
      <c r="AG12" s="49">
        <v>0.5</v>
      </c>
      <c r="AH12" s="49">
        <v>1</v>
      </c>
      <c r="AI12" s="49">
        <v>1</v>
      </c>
      <c r="AJ12" s="49">
        <v>1</v>
      </c>
      <c r="AK12" s="49"/>
      <c r="AL12" s="8"/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55"/>
      <c r="AT12" s="34"/>
    </row>
    <row r="13" spans="1:46" ht="18" customHeight="1" x14ac:dyDescent="0.3">
      <c r="A13" s="125" t="s">
        <v>53</v>
      </c>
      <c r="B13" s="126"/>
      <c r="C13" s="127"/>
      <c r="D13" s="50">
        <v>0.17291666666666669</v>
      </c>
      <c r="E13" s="50">
        <v>0.27777777777777779</v>
      </c>
      <c r="F13" s="50">
        <v>0.2590277777777778</v>
      </c>
      <c r="G13" s="50">
        <v>0.24583333333333335</v>
      </c>
      <c r="H13" s="50">
        <v>0.24930555555555556</v>
      </c>
      <c r="I13" s="50"/>
      <c r="J13" s="8"/>
      <c r="K13" s="49">
        <v>1</v>
      </c>
      <c r="L13" s="49">
        <v>1</v>
      </c>
      <c r="M13" s="49">
        <v>1</v>
      </c>
      <c r="N13" s="49">
        <v>1</v>
      </c>
      <c r="O13" s="49">
        <v>1</v>
      </c>
      <c r="P13" s="49"/>
      <c r="Q13" s="8"/>
      <c r="R13" s="49">
        <v>31</v>
      </c>
      <c r="S13" s="49">
        <v>52</v>
      </c>
      <c r="T13" s="49">
        <v>57</v>
      </c>
      <c r="U13" s="49">
        <v>46</v>
      </c>
      <c r="V13" s="49">
        <v>66</v>
      </c>
      <c r="W13" s="49"/>
      <c r="X13" s="8"/>
      <c r="Y13" s="50">
        <v>0.10277777777777779</v>
      </c>
      <c r="Z13" s="50">
        <v>0.13125000000000001</v>
      </c>
      <c r="AA13" s="50">
        <v>8.6111111111111124E-2</v>
      </c>
      <c r="AB13" s="50">
        <v>6.1805555555555558E-2</v>
      </c>
      <c r="AC13" s="50">
        <v>5.6944444444444443E-2</v>
      </c>
      <c r="AD13" s="50"/>
      <c r="AE13" s="8"/>
      <c r="AF13" s="49">
        <v>1</v>
      </c>
      <c r="AG13" s="49">
        <v>1</v>
      </c>
      <c r="AH13" s="49">
        <v>1</v>
      </c>
      <c r="AI13" s="49">
        <v>1</v>
      </c>
      <c r="AJ13" s="49">
        <v>1</v>
      </c>
      <c r="AK13" s="49"/>
      <c r="AL13" s="8"/>
      <c r="AM13" s="49">
        <v>0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55"/>
      <c r="AT13" s="34"/>
    </row>
    <row r="14" spans="1:46" ht="18" customHeight="1" x14ac:dyDescent="0.3">
      <c r="A14" s="125" t="s">
        <v>54</v>
      </c>
      <c r="B14" s="126"/>
      <c r="C14" s="127"/>
      <c r="D14" s="50">
        <v>0.19444444444444445</v>
      </c>
      <c r="E14" s="50">
        <v>0.22013888888888888</v>
      </c>
      <c r="F14" s="50">
        <v>0.19305555555555554</v>
      </c>
      <c r="G14" s="50">
        <v>0.24444444444444446</v>
      </c>
      <c r="H14" s="50">
        <v>0.12222222222222223</v>
      </c>
      <c r="I14" s="50"/>
      <c r="J14" s="8"/>
      <c r="K14" s="49">
        <v>7</v>
      </c>
      <c r="L14" s="49">
        <v>5</v>
      </c>
      <c r="M14" s="49">
        <v>3</v>
      </c>
      <c r="N14" s="49">
        <v>4</v>
      </c>
      <c r="O14" s="49">
        <v>7</v>
      </c>
      <c r="P14" s="49"/>
      <c r="Q14" s="8"/>
      <c r="R14" s="49">
        <v>21</v>
      </c>
      <c r="S14" s="49">
        <v>27</v>
      </c>
      <c r="T14" s="49">
        <v>26</v>
      </c>
      <c r="U14" s="49">
        <v>31</v>
      </c>
      <c r="V14" s="49">
        <v>19</v>
      </c>
      <c r="W14" s="49"/>
      <c r="X14" s="8"/>
      <c r="Y14" s="50">
        <v>0.10277777777777779</v>
      </c>
      <c r="Z14" s="50">
        <v>3.6111111111111115E-2</v>
      </c>
      <c r="AA14" s="50">
        <v>4.7222222222222221E-2</v>
      </c>
      <c r="AB14" s="50">
        <v>6.458333333333334E-2</v>
      </c>
      <c r="AC14" s="50">
        <v>3.3333333333333333E-2</v>
      </c>
      <c r="AD14" s="50"/>
      <c r="AE14" s="8"/>
      <c r="AF14" s="49">
        <v>1</v>
      </c>
      <c r="AG14" s="49">
        <v>0.75</v>
      </c>
      <c r="AH14" s="49">
        <v>1</v>
      </c>
      <c r="AI14" s="49">
        <v>1</v>
      </c>
      <c r="AJ14" s="49">
        <v>0.75</v>
      </c>
      <c r="AK14" s="49"/>
      <c r="AL14" s="8"/>
      <c r="AM14" s="49">
        <v>0</v>
      </c>
      <c r="AN14" s="49">
        <v>1</v>
      </c>
      <c r="AO14" s="49">
        <v>0</v>
      </c>
      <c r="AP14" s="49">
        <v>1</v>
      </c>
      <c r="AQ14" s="49">
        <v>0</v>
      </c>
      <c r="AR14" s="49">
        <v>0</v>
      </c>
      <c r="AS14" s="55"/>
      <c r="AT14" s="34"/>
    </row>
    <row r="15" spans="1:46" ht="18" customHeight="1" x14ac:dyDescent="0.3">
      <c r="A15" s="125" t="s">
        <v>55</v>
      </c>
      <c r="B15" s="126"/>
      <c r="C15" s="127"/>
      <c r="D15" s="50">
        <v>0.11527777777777777</v>
      </c>
      <c r="E15" s="50">
        <v>0.10902777777777778</v>
      </c>
      <c r="F15" s="50">
        <v>0.16666666666666666</v>
      </c>
      <c r="G15" s="50">
        <v>0.1013888888888889</v>
      </c>
      <c r="H15" s="50">
        <v>0.20555555555555557</v>
      </c>
      <c r="I15" s="50"/>
      <c r="J15" s="8"/>
      <c r="K15" s="49">
        <v>2</v>
      </c>
      <c r="L15" s="49">
        <v>4</v>
      </c>
      <c r="M15" s="49">
        <v>3</v>
      </c>
      <c r="N15" s="49">
        <v>3</v>
      </c>
      <c r="O15" s="49">
        <v>5</v>
      </c>
      <c r="P15" s="49"/>
      <c r="Q15" s="8"/>
      <c r="R15" s="49">
        <v>9</v>
      </c>
      <c r="S15" s="49">
        <v>20</v>
      </c>
      <c r="T15" s="49">
        <v>13</v>
      </c>
      <c r="U15" s="49">
        <v>13</v>
      </c>
      <c r="V15" s="49">
        <v>20</v>
      </c>
      <c r="W15" s="49"/>
      <c r="X15" s="8"/>
      <c r="Y15" s="50">
        <v>8.7500000000000008E-2</v>
      </c>
      <c r="Z15" s="50">
        <v>7.3611111111111113E-2</v>
      </c>
      <c r="AA15" s="50">
        <v>0.13958333333333334</v>
      </c>
      <c r="AB15" s="50">
        <v>7.2916666666666671E-2</v>
      </c>
      <c r="AC15" s="50">
        <v>0.15833333333333333</v>
      </c>
      <c r="AD15" s="50"/>
      <c r="AE15" s="8"/>
      <c r="AF15" s="49">
        <v>0.5</v>
      </c>
      <c r="AG15" s="49">
        <v>0.5</v>
      </c>
      <c r="AH15" s="49">
        <v>0.75</v>
      </c>
      <c r="AI15" s="49">
        <v>1</v>
      </c>
      <c r="AJ15" s="49">
        <v>1</v>
      </c>
      <c r="AK15" s="49"/>
      <c r="AL15" s="8"/>
      <c r="AM15" s="49">
        <v>0</v>
      </c>
      <c r="AN15" s="49">
        <v>0</v>
      </c>
      <c r="AO15" s="49">
        <v>0</v>
      </c>
      <c r="AP15" s="49">
        <v>1</v>
      </c>
      <c r="AQ15" s="49">
        <v>2</v>
      </c>
      <c r="AR15" s="49">
        <v>0</v>
      </c>
      <c r="AS15" s="55"/>
      <c r="AT15" s="34"/>
    </row>
    <row r="16" spans="1:46" ht="18" customHeight="1" x14ac:dyDescent="0.3">
      <c r="A16" s="125"/>
      <c r="B16" s="126"/>
      <c r="C16" s="141"/>
      <c r="D16" s="50"/>
      <c r="E16" s="50"/>
      <c r="F16" s="50"/>
      <c r="G16" s="50"/>
      <c r="H16" s="50"/>
      <c r="I16" s="50"/>
      <c r="J16" s="8"/>
      <c r="K16" s="49"/>
      <c r="L16" s="49"/>
      <c r="M16" s="49"/>
      <c r="N16" s="49"/>
      <c r="O16" s="49"/>
      <c r="P16" s="49"/>
      <c r="Q16" s="8"/>
      <c r="R16" s="49"/>
      <c r="S16" s="49"/>
      <c r="T16" s="49"/>
      <c r="U16" s="49"/>
      <c r="V16" s="49"/>
      <c r="W16" s="49"/>
      <c r="X16" s="8"/>
      <c r="Y16" s="50"/>
      <c r="Z16" s="50"/>
      <c r="AA16" s="50"/>
      <c r="AB16" s="50"/>
      <c r="AC16" s="50"/>
      <c r="AD16" s="50"/>
      <c r="AE16" s="8"/>
      <c r="AF16" s="49"/>
      <c r="AG16" s="49"/>
      <c r="AH16" s="49"/>
      <c r="AI16" s="49"/>
      <c r="AJ16" s="49"/>
      <c r="AK16" s="49"/>
      <c r="AL16" s="8"/>
      <c r="AM16" s="49"/>
      <c r="AN16" s="49"/>
      <c r="AO16" s="49"/>
      <c r="AP16" s="49"/>
      <c r="AQ16" s="49"/>
      <c r="AR16" s="49"/>
      <c r="AS16" s="55"/>
      <c r="AT16" s="34"/>
    </row>
    <row r="17" spans="1:46" ht="18" customHeight="1" x14ac:dyDescent="0.3">
      <c r="A17" s="125"/>
      <c r="B17" s="126"/>
      <c r="C17" s="141"/>
      <c r="D17" s="50"/>
      <c r="E17" s="50"/>
      <c r="F17" s="50"/>
      <c r="G17" s="50"/>
      <c r="H17" s="50"/>
      <c r="I17" s="50"/>
      <c r="J17" s="8"/>
      <c r="K17" s="49"/>
      <c r="L17" s="49"/>
      <c r="M17" s="49"/>
      <c r="N17" s="49"/>
      <c r="O17" s="49"/>
      <c r="P17" s="49"/>
      <c r="Q17" s="8"/>
      <c r="R17" s="49"/>
      <c r="S17" s="49"/>
      <c r="T17" s="49"/>
      <c r="U17" s="49"/>
      <c r="V17" s="49"/>
      <c r="W17" s="49"/>
      <c r="X17" s="8"/>
      <c r="Y17" s="50"/>
      <c r="Z17" s="50"/>
      <c r="AA17" s="50"/>
      <c r="AB17" s="50"/>
      <c r="AC17" s="50"/>
      <c r="AD17" s="50"/>
      <c r="AE17" s="8"/>
      <c r="AF17" s="49"/>
      <c r="AG17" s="49"/>
      <c r="AH17" s="49"/>
      <c r="AI17" s="49"/>
      <c r="AJ17" s="49"/>
      <c r="AK17" s="49"/>
      <c r="AL17" s="8"/>
      <c r="AM17" s="49"/>
      <c r="AN17" s="49"/>
      <c r="AO17" s="49"/>
      <c r="AP17" s="49"/>
      <c r="AQ17" s="49"/>
      <c r="AR17" s="49"/>
      <c r="AS17" s="55"/>
      <c r="AT17" s="34"/>
    </row>
    <row r="18" spans="1:46" ht="18" customHeight="1" x14ac:dyDescent="0.3">
      <c r="A18" s="125"/>
      <c r="B18" s="126"/>
      <c r="C18" s="141"/>
      <c r="D18" s="50"/>
      <c r="E18" s="50"/>
      <c r="F18" s="50"/>
      <c r="G18" s="50"/>
      <c r="H18" s="50"/>
      <c r="I18" s="50"/>
      <c r="J18" s="8"/>
      <c r="K18" s="49"/>
      <c r="L18" s="49"/>
      <c r="M18" s="49"/>
      <c r="N18" s="49"/>
      <c r="O18" s="49"/>
      <c r="P18" s="49"/>
      <c r="Q18" s="8"/>
      <c r="R18" s="49"/>
      <c r="S18" s="49"/>
      <c r="T18" s="49"/>
      <c r="U18" s="49"/>
      <c r="V18" s="49"/>
      <c r="W18" s="49"/>
      <c r="X18" s="8"/>
      <c r="Y18" s="50"/>
      <c r="Z18" s="50"/>
      <c r="AA18" s="50"/>
      <c r="AB18" s="50"/>
      <c r="AC18" s="50"/>
      <c r="AD18" s="50"/>
      <c r="AE18" s="8"/>
      <c r="AF18" s="49"/>
      <c r="AG18" s="49"/>
      <c r="AH18" s="49"/>
      <c r="AI18" s="49"/>
      <c r="AJ18" s="49"/>
      <c r="AK18" s="49"/>
      <c r="AL18" s="8"/>
      <c r="AM18" s="49"/>
      <c r="AN18" s="49"/>
      <c r="AO18" s="49"/>
      <c r="AP18" s="49"/>
      <c r="AQ18" s="49"/>
      <c r="AR18" s="49"/>
      <c r="AS18" s="55"/>
      <c r="AT18" s="34"/>
    </row>
    <row r="19" spans="1:46" ht="18" customHeight="1" x14ac:dyDescent="0.3">
      <c r="A19" s="125"/>
      <c r="B19" s="126"/>
      <c r="C19" s="141"/>
      <c r="D19" s="50"/>
      <c r="E19" s="50"/>
      <c r="F19" s="50"/>
      <c r="G19" s="50"/>
      <c r="H19" s="50"/>
      <c r="I19" s="50"/>
      <c r="J19" s="8"/>
      <c r="K19" s="49"/>
      <c r="L19" s="49"/>
      <c r="M19" s="49"/>
      <c r="N19" s="49"/>
      <c r="O19" s="49"/>
      <c r="P19" s="49"/>
      <c r="Q19" s="8"/>
      <c r="R19" s="49"/>
      <c r="S19" s="49"/>
      <c r="T19" s="49"/>
      <c r="U19" s="49"/>
      <c r="V19" s="49"/>
      <c r="W19" s="49"/>
      <c r="X19" s="8"/>
      <c r="Y19" s="50"/>
      <c r="Z19" s="50"/>
      <c r="AA19" s="50"/>
      <c r="AB19" s="50"/>
      <c r="AC19" s="50"/>
      <c r="AD19" s="50"/>
      <c r="AE19" s="8"/>
      <c r="AF19" s="49"/>
      <c r="AG19" s="49"/>
      <c r="AH19" s="49"/>
      <c r="AI19" s="49"/>
      <c r="AJ19" s="49"/>
      <c r="AK19" s="49"/>
      <c r="AL19" s="8"/>
      <c r="AM19" s="49"/>
      <c r="AN19" s="49"/>
      <c r="AO19" s="49"/>
      <c r="AP19" s="49"/>
      <c r="AQ19" s="49"/>
      <c r="AR19" s="49"/>
      <c r="AS19" s="55"/>
      <c r="AT19" s="34"/>
    </row>
    <row r="20" spans="1:46" ht="18" customHeight="1" x14ac:dyDescent="0.3">
      <c r="A20" s="125"/>
      <c r="B20" s="126"/>
      <c r="C20" s="141"/>
      <c r="D20" s="50"/>
      <c r="E20" s="50"/>
      <c r="F20" s="50"/>
      <c r="G20" s="50"/>
      <c r="H20" s="50"/>
      <c r="I20" s="50"/>
      <c r="J20" s="8"/>
      <c r="K20" s="49"/>
      <c r="L20" s="49"/>
      <c r="M20" s="49"/>
      <c r="N20" s="49"/>
      <c r="O20" s="49"/>
      <c r="P20" s="49"/>
      <c r="Q20" s="8"/>
      <c r="R20" s="49"/>
      <c r="S20" s="49"/>
      <c r="T20" s="49"/>
      <c r="U20" s="49"/>
      <c r="V20" s="49"/>
      <c r="W20" s="49"/>
      <c r="X20" s="8"/>
      <c r="Y20" s="50"/>
      <c r="Z20" s="50"/>
      <c r="AA20" s="50"/>
      <c r="AB20" s="50"/>
      <c r="AC20" s="50"/>
      <c r="AD20" s="50"/>
      <c r="AE20" s="8"/>
      <c r="AF20" s="49"/>
      <c r="AG20" s="49"/>
      <c r="AH20" s="49"/>
      <c r="AI20" s="49"/>
      <c r="AJ20" s="49"/>
      <c r="AK20" s="49"/>
      <c r="AL20" s="8"/>
      <c r="AM20" s="49"/>
      <c r="AN20" s="49"/>
      <c r="AO20" s="49"/>
      <c r="AP20" s="49"/>
      <c r="AQ20" s="49"/>
      <c r="AR20" s="49"/>
      <c r="AS20" s="55"/>
      <c r="AT20" s="34"/>
    </row>
    <row r="21" spans="1:46" ht="18" customHeight="1" x14ac:dyDescent="0.3">
      <c r="A21" s="125"/>
      <c r="B21" s="126"/>
      <c r="C21" s="141"/>
      <c r="D21" s="50"/>
      <c r="E21" s="50"/>
      <c r="F21" s="50"/>
      <c r="G21" s="50"/>
      <c r="H21" s="50"/>
      <c r="I21" s="50"/>
      <c r="J21" s="8"/>
      <c r="K21" s="49"/>
      <c r="L21" s="49"/>
      <c r="M21" s="49"/>
      <c r="N21" s="49"/>
      <c r="O21" s="49"/>
      <c r="P21" s="49"/>
      <c r="Q21" s="8"/>
      <c r="R21" s="49"/>
      <c r="S21" s="49"/>
      <c r="T21" s="49"/>
      <c r="U21" s="49"/>
      <c r="V21" s="49"/>
      <c r="W21" s="49"/>
      <c r="X21" s="8"/>
      <c r="Y21" s="50"/>
      <c r="Z21" s="50"/>
      <c r="AA21" s="50"/>
      <c r="AB21" s="50"/>
      <c r="AC21" s="50"/>
      <c r="AD21" s="50"/>
      <c r="AE21" s="8"/>
      <c r="AF21" s="49"/>
      <c r="AG21" s="49"/>
      <c r="AH21" s="49"/>
      <c r="AI21" s="49"/>
      <c r="AJ21" s="49"/>
      <c r="AK21" s="49"/>
      <c r="AL21" s="8"/>
      <c r="AM21" s="49"/>
      <c r="AN21" s="49"/>
      <c r="AO21" s="49"/>
      <c r="AP21" s="49"/>
      <c r="AQ21" s="49"/>
      <c r="AR21" s="49"/>
      <c r="AS21" s="55"/>
      <c r="AT21" s="34"/>
    </row>
    <row r="22" spans="1:46" ht="18" customHeight="1" x14ac:dyDescent="0.3">
      <c r="A22" s="125"/>
      <c r="B22" s="126"/>
      <c r="C22" s="141"/>
      <c r="D22" s="50"/>
      <c r="E22" s="50"/>
      <c r="F22" s="50"/>
      <c r="G22" s="50"/>
      <c r="H22" s="50"/>
      <c r="I22" s="50"/>
      <c r="J22" s="8"/>
      <c r="K22" s="49"/>
      <c r="L22" s="49"/>
      <c r="M22" s="49"/>
      <c r="N22" s="49"/>
      <c r="O22" s="49"/>
      <c r="P22" s="49"/>
      <c r="Q22" s="8"/>
      <c r="R22" s="49"/>
      <c r="S22" s="49"/>
      <c r="T22" s="49"/>
      <c r="U22" s="49"/>
      <c r="V22" s="49"/>
      <c r="W22" s="49"/>
      <c r="X22" s="8"/>
      <c r="Y22" s="50"/>
      <c r="Z22" s="50"/>
      <c r="AA22" s="50"/>
      <c r="AB22" s="50"/>
      <c r="AC22" s="50"/>
      <c r="AD22" s="50"/>
      <c r="AE22" s="8"/>
      <c r="AF22" s="49"/>
      <c r="AG22" s="49"/>
      <c r="AH22" s="49"/>
      <c r="AI22" s="49"/>
      <c r="AJ22" s="49"/>
      <c r="AK22" s="49"/>
      <c r="AL22" s="8"/>
      <c r="AM22" s="49"/>
      <c r="AN22" s="49"/>
      <c r="AO22" s="49"/>
      <c r="AP22" s="49"/>
      <c r="AQ22" s="49"/>
      <c r="AR22" s="49"/>
      <c r="AS22" s="55"/>
      <c r="AT22" s="34"/>
    </row>
    <row r="23" spans="1:46" ht="18" customHeight="1" x14ac:dyDescent="0.3">
      <c r="A23" s="125"/>
      <c r="B23" s="126"/>
      <c r="C23" s="141"/>
      <c r="D23" s="50"/>
      <c r="E23" s="50"/>
      <c r="F23" s="50"/>
      <c r="G23" s="50"/>
      <c r="H23" s="50"/>
      <c r="I23" s="50"/>
      <c r="J23" s="8"/>
      <c r="K23" s="49"/>
      <c r="L23" s="49"/>
      <c r="M23" s="49"/>
      <c r="N23" s="49"/>
      <c r="O23" s="49"/>
      <c r="P23" s="49"/>
      <c r="Q23" s="8"/>
      <c r="R23" s="49"/>
      <c r="S23" s="49"/>
      <c r="T23" s="49"/>
      <c r="U23" s="49"/>
      <c r="V23" s="49"/>
      <c r="W23" s="49"/>
      <c r="X23" s="8"/>
      <c r="Y23" s="50"/>
      <c r="Z23" s="50"/>
      <c r="AA23" s="50"/>
      <c r="AB23" s="50"/>
      <c r="AC23" s="50"/>
      <c r="AD23" s="50"/>
      <c r="AE23" s="8"/>
      <c r="AF23" s="49"/>
      <c r="AG23" s="49"/>
      <c r="AH23" s="49"/>
      <c r="AI23" s="49"/>
      <c r="AJ23" s="49"/>
      <c r="AK23" s="49"/>
      <c r="AL23" s="8"/>
      <c r="AM23" s="49"/>
      <c r="AN23" s="49"/>
      <c r="AO23" s="49"/>
      <c r="AP23" s="49"/>
      <c r="AQ23" s="49"/>
      <c r="AR23" s="49"/>
      <c r="AS23" s="55"/>
      <c r="AT23" s="34"/>
    </row>
    <row r="24" spans="1:46" ht="14.4" customHeight="1" x14ac:dyDescent="0.3">
      <c r="A24" s="122"/>
      <c r="B24" s="123"/>
      <c r="C24" s="123"/>
      <c r="D24" s="57"/>
      <c r="E24" s="8"/>
      <c r="F24" s="8"/>
      <c r="G24" s="5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57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55"/>
      <c r="AT24" s="34"/>
    </row>
    <row r="25" spans="1:46" ht="18.600000000000001" customHeight="1" x14ac:dyDescent="0.3">
      <c r="A25" s="125" t="s">
        <v>13</v>
      </c>
      <c r="B25" s="126"/>
      <c r="C25" s="127"/>
      <c r="D25" s="112">
        <f t="shared" ref="D25:I25" si="0">IFERROR((SUM(D4:D23)/AF25),"")</f>
        <v>0.21124661246612464</v>
      </c>
      <c r="E25" s="112">
        <f t="shared" si="0"/>
        <v>0.23457602339181288</v>
      </c>
      <c r="F25" s="112">
        <f t="shared" si="0"/>
        <v>0.21964285714285714</v>
      </c>
      <c r="G25" s="112">
        <f t="shared" si="0"/>
        <v>0.21734234234234232</v>
      </c>
      <c r="H25" s="112">
        <f t="shared" si="0"/>
        <v>0.19099099099099096</v>
      </c>
      <c r="I25" s="112" t="str">
        <f t="shared" si="0"/>
        <v/>
      </c>
      <c r="J25" s="113"/>
      <c r="K25" s="112">
        <f t="shared" ref="K25:P25" si="1">IFERROR((SUM(K4:K23)/AF25),"")</f>
        <v>4.6829268292682924</v>
      </c>
      <c r="L25" s="112">
        <f t="shared" si="1"/>
        <v>4.1052631578947372</v>
      </c>
      <c r="M25" s="112">
        <f t="shared" si="1"/>
        <v>3.7142857142857144</v>
      </c>
      <c r="N25" s="112">
        <f t="shared" si="1"/>
        <v>3.4594594594594597</v>
      </c>
      <c r="O25" s="112">
        <f t="shared" si="1"/>
        <v>3.1351351351351351</v>
      </c>
      <c r="P25" s="112" t="str">
        <f t="shared" si="1"/>
        <v/>
      </c>
      <c r="Q25" s="113"/>
      <c r="R25" s="112">
        <f t="shared" ref="R25:W25" si="2">IFERROR((SUM(R4:R23)/AF25),"")</f>
        <v>31.804878048780488</v>
      </c>
      <c r="S25" s="112">
        <f t="shared" si="2"/>
        <v>39.368421052631582</v>
      </c>
      <c r="T25" s="112">
        <f t="shared" si="2"/>
        <v>33.333333333333336</v>
      </c>
      <c r="U25" s="112">
        <f t="shared" si="2"/>
        <v>29.72972972972973</v>
      </c>
      <c r="V25" s="112">
        <f t="shared" si="2"/>
        <v>31.351351351351351</v>
      </c>
      <c r="W25" s="112" t="str">
        <f t="shared" si="2"/>
        <v/>
      </c>
      <c r="X25" s="113"/>
      <c r="Y25" s="112">
        <f t="shared" ref="Y25:AD25" si="3">IFERROR((SUM(Y4:Y23)/AF25),"")</f>
        <v>0.12303523035230354</v>
      </c>
      <c r="Z25" s="112">
        <f t="shared" si="3"/>
        <v>0.11600877192982456</v>
      </c>
      <c r="AA25" s="112">
        <f t="shared" si="3"/>
        <v>0.10019841269841269</v>
      </c>
      <c r="AB25" s="112">
        <f t="shared" si="3"/>
        <v>9.474474474474473E-2</v>
      </c>
      <c r="AC25" s="112">
        <f t="shared" si="3"/>
        <v>9.969969969969969E-2</v>
      </c>
      <c r="AD25" s="112" t="str">
        <f t="shared" si="3"/>
        <v/>
      </c>
      <c r="AE25" s="113"/>
      <c r="AF25" s="112">
        <f t="shared" ref="AF25:AK25" si="4">IF(SUM(AF4:AF23)=0,"",SUM(AF4:AF23))</f>
        <v>10.25</v>
      </c>
      <c r="AG25" s="112">
        <f t="shared" si="4"/>
        <v>9.5</v>
      </c>
      <c r="AH25" s="112">
        <f t="shared" si="4"/>
        <v>10.5</v>
      </c>
      <c r="AI25" s="112">
        <f t="shared" si="4"/>
        <v>9.25</v>
      </c>
      <c r="AJ25" s="112">
        <f t="shared" si="4"/>
        <v>9.25</v>
      </c>
      <c r="AK25" s="112" t="str">
        <f t="shared" si="4"/>
        <v/>
      </c>
      <c r="AL25" s="113"/>
      <c r="AM25" s="112">
        <f t="shared" ref="AM25:AR25" si="5">IF(SUM(AM4:AM23)=0,"",SUM(AM4:AM23))</f>
        <v>4</v>
      </c>
      <c r="AN25" s="112">
        <f t="shared" si="5"/>
        <v>8</v>
      </c>
      <c r="AO25" s="112">
        <f t="shared" si="5"/>
        <v>5</v>
      </c>
      <c r="AP25" s="112">
        <f t="shared" si="5"/>
        <v>7</v>
      </c>
      <c r="AQ25" s="112">
        <f t="shared" si="5"/>
        <v>6</v>
      </c>
      <c r="AR25" s="112" t="str">
        <f t="shared" si="5"/>
        <v/>
      </c>
      <c r="AS25" s="55"/>
      <c r="AT25" s="34"/>
    </row>
    <row r="26" spans="1:46" ht="14.4" customHeight="1" thickBot="1" x14ac:dyDescent="0.35">
      <c r="A26" s="102"/>
      <c r="B26" s="103"/>
      <c r="C26" s="103"/>
      <c r="D26" s="61"/>
      <c r="E26" s="61"/>
      <c r="F26" s="6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2"/>
      <c r="AT26" s="34"/>
    </row>
    <row r="27" spans="1:46" ht="14.4" customHeight="1" x14ac:dyDescent="0.3">
      <c r="A27" s="104"/>
      <c r="B27" s="104"/>
      <c r="C27" s="104"/>
      <c r="D27" s="22"/>
      <c r="E27" s="22"/>
      <c r="F27" s="22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34"/>
      <c r="AT27" s="34"/>
    </row>
    <row r="28" spans="1:46" ht="14.4" customHeight="1" x14ac:dyDescent="0.4">
      <c r="D28" s="22"/>
      <c r="E28" s="22"/>
      <c r="F28" s="22"/>
      <c r="Y28" s="33"/>
      <c r="Z28" s="35"/>
      <c r="AA28" s="35"/>
      <c r="AM28" s="34"/>
      <c r="AN28" s="34"/>
      <c r="AO28" s="34"/>
      <c r="AP28" s="34"/>
      <c r="AQ28" s="34"/>
      <c r="AR28" s="34"/>
      <c r="AS28" s="34"/>
      <c r="AT28" s="34"/>
    </row>
    <row r="29" spans="1:46" ht="18" customHeight="1" thickBot="1" x14ac:dyDescent="0.45">
      <c r="D29" s="22"/>
      <c r="E29" s="22"/>
      <c r="F29" s="22"/>
    </row>
    <row r="30" spans="1:46" ht="18" customHeight="1" x14ac:dyDescent="0.3">
      <c r="A30" s="128" t="s">
        <v>56</v>
      </c>
      <c r="B30" s="129"/>
      <c r="C30" s="129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4"/>
    </row>
    <row r="31" spans="1:46" ht="18" customHeight="1" x14ac:dyDescent="0.3">
      <c r="A31" s="130"/>
      <c r="B31" s="131"/>
      <c r="C31" s="131"/>
      <c r="D31" s="134" t="s">
        <v>0</v>
      </c>
      <c r="E31" s="126"/>
      <c r="F31" s="126"/>
      <c r="G31" s="126"/>
      <c r="H31" s="126"/>
      <c r="I31" s="127"/>
      <c r="J31" s="123"/>
      <c r="K31" s="134" t="s">
        <v>1</v>
      </c>
      <c r="L31" s="126"/>
      <c r="M31" s="126"/>
      <c r="N31" s="126"/>
      <c r="O31" s="126"/>
      <c r="P31" s="127"/>
      <c r="Q31" s="123"/>
      <c r="R31" s="134" t="s">
        <v>2</v>
      </c>
      <c r="S31" s="126"/>
      <c r="T31" s="126"/>
      <c r="U31" s="126"/>
      <c r="V31" s="126"/>
      <c r="W31" s="127"/>
      <c r="X31" s="123"/>
      <c r="Y31" s="134" t="s">
        <v>3</v>
      </c>
      <c r="Z31" s="126"/>
      <c r="AA31" s="126"/>
      <c r="AB31" s="126"/>
      <c r="AC31" s="126"/>
      <c r="AD31" s="127"/>
      <c r="AE31" s="123"/>
      <c r="AF31" s="134" t="s">
        <v>4</v>
      </c>
      <c r="AG31" s="126"/>
      <c r="AH31" s="126"/>
      <c r="AI31" s="126"/>
      <c r="AJ31" s="126"/>
      <c r="AK31" s="127"/>
      <c r="AL31" s="8"/>
      <c r="AM31" s="134" t="s">
        <v>5</v>
      </c>
      <c r="AN31" s="126"/>
      <c r="AO31" s="126"/>
      <c r="AP31" s="126"/>
      <c r="AQ31" s="126"/>
      <c r="AR31" s="127"/>
      <c r="AS31" s="55"/>
    </row>
    <row r="32" spans="1:46" ht="18" customHeight="1" x14ac:dyDescent="0.3">
      <c r="A32" s="132"/>
      <c r="B32" s="133"/>
      <c r="C32" s="133"/>
      <c r="D32" s="99" t="s">
        <v>6</v>
      </c>
      <c r="E32" s="49" t="s">
        <v>7</v>
      </c>
      <c r="F32" s="49" t="s">
        <v>8</v>
      </c>
      <c r="G32" s="49" t="s">
        <v>9</v>
      </c>
      <c r="H32" s="49" t="s">
        <v>10</v>
      </c>
      <c r="I32" s="49" t="s">
        <v>11</v>
      </c>
      <c r="J32" s="8"/>
      <c r="K32" s="99" t="s">
        <v>6</v>
      </c>
      <c r="L32" s="49" t="s">
        <v>7</v>
      </c>
      <c r="M32" s="49" t="s">
        <v>8</v>
      </c>
      <c r="N32" s="49" t="s">
        <v>9</v>
      </c>
      <c r="O32" s="49" t="s">
        <v>10</v>
      </c>
      <c r="P32" s="49" t="s">
        <v>11</v>
      </c>
      <c r="Q32" s="8"/>
      <c r="R32" s="99" t="s">
        <v>6</v>
      </c>
      <c r="S32" s="49" t="s">
        <v>7</v>
      </c>
      <c r="T32" s="49" t="s">
        <v>8</v>
      </c>
      <c r="U32" s="49" t="s">
        <v>9</v>
      </c>
      <c r="V32" s="49" t="s">
        <v>10</v>
      </c>
      <c r="W32" s="49" t="s">
        <v>11</v>
      </c>
      <c r="X32" s="8"/>
      <c r="Y32" s="99" t="s">
        <v>6</v>
      </c>
      <c r="Z32" s="49" t="s">
        <v>7</v>
      </c>
      <c r="AA32" s="49" t="s">
        <v>8</v>
      </c>
      <c r="AB32" s="49" t="s">
        <v>9</v>
      </c>
      <c r="AC32" s="49" t="s">
        <v>10</v>
      </c>
      <c r="AD32" s="49" t="s">
        <v>11</v>
      </c>
      <c r="AE32" s="8"/>
      <c r="AF32" s="99" t="s">
        <v>6</v>
      </c>
      <c r="AG32" s="49" t="s">
        <v>7</v>
      </c>
      <c r="AH32" s="49" t="s">
        <v>8</v>
      </c>
      <c r="AI32" s="49" t="s">
        <v>9</v>
      </c>
      <c r="AJ32" s="49" t="s">
        <v>10</v>
      </c>
      <c r="AK32" s="49" t="s">
        <v>11</v>
      </c>
      <c r="AL32" s="8"/>
      <c r="AM32" s="99" t="s">
        <v>12</v>
      </c>
      <c r="AN32" s="49" t="s">
        <v>7</v>
      </c>
      <c r="AO32" s="49" t="s">
        <v>8</v>
      </c>
      <c r="AP32" s="49" t="s">
        <v>9</v>
      </c>
      <c r="AQ32" s="49" t="s">
        <v>10</v>
      </c>
      <c r="AR32" s="49" t="s">
        <v>11</v>
      </c>
      <c r="AS32" s="55"/>
    </row>
    <row r="33" spans="1:45" ht="18" customHeight="1" x14ac:dyDescent="0.3">
      <c r="A33" s="125" t="s">
        <v>43</v>
      </c>
      <c r="B33" s="126"/>
      <c r="C33" s="127"/>
      <c r="D33" s="50">
        <v>0.20972222222222223</v>
      </c>
      <c r="E33" s="50">
        <v>0.23055555555555554</v>
      </c>
      <c r="F33" s="50">
        <v>0.22847222222222222</v>
      </c>
      <c r="G33" s="50">
        <v>0.17777777777777778</v>
      </c>
      <c r="H33" s="50">
        <v>0.22152777777777777</v>
      </c>
      <c r="I33" s="50"/>
      <c r="J33" s="8"/>
      <c r="K33" s="49">
        <v>7</v>
      </c>
      <c r="L33" s="49">
        <v>4</v>
      </c>
      <c r="M33" s="49">
        <v>8</v>
      </c>
      <c r="N33" s="49">
        <v>3</v>
      </c>
      <c r="O33" s="49">
        <v>8</v>
      </c>
      <c r="P33" s="49"/>
      <c r="Q33" s="8"/>
      <c r="R33" s="49">
        <v>40</v>
      </c>
      <c r="S33" s="49">
        <v>27</v>
      </c>
      <c r="T33" s="49">
        <v>32</v>
      </c>
      <c r="U33" s="49">
        <v>31</v>
      </c>
      <c r="V33" s="49">
        <v>36</v>
      </c>
      <c r="W33" s="49"/>
      <c r="X33" s="8"/>
      <c r="Y33" s="50">
        <v>0.10694444444444444</v>
      </c>
      <c r="Z33" s="50">
        <v>7.013888888888889E-2</v>
      </c>
      <c r="AA33" s="50">
        <v>8.5416666666666655E-2</v>
      </c>
      <c r="AB33" s="50">
        <v>4.6527777777777779E-2</v>
      </c>
      <c r="AC33" s="50">
        <v>8.7500000000000008E-2</v>
      </c>
      <c r="AD33" s="50"/>
      <c r="AE33" s="8"/>
      <c r="AF33" s="49">
        <v>1</v>
      </c>
      <c r="AG33" s="49">
        <v>1</v>
      </c>
      <c r="AH33" s="49">
        <v>1</v>
      </c>
      <c r="AI33" s="49">
        <v>1</v>
      </c>
      <c r="AJ33" s="49">
        <v>1</v>
      </c>
      <c r="AK33" s="49"/>
      <c r="AL33" s="8"/>
      <c r="AM33" s="49"/>
      <c r="AN33" s="49"/>
      <c r="AO33" s="49">
        <v>1</v>
      </c>
      <c r="AP33" s="49"/>
      <c r="AQ33" s="49"/>
      <c r="AR33" s="49"/>
      <c r="AS33" s="55"/>
    </row>
    <row r="34" spans="1:45" s="118" customFormat="1" ht="18" customHeight="1" x14ac:dyDescent="0.3">
      <c r="A34" s="125" t="s">
        <v>44</v>
      </c>
      <c r="B34" s="126"/>
      <c r="C34" s="127"/>
      <c r="D34" s="114"/>
      <c r="E34" s="114"/>
      <c r="F34" s="114"/>
      <c r="G34" s="114"/>
      <c r="H34" s="114"/>
      <c r="I34" s="114"/>
      <c r="J34" s="115"/>
      <c r="K34" s="116"/>
      <c r="L34" s="116"/>
      <c r="M34" s="116"/>
      <c r="N34" s="116"/>
      <c r="O34" s="116"/>
      <c r="P34" s="116"/>
      <c r="Q34" s="115"/>
      <c r="R34" s="116"/>
      <c r="S34" s="116"/>
      <c r="T34" s="116"/>
      <c r="U34" s="116"/>
      <c r="V34" s="116"/>
      <c r="W34" s="116"/>
      <c r="X34" s="115"/>
      <c r="Y34" s="114"/>
      <c r="Z34" s="114"/>
      <c r="AA34" s="114"/>
      <c r="AB34" s="114"/>
      <c r="AC34" s="114"/>
      <c r="AD34" s="114"/>
      <c r="AE34" s="115"/>
      <c r="AF34" s="116"/>
      <c r="AG34" s="116"/>
      <c r="AH34" s="116"/>
      <c r="AI34" s="116"/>
      <c r="AJ34" s="116">
        <v>1</v>
      </c>
      <c r="AK34" s="116"/>
      <c r="AL34" s="115"/>
      <c r="AM34" s="116"/>
      <c r="AN34" s="116"/>
      <c r="AO34" s="116"/>
      <c r="AP34" s="116"/>
      <c r="AQ34" s="116"/>
      <c r="AR34" s="116"/>
      <c r="AS34" s="117"/>
    </row>
    <row r="35" spans="1:45" x14ac:dyDescent="0.3">
      <c r="A35" s="125" t="s">
        <v>45</v>
      </c>
      <c r="B35" s="126"/>
      <c r="C35" s="127"/>
      <c r="D35" s="50">
        <v>0.18194444444444444</v>
      </c>
      <c r="E35" s="50">
        <v>0.20208333333333331</v>
      </c>
      <c r="F35" s="50">
        <v>0.24513888888888888</v>
      </c>
      <c r="G35" s="50">
        <v>0.1763888888888889</v>
      </c>
      <c r="H35" s="50">
        <v>0.18958333333333333</v>
      </c>
      <c r="I35" s="50"/>
      <c r="J35" s="8"/>
      <c r="K35" s="49">
        <v>6</v>
      </c>
      <c r="L35" s="49">
        <v>6</v>
      </c>
      <c r="M35" s="49">
        <v>7</v>
      </c>
      <c r="N35" s="49"/>
      <c r="O35" s="49">
        <v>8</v>
      </c>
      <c r="P35" s="49"/>
      <c r="Q35" s="8"/>
      <c r="R35" s="49">
        <v>36</v>
      </c>
      <c r="S35" s="49">
        <v>52</v>
      </c>
      <c r="T35" s="49">
        <v>51</v>
      </c>
      <c r="U35" s="49"/>
      <c r="V35" s="49">
        <v>24</v>
      </c>
      <c r="W35" s="49"/>
      <c r="X35" s="8"/>
      <c r="Y35" s="50">
        <v>0.13125000000000001</v>
      </c>
      <c r="Z35" s="50">
        <v>0.1111111111111111</v>
      </c>
      <c r="AA35" s="50">
        <v>0.14652777777777778</v>
      </c>
      <c r="AB35" s="50"/>
      <c r="AC35" s="50">
        <v>0.10416666666666667</v>
      </c>
      <c r="AD35" s="50"/>
      <c r="AE35" s="8"/>
      <c r="AF35" s="49">
        <v>1</v>
      </c>
      <c r="AG35" s="49">
        <v>1</v>
      </c>
      <c r="AH35" s="49">
        <v>1</v>
      </c>
      <c r="AI35" s="49"/>
      <c r="AJ35" s="49">
        <v>1</v>
      </c>
      <c r="AK35" s="49"/>
      <c r="AL35" s="8"/>
      <c r="AM35" s="49">
        <v>2</v>
      </c>
      <c r="AN35" s="49">
        <v>1</v>
      </c>
      <c r="AO35" s="49">
        <v>1</v>
      </c>
      <c r="AP35" s="49"/>
      <c r="AQ35" s="49"/>
      <c r="AR35" s="49"/>
      <c r="AS35" s="55"/>
    </row>
    <row r="36" spans="1:45" x14ac:dyDescent="0.3">
      <c r="A36" s="125" t="s">
        <v>47</v>
      </c>
      <c r="B36" s="126"/>
      <c r="C36" s="127"/>
      <c r="D36" s="50">
        <v>0.28194444444444444</v>
      </c>
      <c r="E36" s="50">
        <v>0.22152777777777777</v>
      </c>
      <c r="F36" s="50">
        <v>0.22013888888888888</v>
      </c>
      <c r="G36" s="50"/>
      <c r="H36" s="50"/>
      <c r="I36" s="50">
        <v>0.2722222222222222</v>
      </c>
      <c r="J36" s="8"/>
      <c r="K36" s="49">
        <v>12</v>
      </c>
      <c r="L36" s="49">
        <v>7</v>
      </c>
      <c r="M36" s="49">
        <v>8</v>
      </c>
      <c r="N36" s="49">
        <v>8</v>
      </c>
      <c r="O36" s="49"/>
      <c r="P36" s="49">
        <v>8</v>
      </c>
      <c r="Q36" s="8"/>
      <c r="R36" s="49">
        <v>39</v>
      </c>
      <c r="S36" s="49">
        <v>34</v>
      </c>
      <c r="T36" s="49">
        <v>35</v>
      </c>
      <c r="U36" s="49">
        <v>41</v>
      </c>
      <c r="V36" s="49"/>
      <c r="W36" s="49">
        <v>60</v>
      </c>
      <c r="X36" s="8"/>
      <c r="Y36" s="50">
        <v>0.18402777777777779</v>
      </c>
      <c r="Z36" s="50">
        <v>0.16111111111111112</v>
      </c>
      <c r="AA36" s="50">
        <v>0.12361111111111112</v>
      </c>
      <c r="AB36" s="50">
        <v>0.10555555555555556</v>
      </c>
      <c r="AC36" s="50"/>
      <c r="AD36" s="50">
        <v>0.1277777777777778</v>
      </c>
      <c r="AE36" s="8"/>
      <c r="AF36" s="49">
        <v>1</v>
      </c>
      <c r="AG36" s="49">
        <v>1</v>
      </c>
      <c r="AH36" s="49">
        <v>1</v>
      </c>
      <c r="AI36" s="49">
        <v>1</v>
      </c>
      <c r="AJ36" s="49"/>
      <c r="AK36" s="49">
        <v>1</v>
      </c>
      <c r="AL36" s="8"/>
      <c r="AM36" s="49">
        <v>2</v>
      </c>
      <c r="AN36" s="49">
        <v>1</v>
      </c>
      <c r="AO36" s="49"/>
      <c r="AP36" s="49">
        <v>2</v>
      </c>
      <c r="AQ36" s="49"/>
      <c r="AR36" s="49">
        <v>1</v>
      </c>
      <c r="AS36" s="55"/>
    </row>
    <row r="37" spans="1:45" x14ac:dyDescent="0.3">
      <c r="A37" s="125" t="s">
        <v>48</v>
      </c>
      <c r="B37" s="126"/>
      <c r="C37" s="127"/>
      <c r="D37" s="50"/>
      <c r="E37" s="50">
        <v>0.21249999999999999</v>
      </c>
      <c r="F37" s="50"/>
      <c r="G37" s="50">
        <v>0.18194444444444444</v>
      </c>
      <c r="H37" s="50">
        <v>0.22916666666666666</v>
      </c>
      <c r="I37" s="50">
        <v>0.22083333333333333</v>
      </c>
      <c r="J37" s="8"/>
      <c r="K37" s="49"/>
      <c r="L37" s="49">
        <v>8</v>
      </c>
      <c r="M37" s="49"/>
      <c r="N37" s="49"/>
      <c r="O37" s="49">
        <v>12</v>
      </c>
      <c r="P37" s="49">
        <v>7</v>
      </c>
      <c r="Q37" s="8"/>
      <c r="R37" s="49"/>
      <c r="S37" s="49">
        <v>58</v>
      </c>
      <c r="T37" s="49"/>
      <c r="U37" s="49"/>
      <c r="V37" s="49">
        <v>66</v>
      </c>
      <c r="W37" s="49">
        <v>67</v>
      </c>
      <c r="X37" s="8"/>
      <c r="Y37" s="50"/>
      <c r="Z37" s="50">
        <v>6.0416666666666667E-2</v>
      </c>
      <c r="AA37" s="50"/>
      <c r="AB37" s="50"/>
      <c r="AC37" s="50">
        <v>8.1250000000000003E-2</v>
      </c>
      <c r="AD37" s="50">
        <v>9.4444444444444442E-2</v>
      </c>
      <c r="AE37" s="8"/>
      <c r="AF37" s="49"/>
      <c r="AG37" s="49">
        <v>1</v>
      </c>
      <c r="AH37" s="49"/>
      <c r="AI37" s="49"/>
      <c r="AJ37" s="49">
        <v>1</v>
      </c>
      <c r="AK37" s="49">
        <v>1</v>
      </c>
      <c r="AL37" s="8"/>
      <c r="AM37" s="49"/>
      <c r="AN37" s="49">
        <v>2</v>
      </c>
      <c r="AO37" s="49"/>
      <c r="AP37" s="49"/>
      <c r="AQ37" s="49">
        <v>1</v>
      </c>
      <c r="AR37" s="49"/>
      <c r="AS37" s="55"/>
    </row>
    <row r="38" spans="1:45" x14ac:dyDescent="0.3">
      <c r="A38" s="125" t="s">
        <v>49</v>
      </c>
      <c r="B38" s="126"/>
      <c r="C38" s="127"/>
      <c r="D38" s="50">
        <v>0.20069444444444443</v>
      </c>
      <c r="E38" s="50">
        <v>0.1076388888888889</v>
      </c>
      <c r="F38" s="50">
        <v>0.17916666666666667</v>
      </c>
      <c r="G38" s="50">
        <v>0.24791666666666667</v>
      </c>
      <c r="H38" s="50">
        <v>9.9999999999999992E-2</v>
      </c>
      <c r="I38" s="50"/>
      <c r="J38" s="8"/>
      <c r="K38" s="49">
        <v>8</v>
      </c>
      <c r="L38" s="49">
        <v>5</v>
      </c>
      <c r="M38" s="49">
        <v>7</v>
      </c>
      <c r="N38" s="49">
        <v>7</v>
      </c>
      <c r="O38" s="49">
        <v>2</v>
      </c>
      <c r="P38" s="49"/>
      <c r="Q38" s="8"/>
      <c r="R38" s="49">
        <v>36</v>
      </c>
      <c r="S38" s="49">
        <v>27</v>
      </c>
      <c r="T38" s="49">
        <v>28</v>
      </c>
      <c r="U38" s="49">
        <v>44</v>
      </c>
      <c r="V38" s="49">
        <v>20</v>
      </c>
      <c r="W38" s="49"/>
      <c r="X38" s="8"/>
      <c r="Y38" s="50">
        <v>0.13402777777777777</v>
      </c>
      <c r="Z38" s="50">
        <v>6.0416666666666667E-2</v>
      </c>
      <c r="AA38" s="50">
        <v>0.10416666666666667</v>
      </c>
      <c r="AB38" s="50">
        <v>0.10486111111111111</v>
      </c>
      <c r="AC38" s="50">
        <v>6.7361111111111108E-2</v>
      </c>
      <c r="AD38" s="50"/>
      <c r="AE38" s="8"/>
      <c r="AF38" s="49">
        <v>1</v>
      </c>
      <c r="AG38" s="49">
        <v>1</v>
      </c>
      <c r="AH38" s="49">
        <v>1</v>
      </c>
      <c r="AI38" s="49">
        <v>1</v>
      </c>
      <c r="AJ38" s="49">
        <v>1</v>
      </c>
      <c r="AK38" s="49"/>
      <c r="AL38" s="8"/>
      <c r="AM38" s="49"/>
      <c r="AN38" s="49"/>
      <c r="AO38" s="49"/>
      <c r="AP38" s="49"/>
      <c r="AQ38" s="49"/>
      <c r="AR38" s="49"/>
      <c r="AS38" s="55"/>
    </row>
    <row r="39" spans="1:45" x14ac:dyDescent="0.3">
      <c r="A39" s="125" t="s">
        <v>50</v>
      </c>
      <c r="B39" s="126"/>
      <c r="C39" s="127"/>
      <c r="D39" s="50">
        <v>0.2722222222222222</v>
      </c>
      <c r="E39" s="50">
        <v>0.2590277777777778</v>
      </c>
      <c r="F39" s="50">
        <v>0.16319444444444445</v>
      </c>
      <c r="G39" s="50">
        <v>0.19999999999999998</v>
      </c>
      <c r="H39" s="50">
        <v>0.21180555555555555</v>
      </c>
      <c r="I39" s="50"/>
      <c r="J39" s="8"/>
      <c r="K39" s="49">
        <v>5</v>
      </c>
      <c r="L39" s="49">
        <v>3</v>
      </c>
      <c r="M39" s="49">
        <v>1</v>
      </c>
      <c r="N39" s="49">
        <v>2</v>
      </c>
      <c r="O39" s="49">
        <v>0</v>
      </c>
      <c r="P39" s="49"/>
      <c r="Q39" s="8"/>
      <c r="R39" s="49">
        <v>46</v>
      </c>
      <c r="S39" s="49">
        <v>50</v>
      </c>
      <c r="T39" s="49">
        <v>33</v>
      </c>
      <c r="U39" s="49">
        <v>42</v>
      </c>
      <c r="V39" s="49">
        <v>35</v>
      </c>
      <c r="W39" s="49"/>
      <c r="X39" s="8"/>
      <c r="Y39" s="50">
        <v>0.1451388888888889</v>
      </c>
      <c r="Z39" s="50">
        <v>0.12638888888888888</v>
      </c>
      <c r="AA39" s="50">
        <v>7.1527777777777787E-2</v>
      </c>
      <c r="AB39" s="50">
        <v>0.12291666666666667</v>
      </c>
      <c r="AC39" s="50">
        <v>0.10069444444444443</v>
      </c>
      <c r="AD39" s="50"/>
      <c r="AE39" s="8"/>
      <c r="AF39" s="49">
        <v>1</v>
      </c>
      <c r="AG39" s="49">
        <v>1</v>
      </c>
      <c r="AH39" s="49">
        <v>1</v>
      </c>
      <c r="AI39" s="49">
        <v>1</v>
      </c>
      <c r="AJ39" s="49">
        <v>1</v>
      </c>
      <c r="AK39" s="49"/>
      <c r="AL39" s="8"/>
      <c r="AM39" s="49"/>
      <c r="AN39" s="49">
        <v>1</v>
      </c>
      <c r="AO39" s="49"/>
      <c r="AP39" s="49">
        <v>1</v>
      </c>
      <c r="AQ39" s="49"/>
      <c r="AR39" s="49"/>
      <c r="AS39" s="55"/>
    </row>
    <row r="40" spans="1:45" x14ac:dyDescent="0.3">
      <c r="A40" s="125" t="s">
        <v>51</v>
      </c>
      <c r="B40" s="126"/>
      <c r="C40" s="127"/>
      <c r="D40" s="50">
        <v>0.26944444444444443</v>
      </c>
      <c r="E40" s="50">
        <v>0.24513888888888888</v>
      </c>
      <c r="F40" s="50">
        <v>0.25763888888888892</v>
      </c>
      <c r="G40" s="50">
        <v>0.14930555555555555</v>
      </c>
      <c r="H40" s="50">
        <v>0.13749999999999998</v>
      </c>
      <c r="I40" s="50"/>
      <c r="J40" s="8"/>
      <c r="K40" s="49">
        <v>17</v>
      </c>
      <c r="L40" s="49">
        <v>17</v>
      </c>
      <c r="M40" s="49">
        <v>13</v>
      </c>
      <c r="N40" s="49">
        <v>10</v>
      </c>
      <c r="O40" s="49">
        <v>6</v>
      </c>
      <c r="P40" s="49"/>
      <c r="Q40" s="8"/>
      <c r="R40" s="49">
        <v>46</v>
      </c>
      <c r="S40" s="49">
        <v>59</v>
      </c>
      <c r="T40" s="49">
        <v>38</v>
      </c>
      <c r="U40" s="49">
        <v>34</v>
      </c>
      <c r="V40" s="49">
        <v>10</v>
      </c>
      <c r="W40" s="49"/>
      <c r="X40" s="8"/>
      <c r="Y40" s="50">
        <v>0.11666666666666665</v>
      </c>
      <c r="Z40" s="50">
        <v>7.9166666666666663E-2</v>
      </c>
      <c r="AA40" s="50">
        <v>7.9166666666666663E-2</v>
      </c>
      <c r="AB40" s="50">
        <v>6.458333333333334E-2</v>
      </c>
      <c r="AC40" s="50">
        <v>1.8749999999999999E-2</v>
      </c>
      <c r="AD40" s="50"/>
      <c r="AE40" s="8"/>
      <c r="AF40" s="49">
        <v>1</v>
      </c>
      <c r="AG40" s="49">
        <v>1</v>
      </c>
      <c r="AH40" s="49">
        <v>1</v>
      </c>
      <c r="AI40" s="49">
        <v>1</v>
      </c>
      <c r="AJ40" s="49">
        <v>1</v>
      </c>
      <c r="AK40" s="49"/>
      <c r="AL40" s="8"/>
      <c r="AM40" s="49">
        <v>1</v>
      </c>
      <c r="AN40" s="49">
        <v>1</v>
      </c>
      <c r="AO40" s="49">
        <v>2</v>
      </c>
      <c r="AP40" s="49"/>
      <c r="AQ40" s="49">
        <v>2</v>
      </c>
      <c r="AR40" s="49"/>
      <c r="AS40" s="55"/>
    </row>
    <row r="41" spans="1:45" x14ac:dyDescent="0.3">
      <c r="A41" s="125" t="s">
        <v>52</v>
      </c>
      <c r="B41" s="126"/>
      <c r="C41" s="127"/>
      <c r="D41" s="50">
        <v>0.21388888888888891</v>
      </c>
      <c r="E41" s="50"/>
      <c r="F41" s="50"/>
      <c r="G41" s="50">
        <v>0.16874999999999998</v>
      </c>
      <c r="H41" s="50">
        <v>0.17847222222222223</v>
      </c>
      <c r="I41" s="50"/>
      <c r="J41" s="8"/>
      <c r="K41" s="49">
        <v>14</v>
      </c>
      <c r="L41" s="49"/>
      <c r="M41" s="49"/>
      <c r="N41" s="49">
        <v>2</v>
      </c>
      <c r="O41" s="49">
        <v>9</v>
      </c>
      <c r="P41" s="49"/>
      <c r="Q41" s="8"/>
      <c r="R41" s="49">
        <v>40</v>
      </c>
      <c r="S41" s="49"/>
      <c r="T41" s="49"/>
      <c r="U41" s="49">
        <v>20</v>
      </c>
      <c r="V41" s="49">
        <v>30</v>
      </c>
      <c r="W41" s="49"/>
      <c r="X41" s="8"/>
      <c r="Y41" s="50">
        <v>0.10833333333333334</v>
      </c>
      <c r="Z41" s="50"/>
      <c r="AA41" s="50"/>
      <c r="AB41" s="50">
        <v>0.10208333333333335</v>
      </c>
      <c r="AC41" s="50">
        <v>0.11875000000000001</v>
      </c>
      <c r="AD41" s="50"/>
      <c r="AE41" s="8"/>
      <c r="AF41" s="49">
        <v>1</v>
      </c>
      <c r="AG41" s="49"/>
      <c r="AH41" s="49"/>
      <c r="AI41" s="49">
        <v>0.62</v>
      </c>
      <c r="AJ41" s="49">
        <v>1</v>
      </c>
      <c r="AK41" s="49"/>
      <c r="AL41" s="8"/>
      <c r="AM41" s="49"/>
      <c r="AN41" s="49"/>
      <c r="AO41" s="49"/>
      <c r="AP41" s="49"/>
      <c r="AQ41" s="49"/>
      <c r="AR41" s="49"/>
      <c r="AS41" s="55"/>
    </row>
    <row r="42" spans="1:45" x14ac:dyDescent="0.3">
      <c r="A42" s="125" t="s">
        <v>53</v>
      </c>
      <c r="B42" s="126"/>
      <c r="C42" s="127"/>
      <c r="D42" s="50">
        <v>0.20555555555555557</v>
      </c>
      <c r="E42" s="50">
        <v>0.15</v>
      </c>
      <c r="F42" s="50">
        <v>0.14583333333333334</v>
      </c>
      <c r="G42" s="50">
        <v>0.11319444444444444</v>
      </c>
      <c r="H42" s="50"/>
      <c r="I42" s="50">
        <v>0.10347222222222223</v>
      </c>
      <c r="J42" s="8"/>
      <c r="K42" s="49">
        <v>5</v>
      </c>
      <c r="L42" s="49">
        <v>4</v>
      </c>
      <c r="M42" s="49">
        <v>3</v>
      </c>
      <c r="N42" s="49">
        <v>0</v>
      </c>
      <c r="O42" s="49"/>
      <c r="P42" s="49">
        <v>3</v>
      </c>
      <c r="Q42" s="8"/>
      <c r="R42" s="49">
        <v>42</v>
      </c>
      <c r="S42" s="49">
        <v>37</v>
      </c>
      <c r="T42" s="49">
        <v>47</v>
      </c>
      <c r="U42" s="49">
        <v>41</v>
      </c>
      <c r="V42" s="49"/>
      <c r="W42" s="49">
        <v>16</v>
      </c>
      <c r="X42" s="8"/>
      <c r="Y42" s="50">
        <v>0.17847222222222223</v>
      </c>
      <c r="Z42" s="50">
        <v>0.10416666666666667</v>
      </c>
      <c r="AA42" s="50">
        <v>9.375E-2</v>
      </c>
      <c r="AB42" s="50">
        <v>0.14375000000000002</v>
      </c>
      <c r="AC42" s="50"/>
      <c r="AD42" s="50">
        <v>8.1250000000000003E-2</v>
      </c>
      <c r="AE42" s="8"/>
      <c r="AF42" s="49">
        <v>1</v>
      </c>
      <c r="AG42" s="49">
        <v>1</v>
      </c>
      <c r="AH42" s="49">
        <v>1</v>
      </c>
      <c r="AI42" s="49">
        <v>1</v>
      </c>
      <c r="AJ42" s="49"/>
      <c r="AK42" s="49">
        <v>0.75</v>
      </c>
      <c r="AL42" s="8"/>
      <c r="AM42" s="49"/>
      <c r="AN42" s="49">
        <v>1</v>
      </c>
      <c r="AO42" s="49"/>
      <c r="AP42" s="49"/>
      <c r="AQ42" s="49"/>
      <c r="AR42" s="49"/>
      <c r="AS42" s="55"/>
    </row>
    <row r="43" spans="1:45" s="118" customFormat="1" x14ac:dyDescent="0.3">
      <c r="A43" s="125" t="s">
        <v>54</v>
      </c>
      <c r="B43" s="126"/>
      <c r="C43" s="127"/>
      <c r="D43" s="114"/>
      <c r="E43" s="114"/>
      <c r="F43" s="114"/>
      <c r="G43" s="114"/>
      <c r="H43" s="114"/>
      <c r="I43" s="114"/>
      <c r="J43" s="115"/>
      <c r="K43" s="116"/>
      <c r="L43" s="116"/>
      <c r="M43" s="116"/>
      <c r="N43" s="116"/>
      <c r="O43" s="116"/>
      <c r="P43" s="116"/>
      <c r="Q43" s="115"/>
      <c r="R43" s="116"/>
      <c r="S43" s="116"/>
      <c r="T43" s="116"/>
      <c r="U43" s="116"/>
      <c r="V43" s="116"/>
      <c r="W43" s="116"/>
      <c r="X43" s="115"/>
      <c r="Y43" s="114"/>
      <c r="Z43" s="114"/>
      <c r="AA43" s="114"/>
      <c r="AB43" s="114"/>
      <c r="AC43" s="114"/>
      <c r="AD43" s="114"/>
      <c r="AE43" s="115"/>
      <c r="AF43" s="116"/>
      <c r="AG43" s="116"/>
      <c r="AH43" s="116"/>
      <c r="AI43" s="116"/>
      <c r="AJ43" s="116"/>
      <c r="AK43" s="116"/>
      <c r="AL43" s="115"/>
      <c r="AM43" s="116"/>
      <c r="AN43" s="116"/>
      <c r="AO43" s="116"/>
      <c r="AP43" s="116"/>
      <c r="AQ43" s="116"/>
      <c r="AR43" s="116"/>
      <c r="AS43" s="117"/>
    </row>
    <row r="44" spans="1:45" x14ac:dyDescent="0.3">
      <c r="A44" s="125" t="s">
        <v>55</v>
      </c>
      <c r="B44" s="126"/>
      <c r="C44" s="127"/>
      <c r="D44" s="50">
        <v>0.28125</v>
      </c>
      <c r="E44" s="50">
        <v>0.27708333333333335</v>
      </c>
      <c r="F44" s="50">
        <v>0.19166666666666665</v>
      </c>
      <c r="G44" s="50">
        <v>0.27152777777777776</v>
      </c>
      <c r="H44" s="50">
        <v>0.25416666666666665</v>
      </c>
      <c r="I44" s="50"/>
      <c r="J44" s="8"/>
      <c r="K44" s="49">
        <v>9</v>
      </c>
      <c r="L44" s="49">
        <v>4</v>
      </c>
      <c r="M44" s="49">
        <v>4</v>
      </c>
      <c r="N44" s="49">
        <v>11</v>
      </c>
      <c r="O44" s="49">
        <v>6</v>
      </c>
      <c r="P44" s="49"/>
      <c r="Q44" s="8"/>
      <c r="R44" s="49">
        <v>49</v>
      </c>
      <c r="S44" s="49">
        <v>40</v>
      </c>
      <c r="T44" s="49">
        <v>36</v>
      </c>
      <c r="U44" s="49">
        <v>36</v>
      </c>
      <c r="V44" s="49">
        <v>41</v>
      </c>
      <c r="W44" s="49"/>
      <c r="X44" s="8"/>
      <c r="Y44" s="50">
        <v>0.1673611111111111</v>
      </c>
      <c r="Z44" s="50">
        <v>0.13125000000000001</v>
      </c>
      <c r="AA44" s="50">
        <v>0.12916666666666668</v>
      </c>
      <c r="AB44" s="50">
        <v>0.12152777777777778</v>
      </c>
      <c r="AC44" s="50">
        <v>0.12708333333333333</v>
      </c>
      <c r="AD44" s="50"/>
      <c r="AE44" s="8"/>
      <c r="AF44" s="49">
        <v>1</v>
      </c>
      <c r="AG44" s="49">
        <v>1</v>
      </c>
      <c r="AH44" s="49">
        <v>1</v>
      </c>
      <c r="AI44" s="49">
        <v>1</v>
      </c>
      <c r="AJ44" s="49">
        <v>1</v>
      </c>
      <c r="AK44" s="49"/>
      <c r="AL44" s="8"/>
      <c r="AM44" s="49">
        <v>1</v>
      </c>
      <c r="AN44" s="49"/>
      <c r="AO44" s="49"/>
      <c r="AP44" s="49">
        <v>1</v>
      </c>
      <c r="AQ44" s="49"/>
      <c r="AR44" s="49">
        <v>1</v>
      </c>
      <c r="AS44" s="55"/>
    </row>
    <row r="45" spans="1:45" x14ac:dyDescent="0.3">
      <c r="A45" s="125"/>
      <c r="B45" s="126"/>
      <c r="C45" s="141"/>
      <c r="D45" s="50"/>
      <c r="E45" s="50"/>
      <c r="F45" s="50"/>
      <c r="G45" s="50"/>
      <c r="H45" s="50"/>
      <c r="I45" s="50"/>
      <c r="J45" s="8"/>
      <c r="K45" s="49"/>
      <c r="L45" s="49"/>
      <c r="M45" s="49"/>
      <c r="N45" s="49"/>
      <c r="O45" s="49"/>
      <c r="P45" s="49"/>
      <c r="Q45" s="8"/>
      <c r="R45" s="49"/>
      <c r="S45" s="49"/>
      <c r="T45" s="49"/>
      <c r="U45" s="49"/>
      <c r="V45" s="49"/>
      <c r="W45" s="49"/>
      <c r="X45" s="8"/>
      <c r="Y45" s="50"/>
      <c r="Z45" s="50"/>
      <c r="AA45" s="50"/>
      <c r="AB45" s="50"/>
      <c r="AC45" s="50"/>
      <c r="AD45" s="50"/>
      <c r="AE45" s="8"/>
      <c r="AF45" s="49"/>
      <c r="AG45" s="49"/>
      <c r="AH45" s="49"/>
      <c r="AI45" s="49"/>
      <c r="AJ45" s="49"/>
      <c r="AK45" s="49"/>
      <c r="AL45" s="8"/>
      <c r="AM45" s="49"/>
      <c r="AN45" s="49"/>
      <c r="AO45" s="49"/>
      <c r="AP45" s="49"/>
      <c r="AQ45" s="49"/>
      <c r="AR45" s="49"/>
      <c r="AS45" s="55"/>
    </row>
    <row r="46" spans="1:45" x14ac:dyDescent="0.3">
      <c r="A46" s="125"/>
      <c r="B46" s="126"/>
      <c r="C46" s="127"/>
      <c r="D46" s="50"/>
      <c r="E46" s="50"/>
      <c r="F46" s="50"/>
      <c r="G46" s="50"/>
      <c r="H46" s="50"/>
      <c r="I46" s="50"/>
      <c r="J46" s="8"/>
      <c r="K46" s="49"/>
      <c r="L46" s="49"/>
      <c r="M46" s="49"/>
      <c r="N46" s="49"/>
      <c r="O46" s="49"/>
      <c r="P46" s="49"/>
      <c r="Q46" s="8"/>
      <c r="R46" s="49"/>
      <c r="S46" s="49"/>
      <c r="T46" s="49"/>
      <c r="U46" s="49"/>
      <c r="V46" s="49"/>
      <c r="W46" s="49"/>
      <c r="X46" s="8"/>
      <c r="Y46" s="50"/>
      <c r="Z46" s="50"/>
      <c r="AA46" s="50"/>
      <c r="AB46" s="50"/>
      <c r="AC46" s="50"/>
      <c r="AD46" s="50"/>
      <c r="AE46" s="8"/>
      <c r="AF46" s="49"/>
      <c r="AG46" s="49"/>
      <c r="AH46" s="49"/>
      <c r="AI46" s="49"/>
      <c r="AJ46" s="49"/>
      <c r="AK46" s="49"/>
      <c r="AL46" s="8"/>
      <c r="AM46" s="49"/>
      <c r="AN46" s="49"/>
      <c r="AO46" s="49"/>
      <c r="AP46" s="49"/>
      <c r="AQ46" s="49"/>
      <c r="AR46" s="49"/>
      <c r="AS46" s="55"/>
    </row>
    <row r="47" spans="1:45" x14ac:dyDescent="0.3">
      <c r="A47" s="125"/>
      <c r="B47" s="126"/>
      <c r="C47" s="127"/>
      <c r="D47" s="50"/>
      <c r="E47" s="50"/>
      <c r="F47" s="50"/>
      <c r="G47" s="50"/>
      <c r="H47" s="50"/>
      <c r="I47" s="50"/>
      <c r="J47" s="8"/>
      <c r="K47" s="49"/>
      <c r="L47" s="49"/>
      <c r="M47" s="49"/>
      <c r="N47" s="49"/>
      <c r="O47" s="49"/>
      <c r="P47" s="49"/>
      <c r="Q47" s="8"/>
      <c r="R47" s="49"/>
      <c r="S47" s="49"/>
      <c r="T47" s="49"/>
      <c r="U47" s="49"/>
      <c r="V47" s="49"/>
      <c r="W47" s="49"/>
      <c r="X47" s="8"/>
      <c r="Y47" s="50"/>
      <c r="Z47" s="50"/>
      <c r="AA47" s="50"/>
      <c r="AB47" s="50"/>
      <c r="AC47" s="50"/>
      <c r="AD47" s="50"/>
      <c r="AE47" s="8"/>
      <c r="AF47" s="49"/>
      <c r="AG47" s="49"/>
      <c r="AH47" s="49"/>
      <c r="AI47" s="49"/>
      <c r="AJ47" s="49"/>
      <c r="AK47" s="49"/>
      <c r="AL47" s="8"/>
      <c r="AM47" s="49"/>
      <c r="AN47" s="49"/>
      <c r="AO47" s="49"/>
      <c r="AP47" s="49"/>
      <c r="AQ47" s="49"/>
      <c r="AR47" s="49"/>
      <c r="AS47" s="55"/>
    </row>
    <row r="48" spans="1:45" x14ac:dyDescent="0.3">
      <c r="A48" s="125"/>
      <c r="B48" s="126"/>
      <c r="C48" s="127"/>
      <c r="D48" s="50"/>
      <c r="E48" s="50"/>
      <c r="F48" s="50"/>
      <c r="G48" s="50"/>
      <c r="H48" s="50"/>
      <c r="I48" s="50"/>
      <c r="J48" s="8"/>
      <c r="K48" s="49"/>
      <c r="L48" s="49"/>
      <c r="M48" s="49"/>
      <c r="N48" s="49"/>
      <c r="O48" s="49"/>
      <c r="P48" s="49"/>
      <c r="Q48" s="8"/>
      <c r="R48" s="49"/>
      <c r="S48" s="49"/>
      <c r="T48" s="49"/>
      <c r="U48" s="49"/>
      <c r="V48" s="49"/>
      <c r="W48" s="49"/>
      <c r="X48" s="8"/>
      <c r="Y48" s="50"/>
      <c r="Z48" s="50"/>
      <c r="AA48" s="50"/>
      <c r="AB48" s="50"/>
      <c r="AC48" s="50"/>
      <c r="AD48" s="50"/>
      <c r="AE48" s="8"/>
      <c r="AF48" s="49"/>
      <c r="AG48" s="49"/>
      <c r="AH48" s="49"/>
      <c r="AI48" s="49"/>
      <c r="AJ48" s="49"/>
      <c r="AK48" s="49"/>
      <c r="AL48" s="8"/>
      <c r="AM48" s="49"/>
      <c r="AN48" s="49"/>
      <c r="AO48" s="49"/>
      <c r="AP48" s="49"/>
      <c r="AQ48" s="49"/>
      <c r="AR48" s="49"/>
      <c r="AS48" s="55"/>
    </row>
    <row r="49" spans="1:45" x14ac:dyDescent="0.3">
      <c r="A49" s="125"/>
      <c r="B49" s="126"/>
      <c r="C49" s="127"/>
      <c r="D49" s="50"/>
      <c r="E49" s="50"/>
      <c r="F49" s="50"/>
      <c r="G49" s="50"/>
      <c r="H49" s="50"/>
      <c r="I49" s="50"/>
      <c r="J49" s="8"/>
      <c r="K49" s="49"/>
      <c r="L49" s="49"/>
      <c r="M49" s="49"/>
      <c r="N49" s="49"/>
      <c r="O49" s="49"/>
      <c r="P49" s="49"/>
      <c r="Q49" s="8"/>
      <c r="R49" s="49"/>
      <c r="S49" s="49"/>
      <c r="T49" s="49"/>
      <c r="U49" s="49"/>
      <c r="V49" s="49"/>
      <c r="W49" s="49"/>
      <c r="X49" s="8"/>
      <c r="Y49" s="50"/>
      <c r="Z49" s="50"/>
      <c r="AA49" s="50"/>
      <c r="AB49" s="50"/>
      <c r="AC49" s="50"/>
      <c r="AD49" s="50"/>
      <c r="AE49" s="8"/>
      <c r="AF49" s="49"/>
      <c r="AG49" s="49"/>
      <c r="AH49" s="49"/>
      <c r="AI49" s="49"/>
      <c r="AJ49" s="49"/>
      <c r="AK49" s="49"/>
      <c r="AL49" s="8"/>
      <c r="AM49" s="49"/>
      <c r="AN49" s="49"/>
      <c r="AO49" s="49"/>
      <c r="AP49" s="49"/>
      <c r="AQ49" s="49"/>
      <c r="AR49" s="49"/>
      <c r="AS49" s="55"/>
    </row>
    <row r="50" spans="1:45" x14ac:dyDescent="0.3">
      <c r="A50" s="125"/>
      <c r="B50" s="126"/>
      <c r="C50" s="127"/>
      <c r="D50" s="50"/>
      <c r="E50" s="50"/>
      <c r="F50" s="50"/>
      <c r="G50" s="50"/>
      <c r="H50" s="50"/>
      <c r="I50" s="50"/>
      <c r="J50" s="8"/>
      <c r="K50" s="49"/>
      <c r="L50" s="49"/>
      <c r="M50" s="49"/>
      <c r="N50" s="49"/>
      <c r="O50" s="49"/>
      <c r="P50" s="49"/>
      <c r="Q50" s="8"/>
      <c r="R50" s="49"/>
      <c r="S50" s="49"/>
      <c r="T50" s="49"/>
      <c r="U50" s="49"/>
      <c r="V50" s="49"/>
      <c r="W50" s="49"/>
      <c r="X50" s="8"/>
      <c r="Y50" s="50"/>
      <c r="Z50" s="50"/>
      <c r="AA50" s="50"/>
      <c r="AB50" s="50"/>
      <c r="AC50" s="50"/>
      <c r="AD50" s="50"/>
      <c r="AE50" s="8"/>
      <c r="AF50" s="49"/>
      <c r="AG50" s="49"/>
      <c r="AH50" s="49"/>
      <c r="AI50" s="49"/>
      <c r="AJ50" s="49"/>
      <c r="AK50" s="49"/>
      <c r="AL50" s="8"/>
      <c r="AM50" s="49"/>
      <c r="AN50" s="49"/>
      <c r="AO50" s="49"/>
      <c r="AP50" s="49"/>
      <c r="AQ50" s="49"/>
      <c r="AR50" s="49"/>
      <c r="AS50" s="55"/>
    </row>
    <row r="51" spans="1:45" x14ac:dyDescent="0.3">
      <c r="A51" s="125"/>
      <c r="B51" s="126"/>
      <c r="C51" s="127"/>
      <c r="D51" s="50"/>
      <c r="E51" s="50"/>
      <c r="F51" s="50"/>
      <c r="G51" s="50"/>
      <c r="H51" s="50"/>
      <c r="I51" s="50"/>
      <c r="J51" s="8"/>
      <c r="K51" s="49"/>
      <c r="L51" s="49"/>
      <c r="M51" s="49"/>
      <c r="N51" s="49"/>
      <c r="O51" s="49"/>
      <c r="P51" s="49"/>
      <c r="Q51" s="8"/>
      <c r="R51" s="49"/>
      <c r="S51" s="49"/>
      <c r="T51" s="49"/>
      <c r="U51" s="49"/>
      <c r="V51" s="49"/>
      <c r="W51" s="49"/>
      <c r="X51" s="8"/>
      <c r="Y51" s="50"/>
      <c r="Z51" s="50"/>
      <c r="AA51" s="50"/>
      <c r="AB51" s="50"/>
      <c r="AC51" s="50"/>
      <c r="AD51" s="50"/>
      <c r="AE51" s="8"/>
      <c r="AF51" s="49"/>
      <c r="AG51" s="49"/>
      <c r="AH51" s="49"/>
      <c r="AI51" s="49"/>
      <c r="AJ51" s="49"/>
      <c r="AK51" s="49"/>
      <c r="AL51" s="8"/>
      <c r="AM51" s="49"/>
      <c r="AN51" s="49"/>
      <c r="AO51" s="49"/>
      <c r="AP51" s="49"/>
      <c r="AQ51" s="49"/>
      <c r="AR51" s="49"/>
      <c r="AS51" s="55"/>
    </row>
    <row r="52" spans="1:45" x14ac:dyDescent="0.3">
      <c r="A52" s="125"/>
      <c r="B52" s="126"/>
      <c r="C52" s="127"/>
      <c r="D52" s="50"/>
      <c r="E52" s="50"/>
      <c r="F52" s="50"/>
      <c r="G52" s="50"/>
      <c r="H52" s="50"/>
      <c r="I52" s="50"/>
      <c r="J52" s="8"/>
      <c r="K52" s="49"/>
      <c r="L52" s="49"/>
      <c r="M52" s="49"/>
      <c r="N52" s="49"/>
      <c r="O52" s="49"/>
      <c r="P52" s="49"/>
      <c r="Q52" s="8"/>
      <c r="R52" s="49"/>
      <c r="S52" s="49"/>
      <c r="T52" s="49"/>
      <c r="U52" s="49"/>
      <c r="V52" s="49"/>
      <c r="W52" s="49"/>
      <c r="X52" s="8"/>
      <c r="Y52" s="50"/>
      <c r="Z52" s="50"/>
      <c r="AA52" s="50"/>
      <c r="AB52" s="50"/>
      <c r="AC52" s="50"/>
      <c r="AD52" s="50"/>
      <c r="AE52" s="8"/>
      <c r="AF52" s="49"/>
      <c r="AG52" s="49"/>
      <c r="AH52" s="49"/>
      <c r="AI52" s="49"/>
      <c r="AJ52" s="49"/>
      <c r="AK52" s="49"/>
      <c r="AL52" s="8"/>
      <c r="AM52" s="49"/>
      <c r="AN52" s="49"/>
      <c r="AO52" s="49"/>
      <c r="AP52" s="49"/>
      <c r="AQ52" s="49"/>
      <c r="AR52" s="49"/>
      <c r="AS52" s="55"/>
    </row>
    <row r="53" spans="1:45" x14ac:dyDescent="0.3">
      <c r="A53" s="122"/>
      <c r="B53" s="123"/>
      <c r="C53" s="123"/>
      <c r="D53" s="57"/>
      <c r="E53" s="8"/>
      <c r="F53" s="8"/>
      <c r="G53" s="5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57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55"/>
    </row>
    <row r="54" spans="1:45" x14ac:dyDescent="0.3">
      <c r="A54" s="125" t="s">
        <v>13</v>
      </c>
      <c r="B54" s="126"/>
      <c r="C54" s="127"/>
      <c r="D54" s="112">
        <f t="shared" ref="D54:I54" si="6">IFERROR((SUM(D33:D52)/AF54),"")</f>
        <v>0.23518518518518514</v>
      </c>
      <c r="E54" s="112">
        <f t="shared" si="6"/>
        <v>0.21172839506172839</v>
      </c>
      <c r="F54" s="112">
        <f t="shared" si="6"/>
        <v>0.20390625000000001</v>
      </c>
      <c r="G54" s="112">
        <f t="shared" si="6"/>
        <v>0.22136555847185765</v>
      </c>
      <c r="H54" s="112">
        <f t="shared" si="6"/>
        <v>0.16913580246913579</v>
      </c>
      <c r="I54" s="112">
        <f t="shared" si="6"/>
        <v>0.21691919191919193</v>
      </c>
      <c r="J54" s="113"/>
      <c r="K54" s="112">
        <f t="shared" ref="K54:P54" si="7">IFERROR((SUM(K33:K52)/AF54),"")</f>
        <v>9.2222222222222214</v>
      </c>
      <c r="L54" s="112">
        <f t="shared" si="7"/>
        <v>6.4444444444444446</v>
      </c>
      <c r="M54" s="112">
        <f t="shared" si="7"/>
        <v>6.375</v>
      </c>
      <c r="N54" s="112">
        <f t="shared" si="7"/>
        <v>5.6430446194225725</v>
      </c>
      <c r="O54" s="112">
        <f t="shared" si="7"/>
        <v>5.666666666666667</v>
      </c>
      <c r="P54" s="112">
        <f t="shared" si="7"/>
        <v>6.5454545454545459</v>
      </c>
      <c r="Q54" s="113"/>
      <c r="R54" s="112">
        <f t="shared" ref="R54:W54" si="8">IFERROR((SUM(R33:R52)/AF54),"")</f>
        <v>41.555555555555557</v>
      </c>
      <c r="S54" s="112">
        <f t="shared" si="8"/>
        <v>42.666666666666664</v>
      </c>
      <c r="T54" s="112">
        <f t="shared" si="8"/>
        <v>37.5</v>
      </c>
      <c r="U54" s="112">
        <f t="shared" si="8"/>
        <v>37.926509186351709</v>
      </c>
      <c r="V54" s="112">
        <f t="shared" si="8"/>
        <v>29.111111111111111</v>
      </c>
      <c r="W54" s="112">
        <f t="shared" si="8"/>
        <v>52</v>
      </c>
      <c r="X54" s="113"/>
      <c r="Y54" s="112">
        <f>IFERROR((SUM(Y33:Y52)/AF54),"")</f>
        <v>0.14135802469135803</v>
      </c>
      <c r="Z54" s="112">
        <f>IFERROR((SUM(Z33:Z52)/AG54),"")</f>
        <v>0.10046296296296295</v>
      </c>
      <c r="AA54" s="112">
        <f t="shared" ref="AA54" si="9">IFERROR((SUM(AA33:AA52)/AH54),"")</f>
        <v>0.10416666666666666</v>
      </c>
      <c r="AB54" s="112">
        <f>IFERROR((SUM(AB33:AB52)/AI54),"")</f>
        <v>0.10653616214639838</v>
      </c>
      <c r="AC54" s="112">
        <f>IFERROR((SUM(AC33:AC52)/AJ54),"")</f>
        <v>7.8395061728395055E-2</v>
      </c>
      <c r="AD54" s="112">
        <f>IFERROR((SUM(AD33:AD52)/AK54),"")</f>
        <v>0.11035353535353537</v>
      </c>
      <c r="AE54" s="113"/>
      <c r="AF54" s="112">
        <f>IF(SUM(AF33:AF52)=0,"",SUM(AF33:AF52))</f>
        <v>9</v>
      </c>
      <c r="AG54" s="112">
        <f>IF(SUM(AG33:AG52)=0,"",SUM(AG33:AG52))</f>
        <v>9</v>
      </c>
      <c r="AH54" s="112">
        <f t="shared" ref="AH54" si="10">IF(SUM(AH33:AH52)=0,"",SUM(AH33:AH52))</f>
        <v>8</v>
      </c>
      <c r="AI54" s="112">
        <f>IF(SUM(AI33:AI52)=0,"",SUM(AI33:AI52))</f>
        <v>7.62</v>
      </c>
      <c r="AJ54" s="112">
        <f>IF(SUM(AJ33:AJ52)=0,"",SUM(AJ33:AJ52))</f>
        <v>9</v>
      </c>
      <c r="AK54" s="112">
        <f>IF(SUM(AK33:AK52)=0,"",SUM(AK33:AK52))</f>
        <v>2.75</v>
      </c>
      <c r="AL54" s="113"/>
      <c r="AM54" s="112">
        <f>IF(SUM(AM33:AM52)=0,"",SUM(AM33:AM52))</f>
        <v>6</v>
      </c>
      <c r="AN54" s="112">
        <f t="shared" ref="AN54" si="11">IF(SUM(AN33:AN52)=0,"",SUM(AN33:AN52))</f>
        <v>7</v>
      </c>
      <c r="AO54" s="112">
        <f>IF(SUM(AO33:AO52)=0,"",SUM(AO33:AO52))</f>
        <v>4</v>
      </c>
      <c r="AP54" s="112">
        <f t="shared" ref="AP54" si="12">IF(SUM(AP33:AP52)=0,"",SUM(AP33:AP52))</f>
        <v>4</v>
      </c>
      <c r="AQ54" s="112">
        <f>IF(SUM(AQ33:AQ52)=0,"",SUM(AQ33:AQ52))</f>
        <v>3</v>
      </c>
      <c r="AR54" s="112">
        <f t="shared" ref="AR54" si="13">IF(SUM(AR33:AR52)=0,"",SUM(AR33:AR52))</f>
        <v>2</v>
      </c>
      <c r="AS54" s="55"/>
    </row>
    <row r="55" spans="1:45" ht="21.6" thickBot="1" x14ac:dyDescent="0.35">
      <c r="A55" s="102"/>
      <c r="B55" s="103"/>
      <c r="C55" s="103"/>
      <c r="D55" s="61"/>
      <c r="E55" s="61"/>
      <c r="F55" s="61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2"/>
    </row>
    <row r="58" spans="1:45" ht="21.6" thickBot="1" x14ac:dyDescent="0.45"/>
    <row r="59" spans="1:45" ht="14.4" customHeight="1" x14ac:dyDescent="0.3">
      <c r="A59" s="128" t="s">
        <v>57</v>
      </c>
      <c r="B59" s="129"/>
      <c r="C59" s="129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4"/>
    </row>
    <row r="60" spans="1:45" ht="21" customHeight="1" x14ac:dyDescent="0.3">
      <c r="A60" s="130"/>
      <c r="B60" s="131"/>
      <c r="C60" s="131"/>
      <c r="D60" s="134" t="s">
        <v>0</v>
      </c>
      <c r="E60" s="126"/>
      <c r="F60" s="126"/>
      <c r="G60" s="126"/>
      <c r="H60" s="126"/>
      <c r="I60" s="127"/>
      <c r="J60" s="123"/>
      <c r="K60" s="134" t="s">
        <v>1</v>
      </c>
      <c r="L60" s="126"/>
      <c r="M60" s="126"/>
      <c r="N60" s="126"/>
      <c r="O60" s="126"/>
      <c r="P60" s="127"/>
      <c r="Q60" s="123"/>
      <c r="R60" s="134" t="s">
        <v>2</v>
      </c>
      <c r="S60" s="126"/>
      <c r="T60" s="126"/>
      <c r="U60" s="126"/>
      <c r="V60" s="126"/>
      <c r="W60" s="127"/>
      <c r="X60" s="123"/>
      <c r="Y60" s="134" t="s">
        <v>3</v>
      </c>
      <c r="Z60" s="126"/>
      <c r="AA60" s="126"/>
      <c r="AB60" s="126"/>
      <c r="AC60" s="126"/>
      <c r="AD60" s="127"/>
      <c r="AE60" s="123"/>
      <c r="AF60" s="134" t="s">
        <v>4</v>
      </c>
      <c r="AG60" s="126"/>
      <c r="AH60" s="126"/>
      <c r="AI60" s="126"/>
      <c r="AJ60" s="126"/>
      <c r="AK60" s="127"/>
      <c r="AL60" s="8"/>
      <c r="AM60" s="134" t="s">
        <v>5</v>
      </c>
      <c r="AN60" s="126"/>
      <c r="AO60" s="126"/>
      <c r="AP60" s="126"/>
      <c r="AQ60" s="126"/>
      <c r="AR60" s="127"/>
      <c r="AS60" s="55"/>
    </row>
    <row r="61" spans="1:45" ht="14.4" customHeight="1" x14ac:dyDescent="0.3">
      <c r="A61" s="132"/>
      <c r="B61" s="133"/>
      <c r="C61" s="133"/>
      <c r="D61" s="99" t="s">
        <v>6</v>
      </c>
      <c r="E61" s="49" t="s">
        <v>7</v>
      </c>
      <c r="F61" s="49" t="s">
        <v>8</v>
      </c>
      <c r="G61" s="49" t="s">
        <v>9</v>
      </c>
      <c r="H61" s="49" t="s">
        <v>10</v>
      </c>
      <c r="I61" s="49" t="s">
        <v>11</v>
      </c>
      <c r="J61" s="8"/>
      <c r="K61" s="99" t="s">
        <v>6</v>
      </c>
      <c r="L61" s="49" t="s">
        <v>7</v>
      </c>
      <c r="M61" s="49" t="s">
        <v>8</v>
      </c>
      <c r="N61" s="49" t="s">
        <v>9</v>
      </c>
      <c r="O61" s="49" t="s">
        <v>10</v>
      </c>
      <c r="P61" s="49" t="s">
        <v>11</v>
      </c>
      <c r="Q61" s="8"/>
      <c r="R61" s="99" t="s">
        <v>6</v>
      </c>
      <c r="S61" s="49" t="s">
        <v>7</v>
      </c>
      <c r="T61" s="49" t="s">
        <v>8</v>
      </c>
      <c r="U61" s="49" t="s">
        <v>9</v>
      </c>
      <c r="V61" s="49" t="s">
        <v>10</v>
      </c>
      <c r="W61" s="49" t="s">
        <v>11</v>
      </c>
      <c r="X61" s="8"/>
      <c r="Y61" s="99" t="s">
        <v>6</v>
      </c>
      <c r="Z61" s="49" t="s">
        <v>7</v>
      </c>
      <c r="AA61" s="49" t="s">
        <v>8</v>
      </c>
      <c r="AB61" s="49" t="s">
        <v>9</v>
      </c>
      <c r="AC61" s="49" t="s">
        <v>10</v>
      </c>
      <c r="AD61" s="49" t="s">
        <v>11</v>
      </c>
      <c r="AE61" s="8"/>
      <c r="AF61" s="99" t="s">
        <v>6</v>
      </c>
      <c r="AG61" s="49" t="s">
        <v>7</v>
      </c>
      <c r="AH61" s="49" t="s">
        <v>8</v>
      </c>
      <c r="AI61" s="49" t="s">
        <v>9</v>
      </c>
      <c r="AJ61" s="49" t="s">
        <v>10</v>
      </c>
      <c r="AK61" s="49" t="s">
        <v>11</v>
      </c>
      <c r="AL61" s="8"/>
      <c r="AM61" s="99" t="s">
        <v>12</v>
      </c>
      <c r="AN61" s="49" t="s">
        <v>7</v>
      </c>
      <c r="AO61" s="49" t="s">
        <v>8</v>
      </c>
      <c r="AP61" s="49" t="s">
        <v>9</v>
      </c>
      <c r="AQ61" s="49" t="s">
        <v>10</v>
      </c>
      <c r="AR61" s="49" t="s">
        <v>11</v>
      </c>
      <c r="AS61" s="55"/>
    </row>
    <row r="62" spans="1:45" x14ac:dyDescent="0.3">
      <c r="A62" s="125" t="s">
        <v>43</v>
      </c>
      <c r="B62" s="126"/>
      <c r="C62" s="127"/>
      <c r="D62" s="50">
        <v>0.27499999999999997</v>
      </c>
      <c r="E62" s="50">
        <v>0.28194444444444444</v>
      </c>
      <c r="F62" s="50">
        <v>0.2673611111111111</v>
      </c>
      <c r="G62" s="50">
        <v>0.29652777777777778</v>
      </c>
      <c r="H62" s="50">
        <v>0.29583333333333334</v>
      </c>
      <c r="I62" s="50"/>
      <c r="J62" s="8"/>
      <c r="K62" s="49">
        <v>5</v>
      </c>
      <c r="L62" s="49">
        <v>2</v>
      </c>
      <c r="M62" s="49">
        <v>1</v>
      </c>
      <c r="N62" s="49">
        <v>3</v>
      </c>
      <c r="O62" s="49">
        <v>4</v>
      </c>
      <c r="P62" s="49"/>
      <c r="Q62" s="8"/>
      <c r="R62" s="38">
        <v>46</v>
      </c>
      <c r="S62" s="49">
        <v>61</v>
      </c>
      <c r="T62" s="49">
        <v>48</v>
      </c>
      <c r="U62" s="49">
        <v>56</v>
      </c>
      <c r="V62" s="49">
        <v>49</v>
      </c>
      <c r="W62" s="49"/>
      <c r="X62" s="8"/>
      <c r="Y62" s="50">
        <v>0.15</v>
      </c>
      <c r="Z62" s="50">
        <v>0.13263888888888889</v>
      </c>
      <c r="AA62" s="50">
        <v>0.18472222222222223</v>
      </c>
      <c r="AB62" s="50">
        <v>0.13749999999999998</v>
      </c>
      <c r="AC62" s="50">
        <v>0.14930555555555555</v>
      </c>
      <c r="AD62" s="50"/>
      <c r="AE62" s="8"/>
      <c r="AF62" s="49">
        <v>1</v>
      </c>
      <c r="AG62" s="49">
        <v>1</v>
      </c>
      <c r="AH62" s="49">
        <v>1</v>
      </c>
      <c r="AI62" s="49">
        <v>1</v>
      </c>
      <c r="AJ62" s="49">
        <v>1</v>
      </c>
      <c r="AK62" s="49"/>
      <c r="AL62" s="8"/>
      <c r="AM62" s="49"/>
      <c r="AN62" s="49"/>
      <c r="AO62" s="49"/>
      <c r="AP62" s="49"/>
      <c r="AQ62" s="49"/>
      <c r="AR62" s="49">
        <v>1</v>
      </c>
      <c r="AS62" s="55"/>
    </row>
    <row r="63" spans="1:45" x14ac:dyDescent="0.3">
      <c r="A63" s="125" t="s">
        <v>44</v>
      </c>
      <c r="B63" s="126"/>
      <c r="C63" s="127"/>
      <c r="D63" s="50">
        <v>0.2388888888888889</v>
      </c>
      <c r="E63" s="50">
        <v>0.19236111111111112</v>
      </c>
      <c r="F63" s="50">
        <v>0.19999999999999998</v>
      </c>
      <c r="G63" s="50">
        <v>0.14652777777777778</v>
      </c>
      <c r="H63" s="50">
        <v>0.1361111111111111</v>
      </c>
      <c r="I63" s="50"/>
      <c r="J63" s="8"/>
      <c r="K63" s="49">
        <v>6</v>
      </c>
      <c r="L63" s="49">
        <v>6</v>
      </c>
      <c r="M63" s="49">
        <v>9</v>
      </c>
      <c r="N63" s="49">
        <v>4</v>
      </c>
      <c r="O63" s="49">
        <v>3</v>
      </c>
      <c r="P63" s="49"/>
      <c r="Q63" s="8"/>
      <c r="R63" s="38">
        <v>36</v>
      </c>
      <c r="S63" s="49">
        <v>30</v>
      </c>
      <c r="T63" s="49">
        <v>33</v>
      </c>
      <c r="U63" s="49">
        <v>18</v>
      </c>
      <c r="V63" s="49">
        <v>17</v>
      </c>
      <c r="W63" s="49"/>
      <c r="X63" s="8"/>
      <c r="Y63" s="50">
        <v>8.1944444444444445E-2</v>
      </c>
      <c r="Z63" s="50">
        <v>9.7916666666666666E-2</v>
      </c>
      <c r="AA63" s="50">
        <v>8.6805555555555566E-2</v>
      </c>
      <c r="AB63" s="50">
        <v>3.3333333333333333E-2</v>
      </c>
      <c r="AC63" s="50">
        <v>6.7361111111111108E-2</v>
      </c>
      <c r="AD63" s="50"/>
      <c r="AE63" s="8"/>
      <c r="AF63" s="49">
        <v>1</v>
      </c>
      <c r="AG63" s="49">
        <v>1</v>
      </c>
      <c r="AH63" s="49">
        <v>1</v>
      </c>
      <c r="AI63" s="49">
        <v>1</v>
      </c>
      <c r="AJ63" s="49">
        <v>1</v>
      </c>
      <c r="AK63" s="49"/>
      <c r="AL63" s="8"/>
      <c r="AM63" s="49"/>
      <c r="AN63" s="49"/>
      <c r="AO63" s="49">
        <v>1</v>
      </c>
      <c r="AP63" s="49"/>
      <c r="AQ63" s="49">
        <v>1</v>
      </c>
      <c r="AR63" s="49"/>
      <c r="AS63" s="55"/>
    </row>
    <row r="64" spans="1:45" x14ac:dyDescent="0.3">
      <c r="A64" s="125" t="s">
        <v>45</v>
      </c>
      <c r="B64" s="126"/>
      <c r="C64" s="127"/>
      <c r="D64" s="50">
        <v>0.24513888888888888</v>
      </c>
      <c r="E64" s="50">
        <v>0.20486111111111113</v>
      </c>
      <c r="F64" s="50">
        <v>0.21736111111111112</v>
      </c>
      <c r="G64" s="50">
        <v>0.25069444444444444</v>
      </c>
      <c r="H64" s="50">
        <v>0.19444444444444445</v>
      </c>
      <c r="I64" s="50"/>
      <c r="J64" s="8"/>
      <c r="K64" s="49">
        <v>5</v>
      </c>
      <c r="L64" s="49">
        <v>4</v>
      </c>
      <c r="M64" s="49">
        <v>2</v>
      </c>
      <c r="N64" s="49">
        <v>4</v>
      </c>
      <c r="O64" s="49">
        <v>6</v>
      </c>
      <c r="P64" s="49"/>
      <c r="Q64" s="8"/>
      <c r="R64" s="38">
        <v>40</v>
      </c>
      <c r="S64" s="49">
        <v>40</v>
      </c>
      <c r="T64" s="49">
        <v>41</v>
      </c>
      <c r="U64" s="49">
        <v>40</v>
      </c>
      <c r="V64" s="49">
        <v>45</v>
      </c>
      <c r="W64" s="49"/>
      <c r="X64" s="8"/>
      <c r="Y64" s="50">
        <v>0.21597222222222223</v>
      </c>
      <c r="Z64" s="50">
        <v>0.19027777777777777</v>
      </c>
      <c r="AA64" s="50">
        <v>0.1763888888888889</v>
      </c>
      <c r="AB64" s="50">
        <v>0.13541666666666666</v>
      </c>
      <c r="AC64" s="50">
        <v>7.8472222222222221E-2</v>
      </c>
      <c r="AD64" s="50"/>
      <c r="AE64" s="8"/>
      <c r="AF64" s="49">
        <v>1</v>
      </c>
      <c r="AG64" s="49">
        <v>1</v>
      </c>
      <c r="AH64" s="49">
        <v>1</v>
      </c>
      <c r="AI64" s="49">
        <v>1</v>
      </c>
      <c r="AJ64" s="49">
        <v>1</v>
      </c>
      <c r="AK64" s="49"/>
      <c r="AL64" s="8"/>
      <c r="AM64" s="49"/>
      <c r="AN64" s="49"/>
      <c r="AO64" s="49">
        <v>1</v>
      </c>
      <c r="AP64" s="49"/>
      <c r="AQ64" s="49"/>
      <c r="AR64" s="49"/>
      <c r="AS64" s="55"/>
    </row>
    <row r="65" spans="1:45" x14ac:dyDescent="0.3">
      <c r="A65" s="125" t="s">
        <v>47</v>
      </c>
      <c r="B65" s="126"/>
      <c r="C65" s="127"/>
      <c r="D65" s="50">
        <v>0.21736111111111112</v>
      </c>
      <c r="E65" s="50">
        <v>0.27708333333333335</v>
      </c>
      <c r="F65" s="50">
        <v>0.26805555555555555</v>
      </c>
      <c r="G65" s="50">
        <v>0.29166666666666669</v>
      </c>
      <c r="H65" s="50">
        <v>0.24583333333333335</v>
      </c>
      <c r="I65" s="50"/>
      <c r="J65" s="8"/>
      <c r="K65" s="49">
        <v>1</v>
      </c>
      <c r="L65" s="49">
        <v>5</v>
      </c>
      <c r="M65" s="49">
        <v>1</v>
      </c>
      <c r="N65" s="49">
        <v>1</v>
      </c>
      <c r="O65" s="49">
        <v>6</v>
      </c>
      <c r="P65" s="49"/>
      <c r="Q65" s="8"/>
      <c r="R65" s="38">
        <v>41</v>
      </c>
      <c r="S65" s="49">
        <v>78</v>
      </c>
      <c r="T65" s="49">
        <v>80</v>
      </c>
      <c r="U65" s="49">
        <v>72</v>
      </c>
      <c r="V65" s="49">
        <v>86</v>
      </c>
      <c r="W65" s="49"/>
      <c r="X65" s="8"/>
      <c r="Y65" s="50">
        <v>0.20069444444444443</v>
      </c>
      <c r="Z65" s="50">
        <v>0.21666666666666667</v>
      </c>
      <c r="AA65" s="50">
        <v>0.22916666666666666</v>
      </c>
      <c r="AB65" s="50">
        <v>0.25347222222222221</v>
      </c>
      <c r="AC65" s="50">
        <v>0.22013888888888888</v>
      </c>
      <c r="AD65" s="50"/>
      <c r="AE65" s="8"/>
      <c r="AF65" s="49">
        <v>1</v>
      </c>
      <c r="AG65" s="49">
        <v>1</v>
      </c>
      <c r="AH65" s="49">
        <v>1</v>
      </c>
      <c r="AI65" s="49">
        <v>1</v>
      </c>
      <c r="AJ65" s="49">
        <v>1</v>
      </c>
      <c r="AK65" s="49"/>
      <c r="AL65" s="8"/>
      <c r="AM65" s="49"/>
      <c r="AN65" s="49"/>
      <c r="AO65" s="49">
        <v>1</v>
      </c>
      <c r="AP65" s="49"/>
      <c r="AQ65" s="49">
        <v>2</v>
      </c>
      <c r="AR65" s="49"/>
      <c r="AS65" s="55"/>
    </row>
    <row r="66" spans="1:45" x14ac:dyDescent="0.3">
      <c r="A66" s="125" t="s">
        <v>48</v>
      </c>
      <c r="B66" s="126"/>
      <c r="C66" s="127"/>
      <c r="D66" s="50"/>
      <c r="E66" s="50">
        <v>0.19166666666666665</v>
      </c>
      <c r="F66" s="50">
        <v>0.18541666666666667</v>
      </c>
      <c r="G66" s="50">
        <v>0.19791666666666666</v>
      </c>
      <c r="H66" s="50">
        <v>0.1673611111111111</v>
      </c>
      <c r="I66" s="50"/>
      <c r="J66" s="8"/>
      <c r="K66" s="49"/>
      <c r="L66" s="49">
        <v>6</v>
      </c>
      <c r="M66" s="49">
        <v>2</v>
      </c>
      <c r="N66" s="49">
        <v>3</v>
      </c>
      <c r="O66" s="49">
        <v>2</v>
      </c>
      <c r="P66" s="49"/>
      <c r="Q66" s="8"/>
      <c r="R66" s="38"/>
      <c r="S66" s="49">
        <v>41</v>
      </c>
      <c r="T66" s="49">
        <v>44</v>
      </c>
      <c r="U66" s="49">
        <v>42</v>
      </c>
      <c r="V66" s="49">
        <v>39</v>
      </c>
      <c r="W66" s="49"/>
      <c r="X66" s="8"/>
      <c r="Y66" s="50"/>
      <c r="Z66" s="50">
        <v>9.4444444444444442E-2</v>
      </c>
      <c r="AA66" s="50">
        <v>7.4999999999999997E-2</v>
      </c>
      <c r="AB66" s="50">
        <v>8.1944444444444445E-2</v>
      </c>
      <c r="AC66" s="50">
        <v>6.6666666666666666E-2</v>
      </c>
      <c r="AD66" s="50"/>
      <c r="AE66" s="8"/>
      <c r="AF66" s="49"/>
      <c r="AG66" s="49">
        <v>1</v>
      </c>
      <c r="AH66" s="49">
        <v>1</v>
      </c>
      <c r="AI66" s="49">
        <v>1</v>
      </c>
      <c r="AJ66" s="49">
        <v>1</v>
      </c>
      <c r="AK66" s="49"/>
      <c r="AL66" s="8"/>
      <c r="AM66" s="49"/>
      <c r="AN66" s="49">
        <v>2</v>
      </c>
      <c r="AO66" s="49"/>
      <c r="AP66" s="49">
        <v>2</v>
      </c>
      <c r="AQ66" s="49"/>
      <c r="AR66" s="49">
        <v>1</v>
      </c>
      <c r="AS66" s="55"/>
    </row>
    <row r="67" spans="1:45" x14ac:dyDescent="0.3">
      <c r="A67" s="125" t="s">
        <v>49</v>
      </c>
      <c r="B67" s="126"/>
      <c r="C67" s="127"/>
      <c r="D67" s="50"/>
      <c r="E67" s="50">
        <v>0.1673611111111111</v>
      </c>
      <c r="F67" s="50">
        <v>0.15416666666666667</v>
      </c>
      <c r="G67" s="50">
        <v>0.13055555555555556</v>
      </c>
      <c r="H67" s="50">
        <v>0.13472222222222222</v>
      </c>
      <c r="I67" s="50"/>
      <c r="J67" s="8"/>
      <c r="K67" s="49"/>
      <c r="L67" s="49">
        <v>0</v>
      </c>
      <c r="M67" s="49">
        <v>1</v>
      </c>
      <c r="N67" s="49">
        <v>1</v>
      </c>
      <c r="O67" s="49">
        <v>0</v>
      </c>
      <c r="P67" s="49"/>
      <c r="Q67" s="8"/>
      <c r="R67" s="38"/>
      <c r="S67" s="49">
        <v>64</v>
      </c>
      <c r="T67" s="49">
        <v>54</v>
      </c>
      <c r="U67" s="49">
        <v>46</v>
      </c>
      <c r="V67" s="49">
        <v>47</v>
      </c>
      <c r="W67" s="49"/>
      <c r="X67" s="8"/>
      <c r="Y67" s="50"/>
      <c r="Z67" s="50">
        <v>4.5833333333333337E-2</v>
      </c>
      <c r="AA67" s="50">
        <v>4.027777777777778E-2</v>
      </c>
      <c r="AB67" s="50">
        <v>4.1666666666666664E-2</v>
      </c>
      <c r="AC67" s="50">
        <v>5.4166666666666669E-2</v>
      </c>
      <c r="AD67" s="50"/>
      <c r="AE67" s="8"/>
      <c r="AF67" s="49"/>
      <c r="AG67" s="49">
        <v>1</v>
      </c>
      <c r="AH67" s="49">
        <v>1</v>
      </c>
      <c r="AI67" s="49">
        <v>1</v>
      </c>
      <c r="AJ67" s="49">
        <v>1</v>
      </c>
      <c r="AK67" s="49"/>
      <c r="AL67" s="8"/>
      <c r="AM67" s="49"/>
      <c r="AN67" s="49"/>
      <c r="AO67" s="49"/>
      <c r="AP67" s="49"/>
      <c r="AQ67" s="49"/>
      <c r="AR67" s="49"/>
      <c r="AS67" s="55"/>
    </row>
    <row r="68" spans="1:45" x14ac:dyDescent="0.3">
      <c r="A68" s="125" t="s">
        <v>50</v>
      </c>
      <c r="B68" s="126"/>
      <c r="C68" s="127"/>
      <c r="D68" s="50">
        <v>0.1673611111111111</v>
      </c>
      <c r="E68" s="50">
        <v>0.13541666666666666</v>
      </c>
      <c r="F68" s="50">
        <v>0.19375000000000001</v>
      </c>
      <c r="G68" s="50">
        <v>0.23333333333333331</v>
      </c>
      <c r="H68" s="50">
        <v>0.12430555555555556</v>
      </c>
      <c r="I68" s="50"/>
      <c r="J68" s="8"/>
      <c r="K68" s="49">
        <v>12</v>
      </c>
      <c r="L68" s="49">
        <v>6</v>
      </c>
      <c r="M68" s="49">
        <v>15</v>
      </c>
      <c r="N68" s="49">
        <v>19</v>
      </c>
      <c r="O68" s="49">
        <v>9</v>
      </c>
      <c r="P68" s="49"/>
      <c r="Q68" s="8"/>
      <c r="R68" s="38">
        <v>14</v>
      </c>
      <c r="S68" s="49">
        <v>21</v>
      </c>
      <c r="T68" s="49">
        <v>26</v>
      </c>
      <c r="U68" s="49">
        <v>39</v>
      </c>
      <c r="V68" s="49">
        <v>30</v>
      </c>
      <c r="W68" s="49"/>
      <c r="X68" s="8"/>
      <c r="Y68" s="50">
        <v>9.7222222222222224E-2</v>
      </c>
      <c r="Z68" s="50">
        <v>5.7638888888888885E-2</v>
      </c>
      <c r="AA68" s="50">
        <v>4.7916666666666663E-2</v>
      </c>
      <c r="AB68" s="50">
        <v>6.1111111111111116E-2</v>
      </c>
      <c r="AC68" s="50">
        <v>5.6944444444444443E-2</v>
      </c>
      <c r="AD68" s="50"/>
      <c r="AE68" s="8"/>
      <c r="AF68" s="49">
        <v>1</v>
      </c>
      <c r="AG68" s="49">
        <v>1</v>
      </c>
      <c r="AH68" s="49">
        <v>1</v>
      </c>
      <c r="AI68" s="49">
        <v>1</v>
      </c>
      <c r="AJ68" s="49">
        <v>1</v>
      </c>
      <c r="AK68" s="49"/>
      <c r="AL68" s="8"/>
      <c r="AM68" s="49"/>
      <c r="AN68" s="49">
        <v>2</v>
      </c>
      <c r="AO68" s="49"/>
      <c r="AP68" s="49"/>
      <c r="AQ68" s="49"/>
      <c r="AR68" s="49"/>
      <c r="AS68" s="55"/>
    </row>
    <row r="69" spans="1:45" x14ac:dyDescent="0.3">
      <c r="A69" s="125" t="s">
        <v>51</v>
      </c>
      <c r="B69" s="126"/>
      <c r="C69" s="127"/>
      <c r="D69" s="50"/>
      <c r="E69" s="50">
        <v>0.25416666666666665</v>
      </c>
      <c r="F69" s="50">
        <v>0.24166666666666667</v>
      </c>
      <c r="G69" s="50">
        <v>0.26319444444444445</v>
      </c>
      <c r="H69" s="50">
        <v>0.24236111111111111</v>
      </c>
      <c r="I69" s="50"/>
      <c r="J69" s="8"/>
      <c r="K69" s="49"/>
      <c r="L69" s="49">
        <v>8</v>
      </c>
      <c r="M69" s="49">
        <v>10</v>
      </c>
      <c r="N69" s="49">
        <v>5</v>
      </c>
      <c r="O69" s="49">
        <v>5</v>
      </c>
      <c r="P69" s="49"/>
      <c r="Q69" s="8"/>
      <c r="R69" s="38"/>
      <c r="S69" s="49">
        <v>33</v>
      </c>
      <c r="T69" s="49">
        <v>29</v>
      </c>
      <c r="U69" s="49">
        <v>28</v>
      </c>
      <c r="V69" s="49">
        <v>28</v>
      </c>
      <c r="W69" s="49"/>
      <c r="X69" s="8"/>
      <c r="Y69" s="50"/>
      <c r="Z69" s="50">
        <v>0.16111111111111112</v>
      </c>
      <c r="AA69" s="50">
        <v>0.18402777777777779</v>
      </c>
      <c r="AB69" s="50">
        <v>0.17291666666666669</v>
      </c>
      <c r="AC69" s="50">
        <v>0.18680555555555556</v>
      </c>
      <c r="AD69" s="50"/>
      <c r="AE69" s="8"/>
      <c r="AF69" s="49"/>
      <c r="AG69" s="49">
        <v>1</v>
      </c>
      <c r="AH69" s="49">
        <v>1</v>
      </c>
      <c r="AI69" s="49">
        <v>1</v>
      </c>
      <c r="AJ69" s="49">
        <v>1</v>
      </c>
      <c r="AK69" s="49"/>
      <c r="AL69" s="8"/>
      <c r="AM69" s="49"/>
      <c r="AN69" s="49">
        <v>4</v>
      </c>
      <c r="AO69" s="49"/>
      <c r="AP69" s="49">
        <v>4</v>
      </c>
      <c r="AQ69" s="49">
        <v>2</v>
      </c>
      <c r="AR69" s="49"/>
      <c r="AS69" s="55"/>
    </row>
    <row r="70" spans="1:45" x14ac:dyDescent="0.3">
      <c r="A70" s="125" t="s">
        <v>52</v>
      </c>
      <c r="B70" s="126"/>
      <c r="C70" s="127"/>
      <c r="D70" s="50">
        <v>0.23124999999999998</v>
      </c>
      <c r="E70" s="50">
        <v>0.13125000000000001</v>
      </c>
      <c r="F70" s="50">
        <v>0.13263888888888889</v>
      </c>
      <c r="G70" s="50">
        <v>0.13819444444444443</v>
      </c>
      <c r="H70" s="50">
        <v>0.21180555555555555</v>
      </c>
      <c r="I70" s="50"/>
      <c r="J70" s="8"/>
      <c r="K70" s="49">
        <v>4</v>
      </c>
      <c r="L70" s="49">
        <v>4</v>
      </c>
      <c r="M70" s="49">
        <v>3</v>
      </c>
      <c r="N70" s="49">
        <v>3</v>
      </c>
      <c r="O70" s="49">
        <v>4</v>
      </c>
      <c r="P70" s="49"/>
      <c r="Q70" s="8"/>
      <c r="R70" s="38">
        <v>23</v>
      </c>
      <c r="S70" s="49">
        <v>20</v>
      </c>
      <c r="T70" s="49">
        <v>17</v>
      </c>
      <c r="U70" s="49">
        <v>15</v>
      </c>
      <c r="V70" s="49">
        <v>23</v>
      </c>
      <c r="W70" s="49"/>
      <c r="X70" s="8"/>
      <c r="Y70" s="50">
        <v>0.19513888888888889</v>
      </c>
      <c r="Z70" s="50">
        <v>7.2916666666666671E-2</v>
      </c>
      <c r="AA70" s="50">
        <v>0.12013888888888889</v>
      </c>
      <c r="AB70" s="50">
        <v>0.12986111111111112</v>
      </c>
      <c r="AC70" s="50">
        <v>0.17569444444444446</v>
      </c>
      <c r="AD70" s="50"/>
      <c r="AE70" s="8"/>
      <c r="AF70" s="49">
        <v>1</v>
      </c>
      <c r="AG70" s="49">
        <v>1</v>
      </c>
      <c r="AH70" s="49">
        <v>1</v>
      </c>
      <c r="AI70" s="49">
        <v>1</v>
      </c>
      <c r="AJ70" s="49">
        <v>1</v>
      </c>
      <c r="AK70" s="49"/>
      <c r="AL70" s="8"/>
      <c r="AM70" s="49"/>
      <c r="AN70" s="49">
        <v>1</v>
      </c>
      <c r="AO70" s="49">
        <v>1</v>
      </c>
      <c r="AP70" s="49">
        <v>2</v>
      </c>
      <c r="AQ70" s="49">
        <v>2</v>
      </c>
      <c r="AR70" s="49"/>
      <c r="AS70" s="55"/>
    </row>
    <row r="71" spans="1:45" x14ac:dyDescent="0.3">
      <c r="A71" s="125" t="s">
        <v>53</v>
      </c>
      <c r="B71" s="126"/>
      <c r="C71" s="127"/>
      <c r="D71" s="50">
        <v>0.23402777777777781</v>
      </c>
      <c r="E71" s="50">
        <v>0.26458333333333334</v>
      </c>
      <c r="F71" s="50">
        <v>0.14027777777777778</v>
      </c>
      <c r="G71" s="50">
        <v>0.25138888888888888</v>
      </c>
      <c r="H71" s="50">
        <v>0.11666666666666665</v>
      </c>
      <c r="I71" s="50"/>
      <c r="J71" s="8"/>
      <c r="K71" s="49">
        <v>2</v>
      </c>
      <c r="L71" s="49">
        <v>6</v>
      </c>
      <c r="M71" s="49">
        <v>5</v>
      </c>
      <c r="N71" s="49">
        <v>6</v>
      </c>
      <c r="O71" s="49">
        <v>4</v>
      </c>
      <c r="P71" s="49"/>
      <c r="Q71" s="8"/>
      <c r="R71" s="38">
        <v>104</v>
      </c>
      <c r="S71" s="49">
        <v>66</v>
      </c>
      <c r="T71" s="49">
        <v>58</v>
      </c>
      <c r="U71" s="49">
        <v>64</v>
      </c>
      <c r="V71" s="49">
        <v>58</v>
      </c>
      <c r="W71" s="49"/>
      <c r="X71" s="8"/>
      <c r="Y71" s="50">
        <v>0.17152777777777775</v>
      </c>
      <c r="Z71" s="50">
        <v>0.15138888888888888</v>
      </c>
      <c r="AA71" s="50">
        <v>9.8611111111111108E-2</v>
      </c>
      <c r="AB71" s="50">
        <v>0.16041666666666668</v>
      </c>
      <c r="AC71" s="50">
        <v>7.013888888888889E-2</v>
      </c>
      <c r="AD71" s="50"/>
      <c r="AE71" s="8"/>
      <c r="AF71" s="49">
        <v>1</v>
      </c>
      <c r="AG71" s="49">
        <v>1</v>
      </c>
      <c r="AH71" s="49">
        <v>1</v>
      </c>
      <c r="AI71" s="49">
        <v>1</v>
      </c>
      <c r="AJ71" s="49">
        <v>0.75</v>
      </c>
      <c r="AK71" s="49"/>
      <c r="AL71" s="8"/>
      <c r="AM71" s="49"/>
      <c r="AN71" s="49"/>
      <c r="AO71" s="49"/>
      <c r="AP71" s="49">
        <v>1</v>
      </c>
      <c r="AQ71" s="49"/>
      <c r="AR71" s="49">
        <v>1</v>
      </c>
      <c r="AS71" s="55"/>
    </row>
    <row r="72" spans="1:45" x14ac:dyDescent="0.3">
      <c r="A72" s="125" t="s">
        <v>54</v>
      </c>
      <c r="B72" s="126"/>
      <c r="C72" s="127"/>
      <c r="D72" s="50">
        <v>0.17083333333333331</v>
      </c>
      <c r="E72" s="50">
        <v>0.17777777777777778</v>
      </c>
      <c r="F72" s="50">
        <v>0.21111111111111111</v>
      </c>
      <c r="G72" s="50">
        <v>0.22777777777777777</v>
      </c>
      <c r="H72" s="50">
        <v>0.22291666666666665</v>
      </c>
      <c r="I72" s="50"/>
      <c r="J72" s="8"/>
      <c r="K72" s="49">
        <v>4</v>
      </c>
      <c r="L72" s="49">
        <v>2</v>
      </c>
      <c r="M72" s="49">
        <v>3</v>
      </c>
      <c r="N72" s="49">
        <v>3</v>
      </c>
      <c r="O72" s="49">
        <v>6</v>
      </c>
      <c r="P72" s="49"/>
      <c r="Q72" s="8"/>
      <c r="R72" s="38">
        <v>27</v>
      </c>
      <c r="S72" s="49">
        <v>16</v>
      </c>
      <c r="T72" s="49">
        <v>19</v>
      </c>
      <c r="U72" s="49">
        <v>42</v>
      </c>
      <c r="V72" s="49">
        <v>43</v>
      </c>
      <c r="W72" s="49"/>
      <c r="X72" s="8"/>
      <c r="Y72" s="50">
        <v>0.12569444444444444</v>
      </c>
      <c r="Z72" s="50">
        <v>9.5833333333333326E-2</v>
      </c>
      <c r="AA72" s="50">
        <v>0.16388888888888889</v>
      </c>
      <c r="AB72" s="50">
        <v>0.11458333333333333</v>
      </c>
      <c r="AC72" s="50">
        <v>9.930555555555555E-2</v>
      </c>
      <c r="AD72" s="50"/>
      <c r="AE72" s="8"/>
      <c r="AF72" s="49">
        <v>1</v>
      </c>
      <c r="AG72" s="49">
        <v>1</v>
      </c>
      <c r="AH72" s="49">
        <v>1</v>
      </c>
      <c r="AI72" s="49">
        <v>1</v>
      </c>
      <c r="AJ72" s="49">
        <v>1</v>
      </c>
      <c r="AK72" s="49"/>
      <c r="AL72" s="8"/>
      <c r="AM72" s="49"/>
      <c r="AN72" s="49"/>
      <c r="AO72" s="49"/>
      <c r="AP72" s="49">
        <v>2</v>
      </c>
      <c r="AQ72" s="49">
        <v>1</v>
      </c>
      <c r="AR72" s="49"/>
      <c r="AS72" s="55"/>
    </row>
    <row r="73" spans="1:45" x14ac:dyDescent="0.3">
      <c r="A73" s="125" t="s">
        <v>55</v>
      </c>
      <c r="B73" s="126"/>
      <c r="C73" s="127"/>
      <c r="D73" s="50"/>
      <c r="E73" s="50">
        <v>6.6666666666666666E-2</v>
      </c>
      <c r="F73" s="50">
        <v>7.7083333333333337E-2</v>
      </c>
      <c r="G73" s="50">
        <v>5.6250000000000001E-2</v>
      </c>
      <c r="H73" s="50">
        <v>9.375E-2</v>
      </c>
      <c r="I73" s="50"/>
      <c r="J73" s="8"/>
      <c r="K73" s="49"/>
      <c r="L73" s="49">
        <v>1</v>
      </c>
      <c r="M73" s="49">
        <v>0</v>
      </c>
      <c r="N73" s="49">
        <v>1</v>
      </c>
      <c r="O73" s="49">
        <v>3</v>
      </c>
      <c r="P73" s="49"/>
      <c r="Q73" s="8"/>
      <c r="R73" s="38"/>
      <c r="S73" s="49">
        <v>7</v>
      </c>
      <c r="T73" s="49">
        <v>25</v>
      </c>
      <c r="U73" s="49">
        <v>11</v>
      </c>
      <c r="V73" s="49">
        <v>7</v>
      </c>
      <c r="W73" s="49"/>
      <c r="X73" s="8"/>
      <c r="Y73" s="50"/>
      <c r="Z73" s="50">
        <v>3.1944444444444449E-2</v>
      </c>
      <c r="AA73" s="50">
        <v>1.8749999999999999E-2</v>
      </c>
      <c r="AB73" s="50">
        <v>1.5277777777777777E-2</v>
      </c>
      <c r="AC73" s="50">
        <v>3.4027777777777775E-2</v>
      </c>
      <c r="AD73" s="50"/>
      <c r="AE73" s="8"/>
      <c r="AF73" s="49"/>
      <c r="AG73" s="49">
        <v>1</v>
      </c>
      <c r="AH73" s="49">
        <v>1</v>
      </c>
      <c r="AI73" s="49">
        <v>1</v>
      </c>
      <c r="AJ73" s="49">
        <v>0.75</v>
      </c>
      <c r="AK73" s="49"/>
      <c r="AL73" s="8"/>
      <c r="AM73" s="49"/>
      <c r="AN73" s="49"/>
      <c r="AO73" s="49"/>
      <c r="AP73" s="49"/>
      <c r="AQ73" s="49"/>
      <c r="AR73" s="49"/>
      <c r="AS73" s="55"/>
    </row>
    <row r="74" spans="1:45" x14ac:dyDescent="0.3">
      <c r="A74" s="125"/>
      <c r="B74" s="126"/>
      <c r="C74" s="127"/>
      <c r="D74" s="50"/>
      <c r="E74" s="50"/>
      <c r="F74" s="50"/>
      <c r="G74" s="50"/>
      <c r="H74" s="50"/>
      <c r="I74" s="50"/>
      <c r="J74" s="8"/>
      <c r="K74" s="49"/>
      <c r="L74" s="49"/>
      <c r="M74" s="49"/>
      <c r="N74" s="49"/>
      <c r="O74" s="49"/>
      <c r="P74" s="49"/>
      <c r="Q74" s="8"/>
      <c r="R74" s="49"/>
      <c r="S74" s="49"/>
      <c r="T74" s="49"/>
      <c r="U74" s="49"/>
      <c r="V74" s="49"/>
      <c r="W74" s="49"/>
      <c r="X74" s="8"/>
      <c r="Y74" s="50"/>
      <c r="Z74" s="50"/>
      <c r="AA74" s="50"/>
      <c r="AB74" s="50"/>
      <c r="AC74" s="50"/>
      <c r="AD74" s="50"/>
      <c r="AE74" s="8"/>
      <c r="AF74" s="49"/>
      <c r="AG74" s="49"/>
      <c r="AH74" s="49"/>
      <c r="AI74" s="49"/>
      <c r="AJ74" s="49"/>
      <c r="AK74" s="49"/>
      <c r="AL74" s="8"/>
      <c r="AM74" s="49"/>
      <c r="AN74" s="49"/>
      <c r="AO74" s="49"/>
      <c r="AP74" s="49"/>
      <c r="AQ74" s="49"/>
      <c r="AR74" s="49"/>
      <c r="AS74" s="55"/>
    </row>
    <row r="75" spans="1:45" x14ac:dyDescent="0.3">
      <c r="A75" s="125"/>
      <c r="B75" s="126"/>
      <c r="C75" s="127"/>
      <c r="D75" s="50"/>
      <c r="E75" s="50"/>
      <c r="F75" s="50"/>
      <c r="G75" s="50"/>
      <c r="H75" s="50"/>
      <c r="I75" s="50"/>
      <c r="J75" s="8"/>
      <c r="K75" s="49"/>
      <c r="L75" s="49"/>
      <c r="M75" s="49"/>
      <c r="N75" s="49"/>
      <c r="O75" s="49"/>
      <c r="P75" s="49"/>
      <c r="Q75" s="8"/>
      <c r="R75" s="49"/>
      <c r="S75" s="49"/>
      <c r="T75" s="49"/>
      <c r="U75" s="49"/>
      <c r="V75" s="49"/>
      <c r="W75" s="49"/>
      <c r="X75" s="8"/>
      <c r="Y75" s="50"/>
      <c r="Z75" s="50"/>
      <c r="AA75" s="50"/>
      <c r="AB75" s="50"/>
      <c r="AC75" s="50"/>
      <c r="AD75" s="50"/>
      <c r="AE75" s="8"/>
      <c r="AF75" s="49"/>
      <c r="AG75" s="49"/>
      <c r="AH75" s="49"/>
      <c r="AI75" s="49"/>
      <c r="AJ75" s="49"/>
      <c r="AK75" s="49"/>
      <c r="AL75" s="8"/>
      <c r="AM75" s="49"/>
      <c r="AN75" s="49"/>
      <c r="AO75" s="49"/>
      <c r="AP75" s="49"/>
      <c r="AQ75" s="49"/>
      <c r="AR75" s="49"/>
      <c r="AS75" s="55"/>
    </row>
    <row r="76" spans="1:45" x14ac:dyDescent="0.3">
      <c r="A76" s="125"/>
      <c r="B76" s="126"/>
      <c r="C76" s="127"/>
      <c r="D76" s="50"/>
      <c r="E76" s="50"/>
      <c r="F76" s="50"/>
      <c r="G76" s="50"/>
      <c r="H76" s="50"/>
      <c r="I76" s="50"/>
      <c r="J76" s="8"/>
      <c r="K76" s="49"/>
      <c r="L76" s="49"/>
      <c r="M76" s="49"/>
      <c r="N76" s="49"/>
      <c r="O76" s="49"/>
      <c r="P76" s="49"/>
      <c r="Q76" s="8"/>
      <c r="R76" s="49"/>
      <c r="S76" s="49"/>
      <c r="T76" s="49"/>
      <c r="U76" s="49"/>
      <c r="V76" s="49"/>
      <c r="W76" s="49"/>
      <c r="X76" s="8"/>
      <c r="Y76" s="50"/>
      <c r="Z76" s="50"/>
      <c r="AA76" s="50"/>
      <c r="AB76" s="50"/>
      <c r="AC76" s="50"/>
      <c r="AD76" s="50"/>
      <c r="AE76" s="8"/>
      <c r="AF76" s="49"/>
      <c r="AG76" s="49"/>
      <c r="AH76" s="49"/>
      <c r="AI76" s="49"/>
      <c r="AJ76" s="49"/>
      <c r="AK76" s="49"/>
      <c r="AL76" s="8"/>
      <c r="AM76" s="49"/>
      <c r="AN76" s="49"/>
      <c r="AO76" s="49"/>
      <c r="AP76" s="49"/>
      <c r="AQ76" s="49"/>
      <c r="AR76" s="49"/>
      <c r="AS76" s="55"/>
    </row>
    <row r="77" spans="1:45" x14ac:dyDescent="0.3">
      <c r="A77" s="125"/>
      <c r="B77" s="126"/>
      <c r="C77" s="127"/>
      <c r="D77" s="50"/>
      <c r="E77" s="50"/>
      <c r="F77" s="50"/>
      <c r="G77" s="50"/>
      <c r="H77" s="50"/>
      <c r="I77" s="50"/>
      <c r="J77" s="8"/>
      <c r="K77" s="49"/>
      <c r="L77" s="49"/>
      <c r="M77" s="49"/>
      <c r="N77" s="49"/>
      <c r="O77" s="49"/>
      <c r="P77" s="49"/>
      <c r="Q77" s="8"/>
      <c r="R77" s="49"/>
      <c r="S77" s="49"/>
      <c r="T77" s="49"/>
      <c r="U77" s="49"/>
      <c r="V77" s="49"/>
      <c r="W77" s="49"/>
      <c r="X77" s="8"/>
      <c r="Y77" s="50"/>
      <c r="Z77" s="50"/>
      <c r="AA77" s="50"/>
      <c r="AB77" s="50"/>
      <c r="AC77" s="50"/>
      <c r="AD77" s="50"/>
      <c r="AE77" s="8"/>
      <c r="AF77" s="49"/>
      <c r="AG77" s="49"/>
      <c r="AH77" s="49"/>
      <c r="AI77" s="49"/>
      <c r="AJ77" s="49"/>
      <c r="AK77" s="49"/>
      <c r="AL77" s="8"/>
      <c r="AM77" s="49"/>
      <c r="AN77" s="49"/>
      <c r="AO77" s="49"/>
      <c r="AP77" s="49"/>
      <c r="AQ77" s="49"/>
      <c r="AR77" s="49"/>
      <c r="AS77" s="55"/>
    </row>
    <row r="78" spans="1:45" x14ac:dyDescent="0.3">
      <c r="A78" s="125"/>
      <c r="B78" s="126"/>
      <c r="C78" s="127"/>
      <c r="D78" s="50"/>
      <c r="E78" s="50"/>
      <c r="F78" s="50"/>
      <c r="G78" s="50"/>
      <c r="H78" s="50"/>
      <c r="I78" s="50"/>
      <c r="J78" s="8"/>
      <c r="K78" s="49"/>
      <c r="L78" s="49"/>
      <c r="M78" s="49"/>
      <c r="N78" s="49"/>
      <c r="O78" s="49"/>
      <c r="P78" s="49"/>
      <c r="Q78" s="8"/>
      <c r="R78" s="49"/>
      <c r="S78" s="49"/>
      <c r="T78" s="49"/>
      <c r="U78" s="49"/>
      <c r="V78" s="49"/>
      <c r="W78" s="49"/>
      <c r="X78" s="8"/>
      <c r="Y78" s="50"/>
      <c r="Z78" s="50"/>
      <c r="AA78" s="50"/>
      <c r="AB78" s="50"/>
      <c r="AC78" s="50"/>
      <c r="AD78" s="50"/>
      <c r="AE78" s="8"/>
      <c r="AF78" s="49"/>
      <c r="AG78" s="49"/>
      <c r="AH78" s="49"/>
      <c r="AI78" s="49"/>
      <c r="AJ78" s="49"/>
      <c r="AK78" s="49"/>
      <c r="AL78" s="8"/>
      <c r="AM78" s="49"/>
      <c r="AN78" s="49"/>
      <c r="AO78" s="49"/>
      <c r="AP78" s="49"/>
      <c r="AQ78" s="49"/>
      <c r="AR78" s="49"/>
      <c r="AS78" s="55"/>
    </row>
    <row r="79" spans="1:45" x14ac:dyDescent="0.3">
      <c r="A79" s="125"/>
      <c r="B79" s="126"/>
      <c r="C79" s="127"/>
      <c r="D79" s="50"/>
      <c r="E79" s="50"/>
      <c r="F79" s="50"/>
      <c r="G79" s="50"/>
      <c r="H79" s="50"/>
      <c r="I79" s="50"/>
      <c r="J79" s="8"/>
      <c r="K79" s="49"/>
      <c r="L79" s="49"/>
      <c r="M79" s="49"/>
      <c r="N79" s="49"/>
      <c r="O79" s="49"/>
      <c r="P79" s="49"/>
      <c r="Q79" s="8"/>
      <c r="R79" s="49"/>
      <c r="S79" s="49"/>
      <c r="T79" s="49"/>
      <c r="U79" s="49"/>
      <c r="V79" s="49"/>
      <c r="W79" s="49"/>
      <c r="X79" s="8"/>
      <c r="Y79" s="50"/>
      <c r="Z79" s="50"/>
      <c r="AA79" s="50"/>
      <c r="AB79" s="50"/>
      <c r="AC79" s="50"/>
      <c r="AD79" s="50"/>
      <c r="AE79" s="8"/>
      <c r="AF79" s="49"/>
      <c r="AG79" s="49"/>
      <c r="AH79" s="49"/>
      <c r="AI79" s="49"/>
      <c r="AJ79" s="49"/>
      <c r="AK79" s="49"/>
      <c r="AL79" s="8"/>
      <c r="AM79" s="49"/>
      <c r="AN79" s="49"/>
      <c r="AO79" s="49"/>
      <c r="AP79" s="49"/>
      <c r="AQ79" s="49"/>
      <c r="AR79" s="49"/>
      <c r="AS79" s="55"/>
    </row>
    <row r="80" spans="1:45" x14ac:dyDescent="0.3">
      <c r="A80" s="125"/>
      <c r="B80" s="126"/>
      <c r="C80" s="127"/>
      <c r="D80" s="50"/>
      <c r="E80" s="50"/>
      <c r="F80" s="50"/>
      <c r="G80" s="50"/>
      <c r="H80" s="50"/>
      <c r="I80" s="50"/>
      <c r="J80" s="8"/>
      <c r="K80" s="49"/>
      <c r="L80" s="49"/>
      <c r="M80" s="49"/>
      <c r="N80" s="49"/>
      <c r="O80" s="49"/>
      <c r="P80" s="49"/>
      <c r="Q80" s="8"/>
      <c r="R80" s="49"/>
      <c r="S80" s="49"/>
      <c r="T80" s="49"/>
      <c r="U80" s="49"/>
      <c r="V80" s="49"/>
      <c r="W80" s="49"/>
      <c r="X80" s="8"/>
      <c r="Y80" s="50"/>
      <c r="Z80" s="50"/>
      <c r="AA80" s="50"/>
      <c r="AB80" s="50"/>
      <c r="AC80" s="50"/>
      <c r="AD80" s="50"/>
      <c r="AE80" s="8"/>
      <c r="AF80" s="49"/>
      <c r="AG80" s="49"/>
      <c r="AH80" s="49"/>
      <c r="AI80" s="49"/>
      <c r="AJ80" s="49"/>
      <c r="AK80" s="49"/>
      <c r="AL80" s="8"/>
      <c r="AM80" s="49"/>
      <c r="AN80" s="49"/>
      <c r="AO80" s="49"/>
      <c r="AP80" s="49"/>
      <c r="AQ80" s="49"/>
      <c r="AR80" s="49"/>
      <c r="AS80" s="55"/>
    </row>
    <row r="81" spans="1:45" x14ac:dyDescent="0.3">
      <c r="A81" s="125"/>
      <c r="B81" s="126"/>
      <c r="C81" s="127"/>
      <c r="D81" s="50"/>
      <c r="E81" s="50"/>
      <c r="F81" s="50"/>
      <c r="G81" s="50"/>
      <c r="H81" s="50"/>
      <c r="I81" s="50"/>
      <c r="J81" s="8"/>
      <c r="K81" s="49"/>
      <c r="L81" s="49"/>
      <c r="M81" s="49"/>
      <c r="N81" s="49"/>
      <c r="O81" s="49"/>
      <c r="P81" s="49"/>
      <c r="Q81" s="8"/>
      <c r="R81" s="49"/>
      <c r="S81" s="49"/>
      <c r="T81" s="49"/>
      <c r="U81" s="49"/>
      <c r="V81" s="49"/>
      <c r="W81" s="49"/>
      <c r="X81" s="8"/>
      <c r="Y81" s="50"/>
      <c r="Z81" s="50"/>
      <c r="AA81" s="50"/>
      <c r="AB81" s="50"/>
      <c r="AC81" s="50"/>
      <c r="AD81" s="50"/>
      <c r="AE81" s="8"/>
      <c r="AF81" s="49"/>
      <c r="AG81" s="49"/>
      <c r="AH81" s="49"/>
      <c r="AI81" s="49"/>
      <c r="AJ81" s="49"/>
      <c r="AK81" s="49"/>
      <c r="AL81" s="8"/>
      <c r="AM81" s="49"/>
      <c r="AN81" s="49"/>
      <c r="AO81" s="49"/>
      <c r="AP81" s="49"/>
      <c r="AQ81" s="49"/>
      <c r="AR81" s="49"/>
      <c r="AS81" s="55"/>
    </row>
    <row r="82" spans="1:45" x14ac:dyDescent="0.3">
      <c r="A82" s="122"/>
      <c r="B82" s="123"/>
      <c r="C82" s="123"/>
      <c r="D82" s="57"/>
      <c r="E82" s="8"/>
      <c r="F82" s="8"/>
      <c r="G82" s="5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57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55"/>
    </row>
    <row r="83" spans="1:45" x14ac:dyDescent="0.3">
      <c r="A83" s="125" t="s">
        <v>13</v>
      </c>
      <c r="B83" s="126"/>
      <c r="C83" s="127"/>
      <c r="D83" s="112">
        <f t="shared" ref="D83:I83" si="14">IFERROR((SUM(D62:D81)/AF83),"")</f>
        <v>0.22248263888888889</v>
      </c>
      <c r="E83" s="112">
        <f t="shared" si="14"/>
        <v>0.19542824074074075</v>
      </c>
      <c r="F83" s="112">
        <f t="shared" si="14"/>
        <v>0.19074074074074077</v>
      </c>
      <c r="G83" s="112">
        <f t="shared" si="14"/>
        <v>0.20700231481481482</v>
      </c>
      <c r="H83" s="112">
        <f t="shared" si="14"/>
        <v>0.1900966183574879</v>
      </c>
      <c r="I83" s="112" t="str">
        <f t="shared" si="14"/>
        <v/>
      </c>
      <c r="J83" s="113"/>
      <c r="K83" s="112">
        <f t="shared" ref="K83:P83" si="15">IFERROR((SUM(K62:K81)/AF83),"")</f>
        <v>4.875</v>
      </c>
      <c r="L83" s="112">
        <f t="shared" si="15"/>
        <v>4.166666666666667</v>
      </c>
      <c r="M83" s="112">
        <f t="shared" si="15"/>
        <v>4.333333333333333</v>
      </c>
      <c r="N83" s="112">
        <f t="shared" si="15"/>
        <v>4.416666666666667</v>
      </c>
      <c r="O83" s="112">
        <f t="shared" si="15"/>
        <v>4.5217391304347823</v>
      </c>
      <c r="P83" s="112" t="str">
        <f t="shared" si="15"/>
        <v/>
      </c>
      <c r="Q83" s="113"/>
      <c r="R83" s="112">
        <f t="shared" ref="R83:W83" si="16">IFERROR((SUM(R62:R81)/AF83),"")</f>
        <v>41.375</v>
      </c>
      <c r="S83" s="112">
        <f t="shared" si="16"/>
        <v>39.75</v>
      </c>
      <c r="T83" s="112">
        <f t="shared" si="16"/>
        <v>39.5</v>
      </c>
      <c r="U83" s="112">
        <f t="shared" si="16"/>
        <v>39.416666666666664</v>
      </c>
      <c r="V83" s="112">
        <f t="shared" si="16"/>
        <v>41.043478260869563</v>
      </c>
      <c r="W83" s="112" t="str">
        <f t="shared" si="16"/>
        <v/>
      </c>
      <c r="X83" s="113"/>
      <c r="Y83" s="112">
        <f>IFERROR((SUM(Y62:Y81)/AF83),"")</f>
        <v>0.15477430555555555</v>
      </c>
      <c r="Z83" s="112">
        <f>IFERROR((SUM(Z62:Z81)/AG83),"")</f>
        <v>0.11238425925925925</v>
      </c>
      <c r="AA83" s="112">
        <f t="shared" ref="AA83" si="17">IFERROR((SUM(AA62:AA81)/AH83),"")</f>
        <v>0.11880787037037037</v>
      </c>
      <c r="AB83" s="112">
        <f>IFERROR((SUM(AB62:AB81)/AI83),"")</f>
        <v>0.11145833333333333</v>
      </c>
      <c r="AC83" s="112">
        <f>IFERROR((SUM(AC62:AC81)/AJ83),"")</f>
        <v>0.10948067632850242</v>
      </c>
      <c r="AD83" s="112" t="str">
        <f>IFERROR((SUM(AD62:AD81)/AK83),"")</f>
        <v/>
      </c>
      <c r="AE83" s="113"/>
      <c r="AF83" s="112">
        <f>IF(SUM(AF62:AF81)=0,"",SUM(AF62:AF81))</f>
        <v>8</v>
      </c>
      <c r="AG83" s="112">
        <f>IF(SUM(AG62:AG81)=0,"",SUM(AG62:AG81))</f>
        <v>12</v>
      </c>
      <c r="AH83" s="112">
        <f t="shared" ref="AH83" si="18">IF(SUM(AH62:AH81)=0,"",SUM(AH62:AH81))</f>
        <v>12</v>
      </c>
      <c r="AI83" s="112">
        <f>IF(SUM(AI62:AI81)=0,"",SUM(AI62:AI81))</f>
        <v>12</v>
      </c>
      <c r="AJ83" s="112">
        <f>IF(SUM(AJ62:AJ81)=0,"",SUM(AJ62:AJ81))</f>
        <v>11.5</v>
      </c>
      <c r="AK83" s="112" t="str">
        <f>IF(SUM(AK62:AK81)=0,"",SUM(AK62:AK81))</f>
        <v/>
      </c>
      <c r="AL83" s="113"/>
      <c r="AM83" s="112" t="str">
        <f>IF(SUM(AM62:AM81)=0,"",SUM(AM62:AM81))</f>
        <v/>
      </c>
      <c r="AN83" s="112">
        <f t="shared" ref="AN83" si="19">IF(SUM(AN62:AN81)=0,"",SUM(AN62:AN81))</f>
        <v>9</v>
      </c>
      <c r="AO83" s="112">
        <f>IF(SUM(AO62:AO81)=0,"",SUM(AO62:AO81))</f>
        <v>4</v>
      </c>
      <c r="AP83" s="112">
        <f t="shared" ref="AP83" si="20">IF(SUM(AP62:AP81)=0,"",SUM(AP62:AP81))</f>
        <v>11</v>
      </c>
      <c r="AQ83" s="112">
        <f>IF(SUM(AQ62:AQ81)=0,"",SUM(AQ62:AQ81))</f>
        <v>8</v>
      </c>
      <c r="AR83" s="112">
        <f t="shared" ref="AR83" si="21">IF(SUM(AR62:AR81)=0,"",SUM(AR62:AR81))</f>
        <v>3</v>
      </c>
      <c r="AS83" s="55"/>
    </row>
    <row r="84" spans="1:45" ht="21.6" thickBot="1" x14ac:dyDescent="0.35">
      <c r="A84" s="102"/>
      <c r="B84" s="103"/>
      <c r="C84" s="103"/>
      <c r="D84" s="61"/>
      <c r="E84" s="61"/>
      <c r="F84" s="61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2"/>
    </row>
    <row r="87" spans="1:45" ht="21.6" thickBot="1" x14ac:dyDescent="0.45"/>
    <row r="88" spans="1:45" ht="14.4" customHeight="1" x14ac:dyDescent="0.3">
      <c r="A88" s="128" t="s">
        <v>59</v>
      </c>
      <c r="B88" s="129"/>
      <c r="C88" s="129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4"/>
    </row>
    <row r="89" spans="1:45" ht="21" customHeight="1" x14ac:dyDescent="0.3">
      <c r="A89" s="130"/>
      <c r="B89" s="131"/>
      <c r="C89" s="131"/>
      <c r="D89" s="134" t="s">
        <v>0</v>
      </c>
      <c r="E89" s="126"/>
      <c r="F89" s="126"/>
      <c r="G89" s="126"/>
      <c r="H89" s="126"/>
      <c r="I89" s="127"/>
      <c r="J89" s="123"/>
      <c r="K89" s="134" t="s">
        <v>1</v>
      </c>
      <c r="L89" s="126"/>
      <c r="M89" s="126"/>
      <c r="N89" s="126"/>
      <c r="O89" s="126"/>
      <c r="P89" s="127"/>
      <c r="Q89" s="123"/>
      <c r="R89" s="134" t="s">
        <v>2</v>
      </c>
      <c r="S89" s="126"/>
      <c r="T89" s="126"/>
      <c r="U89" s="126"/>
      <c r="V89" s="126"/>
      <c r="W89" s="127"/>
      <c r="X89" s="123"/>
      <c r="Y89" s="134" t="s">
        <v>3</v>
      </c>
      <c r="Z89" s="126"/>
      <c r="AA89" s="126"/>
      <c r="AB89" s="126"/>
      <c r="AC89" s="126"/>
      <c r="AD89" s="127"/>
      <c r="AE89" s="123"/>
      <c r="AF89" s="134" t="s">
        <v>4</v>
      </c>
      <c r="AG89" s="126"/>
      <c r="AH89" s="126"/>
      <c r="AI89" s="126"/>
      <c r="AJ89" s="126"/>
      <c r="AK89" s="127"/>
      <c r="AL89" s="8"/>
      <c r="AM89" s="134" t="s">
        <v>5</v>
      </c>
      <c r="AN89" s="126"/>
      <c r="AO89" s="126"/>
      <c r="AP89" s="126"/>
      <c r="AQ89" s="126"/>
      <c r="AR89" s="127"/>
      <c r="AS89" s="55"/>
    </row>
    <row r="90" spans="1:45" ht="14.4" customHeight="1" x14ac:dyDescent="0.3">
      <c r="A90" s="132"/>
      <c r="B90" s="133"/>
      <c r="C90" s="133"/>
      <c r="D90" s="99" t="s">
        <v>6</v>
      </c>
      <c r="E90" s="49" t="s">
        <v>7</v>
      </c>
      <c r="F90" s="49" t="s">
        <v>8</v>
      </c>
      <c r="G90" s="49" t="s">
        <v>9</v>
      </c>
      <c r="H90" s="49" t="s">
        <v>10</v>
      </c>
      <c r="I90" s="49" t="s">
        <v>11</v>
      </c>
      <c r="J90" s="8"/>
      <c r="K90" s="99" t="s">
        <v>6</v>
      </c>
      <c r="L90" s="49" t="s">
        <v>7</v>
      </c>
      <c r="M90" s="49" t="s">
        <v>8</v>
      </c>
      <c r="N90" s="49" t="s">
        <v>9</v>
      </c>
      <c r="O90" s="49" t="s">
        <v>10</v>
      </c>
      <c r="P90" s="49" t="s">
        <v>11</v>
      </c>
      <c r="Q90" s="8"/>
      <c r="R90" s="99" t="s">
        <v>6</v>
      </c>
      <c r="S90" s="49" t="s">
        <v>7</v>
      </c>
      <c r="T90" s="49" t="s">
        <v>8</v>
      </c>
      <c r="U90" s="49" t="s">
        <v>9</v>
      </c>
      <c r="V90" s="49" t="s">
        <v>10</v>
      </c>
      <c r="W90" s="49" t="s">
        <v>11</v>
      </c>
      <c r="X90" s="8"/>
      <c r="Y90" s="99" t="s">
        <v>6</v>
      </c>
      <c r="Z90" s="49" t="s">
        <v>7</v>
      </c>
      <c r="AA90" s="49" t="s">
        <v>8</v>
      </c>
      <c r="AB90" s="49" t="s">
        <v>9</v>
      </c>
      <c r="AC90" s="49" t="s">
        <v>10</v>
      </c>
      <c r="AD90" s="49" t="s">
        <v>11</v>
      </c>
      <c r="AE90" s="8"/>
      <c r="AF90" s="99" t="s">
        <v>6</v>
      </c>
      <c r="AG90" s="49" t="s">
        <v>7</v>
      </c>
      <c r="AH90" s="49" t="s">
        <v>8</v>
      </c>
      <c r="AI90" s="49" t="s">
        <v>9</v>
      </c>
      <c r="AJ90" s="49" t="s">
        <v>10</v>
      </c>
      <c r="AK90" s="49" t="s">
        <v>11</v>
      </c>
      <c r="AL90" s="8"/>
      <c r="AM90" s="99" t="s">
        <v>12</v>
      </c>
      <c r="AN90" s="49" t="s">
        <v>7</v>
      </c>
      <c r="AO90" s="49" t="s">
        <v>8</v>
      </c>
      <c r="AP90" s="49" t="s">
        <v>9</v>
      </c>
      <c r="AQ90" s="49" t="s">
        <v>10</v>
      </c>
      <c r="AR90" s="49" t="s">
        <v>11</v>
      </c>
      <c r="AS90" s="55"/>
    </row>
    <row r="91" spans="1:45" x14ac:dyDescent="0.3">
      <c r="A91" s="125" t="s">
        <v>43</v>
      </c>
      <c r="B91" s="126"/>
      <c r="C91" s="127"/>
      <c r="D91" s="50">
        <v>0</v>
      </c>
      <c r="E91" s="50">
        <v>0.20093749999999999</v>
      </c>
      <c r="F91" s="50">
        <v>0.15679398148148146</v>
      </c>
      <c r="G91" s="50">
        <v>0.20524305555555555</v>
      </c>
      <c r="H91" s="50">
        <v>0.21682870370370369</v>
      </c>
      <c r="I91" s="50"/>
      <c r="J91" s="8"/>
      <c r="K91" s="49">
        <v>0</v>
      </c>
      <c r="L91" s="49">
        <v>1</v>
      </c>
      <c r="M91" s="49">
        <v>3</v>
      </c>
      <c r="N91" s="49">
        <v>3</v>
      </c>
      <c r="O91" s="49">
        <v>5</v>
      </c>
      <c r="P91" s="49"/>
      <c r="Q91" s="8"/>
      <c r="R91" s="49">
        <v>0</v>
      </c>
      <c r="S91" s="49">
        <v>39</v>
      </c>
      <c r="T91" s="49">
        <v>26</v>
      </c>
      <c r="U91" s="49">
        <v>44</v>
      </c>
      <c r="V91" s="49">
        <v>29</v>
      </c>
      <c r="W91" s="49"/>
      <c r="X91" s="8"/>
      <c r="Y91" s="50">
        <v>0</v>
      </c>
      <c r="Z91" s="50">
        <v>0.14548611111111112</v>
      </c>
      <c r="AA91" s="50">
        <v>0.11277777777777777</v>
      </c>
      <c r="AB91" s="50">
        <v>0.1545138888888889</v>
      </c>
      <c r="AC91" s="50">
        <v>0.18592592592592594</v>
      </c>
      <c r="AD91" s="50"/>
      <c r="AE91" s="8"/>
      <c r="AF91" s="49">
        <v>0</v>
      </c>
      <c r="AG91" s="49">
        <v>1</v>
      </c>
      <c r="AH91" s="49">
        <v>1</v>
      </c>
      <c r="AI91" s="49">
        <v>1</v>
      </c>
      <c r="AJ91" s="49">
        <v>1</v>
      </c>
      <c r="AK91" s="49"/>
      <c r="AL91" s="8"/>
      <c r="AM91" s="49">
        <v>0</v>
      </c>
      <c r="AN91" s="49">
        <v>0</v>
      </c>
      <c r="AO91" s="49">
        <v>0</v>
      </c>
      <c r="AP91" s="49">
        <v>0</v>
      </c>
      <c r="AQ91" s="49">
        <v>0</v>
      </c>
      <c r="AR91" s="49"/>
      <c r="AS91" s="55"/>
    </row>
    <row r="92" spans="1:45" x14ac:dyDescent="0.3">
      <c r="A92" s="125" t="s">
        <v>44</v>
      </c>
      <c r="B92" s="126"/>
      <c r="C92" s="127"/>
      <c r="D92" s="50">
        <v>0.19483796296296296</v>
      </c>
      <c r="E92" s="50">
        <v>4.927083333333334E-2</v>
      </c>
      <c r="F92" s="50">
        <v>0.19192129629629628</v>
      </c>
      <c r="G92" s="50">
        <v>0.19734953703703703</v>
      </c>
      <c r="H92" s="50">
        <v>0.25024305555555554</v>
      </c>
      <c r="I92" s="50"/>
      <c r="J92" s="8"/>
      <c r="K92" s="49">
        <v>5</v>
      </c>
      <c r="L92" s="49">
        <v>5</v>
      </c>
      <c r="M92" s="49">
        <v>5</v>
      </c>
      <c r="N92" s="49">
        <v>2</v>
      </c>
      <c r="O92" s="49">
        <v>4</v>
      </c>
      <c r="P92" s="49"/>
      <c r="Q92" s="8"/>
      <c r="R92" s="49">
        <v>31</v>
      </c>
      <c r="S92" s="49">
        <v>26</v>
      </c>
      <c r="T92" s="49">
        <v>28</v>
      </c>
      <c r="U92" s="49">
        <v>40</v>
      </c>
      <c r="V92" s="49">
        <v>36</v>
      </c>
      <c r="W92" s="49"/>
      <c r="X92" s="8"/>
      <c r="Y92" s="50">
        <v>0.11821759259259258</v>
      </c>
      <c r="Z92" s="50">
        <v>0.13027777777777777</v>
      </c>
      <c r="AA92" s="50">
        <v>0.15155092592592592</v>
      </c>
      <c r="AB92" s="50">
        <v>0.16859953703703703</v>
      </c>
      <c r="AC92" s="50">
        <v>0.13741898148148149</v>
      </c>
      <c r="AD92" s="50"/>
      <c r="AE92" s="8"/>
      <c r="AF92" s="49">
        <v>1</v>
      </c>
      <c r="AG92" s="49">
        <v>1</v>
      </c>
      <c r="AH92" s="49">
        <v>1</v>
      </c>
      <c r="AI92" s="49">
        <v>1</v>
      </c>
      <c r="AJ92" s="49">
        <v>1</v>
      </c>
      <c r="AK92" s="49"/>
      <c r="AL92" s="8"/>
      <c r="AM92" s="49">
        <v>2</v>
      </c>
      <c r="AN92" s="49">
        <v>1</v>
      </c>
      <c r="AO92" s="49">
        <v>1</v>
      </c>
      <c r="AP92" s="49">
        <v>0</v>
      </c>
      <c r="AQ92" s="49">
        <v>2</v>
      </c>
      <c r="AR92" s="49"/>
      <c r="AS92" s="55"/>
    </row>
    <row r="93" spans="1:45" x14ac:dyDescent="0.3">
      <c r="A93" s="125" t="s">
        <v>45</v>
      </c>
      <c r="B93" s="126"/>
      <c r="C93" s="127"/>
      <c r="D93" s="50">
        <v>0.24953703703703703</v>
      </c>
      <c r="E93" s="50">
        <v>0.19225694444444444</v>
      </c>
      <c r="F93" s="50">
        <v>0.2366898148148148</v>
      </c>
      <c r="G93" s="50">
        <v>0.22576388888888888</v>
      </c>
      <c r="H93" s="50">
        <v>0.22203703703703703</v>
      </c>
      <c r="I93" s="50"/>
      <c r="J93" s="8"/>
      <c r="K93" s="49">
        <v>3</v>
      </c>
      <c r="L93" s="49">
        <v>3</v>
      </c>
      <c r="M93" s="49">
        <v>2</v>
      </c>
      <c r="N93" s="49">
        <v>2</v>
      </c>
      <c r="O93" s="49">
        <v>1</v>
      </c>
      <c r="P93" s="49"/>
      <c r="Q93" s="8"/>
      <c r="R93" s="49">
        <v>35</v>
      </c>
      <c r="S93" s="49">
        <v>24</v>
      </c>
      <c r="T93" s="49">
        <v>31</v>
      </c>
      <c r="U93" s="49">
        <v>26</v>
      </c>
      <c r="V93" s="49">
        <v>25</v>
      </c>
      <c r="W93" s="49"/>
      <c r="X93" s="8"/>
      <c r="Y93" s="50">
        <v>0.1257986111111111</v>
      </c>
      <c r="Z93" s="50">
        <v>9.8472222222222225E-2</v>
      </c>
      <c r="AA93" s="50">
        <v>9.3587962962962956E-2</v>
      </c>
      <c r="AB93" s="50">
        <v>0.11699074074074074</v>
      </c>
      <c r="AC93" s="50">
        <v>0.10855324074074074</v>
      </c>
      <c r="AD93" s="50"/>
      <c r="AE93" s="8"/>
      <c r="AF93" s="49">
        <v>1</v>
      </c>
      <c r="AG93" s="49">
        <v>1</v>
      </c>
      <c r="AH93" s="49">
        <v>1</v>
      </c>
      <c r="AI93" s="49">
        <v>1</v>
      </c>
      <c r="AJ93" s="49">
        <v>1</v>
      </c>
      <c r="AK93" s="49"/>
      <c r="AL93" s="8"/>
      <c r="AM93" s="49">
        <v>2</v>
      </c>
      <c r="AN93" s="49">
        <v>4</v>
      </c>
      <c r="AO93" s="49">
        <v>0</v>
      </c>
      <c r="AP93" s="49">
        <v>1</v>
      </c>
      <c r="AQ93" s="49">
        <v>3</v>
      </c>
      <c r="AR93" s="49"/>
      <c r="AS93" s="55"/>
    </row>
    <row r="94" spans="1:45" x14ac:dyDescent="0.3">
      <c r="A94" s="125" t="s">
        <v>47</v>
      </c>
      <c r="B94" s="126"/>
      <c r="C94" s="127"/>
      <c r="D94" s="50">
        <v>0.21141203703703704</v>
      </c>
      <c r="E94" s="50">
        <v>0.31412037037037038</v>
      </c>
      <c r="F94" s="50">
        <v>0.26974537037037039</v>
      </c>
      <c r="G94" s="50">
        <v>0.25517361111111109</v>
      </c>
      <c r="H94" s="50">
        <v>0.27</v>
      </c>
      <c r="I94" s="50"/>
      <c r="J94" s="8"/>
      <c r="K94" s="49">
        <v>10</v>
      </c>
      <c r="L94" s="49">
        <v>5</v>
      </c>
      <c r="M94" s="49">
        <v>3</v>
      </c>
      <c r="N94" s="49">
        <v>1</v>
      </c>
      <c r="O94" s="49">
        <v>0</v>
      </c>
      <c r="P94" s="49"/>
      <c r="Q94" s="8"/>
      <c r="R94" s="49">
        <v>57</v>
      </c>
      <c r="S94" s="49">
        <v>65</v>
      </c>
      <c r="T94" s="49">
        <v>58</v>
      </c>
      <c r="U94" s="49">
        <v>61</v>
      </c>
      <c r="V94" s="49">
        <v>50</v>
      </c>
      <c r="W94" s="49"/>
      <c r="X94" s="8"/>
      <c r="Y94" s="50">
        <v>0.10302083333333334</v>
      </c>
      <c r="Z94" s="50">
        <v>0.1029050925925926</v>
      </c>
      <c r="AA94" s="50">
        <v>0.13134259259259259</v>
      </c>
      <c r="AB94" s="50">
        <v>0.10932870370370369</v>
      </c>
      <c r="AC94" s="50">
        <v>0.10614583333333333</v>
      </c>
      <c r="AD94" s="50"/>
      <c r="AE94" s="8"/>
      <c r="AF94" s="49">
        <v>1</v>
      </c>
      <c r="AG94" s="49">
        <v>1</v>
      </c>
      <c r="AH94" s="49">
        <v>1</v>
      </c>
      <c r="AI94" s="49">
        <v>1</v>
      </c>
      <c r="AJ94" s="49">
        <v>1</v>
      </c>
      <c r="AK94" s="49"/>
      <c r="AL94" s="8"/>
      <c r="AM94" s="49">
        <v>0</v>
      </c>
      <c r="AN94" s="49">
        <v>0</v>
      </c>
      <c r="AO94" s="49">
        <v>0</v>
      </c>
      <c r="AP94" s="49">
        <v>0</v>
      </c>
      <c r="AQ94" s="49">
        <v>1</v>
      </c>
      <c r="AR94" s="49"/>
      <c r="AS94" s="55"/>
    </row>
    <row r="95" spans="1:45" x14ac:dyDescent="0.3">
      <c r="A95" s="125" t="s">
        <v>48</v>
      </c>
      <c r="B95" s="126"/>
      <c r="C95" s="127"/>
      <c r="D95" s="50">
        <v>0.2528125</v>
      </c>
      <c r="E95" s="50">
        <v>0.26409722222222221</v>
      </c>
      <c r="F95" s="50">
        <v>0.23925925925925925</v>
      </c>
      <c r="G95" s="50">
        <v>0.26755787037037038</v>
      </c>
      <c r="H95" s="50">
        <v>0.23291666666666666</v>
      </c>
      <c r="I95" s="50"/>
      <c r="J95" s="8"/>
      <c r="K95" s="49">
        <v>5</v>
      </c>
      <c r="L95" s="49">
        <v>6</v>
      </c>
      <c r="M95" s="49">
        <v>7</v>
      </c>
      <c r="N95" s="49">
        <v>5</v>
      </c>
      <c r="O95" s="49">
        <v>7</v>
      </c>
      <c r="P95" s="49"/>
      <c r="Q95" s="8"/>
      <c r="R95" s="49">
        <v>46</v>
      </c>
      <c r="S95" s="49">
        <v>44</v>
      </c>
      <c r="T95" s="49">
        <v>31</v>
      </c>
      <c r="U95" s="49">
        <v>28</v>
      </c>
      <c r="V95" s="49">
        <v>46</v>
      </c>
      <c r="W95" s="49"/>
      <c r="X95" s="8"/>
      <c r="Y95" s="50">
        <v>0.16050925925925927</v>
      </c>
      <c r="Z95" s="50">
        <v>0.10917824074074074</v>
      </c>
      <c r="AA95" s="50">
        <v>0.12913194444444445</v>
      </c>
      <c r="AB95" s="50">
        <v>0.1351273148148148</v>
      </c>
      <c r="AC95" s="50">
        <v>0.13953703703703704</v>
      </c>
      <c r="AD95" s="50"/>
      <c r="AE95" s="8"/>
      <c r="AF95" s="49">
        <v>1</v>
      </c>
      <c r="AG95" s="49">
        <v>1</v>
      </c>
      <c r="AH95" s="49">
        <v>1</v>
      </c>
      <c r="AI95" s="49">
        <v>1</v>
      </c>
      <c r="AJ95" s="49">
        <v>1</v>
      </c>
      <c r="AK95" s="49"/>
      <c r="AL95" s="8"/>
      <c r="AM95" s="49">
        <v>2</v>
      </c>
      <c r="AN95" s="49">
        <v>1</v>
      </c>
      <c r="AO95" s="49">
        <v>1</v>
      </c>
      <c r="AP95" s="49">
        <v>3</v>
      </c>
      <c r="AQ95" s="49">
        <v>1</v>
      </c>
      <c r="AR95" s="49"/>
      <c r="AS95" s="55"/>
    </row>
    <row r="96" spans="1:45" x14ac:dyDescent="0.3">
      <c r="A96" s="125" t="s">
        <v>49</v>
      </c>
      <c r="B96" s="126"/>
      <c r="C96" s="127"/>
      <c r="D96" s="50">
        <v>0.24342592592592593</v>
      </c>
      <c r="E96" s="50">
        <v>0.24880787037037036</v>
      </c>
      <c r="F96" s="50">
        <v>0.25332175925925926</v>
      </c>
      <c r="G96" s="50">
        <v>0.24660879629629628</v>
      </c>
      <c r="H96" s="50">
        <v>0.24612268518518518</v>
      </c>
      <c r="I96" s="50"/>
      <c r="J96" s="8"/>
      <c r="K96" s="49">
        <v>9</v>
      </c>
      <c r="L96" s="49">
        <v>8</v>
      </c>
      <c r="M96" s="49">
        <v>5</v>
      </c>
      <c r="N96" s="49">
        <v>4</v>
      </c>
      <c r="O96" s="49">
        <v>3</v>
      </c>
      <c r="P96" s="49"/>
      <c r="Q96" s="8"/>
      <c r="R96" s="49">
        <v>40</v>
      </c>
      <c r="S96" s="49">
        <v>41</v>
      </c>
      <c r="T96" s="49">
        <v>42</v>
      </c>
      <c r="U96" s="49">
        <v>34</v>
      </c>
      <c r="V96" s="49">
        <v>41</v>
      </c>
      <c r="W96" s="49"/>
      <c r="X96" s="8"/>
      <c r="Y96" s="50">
        <v>0.15159722222222222</v>
      </c>
      <c r="Z96" s="50">
        <v>0.12719907407407408</v>
      </c>
      <c r="AA96" s="50">
        <v>0.11572916666666666</v>
      </c>
      <c r="AB96" s="50">
        <v>0.14189814814814813</v>
      </c>
      <c r="AC96" s="50">
        <v>0.15190972222222224</v>
      </c>
      <c r="AD96" s="50"/>
      <c r="AE96" s="8"/>
      <c r="AF96" s="49">
        <v>1</v>
      </c>
      <c r="AG96" s="49">
        <v>1</v>
      </c>
      <c r="AH96" s="49">
        <v>1</v>
      </c>
      <c r="AI96" s="49">
        <v>1</v>
      </c>
      <c r="AJ96" s="49">
        <v>1</v>
      </c>
      <c r="AK96" s="49"/>
      <c r="AL96" s="8"/>
      <c r="AM96" s="49">
        <v>0</v>
      </c>
      <c r="AN96" s="49">
        <v>0</v>
      </c>
      <c r="AO96" s="49">
        <v>1</v>
      </c>
      <c r="AP96" s="49">
        <v>0</v>
      </c>
      <c r="AQ96" s="49">
        <v>1</v>
      </c>
      <c r="AR96" s="49"/>
      <c r="AS96" s="55"/>
    </row>
    <row r="97" spans="1:45" x14ac:dyDescent="0.3">
      <c r="A97" s="125" t="s">
        <v>50</v>
      </c>
      <c r="B97" s="126"/>
      <c r="C97" s="127"/>
      <c r="D97" s="50">
        <v>0.21835648148148148</v>
      </c>
      <c r="E97" s="50">
        <v>0.19038194444444445</v>
      </c>
      <c r="F97" s="50">
        <v>0.16722222222222224</v>
      </c>
      <c r="G97" s="50">
        <v>0.16037037037037036</v>
      </c>
      <c r="H97" s="50">
        <v>0.19655092592592593</v>
      </c>
      <c r="I97" s="50"/>
      <c r="J97" s="8"/>
      <c r="K97" s="49">
        <v>7</v>
      </c>
      <c r="L97" s="49">
        <v>5</v>
      </c>
      <c r="M97" s="49">
        <v>6</v>
      </c>
      <c r="N97" s="49">
        <v>5</v>
      </c>
      <c r="O97" s="49">
        <v>5</v>
      </c>
      <c r="P97" s="49"/>
      <c r="Q97" s="8"/>
      <c r="R97" s="49">
        <v>34</v>
      </c>
      <c r="S97" s="49">
        <v>34</v>
      </c>
      <c r="T97" s="49">
        <v>36</v>
      </c>
      <c r="U97" s="49">
        <v>18</v>
      </c>
      <c r="V97" s="49">
        <v>26</v>
      </c>
      <c r="W97" s="49"/>
      <c r="X97" s="8"/>
      <c r="Y97" s="50">
        <v>8.0590277777777775E-2</v>
      </c>
      <c r="Z97" s="50">
        <v>4.1805555555555561E-2</v>
      </c>
      <c r="AA97" s="50">
        <v>3.3263888888888891E-2</v>
      </c>
      <c r="AB97" s="50">
        <v>5.6273148148148149E-2</v>
      </c>
      <c r="AC97" s="50">
        <v>2.8194444444444442E-2</v>
      </c>
      <c r="AD97" s="50"/>
      <c r="AE97" s="8"/>
      <c r="AF97" s="49">
        <v>1</v>
      </c>
      <c r="AG97" s="49">
        <v>1</v>
      </c>
      <c r="AH97" s="49">
        <v>1</v>
      </c>
      <c r="AI97" s="49">
        <v>1</v>
      </c>
      <c r="AJ97" s="49">
        <v>1</v>
      </c>
      <c r="AK97" s="49"/>
      <c r="AL97" s="8"/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/>
      <c r="AS97" s="55"/>
    </row>
    <row r="98" spans="1:45" x14ac:dyDescent="0.3">
      <c r="A98" s="125" t="s">
        <v>51</v>
      </c>
      <c r="B98" s="126"/>
      <c r="C98" s="127"/>
      <c r="D98" s="50">
        <v>0.29401620370370368</v>
      </c>
      <c r="E98" s="50">
        <v>0.26788194444444441</v>
      </c>
      <c r="F98" s="50">
        <v>0.24629629629629632</v>
      </c>
      <c r="G98" s="50">
        <v>0.28630787037037037</v>
      </c>
      <c r="H98" s="50">
        <v>0.21706018518518519</v>
      </c>
      <c r="I98" s="50"/>
      <c r="J98" s="8"/>
      <c r="K98" s="49">
        <v>9</v>
      </c>
      <c r="L98" s="49">
        <v>5</v>
      </c>
      <c r="M98" s="49">
        <v>8</v>
      </c>
      <c r="N98" s="49">
        <v>8</v>
      </c>
      <c r="O98" s="49">
        <v>9</v>
      </c>
      <c r="P98" s="49"/>
      <c r="Q98" s="8"/>
      <c r="R98" s="49">
        <v>40</v>
      </c>
      <c r="S98" s="49">
        <v>22</v>
      </c>
      <c r="T98" s="49">
        <v>28</v>
      </c>
      <c r="U98" s="49">
        <v>37</v>
      </c>
      <c r="V98" s="49">
        <v>30</v>
      </c>
      <c r="W98" s="49"/>
      <c r="X98" s="8"/>
      <c r="Y98" s="50">
        <v>9.4548611111111111E-2</v>
      </c>
      <c r="Z98" s="50">
        <v>0.10031249999999999</v>
      </c>
      <c r="AA98" s="50">
        <v>9.1886574074074079E-2</v>
      </c>
      <c r="AB98" s="50">
        <v>9.6585648148148143E-2</v>
      </c>
      <c r="AC98" s="50">
        <v>7.6805555555555557E-2</v>
      </c>
      <c r="AD98" s="50"/>
      <c r="AE98" s="8"/>
      <c r="AF98" s="49">
        <v>1</v>
      </c>
      <c r="AG98" s="49">
        <v>1</v>
      </c>
      <c r="AH98" s="49">
        <v>1</v>
      </c>
      <c r="AI98" s="49">
        <v>1</v>
      </c>
      <c r="AJ98" s="49">
        <v>1</v>
      </c>
      <c r="AK98" s="49"/>
      <c r="AL98" s="8"/>
      <c r="AM98" s="49">
        <v>2</v>
      </c>
      <c r="AN98" s="49">
        <v>2</v>
      </c>
      <c r="AO98" s="49">
        <v>3</v>
      </c>
      <c r="AP98" s="49">
        <v>3</v>
      </c>
      <c r="AQ98" s="49">
        <v>0</v>
      </c>
      <c r="AR98" s="49"/>
      <c r="AS98" s="55"/>
    </row>
    <row r="99" spans="1:45" x14ac:dyDescent="0.3">
      <c r="A99" s="125" t="s">
        <v>52</v>
      </c>
      <c r="B99" s="126"/>
      <c r="C99" s="127"/>
      <c r="D99" s="50">
        <v>0.30399305555555556</v>
      </c>
      <c r="E99" s="50">
        <v>0.3071875</v>
      </c>
      <c r="F99" s="50">
        <v>0.29450231481481481</v>
      </c>
      <c r="G99" s="50">
        <v>0.2575810185185185</v>
      </c>
      <c r="H99" s="50">
        <v>0.26568287037037036</v>
      </c>
      <c r="I99" s="50"/>
      <c r="J99" s="8"/>
      <c r="K99" s="49">
        <v>5</v>
      </c>
      <c r="L99" s="49">
        <v>7</v>
      </c>
      <c r="M99" s="49">
        <v>4</v>
      </c>
      <c r="N99" s="49">
        <v>7</v>
      </c>
      <c r="O99" s="49">
        <v>6</v>
      </c>
      <c r="P99" s="49"/>
      <c r="Q99" s="8"/>
      <c r="R99" s="49">
        <v>65</v>
      </c>
      <c r="S99" s="49">
        <v>60</v>
      </c>
      <c r="T99" s="49">
        <v>60</v>
      </c>
      <c r="U99" s="49">
        <v>43</v>
      </c>
      <c r="V99" s="49">
        <v>55</v>
      </c>
      <c r="W99" s="49"/>
      <c r="X99" s="8"/>
      <c r="Y99" s="50">
        <v>0.17502314814814815</v>
      </c>
      <c r="Z99" s="50">
        <v>0.15074074074074076</v>
      </c>
      <c r="AA99" s="50">
        <v>0.12732638888888889</v>
      </c>
      <c r="AB99" s="50">
        <v>0.13324074074074074</v>
      </c>
      <c r="AC99" s="50">
        <v>0.11542824074074075</v>
      </c>
      <c r="AD99" s="50"/>
      <c r="AE99" s="8"/>
      <c r="AF99" s="49">
        <v>1</v>
      </c>
      <c r="AG99" s="49">
        <v>1</v>
      </c>
      <c r="AH99" s="49">
        <v>1</v>
      </c>
      <c r="AI99" s="49">
        <v>1</v>
      </c>
      <c r="AJ99" s="49">
        <v>1</v>
      </c>
      <c r="AK99" s="49"/>
      <c r="AL99" s="8"/>
      <c r="AM99" s="49">
        <v>5</v>
      </c>
      <c r="AN99" s="49">
        <v>1</v>
      </c>
      <c r="AO99" s="49">
        <v>3</v>
      </c>
      <c r="AP99" s="49">
        <v>1</v>
      </c>
      <c r="AQ99" s="49">
        <v>0</v>
      </c>
      <c r="AR99" s="49"/>
      <c r="AS99" s="55"/>
    </row>
    <row r="100" spans="1:45" x14ac:dyDescent="0.3">
      <c r="A100" s="125" t="s">
        <v>53</v>
      </c>
      <c r="B100" s="126"/>
      <c r="C100" s="127"/>
      <c r="D100" s="50">
        <v>0.1720949074074074</v>
      </c>
      <c r="E100" s="50">
        <v>0.16321759259259258</v>
      </c>
      <c r="F100" s="50">
        <v>0.18365740740740741</v>
      </c>
      <c r="G100" s="50">
        <v>0.16662037037037036</v>
      </c>
      <c r="H100" s="50">
        <v>8.3784722222222219E-2</v>
      </c>
      <c r="I100" s="50"/>
      <c r="J100" s="8"/>
      <c r="K100" s="49">
        <v>5</v>
      </c>
      <c r="L100" s="49">
        <v>3</v>
      </c>
      <c r="M100" s="49">
        <v>5</v>
      </c>
      <c r="N100" s="49">
        <v>1</v>
      </c>
      <c r="O100" s="49">
        <v>2</v>
      </c>
      <c r="P100" s="49"/>
      <c r="Q100" s="8"/>
      <c r="R100" s="49">
        <v>22</v>
      </c>
      <c r="S100" s="49">
        <v>32</v>
      </c>
      <c r="T100" s="49">
        <v>20</v>
      </c>
      <c r="U100" s="49">
        <v>32</v>
      </c>
      <c r="V100" s="49">
        <v>13</v>
      </c>
      <c r="W100" s="49"/>
      <c r="X100" s="8"/>
      <c r="Y100" s="50">
        <v>8.0104166666666657E-2</v>
      </c>
      <c r="Z100" s="50">
        <v>3.858796296296297E-2</v>
      </c>
      <c r="AA100" s="50">
        <v>8.7824074074074068E-2</v>
      </c>
      <c r="AB100" s="50">
        <v>5.6562499999999995E-2</v>
      </c>
      <c r="AC100" s="50">
        <v>4.386574074074074E-2</v>
      </c>
      <c r="AD100" s="50"/>
      <c r="AE100" s="8"/>
      <c r="AF100" s="49">
        <v>1</v>
      </c>
      <c r="AG100" s="49">
        <v>1</v>
      </c>
      <c r="AH100" s="49">
        <v>1</v>
      </c>
      <c r="AI100" s="49">
        <v>1</v>
      </c>
      <c r="AJ100" s="49">
        <v>1</v>
      </c>
      <c r="AK100" s="49"/>
      <c r="AL100" s="8"/>
      <c r="AM100" s="49">
        <v>2</v>
      </c>
      <c r="AN100" s="49">
        <v>0</v>
      </c>
      <c r="AO100" s="49">
        <v>0</v>
      </c>
      <c r="AP100" s="49">
        <v>1</v>
      </c>
      <c r="AQ100" s="49">
        <v>0</v>
      </c>
      <c r="AR100" s="49"/>
      <c r="AS100" s="55"/>
    </row>
    <row r="101" spans="1:45" x14ac:dyDescent="0.3">
      <c r="A101" s="125" t="s">
        <v>54</v>
      </c>
      <c r="B101" s="126"/>
      <c r="C101" s="127"/>
      <c r="D101" s="50">
        <v>0</v>
      </c>
      <c r="E101" s="50">
        <v>0.29216435185185186</v>
      </c>
      <c r="F101" s="50">
        <v>0</v>
      </c>
      <c r="G101" s="50">
        <v>0.16501157407407407</v>
      </c>
      <c r="H101" s="50">
        <v>0</v>
      </c>
      <c r="I101" s="50"/>
      <c r="J101" s="8"/>
      <c r="K101" s="49">
        <v>0</v>
      </c>
      <c r="L101" s="49">
        <v>8</v>
      </c>
      <c r="M101" s="49">
        <v>0</v>
      </c>
      <c r="N101" s="49">
        <v>9</v>
      </c>
      <c r="O101" s="49">
        <v>0</v>
      </c>
      <c r="P101" s="49"/>
      <c r="Q101" s="8"/>
      <c r="R101" s="49">
        <v>0</v>
      </c>
      <c r="S101" s="49">
        <v>33</v>
      </c>
      <c r="T101" s="49">
        <v>0</v>
      </c>
      <c r="U101" s="49">
        <v>26</v>
      </c>
      <c r="V101" s="49">
        <v>0</v>
      </c>
      <c r="W101" s="49"/>
      <c r="X101" s="8"/>
      <c r="Y101" s="50">
        <v>0</v>
      </c>
      <c r="Z101" s="50">
        <v>9.6979166666666672E-2</v>
      </c>
      <c r="AA101" s="50">
        <v>0</v>
      </c>
      <c r="AB101" s="50">
        <v>7.66087962962963E-2</v>
      </c>
      <c r="AC101" s="50">
        <v>0</v>
      </c>
      <c r="AD101" s="50"/>
      <c r="AE101" s="8"/>
      <c r="AF101" s="49">
        <v>0</v>
      </c>
      <c r="AG101" s="49">
        <v>1</v>
      </c>
      <c r="AH101" s="49">
        <v>0</v>
      </c>
      <c r="AI101" s="49">
        <v>1</v>
      </c>
      <c r="AJ101" s="49">
        <v>0</v>
      </c>
      <c r="AK101" s="49"/>
      <c r="AL101" s="8"/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/>
      <c r="AS101" s="55"/>
    </row>
    <row r="102" spans="1:45" x14ac:dyDescent="0.3">
      <c r="A102" s="125" t="s">
        <v>55</v>
      </c>
      <c r="B102" s="126"/>
      <c r="C102" s="127"/>
      <c r="D102" s="50">
        <v>0</v>
      </c>
      <c r="E102" s="50">
        <v>0.24203703703703705</v>
      </c>
      <c r="F102" s="50">
        <v>0.16099537037037037</v>
      </c>
      <c r="G102" s="50">
        <v>0.13965277777777776</v>
      </c>
      <c r="H102" s="50">
        <v>0.25626157407407407</v>
      </c>
      <c r="I102" s="50">
        <v>0.19067129629629631</v>
      </c>
      <c r="J102" s="8"/>
      <c r="K102" s="49">
        <v>0</v>
      </c>
      <c r="L102" s="49">
        <v>8</v>
      </c>
      <c r="M102" s="49">
        <v>4</v>
      </c>
      <c r="N102" s="49">
        <v>6</v>
      </c>
      <c r="O102" s="49">
        <v>6</v>
      </c>
      <c r="P102" s="49">
        <v>5</v>
      </c>
      <c r="Q102" s="8"/>
      <c r="R102" s="49">
        <v>0</v>
      </c>
      <c r="S102" s="49">
        <v>42</v>
      </c>
      <c r="T102" s="49">
        <v>24</v>
      </c>
      <c r="U102" s="49">
        <v>10</v>
      </c>
      <c r="V102" s="49">
        <v>24</v>
      </c>
      <c r="W102" s="49">
        <v>27</v>
      </c>
      <c r="X102" s="8"/>
      <c r="Y102" s="50">
        <v>0</v>
      </c>
      <c r="Z102" s="50">
        <v>0.12766203703703705</v>
      </c>
      <c r="AA102" s="50">
        <v>8.4120370370370359E-2</v>
      </c>
      <c r="AB102" s="50">
        <v>5.1840277777777777E-2</v>
      </c>
      <c r="AC102" s="50">
        <v>0.13824074074074075</v>
      </c>
      <c r="AD102" s="50">
        <v>0.10988425925925926</v>
      </c>
      <c r="AE102" s="8"/>
      <c r="AF102" s="49">
        <v>0</v>
      </c>
      <c r="AG102" s="49">
        <v>1</v>
      </c>
      <c r="AH102" s="49">
        <v>0.75</v>
      </c>
      <c r="AI102" s="49">
        <v>1</v>
      </c>
      <c r="AJ102" s="49">
        <v>1</v>
      </c>
      <c r="AK102" s="49">
        <v>1</v>
      </c>
      <c r="AL102" s="8"/>
      <c r="AM102" s="49">
        <v>0</v>
      </c>
      <c r="AN102" s="49">
        <v>0</v>
      </c>
      <c r="AO102" s="49">
        <v>1</v>
      </c>
      <c r="AP102" s="49">
        <v>2</v>
      </c>
      <c r="AQ102" s="49">
        <v>0</v>
      </c>
      <c r="AR102" s="49">
        <v>1</v>
      </c>
      <c r="AS102" s="55"/>
    </row>
    <row r="103" spans="1:45" x14ac:dyDescent="0.3">
      <c r="A103" s="125" t="s">
        <v>58</v>
      </c>
      <c r="B103" s="126"/>
      <c r="C103" s="127"/>
      <c r="D103" s="50">
        <v>0</v>
      </c>
      <c r="E103" s="50">
        <v>0</v>
      </c>
      <c r="F103" s="50">
        <v>0.18593750000000001</v>
      </c>
      <c r="G103" s="50">
        <v>0.22622685185185185</v>
      </c>
      <c r="H103" s="50">
        <v>0.21312500000000001</v>
      </c>
      <c r="I103" s="50"/>
      <c r="J103" s="8"/>
      <c r="K103" s="49">
        <v>0</v>
      </c>
      <c r="L103" s="49">
        <v>0</v>
      </c>
      <c r="M103" s="49">
        <v>4</v>
      </c>
      <c r="N103" s="49">
        <v>5</v>
      </c>
      <c r="O103" s="49">
        <v>6</v>
      </c>
      <c r="P103" s="49"/>
      <c r="Q103" s="8"/>
      <c r="R103" s="49">
        <v>0</v>
      </c>
      <c r="S103" s="49">
        <v>0</v>
      </c>
      <c r="T103" s="49">
        <v>23</v>
      </c>
      <c r="U103" s="49">
        <v>36</v>
      </c>
      <c r="V103" s="49">
        <v>32</v>
      </c>
      <c r="W103" s="49"/>
      <c r="X103" s="8"/>
      <c r="Y103" s="50">
        <v>0</v>
      </c>
      <c r="Z103" s="50">
        <v>0</v>
      </c>
      <c r="AA103" s="50">
        <v>5.4340277777777779E-2</v>
      </c>
      <c r="AB103" s="50">
        <v>9.0520833333333328E-2</v>
      </c>
      <c r="AC103" s="50">
        <v>5.4745370370370368E-2</v>
      </c>
      <c r="AD103" s="50"/>
      <c r="AE103" s="8"/>
      <c r="AF103" s="49">
        <v>0</v>
      </c>
      <c r="AG103" s="49">
        <v>0</v>
      </c>
      <c r="AH103" s="49">
        <v>1</v>
      </c>
      <c r="AI103" s="49">
        <v>1</v>
      </c>
      <c r="AJ103" s="49">
        <v>1</v>
      </c>
      <c r="AK103" s="49"/>
      <c r="AL103" s="8"/>
      <c r="AM103" s="49">
        <v>0</v>
      </c>
      <c r="AN103" s="49">
        <v>0</v>
      </c>
      <c r="AO103" s="49">
        <v>1</v>
      </c>
      <c r="AP103" s="49">
        <v>0</v>
      </c>
      <c r="AQ103" s="49">
        <v>1</v>
      </c>
      <c r="AR103" s="49"/>
      <c r="AS103" s="55"/>
    </row>
    <row r="104" spans="1:45" x14ac:dyDescent="0.3">
      <c r="A104" s="125"/>
      <c r="B104" s="126"/>
      <c r="C104" s="127"/>
      <c r="D104" s="50"/>
      <c r="E104" s="50"/>
      <c r="F104" s="50"/>
      <c r="G104" s="50"/>
      <c r="H104" s="50"/>
      <c r="I104" s="50"/>
      <c r="J104" s="8"/>
      <c r="K104" s="49"/>
      <c r="L104" s="49"/>
      <c r="M104" s="49"/>
      <c r="N104" s="49"/>
      <c r="O104" s="49"/>
      <c r="P104" s="49"/>
      <c r="Q104" s="8"/>
      <c r="R104" s="49"/>
      <c r="S104" s="49"/>
      <c r="T104" s="49"/>
      <c r="U104" s="49"/>
      <c r="V104" s="49"/>
      <c r="W104" s="49"/>
      <c r="X104" s="8"/>
      <c r="Y104" s="50"/>
      <c r="Z104" s="50"/>
      <c r="AA104" s="50"/>
      <c r="AB104" s="50"/>
      <c r="AC104" s="50"/>
      <c r="AD104" s="50"/>
      <c r="AE104" s="8"/>
      <c r="AF104" s="49"/>
      <c r="AG104" s="49"/>
      <c r="AH104" s="49"/>
      <c r="AI104" s="49"/>
      <c r="AJ104" s="49"/>
      <c r="AK104" s="49"/>
      <c r="AL104" s="8"/>
      <c r="AM104" s="49"/>
      <c r="AN104" s="49"/>
      <c r="AO104" s="49"/>
      <c r="AP104" s="49"/>
      <c r="AQ104" s="49"/>
      <c r="AR104" s="49"/>
      <c r="AS104" s="55"/>
    </row>
    <row r="105" spans="1:45" x14ac:dyDescent="0.3">
      <c r="A105" s="125"/>
      <c r="B105" s="126"/>
      <c r="C105" s="127"/>
      <c r="D105" s="50"/>
      <c r="E105" s="50"/>
      <c r="F105" s="50"/>
      <c r="G105" s="50"/>
      <c r="H105" s="50"/>
      <c r="I105" s="50"/>
      <c r="J105" s="8"/>
      <c r="K105" s="49"/>
      <c r="L105" s="49"/>
      <c r="M105" s="49"/>
      <c r="N105" s="49"/>
      <c r="O105" s="49"/>
      <c r="P105" s="49"/>
      <c r="Q105" s="8"/>
      <c r="R105" s="49"/>
      <c r="S105" s="49"/>
      <c r="T105" s="49"/>
      <c r="U105" s="49"/>
      <c r="V105" s="49"/>
      <c r="W105" s="49"/>
      <c r="X105" s="8"/>
      <c r="Y105" s="50"/>
      <c r="Z105" s="50"/>
      <c r="AA105" s="50"/>
      <c r="AB105" s="50"/>
      <c r="AC105" s="50"/>
      <c r="AD105" s="50"/>
      <c r="AE105" s="8"/>
      <c r="AF105" s="49"/>
      <c r="AG105" s="49"/>
      <c r="AH105" s="49"/>
      <c r="AI105" s="49"/>
      <c r="AJ105" s="49"/>
      <c r="AK105" s="49"/>
      <c r="AL105" s="8"/>
      <c r="AM105" s="49"/>
      <c r="AN105" s="49"/>
      <c r="AO105" s="49"/>
      <c r="AP105" s="49"/>
      <c r="AQ105" s="49"/>
      <c r="AR105" s="49"/>
      <c r="AS105" s="55"/>
    </row>
    <row r="106" spans="1:45" x14ac:dyDescent="0.3">
      <c r="A106" s="125"/>
      <c r="B106" s="126"/>
      <c r="C106" s="127"/>
      <c r="D106" s="50"/>
      <c r="E106" s="50"/>
      <c r="F106" s="50"/>
      <c r="G106" s="50"/>
      <c r="H106" s="50"/>
      <c r="I106" s="50"/>
      <c r="J106" s="8"/>
      <c r="K106" s="49"/>
      <c r="L106" s="49"/>
      <c r="M106" s="49"/>
      <c r="N106" s="49"/>
      <c r="O106" s="49"/>
      <c r="P106" s="49"/>
      <c r="Q106" s="8"/>
      <c r="R106" s="49"/>
      <c r="S106" s="49"/>
      <c r="T106" s="49"/>
      <c r="U106" s="49"/>
      <c r="V106" s="49"/>
      <c r="W106" s="49"/>
      <c r="X106" s="8"/>
      <c r="Y106" s="50"/>
      <c r="Z106" s="50"/>
      <c r="AA106" s="50"/>
      <c r="AB106" s="50"/>
      <c r="AC106" s="50"/>
      <c r="AD106" s="50"/>
      <c r="AE106" s="8"/>
      <c r="AF106" s="49"/>
      <c r="AG106" s="49"/>
      <c r="AH106" s="49"/>
      <c r="AI106" s="49"/>
      <c r="AJ106" s="49"/>
      <c r="AK106" s="49"/>
      <c r="AL106" s="8"/>
      <c r="AM106" s="49"/>
      <c r="AN106" s="49"/>
      <c r="AO106" s="49"/>
      <c r="AP106" s="49"/>
      <c r="AQ106" s="49"/>
      <c r="AR106" s="49"/>
      <c r="AS106" s="55"/>
    </row>
    <row r="107" spans="1:45" x14ac:dyDescent="0.3">
      <c r="A107" s="125"/>
      <c r="B107" s="126"/>
      <c r="C107" s="127"/>
      <c r="D107" s="50"/>
      <c r="E107" s="50"/>
      <c r="F107" s="50"/>
      <c r="G107" s="50"/>
      <c r="H107" s="50"/>
      <c r="I107" s="50"/>
      <c r="J107" s="8"/>
      <c r="K107" s="49"/>
      <c r="L107" s="49"/>
      <c r="M107" s="49"/>
      <c r="N107" s="49"/>
      <c r="O107" s="49"/>
      <c r="P107" s="49"/>
      <c r="Q107" s="8"/>
      <c r="R107" s="49"/>
      <c r="S107" s="49"/>
      <c r="T107" s="49"/>
      <c r="U107" s="49"/>
      <c r="V107" s="49"/>
      <c r="W107" s="49"/>
      <c r="X107" s="8"/>
      <c r="Y107" s="50"/>
      <c r="Z107" s="50"/>
      <c r="AA107" s="50"/>
      <c r="AB107" s="50"/>
      <c r="AC107" s="50"/>
      <c r="AD107" s="50"/>
      <c r="AE107" s="8"/>
      <c r="AF107" s="49"/>
      <c r="AG107" s="49"/>
      <c r="AH107" s="49"/>
      <c r="AI107" s="49"/>
      <c r="AJ107" s="49"/>
      <c r="AK107" s="49"/>
      <c r="AL107" s="8"/>
      <c r="AM107" s="49"/>
      <c r="AN107" s="49"/>
      <c r="AO107" s="49"/>
      <c r="AP107" s="49"/>
      <c r="AQ107" s="49"/>
      <c r="AR107" s="49"/>
      <c r="AS107" s="55"/>
    </row>
    <row r="108" spans="1:45" x14ac:dyDescent="0.3">
      <c r="A108" s="125"/>
      <c r="B108" s="126"/>
      <c r="C108" s="127"/>
      <c r="D108" s="50"/>
      <c r="E108" s="50"/>
      <c r="F108" s="50"/>
      <c r="G108" s="50"/>
      <c r="H108" s="50"/>
      <c r="I108" s="50"/>
      <c r="J108" s="8"/>
      <c r="K108" s="49"/>
      <c r="L108" s="49"/>
      <c r="M108" s="49"/>
      <c r="N108" s="49"/>
      <c r="O108" s="49"/>
      <c r="P108" s="49"/>
      <c r="Q108" s="8"/>
      <c r="R108" s="49"/>
      <c r="S108" s="49"/>
      <c r="T108" s="49"/>
      <c r="U108" s="49"/>
      <c r="V108" s="49"/>
      <c r="W108" s="49"/>
      <c r="X108" s="8"/>
      <c r="Y108" s="50"/>
      <c r="Z108" s="50"/>
      <c r="AA108" s="50"/>
      <c r="AB108" s="50"/>
      <c r="AC108" s="50"/>
      <c r="AD108" s="50"/>
      <c r="AE108" s="8"/>
      <c r="AF108" s="49"/>
      <c r="AG108" s="49"/>
      <c r="AH108" s="49"/>
      <c r="AI108" s="49"/>
      <c r="AJ108" s="49"/>
      <c r="AK108" s="49"/>
      <c r="AL108" s="8"/>
      <c r="AM108" s="49"/>
      <c r="AN108" s="49"/>
      <c r="AO108" s="49"/>
      <c r="AP108" s="49"/>
      <c r="AQ108" s="49"/>
      <c r="AR108" s="49"/>
      <c r="AS108" s="55"/>
    </row>
    <row r="109" spans="1:45" x14ac:dyDescent="0.3">
      <c r="A109" s="125"/>
      <c r="B109" s="126"/>
      <c r="C109" s="127"/>
      <c r="D109" s="50"/>
      <c r="E109" s="50"/>
      <c r="F109" s="50"/>
      <c r="G109" s="50"/>
      <c r="H109" s="50"/>
      <c r="I109" s="50"/>
      <c r="J109" s="8"/>
      <c r="K109" s="49"/>
      <c r="L109" s="49"/>
      <c r="M109" s="49"/>
      <c r="N109" s="49"/>
      <c r="O109" s="49"/>
      <c r="P109" s="49"/>
      <c r="Q109" s="8"/>
      <c r="R109" s="49"/>
      <c r="S109" s="49"/>
      <c r="T109" s="49"/>
      <c r="U109" s="49"/>
      <c r="V109" s="49"/>
      <c r="W109" s="49"/>
      <c r="X109" s="8"/>
      <c r="Y109" s="50"/>
      <c r="Z109" s="50"/>
      <c r="AA109" s="50"/>
      <c r="AB109" s="50"/>
      <c r="AC109" s="50"/>
      <c r="AD109" s="50"/>
      <c r="AE109" s="8"/>
      <c r="AF109" s="49"/>
      <c r="AG109" s="49"/>
      <c r="AH109" s="49"/>
      <c r="AI109" s="49"/>
      <c r="AJ109" s="49"/>
      <c r="AK109" s="49"/>
      <c r="AL109" s="8"/>
      <c r="AM109" s="49"/>
      <c r="AN109" s="49"/>
      <c r="AO109" s="49"/>
      <c r="AP109" s="49"/>
      <c r="AQ109" s="49"/>
      <c r="AR109" s="49"/>
      <c r="AS109" s="55"/>
    </row>
    <row r="110" spans="1:45" x14ac:dyDescent="0.3">
      <c r="A110" s="125"/>
      <c r="B110" s="126"/>
      <c r="C110" s="127"/>
      <c r="D110" s="50"/>
      <c r="E110" s="50"/>
      <c r="F110" s="50"/>
      <c r="G110" s="50"/>
      <c r="H110" s="50"/>
      <c r="I110" s="50"/>
      <c r="J110" s="8"/>
      <c r="K110" s="49"/>
      <c r="L110" s="49"/>
      <c r="M110" s="49"/>
      <c r="N110" s="49"/>
      <c r="O110" s="49"/>
      <c r="P110" s="49"/>
      <c r="Q110" s="8"/>
      <c r="R110" s="49"/>
      <c r="S110" s="49"/>
      <c r="T110" s="49"/>
      <c r="U110" s="49"/>
      <c r="V110" s="49"/>
      <c r="W110" s="49"/>
      <c r="X110" s="8"/>
      <c r="Y110" s="50"/>
      <c r="Z110" s="50"/>
      <c r="AA110" s="50"/>
      <c r="AB110" s="50"/>
      <c r="AC110" s="50"/>
      <c r="AD110" s="50"/>
      <c r="AE110" s="8"/>
      <c r="AF110" s="49"/>
      <c r="AG110" s="49"/>
      <c r="AH110" s="49"/>
      <c r="AI110" s="49"/>
      <c r="AJ110" s="49"/>
      <c r="AK110" s="49"/>
      <c r="AL110" s="8"/>
      <c r="AM110" s="49"/>
      <c r="AN110" s="49"/>
      <c r="AO110" s="49"/>
      <c r="AP110" s="49"/>
      <c r="AQ110" s="49"/>
      <c r="AR110" s="49"/>
      <c r="AS110" s="55"/>
    </row>
    <row r="111" spans="1:45" x14ac:dyDescent="0.3">
      <c r="A111" s="122"/>
      <c r="B111" s="123"/>
      <c r="C111" s="123"/>
      <c r="D111" s="57"/>
      <c r="E111" s="8"/>
      <c r="F111" s="8"/>
      <c r="G111" s="5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57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55"/>
    </row>
    <row r="112" spans="1:45" x14ac:dyDescent="0.3">
      <c r="A112" s="125" t="s">
        <v>13</v>
      </c>
      <c r="B112" s="126"/>
      <c r="C112" s="127"/>
      <c r="D112" s="112">
        <f t="shared" ref="D112:I112" si="22">IFERROR((SUM(D91:D110)/AF112),"")</f>
        <v>0.23783179012345679</v>
      </c>
      <c r="E112" s="112">
        <f t="shared" si="22"/>
        <v>0.22769675925925928</v>
      </c>
      <c r="F112" s="112">
        <f t="shared" si="22"/>
        <v>0.22011426319936958</v>
      </c>
      <c r="G112" s="112">
        <f t="shared" si="22"/>
        <v>0.21534366096866095</v>
      </c>
      <c r="H112" s="112">
        <f t="shared" si="22"/>
        <v>0.2225511188271605</v>
      </c>
      <c r="I112" s="112">
        <f t="shared" si="22"/>
        <v>0.19067129629629631</v>
      </c>
      <c r="J112" s="113"/>
      <c r="K112" s="112">
        <f t="shared" ref="K112:P112" si="23">IFERROR((SUM(K91:K110)/AF112),"")</f>
        <v>6.4444444444444446</v>
      </c>
      <c r="L112" s="112">
        <f t="shared" si="23"/>
        <v>5.333333333333333</v>
      </c>
      <c r="M112" s="112">
        <f t="shared" si="23"/>
        <v>4.7659574468085104</v>
      </c>
      <c r="N112" s="112">
        <f t="shared" si="23"/>
        <v>4.4615384615384617</v>
      </c>
      <c r="O112" s="112">
        <f t="shared" si="23"/>
        <v>4.5</v>
      </c>
      <c r="P112" s="112">
        <f t="shared" si="23"/>
        <v>5</v>
      </c>
      <c r="Q112" s="113"/>
      <c r="R112" s="112">
        <f t="shared" ref="R112:W112" si="24">IFERROR((SUM(R91:R110)/AF112),"")</f>
        <v>41.111111111111114</v>
      </c>
      <c r="S112" s="112">
        <f t="shared" si="24"/>
        <v>38.5</v>
      </c>
      <c r="T112" s="112">
        <f t="shared" si="24"/>
        <v>34.638297872340424</v>
      </c>
      <c r="U112" s="112">
        <f t="shared" si="24"/>
        <v>33.46153846153846</v>
      </c>
      <c r="V112" s="112">
        <f t="shared" si="24"/>
        <v>33.916666666666664</v>
      </c>
      <c r="W112" s="112">
        <f t="shared" si="24"/>
        <v>27</v>
      </c>
      <c r="X112" s="113"/>
      <c r="Y112" s="112">
        <f>IFERROR((SUM(Y91:Y110)/AF112),"")</f>
        <v>0.12104552469135804</v>
      </c>
      <c r="Z112" s="112">
        <f>IFERROR((SUM(Z91:Z110)/AG112),"")</f>
        <v>0.10580054012345681</v>
      </c>
      <c r="AA112" s="112">
        <f t="shared" ref="AA112" si="25">IFERROR((SUM(AA91:AA110)/AH112),"")</f>
        <v>0.1032239952718676</v>
      </c>
      <c r="AB112" s="112">
        <f>IFERROR((SUM(AB91:AB110)/AI112),"")</f>
        <v>0.1067761752136752</v>
      </c>
      <c r="AC112" s="112">
        <f>IFERROR((SUM(AC91:AC110)/AJ112),"")</f>
        <v>0.10723090277777776</v>
      </c>
      <c r="AD112" s="112">
        <f>IFERROR((SUM(AD91:AD110)/AK112),"")</f>
        <v>0.10988425925925926</v>
      </c>
      <c r="AE112" s="113"/>
      <c r="AF112" s="112">
        <f>IF(SUM(AF91:AF110)=0,"",SUM(AF91:AF110))</f>
        <v>9</v>
      </c>
      <c r="AG112" s="112">
        <f>IF(SUM(AG91:AG110)=0,"",SUM(AG91:AG110))</f>
        <v>12</v>
      </c>
      <c r="AH112" s="112">
        <f t="shared" ref="AH112" si="26">IF(SUM(AH91:AH110)=0,"",SUM(AH91:AH110))</f>
        <v>11.75</v>
      </c>
      <c r="AI112" s="112">
        <f>IF(SUM(AI91:AI110)=0,"",SUM(AI91:AI110))</f>
        <v>13</v>
      </c>
      <c r="AJ112" s="112">
        <f>IF(SUM(AJ91:AJ110)=0,"",SUM(AJ91:AJ110))</f>
        <v>12</v>
      </c>
      <c r="AK112" s="112">
        <f>IF(SUM(AK91:AK110)=0,"",SUM(AK91:AK110))</f>
        <v>1</v>
      </c>
      <c r="AL112" s="113"/>
      <c r="AM112" s="112">
        <f>IF(SUM(AM91:AM110)=0,"",SUM(AM91:AM110))</f>
        <v>15</v>
      </c>
      <c r="AN112" s="112">
        <f t="shared" ref="AN112" si="27">IF(SUM(AN91:AN110)=0,"",SUM(AN91:AN110))</f>
        <v>9</v>
      </c>
      <c r="AO112" s="112">
        <f>IF(SUM(AO91:AO110)=0,"",SUM(AO91:AO110))</f>
        <v>11</v>
      </c>
      <c r="AP112" s="112">
        <f t="shared" ref="AP112" si="28">IF(SUM(AP91:AP110)=0,"",SUM(AP91:AP110))</f>
        <v>11</v>
      </c>
      <c r="AQ112" s="112">
        <f>IF(SUM(AQ91:AQ110)=0,"",SUM(AQ91:AQ110))</f>
        <v>9</v>
      </c>
      <c r="AR112" s="112">
        <f t="shared" ref="AR112" si="29">IF(SUM(AR91:AR110)=0,"",SUM(AR91:AR110))</f>
        <v>1</v>
      </c>
      <c r="AS112" s="55"/>
    </row>
    <row r="113" spans="1:45" ht="21.6" thickBot="1" x14ac:dyDescent="0.35">
      <c r="A113" s="102"/>
      <c r="B113" s="103"/>
      <c r="C113" s="103"/>
      <c r="D113" s="61"/>
      <c r="E113" s="61"/>
      <c r="F113" s="61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2"/>
    </row>
    <row r="116" spans="1:45" ht="21.6" thickBot="1" x14ac:dyDescent="0.45"/>
    <row r="117" spans="1:45" ht="14.4" customHeight="1" x14ac:dyDescent="0.3">
      <c r="A117" s="128" t="s">
        <v>60</v>
      </c>
      <c r="B117" s="129"/>
      <c r="C117" s="129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4"/>
    </row>
    <row r="118" spans="1:45" ht="21" customHeight="1" x14ac:dyDescent="0.3">
      <c r="A118" s="130"/>
      <c r="B118" s="131"/>
      <c r="C118" s="131"/>
      <c r="D118" s="134" t="s">
        <v>0</v>
      </c>
      <c r="E118" s="126"/>
      <c r="F118" s="126"/>
      <c r="G118" s="126"/>
      <c r="H118" s="126"/>
      <c r="I118" s="127"/>
      <c r="J118" s="123"/>
      <c r="K118" s="134" t="s">
        <v>1</v>
      </c>
      <c r="L118" s="126"/>
      <c r="M118" s="126"/>
      <c r="N118" s="126"/>
      <c r="O118" s="126"/>
      <c r="P118" s="127"/>
      <c r="Q118" s="123"/>
      <c r="R118" s="134" t="s">
        <v>2</v>
      </c>
      <c r="S118" s="126"/>
      <c r="T118" s="126"/>
      <c r="U118" s="126"/>
      <c r="V118" s="126"/>
      <c r="W118" s="127"/>
      <c r="X118" s="123"/>
      <c r="Y118" s="134" t="s">
        <v>3</v>
      </c>
      <c r="Z118" s="126"/>
      <c r="AA118" s="126"/>
      <c r="AB118" s="126"/>
      <c r="AC118" s="126"/>
      <c r="AD118" s="127"/>
      <c r="AE118" s="123"/>
      <c r="AF118" s="134" t="s">
        <v>4</v>
      </c>
      <c r="AG118" s="126"/>
      <c r="AH118" s="126"/>
      <c r="AI118" s="126"/>
      <c r="AJ118" s="126"/>
      <c r="AK118" s="127"/>
      <c r="AL118" s="8"/>
      <c r="AM118" s="134" t="s">
        <v>5</v>
      </c>
      <c r="AN118" s="126"/>
      <c r="AO118" s="126"/>
      <c r="AP118" s="126"/>
      <c r="AQ118" s="126"/>
      <c r="AR118" s="127"/>
      <c r="AS118" s="55"/>
    </row>
    <row r="119" spans="1:45" ht="14.4" customHeight="1" x14ac:dyDescent="0.3">
      <c r="A119" s="132"/>
      <c r="B119" s="133"/>
      <c r="C119" s="133"/>
      <c r="D119" s="99" t="s">
        <v>6</v>
      </c>
      <c r="E119" s="49" t="s">
        <v>7</v>
      </c>
      <c r="F119" s="49" t="s">
        <v>8</v>
      </c>
      <c r="G119" s="49" t="s">
        <v>9</v>
      </c>
      <c r="H119" s="49" t="s">
        <v>10</v>
      </c>
      <c r="I119" s="49" t="s">
        <v>11</v>
      </c>
      <c r="J119" s="8"/>
      <c r="K119" s="99" t="s">
        <v>6</v>
      </c>
      <c r="L119" s="49" t="s">
        <v>7</v>
      </c>
      <c r="M119" s="49" t="s">
        <v>8</v>
      </c>
      <c r="N119" s="49" t="s">
        <v>9</v>
      </c>
      <c r="O119" s="49" t="s">
        <v>10</v>
      </c>
      <c r="P119" s="49" t="s">
        <v>11</v>
      </c>
      <c r="Q119" s="8"/>
      <c r="R119" s="99" t="s">
        <v>6</v>
      </c>
      <c r="S119" s="49" t="s">
        <v>7</v>
      </c>
      <c r="T119" s="49" t="s">
        <v>8</v>
      </c>
      <c r="U119" s="49" t="s">
        <v>9</v>
      </c>
      <c r="V119" s="49" t="s">
        <v>10</v>
      </c>
      <c r="W119" s="49" t="s">
        <v>11</v>
      </c>
      <c r="X119" s="8"/>
      <c r="Y119" s="99" t="s">
        <v>6</v>
      </c>
      <c r="Z119" s="49" t="s">
        <v>7</v>
      </c>
      <c r="AA119" s="49" t="s">
        <v>8</v>
      </c>
      <c r="AB119" s="49" t="s">
        <v>9</v>
      </c>
      <c r="AC119" s="49" t="s">
        <v>10</v>
      </c>
      <c r="AD119" s="49" t="s">
        <v>11</v>
      </c>
      <c r="AE119" s="8"/>
      <c r="AF119" s="99" t="s">
        <v>6</v>
      </c>
      <c r="AG119" s="49" t="s">
        <v>7</v>
      </c>
      <c r="AH119" s="49" t="s">
        <v>8</v>
      </c>
      <c r="AI119" s="49" t="s">
        <v>9</v>
      </c>
      <c r="AJ119" s="49" t="s">
        <v>10</v>
      </c>
      <c r="AK119" s="49" t="s">
        <v>11</v>
      </c>
      <c r="AL119" s="8"/>
      <c r="AM119" s="99" t="s">
        <v>12</v>
      </c>
      <c r="AN119" s="49" t="s">
        <v>7</v>
      </c>
      <c r="AO119" s="49" t="s">
        <v>8</v>
      </c>
      <c r="AP119" s="49" t="s">
        <v>9</v>
      </c>
      <c r="AQ119" s="49" t="s">
        <v>10</v>
      </c>
      <c r="AR119" s="49" t="s">
        <v>11</v>
      </c>
      <c r="AS119" s="55"/>
    </row>
    <row r="120" spans="1:45" x14ac:dyDescent="0.3">
      <c r="A120" s="125" t="s">
        <v>43</v>
      </c>
      <c r="B120" s="126"/>
      <c r="C120" s="127"/>
      <c r="D120" s="50"/>
      <c r="E120" s="50"/>
      <c r="F120" s="50"/>
      <c r="G120" s="50">
        <v>0.13472222222222222</v>
      </c>
      <c r="H120" s="50">
        <v>0.15138888888888888</v>
      </c>
      <c r="I120" s="50"/>
      <c r="J120" s="8"/>
      <c r="K120" s="49"/>
      <c r="L120" s="49"/>
      <c r="M120" s="49"/>
      <c r="N120" s="49">
        <v>1</v>
      </c>
      <c r="O120" s="49">
        <v>5</v>
      </c>
      <c r="P120" s="49"/>
      <c r="Q120" s="8"/>
      <c r="R120" s="49"/>
      <c r="S120" s="49"/>
      <c r="T120" s="49"/>
      <c r="U120" s="49">
        <v>28</v>
      </c>
      <c r="V120" s="49">
        <v>25</v>
      </c>
      <c r="W120" s="49"/>
      <c r="X120" s="8"/>
      <c r="Y120" s="50"/>
      <c r="Z120" s="50"/>
      <c r="AA120" s="50"/>
      <c r="AB120" s="50">
        <v>7.7777777777777779E-2</v>
      </c>
      <c r="AC120" s="50">
        <v>0.10208333333333335</v>
      </c>
      <c r="AD120" s="50"/>
      <c r="AE120" s="8"/>
      <c r="AF120" s="49"/>
      <c r="AG120" s="49"/>
      <c r="AH120" s="49"/>
      <c r="AI120" s="49">
        <v>1</v>
      </c>
      <c r="AJ120" s="49">
        <v>1</v>
      </c>
      <c r="AK120" s="49"/>
      <c r="AL120" s="8"/>
      <c r="AM120" s="49"/>
      <c r="AN120" s="49"/>
      <c r="AO120" s="49">
        <v>1</v>
      </c>
      <c r="AP120" s="49"/>
      <c r="AQ120" s="49">
        <v>1</v>
      </c>
      <c r="AR120" s="49"/>
      <c r="AS120" s="55"/>
    </row>
    <row r="121" spans="1:45" x14ac:dyDescent="0.3">
      <c r="A121" s="125" t="s">
        <v>44</v>
      </c>
      <c r="B121" s="126"/>
      <c r="C121" s="127"/>
      <c r="D121" s="50">
        <v>0.2298611111111111</v>
      </c>
      <c r="E121" s="50">
        <v>0.27361111111111108</v>
      </c>
      <c r="F121" s="50">
        <v>0.25208333333333333</v>
      </c>
      <c r="G121" s="50">
        <v>0.2298611111111111</v>
      </c>
      <c r="H121" s="50">
        <v>0.19513888888888889</v>
      </c>
      <c r="I121" s="50"/>
      <c r="J121" s="8"/>
      <c r="K121" s="49">
        <v>2</v>
      </c>
      <c r="L121" s="49">
        <v>1</v>
      </c>
      <c r="M121" s="49">
        <v>2</v>
      </c>
      <c r="N121" s="49">
        <v>0</v>
      </c>
      <c r="O121" s="49">
        <v>1</v>
      </c>
      <c r="P121" s="49"/>
      <c r="Q121" s="8"/>
      <c r="R121" s="49">
        <v>48</v>
      </c>
      <c r="S121" s="49">
        <v>48</v>
      </c>
      <c r="T121" s="49">
        <v>51</v>
      </c>
      <c r="U121" s="49">
        <v>45</v>
      </c>
      <c r="V121" s="49">
        <v>52</v>
      </c>
      <c r="W121" s="49"/>
      <c r="X121" s="8"/>
      <c r="Y121" s="50">
        <v>0.12013888888888889</v>
      </c>
      <c r="Z121" s="50">
        <v>0.1173611111111111</v>
      </c>
      <c r="AA121" s="50">
        <v>0.12083333333333333</v>
      </c>
      <c r="AB121" s="50">
        <v>0.12083333333333333</v>
      </c>
      <c r="AC121" s="50">
        <v>0.12152777777777778</v>
      </c>
      <c r="AD121" s="50"/>
      <c r="AE121" s="8"/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/>
      <c r="AL121" s="8"/>
      <c r="AM121" s="49"/>
      <c r="AN121" s="49"/>
      <c r="AO121" s="49"/>
      <c r="AP121" s="49">
        <v>1</v>
      </c>
      <c r="AQ121" s="49"/>
      <c r="AR121" s="49"/>
      <c r="AS121" s="55"/>
    </row>
    <row r="122" spans="1:45" x14ac:dyDescent="0.3">
      <c r="A122" s="125" t="s">
        <v>45</v>
      </c>
      <c r="B122" s="126"/>
      <c r="C122" s="127"/>
      <c r="D122" s="50">
        <v>0.23124999999999998</v>
      </c>
      <c r="E122" s="50">
        <v>0.21944444444444444</v>
      </c>
      <c r="F122" s="50">
        <v>0.19999999999999998</v>
      </c>
      <c r="G122" s="50">
        <v>0.20972222222222223</v>
      </c>
      <c r="H122" s="50">
        <v>0.22777777777777777</v>
      </c>
      <c r="I122" s="50"/>
      <c r="J122" s="8"/>
      <c r="K122" s="49">
        <v>5</v>
      </c>
      <c r="L122" s="49">
        <v>3</v>
      </c>
      <c r="M122" s="49">
        <v>6</v>
      </c>
      <c r="N122" s="49">
        <v>1</v>
      </c>
      <c r="O122" s="49">
        <v>7</v>
      </c>
      <c r="P122" s="49"/>
      <c r="Q122" s="8"/>
      <c r="R122" s="49">
        <v>41</v>
      </c>
      <c r="S122" s="49">
        <v>45</v>
      </c>
      <c r="T122" s="49">
        <v>45</v>
      </c>
      <c r="U122" s="49">
        <v>42</v>
      </c>
      <c r="V122" s="49">
        <v>23</v>
      </c>
      <c r="W122" s="49"/>
      <c r="X122" s="8"/>
      <c r="Y122" s="50">
        <v>0.11805555555555557</v>
      </c>
      <c r="Z122" s="50">
        <v>0.1388888888888889</v>
      </c>
      <c r="AA122" s="50">
        <v>0.10347222222222223</v>
      </c>
      <c r="AB122" s="50">
        <v>0.1388888888888889</v>
      </c>
      <c r="AC122" s="50">
        <v>0.13749999999999998</v>
      </c>
      <c r="AD122" s="50"/>
      <c r="AE122" s="8"/>
      <c r="AF122" s="49">
        <v>1</v>
      </c>
      <c r="AG122" s="49">
        <v>1</v>
      </c>
      <c r="AH122" s="49">
        <v>1</v>
      </c>
      <c r="AI122" s="49">
        <v>1</v>
      </c>
      <c r="AJ122" s="49">
        <v>1</v>
      </c>
      <c r="AK122" s="49"/>
      <c r="AL122" s="8"/>
      <c r="AM122" s="49"/>
      <c r="AN122" s="49">
        <v>2</v>
      </c>
      <c r="AO122" s="49"/>
      <c r="AP122" s="49"/>
      <c r="AQ122" s="49">
        <v>1</v>
      </c>
      <c r="AR122" s="49"/>
      <c r="AS122" s="55"/>
    </row>
    <row r="123" spans="1:45" x14ac:dyDescent="0.3">
      <c r="A123" s="125" t="s">
        <v>47</v>
      </c>
      <c r="B123" s="126"/>
      <c r="C123" s="127"/>
      <c r="D123" s="50">
        <v>0.19236111111111112</v>
      </c>
      <c r="E123" s="50">
        <v>0.20972222222222223</v>
      </c>
      <c r="F123" s="50">
        <v>0.22291666666666665</v>
      </c>
      <c r="G123" s="50">
        <v>0.22291666666666665</v>
      </c>
      <c r="H123" s="50"/>
      <c r="I123" s="50">
        <v>0.28819444444444448</v>
      </c>
      <c r="J123" s="8"/>
      <c r="K123" s="49">
        <v>8</v>
      </c>
      <c r="L123" s="49">
        <v>3</v>
      </c>
      <c r="M123" s="49">
        <v>12</v>
      </c>
      <c r="N123" s="49">
        <v>9</v>
      </c>
      <c r="O123" s="49"/>
      <c r="P123" s="49">
        <v>5</v>
      </c>
      <c r="Q123" s="8"/>
      <c r="R123" s="49">
        <v>60</v>
      </c>
      <c r="S123" s="49">
        <v>64</v>
      </c>
      <c r="T123" s="49">
        <v>83</v>
      </c>
      <c r="U123" s="49">
        <v>68</v>
      </c>
      <c r="V123" s="49"/>
      <c r="W123" s="49">
        <v>50</v>
      </c>
      <c r="X123" s="8"/>
      <c r="Y123" s="50">
        <v>0.13263888888888889</v>
      </c>
      <c r="Z123" s="50">
        <v>0.12916666666666668</v>
      </c>
      <c r="AA123" s="50">
        <v>0.15069444444444444</v>
      </c>
      <c r="AB123" s="50">
        <v>0.13055555555555556</v>
      </c>
      <c r="AC123" s="50"/>
      <c r="AD123" s="50">
        <v>0.16180555555555556</v>
      </c>
      <c r="AE123" s="8"/>
      <c r="AF123" s="49">
        <v>1</v>
      </c>
      <c r="AG123" s="49">
        <v>1</v>
      </c>
      <c r="AH123" s="49">
        <v>1</v>
      </c>
      <c r="AI123" s="49">
        <v>1</v>
      </c>
      <c r="AJ123" s="49"/>
      <c r="AK123" s="49">
        <v>1</v>
      </c>
      <c r="AL123" s="8"/>
      <c r="AM123" s="49">
        <v>1</v>
      </c>
      <c r="AN123" s="49"/>
      <c r="AO123" s="49">
        <v>2</v>
      </c>
      <c r="AP123" s="49">
        <v>2</v>
      </c>
      <c r="AQ123" s="49"/>
      <c r="AR123" s="49">
        <v>1</v>
      </c>
      <c r="AS123" s="55"/>
    </row>
    <row r="124" spans="1:45" x14ac:dyDescent="0.3">
      <c r="A124" s="125" t="s">
        <v>48</v>
      </c>
      <c r="B124" s="126"/>
      <c r="C124" s="127"/>
      <c r="D124" s="50">
        <v>0.22916666666666666</v>
      </c>
      <c r="E124" s="50">
        <v>0.27499999999999997</v>
      </c>
      <c r="F124" s="50">
        <v>0.13472222222222222</v>
      </c>
      <c r="G124" s="50">
        <v>0.24097222222222223</v>
      </c>
      <c r="H124" s="50">
        <v>0.24236111111111111</v>
      </c>
      <c r="I124" s="50"/>
      <c r="J124" s="8"/>
      <c r="K124" s="49">
        <v>4</v>
      </c>
      <c r="L124" s="49">
        <v>5</v>
      </c>
      <c r="M124" s="49">
        <v>2</v>
      </c>
      <c r="N124" s="49">
        <v>3</v>
      </c>
      <c r="O124" s="49">
        <v>4</v>
      </c>
      <c r="P124" s="49"/>
      <c r="Q124" s="8"/>
      <c r="R124" s="49">
        <v>47</v>
      </c>
      <c r="S124" s="49">
        <v>44</v>
      </c>
      <c r="T124" s="49">
        <v>15</v>
      </c>
      <c r="U124" s="49">
        <v>42</v>
      </c>
      <c r="V124" s="49">
        <v>41</v>
      </c>
      <c r="W124" s="49"/>
      <c r="X124" s="8"/>
      <c r="Y124" s="50">
        <v>5.6250000000000001E-2</v>
      </c>
      <c r="Z124" s="50">
        <v>9.3055555555555558E-2</v>
      </c>
      <c r="AA124" s="50">
        <v>0.10486111111111111</v>
      </c>
      <c r="AB124" s="50">
        <v>7.3611111111111113E-2</v>
      </c>
      <c r="AC124" s="50">
        <v>7.4305555555555555E-2</v>
      </c>
      <c r="AD124" s="50"/>
      <c r="AE124" s="8"/>
      <c r="AF124" s="49">
        <v>1</v>
      </c>
      <c r="AG124" s="49">
        <v>1</v>
      </c>
      <c r="AH124" s="49">
        <v>0.5</v>
      </c>
      <c r="AI124" s="49">
        <v>0.5</v>
      </c>
      <c r="AJ124" s="49">
        <v>1</v>
      </c>
      <c r="AK124" s="49"/>
      <c r="AL124" s="8"/>
      <c r="AM124" s="49"/>
      <c r="AN124" s="49"/>
      <c r="AO124" s="49">
        <v>2</v>
      </c>
      <c r="AP124" s="49"/>
      <c r="AQ124" s="49"/>
      <c r="AR124" s="49"/>
      <c r="AS124" s="55"/>
    </row>
    <row r="125" spans="1:45" x14ac:dyDescent="0.3">
      <c r="A125" s="125" t="s">
        <v>49</v>
      </c>
      <c r="B125" s="126"/>
      <c r="C125" s="127"/>
      <c r="D125" s="50"/>
      <c r="E125" s="50"/>
      <c r="F125" s="50"/>
      <c r="G125" s="50"/>
      <c r="H125" s="50"/>
      <c r="I125" s="50"/>
      <c r="J125" s="8"/>
      <c r="K125" s="49"/>
      <c r="L125" s="49"/>
      <c r="M125" s="49"/>
      <c r="N125" s="49"/>
      <c r="O125" s="49"/>
      <c r="P125" s="49"/>
      <c r="Q125" s="8"/>
      <c r="R125" s="49"/>
      <c r="S125" s="49"/>
      <c r="T125" s="49"/>
      <c r="U125" s="49"/>
      <c r="V125" s="49"/>
      <c r="W125" s="49"/>
      <c r="X125" s="8"/>
      <c r="Y125" s="50"/>
      <c r="Z125" s="50"/>
      <c r="AA125" s="50"/>
      <c r="AB125" s="50"/>
      <c r="AC125" s="50"/>
      <c r="AD125" s="50"/>
      <c r="AE125" s="8"/>
      <c r="AF125" s="49">
        <v>1</v>
      </c>
      <c r="AG125" s="49"/>
      <c r="AH125" s="49"/>
      <c r="AI125" s="49"/>
      <c r="AJ125" s="49"/>
      <c r="AK125" s="49"/>
      <c r="AL125" s="8"/>
      <c r="AM125" s="49"/>
      <c r="AN125" s="49"/>
      <c r="AO125" s="49"/>
      <c r="AP125" s="49"/>
      <c r="AQ125" s="49"/>
      <c r="AR125" s="49"/>
      <c r="AS125" s="55"/>
    </row>
    <row r="126" spans="1:45" x14ac:dyDescent="0.3">
      <c r="A126" s="125" t="s">
        <v>50</v>
      </c>
      <c r="B126" s="126"/>
      <c r="C126" s="127"/>
      <c r="D126" s="50">
        <v>0.15347222222222223</v>
      </c>
      <c r="E126" s="50"/>
      <c r="F126" s="50">
        <v>8.4027777777777771E-2</v>
      </c>
      <c r="G126" s="50">
        <v>0.11458333333333333</v>
      </c>
      <c r="H126" s="50">
        <v>0.10833333333333334</v>
      </c>
      <c r="I126" s="50"/>
      <c r="J126" s="8"/>
      <c r="K126" s="49">
        <v>4</v>
      </c>
      <c r="L126" s="49"/>
      <c r="M126" s="49">
        <v>4</v>
      </c>
      <c r="N126" s="49">
        <v>2</v>
      </c>
      <c r="O126" s="49">
        <v>0</v>
      </c>
      <c r="P126" s="49"/>
      <c r="Q126" s="8"/>
      <c r="R126" s="49">
        <v>36</v>
      </c>
      <c r="S126" s="49"/>
      <c r="T126" s="49">
        <v>18</v>
      </c>
      <c r="U126" s="49">
        <v>16</v>
      </c>
      <c r="V126" s="49">
        <v>14</v>
      </c>
      <c r="W126" s="49"/>
      <c r="X126" s="8"/>
      <c r="Y126" s="50">
        <v>9.9999999999999992E-2</v>
      </c>
      <c r="Z126" s="50"/>
      <c r="AA126" s="50">
        <v>4.027777777777778E-2</v>
      </c>
      <c r="AB126" s="50">
        <v>6.458333333333334E-2</v>
      </c>
      <c r="AC126" s="50">
        <v>5.8333333333333327E-2</v>
      </c>
      <c r="AD126" s="50"/>
      <c r="AE126" s="8"/>
      <c r="AF126" s="49">
        <v>1</v>
      </c>
      <c r="AG126" s="49"/>
      <c r="AH126" s="49">
        <v>0.5</v>
      </c>
      <c r="AI126" s="49">
        <v>1</v>
      </c>
      <c r="AJ126" s="49">
        <v>0.75</v>
      </c>
      <c r="AK126" s="49"/>
      <c r="AL126" s="8"/>
      <c r="AM126" s="49">
        <v>1</v>
      </c>
      <c r="AN126" s="49"/>
      <c r="AO126" s="49"/>
      <c r="AP126" s="49">
        <v>1</v>
      </c>
      <c r="AQ126" s="49"/>
      <c r="AR126" s="49">
        <v>1</v>
      </c>
      <c r="AS126" s="55"/>
    </row>
    <row r="127" spans="1:45" x14ac:dyDescent="0.3">
      <c r="A127" s="125" t="s">
        <v>51</v>
      </c>
      <c r="B127" s="126"/>
      <c r="C127" s="127"/>
      <c r="D127" s="50">
        <v>0.18263888888888891</v>
      </c>
      <c r="E127" s="50">
        <v>0.17152777777777775</v>
      </c>
      <c r="F127" s="50">
        <v>0.14583333333333334</v>
      </c>
      <c r="G127" s="50">
        <v>0.18958333333333333</v>
      </c>
      <c r="H127" s="50">
        <v>0.18194444444444444</v>
      </c>
      <c r="I127" s="50"/>
      <c r="J127" s="8"/>
      <c r="K127" s="49">
        <v>3</v>
      </c>
      <c r="L127" s="49">
        <v>1</v>
      </c>
      <c r="M127" s="49">
        <v>1</v>
      </c>
      <c r="N127" s="49">
        <v>1</v>
      </c>
      <c r="O127" s="49">
        <v>2</v>
      </c>
      <c r="P127" s="49"/>
      <c r="Q127" s="8"/>
      <c r="R127" s="49">
        <v>71</v>
      </c>
      <c r="S127" s="49">
        <v>72</v>
      </c>
      <c r="T127" s="49">
        <v>74</v>
      </c>
      <c r="U127" s="49">
        <v>81</v>
      </c>
      <c r="V127" s="49">
        <v>69</v>
      </c>
      <c r="W127" s="49"/>
      <c r="X127" s="8"/>
      <c r="Y127" s="50">
        <v>0.11180555555555556</v>
      </c>
      <c r="Z127" s="50">
        <v>7.0833333333333331E-2</v>
      </c>
      <c r="AA127" s="50">
        <v>0.10416666666666667</v>
      </c>
      <c r="AB127" s="50">
        <v>8.4722222222222213E-2</v>
      </c>
      <c r="AC127" s="50">
        <v>0.1076388888888889</v>
      </c>
      <c r="AD127" s="50"/>
      <c r="AE127" s="8"/>
      <c r="AF127" s="49">
        <v>1</v>
      </c>
      <c r="AG127" s="49">
        <v>1</v>
      </c>
      <c r="AH127" s="49">
        <v>1</v>
      </c>
      <c r="AI127" s="49">
        <v>1</v>
      </c>
      <c r="AJ127" s="49">
        <v>1</v>
      </c>
      <c r="AK127" s="49"/>
      <c r="AL127" s="8"/>
      <c r="AM127" s="49"/>
      <c r="AN127" s="49"/>
      <c r="AO127" s="49"/>
      <c r="AP127" s="49"/>
      <c r="AQ127" s="49">
        <v>1</v>
      </c>
      <c r="AR127" s="49"/>
      <c r="AS127" s="55"/>
    </row>
    <row r="128" spans="1:45" x14ac:dyDescent="0.3">
      <c r="A128" s="125" t="s">
        <v>52</v>
      </c>
      <c r="B128" s="126"/>
      <c r="C128" s="127"/>
      <c r="D128" s="50">
        <v>0.21180555555555555</v>
      </c>
      <c r="E128" s="50">
        <v>0.20138888888888887</v>
      </c>
      <c r="F128" s="50">
        <v>0.18680555555555556</v>
      </c>
      <c r="G128" s="50">
        <v>0.13541666666666666</v>
      </c>
      <c r="H128" s="50">
        <v>0.14097222222222222</v>
      </c>
      <c r="I128" s="50"/>
      <c r="J128" s="8"/>
      <c r="K128" s="49">
        <v>2</v>
      </c>
      <c r="L128" s="49">
        <v>2</v>
      </c>
      <c r="M128" s="49">
        <v>3</v>
      </c>
      <c r="N128" s="49">
        <v>0</v>
      </c>
      <c r="O128" s="49">
        <v>2</v>
      </c>
      <c r="P128" s="49"/>
      <c r="Q128" s="8"/>
      <c r="R128" s="49">
        <v>76</v>
      </c>
      <c r="S128" s="49">
        <v>81</v>
      </c>
      <c r="T128" s="49">
        <v>57</v>
      </c>
      <c r="U128" s="49">
        <v>52</v>
      </c>
      <c r="V128" s="49">
        <v>38</v>
      </c>
      <c r="W128" s="49"/>
      <c r="X128" s="8"/>
      <c r="Y128" s="50">
        <v>0.13541666666666666</v>
      </c>
      <c r="Z128" s="50">
        <v>9.9999999999999992E-2</v>
      </c>
      <c r="AA128" s="50">
        <v>0.10902777777777778</v>
      </c>
      <c r="AB128" s="50">
        <v>6.25E-2</v>
      </c>
      <c r="AC128" s="50">
        <v>9.7222222222222224E-2</v>
      </c>
      <c r="AD128" s="50"/>
      <c r="AE128" s="8"/>
      <c r="AF128" s="49">
        <v>1</v>
      </c>
      <c r="AG128" s="49">
        <v>1</v>
      </c>
      <c r="AH128" s="49">
        <v>1</v>
      </c>
      <c r="AI128" s="49">
        <v>1</v>
      </c>
      <c r="AJ128" s="49">
        <v>1</v>
      </c>
      <c r="AK128" s="49"/>
      <c r="AL128" s="8"/>
      <c r="AM128" s="49"/>
      <c r="AN128" s="49"/>
      <c r="AO128" s="49">
        <v>1</v>
      </c>
      <c r="AP128" s="49"/>
      <c r="AQ128" s="49">
        <v>1</v>
      </c>
      <c r="AR128" s="49"/>
      <c r="AS128" s="55"/>
    </row>
    <row r="129" spans="1:45" x14ac:dyDescent="0.3">
      <c r="A129" s="125" t="s">
        <v>53</v>
      </c>
      <c r="B129" s="126"/>
      <c r="C129" s="127"/>
      <c r="D129" s="50"/>
      <c r="E129" s="50">
        <v>0.25277777777777777</v>
      </c>
      <c r="F129" s="50">
        <v>0.24861111111111112</v>
      </c>
      <c r="G129" s="50"/>
      <c r="H129" s="50">
        <v>0.22152777777777777</v>
      </c>
      <c r="I129" s="50">
        <v>0.26180555555555557</v>
      </c>
      <c r="J129" s="8"/>
      <c r="K129" s="49"/>
      <c r="L129" s="49">
        <v>8</v>
      </c>
      <c r="M129" s="49">
        <v>8</v>
      </c>
      <c r="N129" s="49"/>
      <c r="O129" s="49">
        <v>8</v>
      </c>
      <c r="P129" s="49">
        <v>10</v>
      </c>
      <c r="Q129" s="8"/>
      <c r="R129" s="49"/>
      <c r="S129" s="49">
        <v>26</v>
      </c>
      <c r="T129" s="49">
        <v>31</v>
      </c>
      <c r="U129" s="49"/>
      <c r="V129" s="49">
        <v>33</v>
      </c>
      <c r="W129" s="49">
        <v>35</v>
      </c>
      <c r="X129" s="8"/>
      <c r="Y129" s="50"/>
      <c r="Z129" s="50">
        <v>0.125</v>
      </c>
      <c r="AA129" s="50">
        <v>0.10625</v>
      </c>
      <c r="AB129" s="50"/>
      <c r="AC129" s="50">
        <v>0.12986111111111112</v>
      </c>
      <c r="AD129" s="50">
        <v>0.11666666666666665</v>
      </c>
      <c r="AE129" s="8"/>
      <c r="AF129" s="49"/>
      <c r="AG129" s="49">
        <v>1</v>
      </c>
      <c r="AH129" s="49">
        <v>1</v>
      </c>
      <c r="AI129" s="49"/>
      <c r="AJ129" s="49">
        <v>1</v>
      </c>
      <c r="AK129" s="49">
        <v>1</v>
      </c>
      <c r="AL129" s="8"/>
      <c r="AM129" s="49">
        <v>1</v>
      </c>
      <c r="AN129" s="49">
        <v>2</v>
      </c>
      <c r="AO129" s="49"/>
      <c r="AP129" s="49"/>
      <c r="AQ129" s="49">
        <v>2</v>
      </c>
      <c r="AR129" s="49">
        <v>1</v>
      </c>
      <c r="AS129" s="55"/>
    </row>
    <row r="130" spans="1:45" x14ac:dyDescent="0.3">
      <c r="A130" s="125" t="s">
        <v>54</v>
      </c>
      <c r="B130" s="126"/>
      <c r="C130" s="127"/>
      <c r="D130" s="50">
        <v>0.21736111111111112</v>
      </c>
      <c r="E130" s="50">
        <v>0.25833333333333336</v>
      </c>
      <c r="F130" s="50">
        <v>0.2298611111111111</v>
      </c>
      <c r="G130" s="50">
        <v>0.27499999999999997</v>
      </c>
      <c r="H130" s="50">
        <v>0.19027777777777777</v>
      </c>
      <c r="I130" s="50"/>
      <c r="J130" s="8"/>
      <c r="K130" s="49">
        <v>9</v>
      </c>
      <c r="L130" s="49">
        <v>4</v>
      </c>
      <c r="M130" s="49">
        <v>5</v>
      </c>
      <c r="N130" s="49">
        <v>9</v>
      </c>
      <c r="O130" s="49">
        <v>2</v>
      </c>
      <c r="P130" s="49"/>
      <c r="Q130" s="8"/>
      <c r="R130" s="49">
        <v>45</v>
      </c>
      <c r="S130" s="49">
        <v>49</v>
      </c>
      <c r="T130" s="49">
        <v>31</v>
      </c>
      <c r="U130" s="49">
        <v>28</v>
      </c>
      <c r="V130" s="49">
        <v>24</v>
      </c>
      <c r="W130" s="49"/>
      <c r="X130" s="8"/>
      <c r="Y130" s="50">
        <v>0.15694444444444444</v>
      </c>
      <c r="Z130" s="50">
        <v>0.11527777777777777</v>
      </c>
      <c r="AA130" s="50">
        <v>0.12152777777777778</v>
      </c>
      <c r="AB130" s="50">
        <v>0.16527777777777777</v>
      </c>
      <c r="AC130" s="50">
        <v>8.5416666666666655E-2</v>
      </c>
      <c r="AD130" s="50"/>
      <c r="AE130" s="8"/>
      <c r="AF130" s="49">
        <v>1</v>
      </c>
      <c r="AG130" s="49">
        <v>1</v>
      </c>
      <c r="AH130" s="49">
        <v>1</v>
      </c>
      <c r="AI130" s="49">
        <v>1</v>
      </c>
      <c r="AJ130" s="49">
        <v>1</v>
      </c>
      <c r="AK130" s="49"/>
      <c r="AL130" s="8"/>
      <c r="AM130" s="49">
        <v>2</v>
      </c>
      <c r="AN130" s="49">
        <v>2</v>
      </c>
      <c r="AO130" s="49">
        <v>2</v>
      </c>
      <c r="AP130" s="49">
        <v>4</v>
      </c>
      <c r="AQ130" s="49"/>
      <c r="AR130" s="49"/>
      <c r="AS130" s="55"/>
    </row>
    <row r="131" spans="1:45" x14ac:dyDescent="0.3">
      <c r="A131" s="125" t="s">
        <v>55</v>
      </c>
      <c r="B131" s="126"/>
      <c r="C131" s="127"/>
      <c r="D131" s="50">
        <v>0.21111111111111111</v>
      </c>
      <c r="E131" s="50">
        <v>0.27013888888888887</v>
      </c>
      <c r="F131" s="50">
        <v>0.21180555555555555</v>
      </c>
      <c r="G131" s="50">
        <v>0.27708333333333335</v>
      </c>
      <c r="H131" s="50">
        <v>0.22708333333333333</v>
      </c>
      <c r="I131" s="50"/>
      <c r="J131" s="8"/>
      <c r="K131" s="49">
        <v>8</v>
      </c>
      <c r="L131" s="49">
        <v>5</v>
      </c>
      <c r="M131" s="49">
        <v>7</v>
      </c>
      <c r="N131" s="49">
        <v>9</v>
      </c>
      <c r="O131" s="49">
        <v>6</v>
      </c>
      <c r="P131" s="49"/>
      <c r="Q131" s="8"/>
      <c r="R131" s="49">
        <v>58</v>
      </c>
      <c r="S131" s="49">
        <v>56</v>
      </c>
      <c r="T131" s="49">
        <v>38</v>
      </c>
      <c r="U131" s="49">
        <v>36</v>
      </c>
      <c r="V131" s="49">
        <v>33</v>
      </c>
      <c r="W131" s="49"/>
      <c r="X131" s="8"/>
      <c r="Y131" s="50">
        <v>0.27361111111111108</v>
      </c>
      <c r="Z131" s="50">
        <v>0.16041666666666668</v>
      </c>
      <c r="AA131" s="50">
        <v>0.12986111111111112</v>
      </c>
      <c r="AB131" s="50">
        <v>0.18402777777777779</v>
      </c>
      <c r="AC131" s="50">
        <v>0.12013888888888889</v>
      </c>
      <c r="AD131" s="50"/>
      <c r="AE131" s="8"/>
      <c r="AF131" s="49">
        <v>1</v>
      </c>
      <c r="AG131" s="49">
        <v>1</v>
      </c>
      <c r="AH131" s="49">
        <v>1</v>
      </c>
      <c r="AI131" s="49">
        <v>1</v>
      </c>
      <c r="AJ131" s="49">
        <v>1</v>
      </c>
      <c r="AK131" s="49"/>
      <c r="AL131" s="8"/>
      <c r="AM131" s="49"/>
      <c r="AN131" s="49"/>
      <c r="AO131" s="49">
        <v>1</v>
      </c>
      <c r="AP131" s="49"/>
      <c r="AQ131" s="49">
        <v>2</v>
      </c>
      <c r="AR131" s="49">
        <v>1</v>
      </c>
      <c r="AS131" s="55"/>
    </row>
    <row r="132" spans="1:45" x14ac:dyDescent="0.3">
      <c r="A132" s="125"/>
      <c r="B132" s="126"/>
      <c r="C132" s="127"/>
      <c r="D132" s="50"/>
      <c r="E132" s="50"/>
      <c r="F132" s="50"/>
      <c r="G132" s="50"/>
      <c r="H132" s="50"/>
      <c r="I132" s="50"/>
      <c r="J132" s="8"/>
      <c r="K132" s="49"/>
      <c r="L132" s="49"/>
      <c r="M132" s="49"/>
      <c r="N132" s="49"/>
      <c r="O132" s="49"/>
      <c r="P132" s="49"/>
      <c r="Q132" s="8"/>
      <c r="R132" s="49"/>
      <c r="S132" s="49"/>
      <c r="T132" s="49"/>
      <c r="U132" s="49"/>
      <c r="V132" s="49"/>
      <c r="W132" s="49"/>
      <c r="X132" s="8"/>
      <c r="Y132" s="50"/>
      <c r="Z132" s="50"/>
      <c r="AA132" s="50"/>
      <c r="AB132" s="50"/>
      <c r="AC132" s="50"/>
      <c r="AD132" s="50"/>
      <c r="AE132" s="8"/>
      <c r="AF132" s="49"/>
      <c r="AG132" s="49"/>
      <c r="AH132" s="49"/>
      <c r="AI132" s="49"/>
      <c r="AJ132" s="49"/>
      <c r="AK132" s="49"/>
      <c r="AL132" s="8"/>
      <c r="AM132" s="49"/>
      <c r="AN132" s="49"/>
      <c r="AO132" s="49"/>
      <c r="AP132" s="49"/>
      <c r="AQ132" s="49"/>
      <c r="AR132" s="49"/>
      <c r="AS132" s="55"/>
    </row>
    <row r="133" spans="1:45" x14ac:dyDescent="0.3">
      <c r="A133" s="125"/>
      <c r="B133" s="126"/>
      <c r="C133" s="127"/>
      <c r="D133" s="50"/>
      <c r="E133" s="50"/>
      <c r="F133" s="50"/>
      <c r="G133" s="50"/>
      <c r="H133" s="50"/>
      <c r="I133" s="50"/>
      <c r="J133" s="8"/>
      <c r="K133" s="49"/>
      <c r="L133" s="49"/>
      <c r="M133" s="49"/>
      <c r="N133" s="49"/>
      <c r="O133" s="49"/>
      <c r="P133" s="49"/>
      <c r="Q133" s="8"/>
      <c r="R133" s="49"/>
      <c r="S133" s="49"/>
      <c r="T133" s="49"/>
      <c r="U133" s="49"/>
      <c r="V133" s="49"/>
      <c r="W133" s="49"/>
      <c r="X133" s="8"/>
      <c r="Y133" s="50"/>
      <c r="Z133" s="50"/>
      <c r="AA133" s="50"/>
      <c r="AB133" s="50"/>
      <c r="AC133" s="50"/>
      <c r="AD133" s="50"/>
      <c r="AE133" s="8"/>
      <c r="AF133" s="49"/>
      <c r="AG133" s="49"/>
      <c r="AH133" s="49"/>
      <c r="AI133" s="49"/>
      <c r="AJ133" s="49"/>
      <c r="AK133" s="49"/>
      <c r="AL133" s="8"/>
      <c r="AM133" s="49"/>
      <c r="AN133" s="49"/>
      <c r="AO133" s="49"/>
      <c r="AP133" s="49"/>
      <c r="AQ133" s="49"/>
      <c r="AR133" s="49"/>
      <c r="AS133" s="55"/>
    </row>
    <row r="134" spans="1:45" x14ac:dyDescent="0.3">
      <c r="A134" s="125"/>
      <c r="B134" s="126"/>
      <c r="C134" s="127"/>
      <c r="D134" s="50"/>
      <c r="E134" s="50"/>
      <c r="F134" s="50"/>
      <c r="G134" s="50"/>
      <c r="H134" s="50"/>
      <c r="I134" s="50"/>
      <c r="J134" s="8"/>
      <c r="K134" s="49"/>
      <c r="L134" s="49"/>
      <c r="M134" s="49"/>
      <c r="N134" s="49"/>
      <c r="O134" s="49"/>
      <c r="P134" s="49"/>
      <c r="Q134" s="8"/>
      <c r="R134" s="49"/>
      <c r="S134" s="49"/>
      <c r="T134" s="49"/>
      <c r="U134" s="49"/>
      <c r="V134" s="49"/>
      <c r="W134" s="49"/>
      <c r="X134" s="8"/>
      <c r="Y134" s="50"/>
      <c r="Z134" s="50"/>
      <c r="AA134" s="50"/>
      <c r="AB134" s="50"/>
      <c r="AC134" s="50"/>
      <c r="AD134" s="50"/>
      <c r="AE134" s="8"/>
      <c r="AF134" s="49"/>
      <c r="AG134" s="49"/>
      <c r="AH134" s="49"/>
      <c r="AI134" s="49"/>
      <c r="AJ134" s="49"/>
      <c r="AK134" s="49"/>
      <c r="AL134" s="8"/>
      <c r="AM134" s="49"/>
      <c r="AN134" s="49"/>
      <c r="AO134" s="49"/>
      <c r="AP134" s="49"/>
      <c r="AQ134" s="49"/>
      <c r="AR134" s="49"/>
      <c r="AS134" s="55"/>
    </row>
    <row r="135" spans="1:45" x14ac:dyDescent="0.3">
      <c r="A135" s="125"/>
      <c r="B135" s="126"/>
      <c r="C135" s="127"/>
      <c r="D135" s="50"/>
      <c r="E135" s="50"/>
      <c r="F135" s="50"/>
      <c r="G135" s="50"/>
      <c r="H135" s="50"/>
      <c r="I135" s="50"/>
      <c r="J135" s="8"/>
      <c r="K135" s="49"/>
      <c r="L135" s="49"/>
      <c r="M135" s="49"/>
      <c r="N135" s="49"/>
      <c r="O135" s="49"/>
      <c r="P135" s="49"/>
      <c r="Q135" s="8"/>
      <c r="R135" s="49"/>
      <c r="S135" s="49"/>
      <c r="T135" s="49"/>
      <c r="U135" s="49"/>
      <c r="V135" s="49"/>
      <c r="W135" s="49"/>
      <c r="X135" s="8"/>
      <c r="Y135" s="50"/>
      <c r="Z135" s="50"/>
      <c r="AA135" s="50"/>
      <c r="AB135" s="50"/>
      <c r="AC135" s="50"/>
      <c r="AD135" s="50"/>
      <c r="AE135" s="8"/>
      <c r="AF135" s="49"/>
      <c r="AG135" s="49"/>
      <c r="AH135" s="49"/>
      <c r="AI135" s="49"/>
      <c r="AJ135" s="49"/>
      <c r="AK135" s="49"/>
      <c r="AL135" s="8"/>
      <c r="AM135" s="49"/>
      <c r="AN135" s="49"/>
      <c r="AO135" s="49"/>
      <c r="AP135" s="49"/>
      <c r="AQ135" s="49"/>
      <c r="AR135" s="49"/>
      <c r="AS135" s="55"/>
    </row>
    <row r="136" spans="1:45" x14ac:dyDescent="0.3">
      <c r="A136" s="125"/>
      <c r="B136" s="126"/>
      <c r="C136" s="127"/>
      <c r="D136" s="50"/>
      <c r="E136" s="50"/>
      <c r="F136" s="50"/>
      <c r="G136" s="50"/>
      <c r="H136" s="50"/>
      <c r="I136" s="50"/>
      <c r="J136" s="8"/>
      <c r="K136" s="49"/>
      <c r="L136" s="49"/>
      <c r="M136" s="49"/>
      <c r="N136" s="49"/>
      <c r="O136" s="49"/>
      <c r="P136" s="49"/>
      <c r="Q136" s="8"/>
      <c r="R136" s="49"/>
      <c r="S136" s="49"/>
      <c r="T136" s="49"/>
      <c r="U136" s="49"/>
      <c r="V136" s="49"/>
      <c r="W136" s="49"/>
      <c r="X136" s="8"/>
      <c r="Y136" s="50"/>
      <c r="Z136" s="50"/>
      <c r="AA136" s="50"/>
      <c r="AB136" s="50"/>
      <c r="AC136" s="50"/>
      <c r="AD136" s="50"/>
      <c r="AE136" s="8"/>
      <c r="AF136" s="49"/>
      <c r="AG136" s="49"/>
      <c r="AH136" s="49"/>
      <c r="AI136" s="49"/>
      <c r="AJ136" s="49"/>
      <c r="AK136" s="49"/>
      <c r="AL136" s="8"/>
      <c r="AM136" s="49"/>
      <c r="AN136" s="49"/>
      <c r="AO136" s="49"/>
      <c r="AP136" s="49"/>
      <c r="AQ136" s="49"/>
      <c r="AR136" s="49"/>
      <c r="AS136" s="55"/>
    </row>
    <row r="137" spans="1:45" x14ac:dyDescent="0.3">
      <c r="A137" s="125"/>
      <c r="B137" s="126"/>
      <c r="C137" s="127"/>
      <c r="D137" s="50"/>
      <c r="E137" s="50"/>
      <c r="F137" s="50"/>
      <c r="G137" s="50"/>
      <c r="H137" s="50"/>
      <c r="I137" s="50"/>
      <c r="J137" s="8"/>
      <c r="K137" s="49"/>
      <c r="L137" s="49"/>
      <c r="M137" s="49"/>
      <c r="N137" s="49"/>
      <c r="O137" s="49"/>
      <c r="P137" s="49"/>
      <c r="Q137" s="8"/>
      <c r="R137" s="49"/>
      <c r="S137" s="49"/>
      <c r="T137" s="49"/>
      <c r="U137" s="49"/>
      <c r="V137" s="49"/>
      <c r="W137" s="49"/>
      <c r="X137" s="8"/>
      <c r="Y137" s="50"/>
      <c r="Z137" s="50"/>
      <c r="AA137" s="50"/>
      <c r="AB137" s="50"/>
      <c r="AC137" s="50"/>
      <c r="AD137" s="50"/>
      <c r="AE137" s="8"/>
      <c r="AF137" s="49"/>
      <c r="AG137" s="49"/>
      <c r="AH137" s="49"/>
      <c r="AI137" s="49"/>
      <c r="AJ137" s="49"/>
      <c r="AK137" s="49"/>
      <c r="AL137" s="8"/>
      <c r="AM137" s="49"/>
      <c r="AN137" s="49"/>
      <c r="AO137" s="49"/>
      <c r="AP137" s="49"/>
      <c r="AQ137" s="49"/>
      <c r="AR137" s="49"/>
      <c r="AS137" s="55"/>
    </row>
    <row r="138" spans="1:45" x14ac:dyDescent="0.3">
      <c r="A138" s="125"/>
      <c r="B138" s="126"/>
      <c r="C138" s="127"/>
      <c r="D138" s="50"/>
      <c r="E138" s="50"/>
      <c r="F138" s="50"/>
      <c r="G138" s="50"/>
      <c r="H138" s="50"/>
      <c r="I138" s="50"/>
      <c r="J138" s="8"/>
      <c r="K138" s="49"/>
      <c r="L138" s="49"/>
      <c r="M138" s="49"/>
      <c r="N138" s="49"/>
      <c r="O138" s="49"/>
      <c r="P138" s="49"/>
      <c r="Q138" s="8"/>
      <c r="R138" s="49"/>
      <c r="S138" s="49"/>
      <c r="T138" s="49"/>
      <c r="U138" s="49"/>
      <c r="V138" s="49"/>
      <c r="W138" s="49"/>
      <c r="X138" s="8"/>
      <c r="Y138" s="50"/>
      <c r="Z138" s="50"/>
      <c r="AA138" s="50"/>
      <c r="AB138" s="50"/>
      <c r="AC138" s="50"/>
      <c r="AD138" s="50"/>
      <c r="AE138" s="8"/>
      <c r="AF138" s="49"/>
      <c r="AG138" s="49"/>
      <c r="AH138" s="49"/>
      <c r="AI138" s="49"/>
      <c r="AJ138" s="49"/>
      <c r="AK138" s="49"/>
      <c r="AL138" s="8"/>
      <c r="AM138" s="49"/>
      <c r="AN138" s="49"/>
      <c r="AO138" s="49"/>
      <c r="AP138" s="49"/>
      <c r="AQ138" s="49"/>
      <c r="AR138" s="49"/>
      <c r="AS138" s="55"/>
    </row>
    <row r="139" spans="1:45" x14ac:dyDescent="0.3">
      <c r="A139" s="125"/>
      <c r="B139" s="126"/>
      <c r="C139" s="127"/>
      <c r="D139" s="50"/>
      <c r="E139" s="50"/>
      <c r="F139" s="50"/>
      <c r="G139" s="50"/>
      <c r="H139" s="50"/>
      <c r="I139" s="50"/>
      <c r="J139" s="8"/>
      <c r="K139" s="49"/>
      <c r="L139" s="49"/>
      <c r="M139" s="49"/>
      <c r="N139" s="49"/>
      <c r="O139" s="49"/>
      <c r="P139" s="49"/>
      <c r="Q139" s="8"/>
      <c r="R139" s="49"/>
      <c r="S139" s="49"/>
      <c r="T139" s="49"/>
      <c r="U139" s="49"/>
      <c r="V139" s="49"/>
      <c r="W139" s="49"/>
      <c r="X139" s="8"/>
      <c r="Y139" s="50"/>
      <c r="Z139" s="50"/>
      <c r="AA139" s="50"/>
      <c r="AB139" s="50"/>
      <c r="AC139" s="50"/>
      <c r="AD139" s="50"/>
      <c r="AE139" s="8"/>
      <c r="AF139" s="49"/>
      <c r="AG139" s="49"/>
      <c r="AH139" s="49"/>
      <c r="AI139" s="49"/>
      <c r="AJ139" s="49"/>
      <c r="AK139" s="49"/>
      <c r="AL139" s="8"/>
      <c r="AM139" s="49"/>
      <c r="AN139" s="49"/>
      <c r="AO139" s="49"/>
      <c r="AP139" s="49"/>
      <c r="AQ139" s="49"/>
      <c r="AR139" s="49"/>
      <c r="AS139" s="55"/>
    </row>
    <row r="140" spans="1:45" x14ac:dyDescent="0.3">
      <c r="A140" s="122"/>
      <c r="B140" s="123"/>
      <c r="C140" s="123"/>
      <c r="D140" s="57"/>
      <c r="E140" s="8"/>
      <c r="F140" s="8"/>
      <c r="G140" s="5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57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55"/>
    </row>
    <row r="141" spans="1:45" x14ac:dyDescent="0.3">
      <c r="A141" s="125" t="s">
        <v>13</v>
      </c>
      <c r="B141" s="126"/>
      <c r="C141" s="127"/>
      <c r="D141" s="112">
        <f t="shared" ref="D141:I141" si="30">IFERROR((SUM(D120:D139)/AF141),"")</f>
        <v>0.18590277777777778</v>
      </c>
      <c r="E141" s="112">
        <f t="shared" si="30"/>
        <v>0.23688271604938269</v>
      </c>
      <c r="F141" s="112">
        <f t="shared" si="30"/>
        <v>0.21296296296296294</v>
      </c>
      <c r="G141" s="112">
        <f t="shared" si="30"/>
        <v>0.21366959064327484</v>
      </c>
      <c r="H141" s="112">
        <f t="shared" si="30"/>
        <v>0.19351851851851853</v>
      </c>
      <c r="I141" s="112">
        <f t="shared" si="30"/>
        <v>0.27500000000000002</v>
      </c>
      <c r="J141" s="113"/>
      <c r="K141" s="112">
        <f t="shared" ref="K141:P141" si="31">IFERROR((SUM(K120:K139)/AF141),"")</f>
        <v>4.5</v>
      </c>
      <c r="L141" s="112">
        <f t="shared" si="31"/>
        <v>3.5555555555555554</v>
      </c>
      <c r="M141" s="112">
        <f t="shared" si="31"/>
        <v>5.5555555555555554</v>
      </c>
      <c r="N141" s="112">
        <f t="shared" si="31"/>
        <v>3.6842105263157894</v>
      </c>
      <c r="O141" s="112">
        <f t="shared" si="31"/>
        <v>3.7948717948717947</v>
      </c>
      <c r="P141" s="112">
        <f t="shared" si="31"/>
        <v>7.5</v>
      </c>
      <c r="Q141" s="113"/>
      <c r="R141" s="112">
        <f t="shared" ref="R141:W141" si="32">IFERROR((SUM(R120:R139)/AF141),"")</f>
        <v>48.2</v>
      </c>
      <c r="S141" s="112">
        <f t="shared" si="32"/>
        <v>53.888888888888886</v>
      </c>
      <c r="T141" s="112">
        <f t="shared" si="32"/>
        <v>49.222222222222221</v>
      </c>
      <c r="U141" s="112">
        <f t="shared" si="32"/>
        <v>46.10526315789474</v>
      </c>
      <c r="V141" s="112">
        <f t="shared" si="32"/>
        <v>36.102564102564102</v>
      </c>
      <c r="W141" s="112">
        <f t="shared" si="32"/>
        <v>42.5</v>
      </c>
      <c r="X141" s="113"/>
      <c r="Y141" s="120">
        <f>IFERROR((SUM(Y120:Y139)/AF141),"")</f>
        <v>0.12048611111111111</v>
      </c>
      <c r="Z141" s="120">
        <f>IFERROR((SUM(Z120:Z139)/AG141),"")</f>
        <v>0.11666666666666667</v>
      </c>
      <c r="AA141" s="120">
        <f t="shared" ref="AA141" si="33">IFERROR((SUM(AA120:AA139)/AH141),"")</f>
        <v>0.12121913580246914</v>
      </c>
      <c r="AB141" s="120">
        <f>IFERROR((SUM(AB120:AB139)/AI141),"")</f>
        <v>0.11608187134502924</v>
      </c>
      <c r="AC141" s="120">
        <f>IFERROR((SUM(AC120:AC139)/AJ141),"")</f>
        <v>0.10605413105413106</v>
      </c>
      <c r="AD141" s="120">
        <f>IFERROR((SUM(AD120:AD139)/AK141),"")</f>
        <v>0.13923611111111112</v>
      </c>
      <c r="AE141" s="113"/>
      <c r="AF141" s="112">
        <f>IF(SUM(AF120:AF139)=0,"",SUM(AF120:AF139))</f>
        <v>10</v>
      </c>
      <c r="AG141" s="112">
        <f>IF(SUM(AG120:AG139)=0,"",SUM(AG120:AG139))</f>
        <v>9</v>
      </c>
      <c r="AH141" s="112">
        <f t="shared" ref="AH141" si="34">IF(SUM(AH120:AH139)=0,"",SUM(AH120:AH139))</f>
        <v>9</v>
      </c>
      <c r="AI141" s="112">
        <f>IF(SUM(AI120:AI139)=0,"",SUM(AI120:AI139))</f>
        <v>9.5</v>
      </c>
      <c r="AJ141" s="112">
        <f>IF(SUM(AJ120:AJ139)=0,"",SUM(AJ120:AJ139))</f>
        <v>9.75</v>
      </c>
      <c r="AK141" s="112">
        <f>IF(SUM(AK120:AK139)=0,"",SUM(AK120:AK139))</f>
        <v>2</v>
      </c>
      <c r="AL141" s="113"/>
      <c r="AM141" s="112">
        <f>IF(SUM(AM120:AM139)=0,"",SUM(AM120:AM139))</f>
        <v>5</v>
      </c>
      <c r="AN141" s="112">
        <f t="shared" ref="AN141" si="35">IF(SUM(AN120:AN139)=0,"",SUM(AN120:AN139))</f>
        <v>6</v>
      </c>
      <c r="AO141" s="112">
        <f>IF(SUM(AO120:AO139)=0,"",SUM(AO120:AO139))</f>
        <v>9</v>
      </c>
      <c r="AP141" s="112">
        <f t="shared" ref="AP141" si="36">IF(SUM(AP120:AP139)=0,"",SUM(AP120:AP139))</f>
        <v>8</v>
      </c>
      <c r="AQ141" s="112">
        <f>IF(SUM(AQ120:AQ139)=0,"",SUM(AQ120:AQ139))</f>
        <v>8</v>
      </c>
      <c r="AR141" s="112">
        <f t="shared" ref="AR141" si="37">IF(SUM(AR120:AR139)=0,"",SUM(AR120:AR139))</f>
        <v>4</v>
      </c>
      <c r="AS141" s="55"/>
    </row>
    <row r="142" spans="1:45" ht="21.6" thickBot="1" x14ac:dyDescent="0.35">
      <c r="A142" s="102"/>
      <c r="B142" s="103"/>
      <c r="C142" s="103"/>
      <c r="D142" s="61"/>
      <c r="E142" s="61"/>
      <c r="F142" s="61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2"/>
    </row>
    <row r="143" spans="1:45" x14ac:dyDescent="0.3">
      <c r="A143" s="104"/>
      <c r="B143" s="104"/>
      <c r="C143" s="104"/>
      <c r="D143" s="22"/>
      <c r="E143" s="22"/>
      <c r="F143" s="22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34"/>
    </row>
    <row r="144" spans="1:45" x14ac:dyDescent="0.4">
      <c r="D144" s="22"/>
      <c r="E144" s="22"/>
      <c r="F144" s="22"/>
      <c r="Y144" s="33"/>
      <c r="Z144" s="35"/>
      <c r="AA144" s="35"/>
      <c r="AM144" s="34"/>
      <c r="AN144" s="34"/>
      <c r="AO144" s="34"/>
      <c r="AP144" s="34"/>
      <c r="AQ144" s="34"/>
      <c r="AR144" s="34"/>
      <c r="AS144" s="34"/>
    </row>
    <row r="145" spans="1:45" ht="21.6" thickBot="1" x14ac:dyDescent="0.45">
      <c r="D145" s="22"/>
      <c r="E145" s="22"/>
      <c r="F145" s="22"/>
    </row>
    <row r="146" spans="1:45" ht="14.4" customHeight="1" x14ac:dyDescent="0.3">
      <c r="A146" s="128" t="s">
        <v>61</v>
      </c>
      <c r="B146" s="129"/>
      <c r="C146" s="129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4"/>
    </row>
    <row r="147" spans="1:45" ht="21" customHeight="1" x14ac:dyDescent="0.3">
      <c r="A147" s="130"/>
      <c r="B147" s="131"/>
      <c r="C147" s="131"/>
      <c r="D147" s="134" t="s">
        <v>0</v>
      </c>
      <c r="E147" s="126"/>
      <c r="F147" s="126"/>
      <c r="G147" s="126"/>
      <c r="H147" s="126"/>
      <c r="I147" s="127"/>
      <c r="J147" s="123"/>
      <c r="K147" s="134" t="s">
        <v>1</v>
      </c>
      <c r="L147" s="126"/>
      <c r="M147" s="126"/>
      <c r="N147" s="126"/>
      <c r="O147" s="126"/>
      <c r="P147" s="127"/>
      <c r="Q147" s="123"/>
      <c r="R147" s="134" t="s">
        <v>2</v>
      </c>
      <c r="S147" s="126"/>
      <c r="T147" s="126"/>
      <c r="U147" s="126"/>
      <c r="V147" s="126"/>
      <c r="W147" s="127"/>
      <c r="X147" s="123"/>
      <c r="Y147" s="134" t="s">
        <v>3</v>
      </c>
      <c r="Z147" s="126"/>
      <c r="AA147" s="126"/>
      <c r="AB147" s="126"/>
      <c r="AC147" s="126"/>
      <c r="AD147" s="127"/>
      <c r="AE147" s="123"/>
      <c r="AF147" s="134" t="s">
        <v>4</v>
      </c>
      <c r="AG147" s="126"/>
      <c r="AH147" s="126"/>
      <c r="AI147" s="126"/>
      <c r="AJ147" s="126"/>
      <c r="AK147" s="127"/>
      <c r="AL147" s="8"/>
      <c r="AM147" s="134" t="s">
        <v>5</v>
      </c>
      <c r="AN147" s="126"/>
      <c r="AO147" s="126"/>
      <c r="AP147" s="126"/>
      <c r="AQ147" s="126"/>
      <c r="AR147" s="127"/>
      <c r="AS147" s="55"/>
    </row>
    <row r="148" spans="1:45" ht="14.4" customHeight="1" x14ac:dyDescent="0.3">
      <c r="A148" s="132"/>
      <c r="B148" s="133"/>
      <c r="C148" s="133"/>
      <c r="D148" s="99" t="s">
        <v>6</v>
      </c>
      <c r="E148" s="49" t="s">
        <v>7</v>
      </c>
      <c r="F148" s="49" t="s">
        <v>8</v>
      </c>
      <c r="G148" s="49" t="s">
        <v>9</v>
      </c>
      <c r="H148" s="49" t="s">
        <v>10</v>
      </c>
      <c r="I148" s="49" t="s">
        <v>11</v>
      </c>
      <c r="J148" s="8"/>
      <c r="K148" s="99" t="s">
        <v>6</v>
      </c>
      <c r="L148" s="49" t="s">
        <v>7</v>
      </c>
      <c r="M148" s="49" t="s">
        <v>8</v>
      </c>
      <c r="N148" s="49" t="s">
        <v>9</v>
      </c>
      <c r="O148" s="49" t="s">
        <v>10</v>
      </c>
      <c r="P148" s="49" t="s">
        <v>11</v>
      </c>
      <c r="Q148" s="8"/>
      <c r="R148" s="99" t="s">
        <v>6</v>
      </c>
      <c r="S148" s="49" t="s">
        <v>7</v>
      </c>
      <c r="T148" s="49" t="s">
        <v>8</v>
      </c>
      <c r="U148" s="49" t="s">
        <v>9</v>
      </c>
      <c r="V148" s="49" t="s">
        <v>10</v>
      </c>
      <c r="W148" s="49" t="s">
        <v>11</v>
      </c>
      <c r="X148" s="8"/>
      <c r="Y148" s="99" t="s">
        <v>6</v>
      </c>
      <c r="Z148" s="49" t="s">
        <v>7</v>
      </c>
      <c r="AA148" s="49" t="s">
        <v>8</v>
      </c>
      <c r="AB148" s="49" t="s">
        <v>9</v>
      </c>
      <c r="AC148" s="49" t="s">
        <v>10</v>
      </c>
      <c r="AD148" s="49" t="s">
        <v>11</v>
      </c>
      <c r="AE148" s="8"/>
      <c r="AF148" s="99" t="s">
        <v>6</v>
      </c>
      <c r="AG148" s="49" t="s">
        <v>7</v>
      </c>
      <c r="AH148" s="49" t="s">
        <v>8</v>
      </c>
      <c r="AI148" s="49" t="s">
        <v>9</v>
      </c>
      <c r="AJ148" s="49" t="s">
        <v>10</v>
      </c>
      <c r="AK148" s="49" t="s">
        <v>11</v>
      </c>
      <c r="AL148" s="8"/>
      <c r="AM148" s="99" t="s">
        <v>12</v>
      </c>
      <c r="AN148" s="49" t="s">
        <v>7</v>
      </c>
      <c r="AO148" s="49" t="s">
        <v>8</v>
      </c>
      <c r="AP148" s="49" t="s">
        <v>9</v>
      </c>
      <c r="AQ148" s="49" t="s">
        <v>10</v>
      </c>
      <c r="AR148" s="49" t="s">
        <v>11</v>
      </c>
      <c r="AS148" s="55"/>
    </row>
    <row r="149" spans="1:45" x14ac:dyDescent="0.3">
      <c r="A149" s="125" t="s">
        <v>43</v>
      </c>
      <c r="B149" s="126"/>
      <c r="C149" s="127"/>
      <c r="D149" s="50">
        <v>9.3055555555555558E-2</v>
      </c>
      <c r="E149" s="50">
        <v>8.7500000000000008E-2</v>
      </c>
      <c r="F149" s="50">
        <v>0.21249999999999999</v>
      </c>
      <c r="G149" s="50">
        <v>4.4444444444444446E-2</v>
      </c>
      <c r="H149" s="50">
        <v>0.125</v>
      </c>
      <c r="I149" s="50"/>
      <c r="J149" s="8"/>
      <c r="K149" s="49">
        <v>7</v>
      </c>
      <c r="L149" s="49">
        <v>6</v>
      </c>
      <c r="M149" s="49">
        <v>9</v>
      </c>
      <c r="N149" s="49">
        <v>2</v>
      </c>
      <c r="O149" s="49">
        <v>3</v>
      </c>
      <c r="P149" s="49"/>
      <c r="Q149" s="8"/>
      <c r="R149" s="49">
        <v>22</v>
      </c>
      <c r="S149" s="49">
        <v>22</v>
      </c>
      <c r="T149" s="49">
        <v>29</v>
      </c>
      <c r="U149" s="49">
        <v>18</v>
      </c>
      <c r="V149" s="49">
        <v>12</v>
      </c>
      <c r="W149" s="49"/>
      <c r="X149" s="8"/>
      <c r="Y149" s="50">
        <v>0.13958333333333334</v>
      </c>
      <c r="Z149" s="50">
        <v>0.12083333333333333</v>
      </c>
      <c r="AA149" s="50">
        <v>0.12222222222222223</v>
      </c>
      <c r="AB149" s="50">
        <v>8.4722222222222213E-2</v>
      </c>
      <c r="AC149" s="50">
        <v>7.4999999999999997E-2</v>
      </c>
      <c r="AD149" s="50"/>
      <c r="AE149" s="8"/>
      <c r="AF149" s="49">
        <v>1</v>
      </c>
      <c r="AG149" s="49">
        <v>1</v>
      </c>
      <c r="AH149" s="49">
        <v>1</v>
      </c>
      <c r="AI149" s="49">
        <v>1</v>
      </c>
      <c r="AJ149" s="49">
        <v>1</v>
      </c>
      <c r="AK149" s="49"/>
      <c r="AL149" s="8"/>
      <c r="AM149" s="49"/>
      <c r="AN149" s="49"/>
      <c r="AO149" s="49"/>
      <c r="AP149" s="49">
        <v>2</v>
      </c>
      <c r="AQ149" s="49">
        <v>2</v>
      </c>
      <c r="AR149" s="49"/>
      <c r="AS149" s="55"/>
    </row>
    <row r="150" spans="1:45" x14ac:dyDescent="0.3">
      <c r="A150" s="125" t="s">
        <v>44</v>
      </c>
      <c r="B150" s="126"/>
      <c r="C150" s="127"/>
      <c r="D150" s="50">
        <v>0.29305555555555557</v>
      </c>
      <c r="E150" s="50">
        <v>0.26597222222222222</v>
      </c>
      <c r="F150" s="50">
        <v>0.25625000000000003</v>
      </c>
      <c r="G150" s="50">
        <v>0.27916666666666667</v>
      </c>
      <c r="H150" s="50">
        <v>0.24583333333333335</v>
      </c>
      <c r="I150" s="50"/>
      <c r="J150" s="8"/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49"/>
      <c r="Q150" s="8"/>
      <c r="R150" s="49">
        <v>52</v>
      </c>
      <c r="S150" s="49">
        <v>42</v>
      </c>
      <c r="T150" s="49">
        <v>45</v>
      </c>
      <c r="U150" s="49">
        <v>45</v>
      </c>
      <c r="V150" s="49">
        <v>32</v>
      </c>
      <c r="W150" s="49"/>
      <c r="X150" s="8"/>
      <c r="Y150" s="50">
        <v>0.12222222222222223</v>
      </c>
      <c r="Z150" s="50">
        <v>0.12013888888888889</v>
      </c>
      <c r="AA150" s="50">
        <v>0.13472222222222222</v>
      </c>
      <c r="AB150" s="50">
        <v>0.10416666666666667</v>
      </c>
      <c r="AC150" s="50">
        <v>0.18333333333333335</v>
      </c>
      <c r="AD150" s="50"/>
      <c r="AE150" s="8"/>
      <c r="AF150" s="49">
        <v>1</v>
      </c>
      <c r="AG150" s="49">
        <v>1</v>
      </c>
      <c r="AH150" s="49">
        <v>1</v>
      </c>
      <c r="AI150" s="49">
        <v>1</v>
      </c>
      <c r="AJ150" s="49">
        <v>1</v>
      </c>
      <c r="AK150" s="49"/>
      <c r="AL150" s="8"/>
      <c r="AM150" s="49"/>
      <c r="AN150" s="49"/>
      <c r="AO150" s="49"/>
      <c r="AP150" s="49"/>
      <c r="AQ150" s="49"/>
      <c r="AR150" s="49"/>
      <c r="AS150" s="55"/>
    </row>
    <row r="151" spans="1:45" x14ac:dyDescent="0.3">
      <c r="A151" s="125" t="s">
        <v>45</v>
      </c>
      <c r="B151" s="126"/>
      <c r="C151" s="127"/>
      <c r="D151" s="50">
        <v>0.2076388888888889</v>
      </c>
      <c r="E151" s="50">
        <v>0.24722222222222223</v>
      </c>
      <c r="F151" s="50">
        <v>0.20625000000000002</v>
      </c>
      <c r="G151" s="50">
        <v>0.22847222222222222</v>
      </c>
      <c r="H151" s="50">
        <v>0.23194444444444443</v>
      </c>
      <c r="I151" s="50"/>
      <c r="J151" s="8"/>
      <c r="K151" s="49">
        <v>8</v>
      </c>
      <c r="L151" s="49">
        <v>9</v>
      </c>
      <c r="M151" s="49">
        <v>9</v>
      </c>
      <c r="N151" s="49">
        <v>9</v>
      </c>
      <c r="O151" s="49">
        <v>8</v>
      </c>
      <c r="P151" s="49"/>
      <c r="Q151" s="8"/>
      <c r="R151" s="49">
        <v>53</v>
      </c>
      <c r="S151" s="49">
        <v>62</v>
      </c>
      <c r="T151" s="49">
        <v>64</v>
      </c>
      <c r="U151" s="49">
        <v>59</v>
      </c>
      <c r="V151" s="49">
        <v>60</v>
      </c>
      <c r="W151" s="49"/>
      <c r="X151" s="8"/>
      <c r="Y151" s="50">
        <v>0.1111111111111111</v>
      </c>
      <c r="Z151" s="50">
        <v>0.12152777777777778</v>
      </c>
      <c r="AA151" s="50">
        <v>9.8611111111111108E-2</v>
      </c>
      <c r="AB151" s="50">
        <v>0.1125</v>
      </c>
      <c r="AC151" s="50">
        <v>0.10486111111111111</v>
      </c>
      <c r="AD151" s="50"/>
      <c r="AE151" s="8"/>
      <c r="AF151" s="49">
        <v>1</v>
      </c>
      <c r="AG151" s="49">
        <v>1</v>
      </c>
      <c r="AH151" s="49">
        <v>1</v>
      </c>
      <c r="AI151" s="49">
        <v>1</v>
      </c>
      <c r="AJ151" s="49">
        <v>1</v>
      </c>
      <c r="AK151" s="49"/>
      <c r="AL151" s="8"/>
      <c r="AM151" s="49"/>
      <c r="AN151" s="49">
        <v>2</v>
      </c>
      <c r="AO151" s="49"/>
      <c r="AP151" s="49"/>
      <c r="AQ151" s="49"/>
      <c r="AR151" s="49">
        <v>1</v>
      </c>
      <c r="AS151" s="55"/>
    </row>
    <row r="152" spans="1:45" x14ac:dyDescent="0.3">
      <c r="A152" s="125" t="s">
        <v>47</v>
      </c>
      <c r="B152" s="126"/>
      <c r="C152" s="127"/>
      <c r="D152" s="50">
        <v>0.23124999999999998</v>
      </c>
      <c r="E152" s="50">
        <v>0.20694444444444446</v>
      </c>
      <c r="F152" s="50"/>
      <c r="G152" s="50">
        <v>0.24722222222222223</v>
      </c>
      <c r="H152" s="50">
        <v>0.19652777777777777</v>
      </c>
      <c r="I152" s="50"/>
      <c r="J152" s="8"/>
      <c r="K152" s="49">
        <v>1</v>
      </c>
      <c r="L152" s="49">
        <v>1</v>
      </c>
      <c r="M152" s="49"/>
      <c r="N152" s="49">
        <v>3</v>
      </c>
      <c r="O152" s="49">
        <v>1</v>
      </c>
      <c r="P152" s="49"/>
      <c r="Q152" s="8"/>
      <c r="R152" s="49">
        <v>29</v>
      </c>
      <c r="S152" s="49">
        <v>31</v>
      </c>
      <c r="T152" s="49"/>
      <c r="U152" s="49">
        <v>28</v>
      </c>
      <c r="V152" s="49">
        <v>29</v>
      </c>
      <c r="W152" s="49"/>
      <c r="X152" s="8"/>
      <c r="Y152" s="50">
        <v>0.12708333333333333</v>
      </c>
      <c r="Z152" s="50">
        <v>0.12638888888888888</v>
      </c>
      <c r="AA152" s="50"/>
      <c r="AB152" s="50">
        <v>0.17152777777777775</v>
      </c>
      <c r="AC152" s="50">
        <v>0.11180555555555556</v>
      </c>
      <c r="AD152" s="50"/>
      <c r="AE152" s="8"/>
      <c r="AF152" s="49">
        <v>1</v>
      </c>
      <c r="AG152" s="49">
        <v>1</v>
      </c>
      <c r="AH152" s="49"/>
      <c r="AI152" s="49">
        <v>1</v>
      </c>
      <c r="AJ152" s="49">
        <v>1</v>
      </c>
      <c r="AK152" s="49"/>
      <c r="AL152" s="8"/>
      <c r="AM152" s="49"/>
      <c r="AN152" s="49"/>
      <c r="AO152" s="49">
        <v>1</v>
      </c>
      <c r="AP152" s="49"/>
      <c r="AQ152" s="49">
        <v>2</v>
      </c>
      <c r="AR152" s="49"/>
      <c r="AS152" s="55"/>
    </row>
    <row r="153" spans="1:45" x14ac:dyDescent="0.3">
      <c r="A153" s="125" t="s">
        <v>48</v>
      </c>
      <c r="B153" s="126"/>
      <c r="C153" s="127"/>
      <c r="D153" s="50">
        <v>0.25277777777777777</v>
      </c>
      <c r="E153" s="50">
        <v>0.23611111111111113</v>
      </c>
      <c r="F153" s="50">
        <v>0.23958333333333334</v>
      </c>
      <c r="G153" s="50"/>
      <c r="H153" s="50">
        <v>0.20902777777777778</v>
      </c>
      <c r="I153" s="50"/>
      <c r="J153" s="8"/>
      <c r="K153" s="49">
        <v>8</v>
      </c>
      <c r="L153" s="49">
        <v>9</v>
      </c>
      <c r="M153" s="49">
        <v>10</v>
      </c>
      <c r="N153" s="49"/>
      <c r="O153" s="49">
        <v>4</v>
      </c>
      <c r="P153" s="49"/>
      <c r="Q153" s="8"/>
      <c r="R153" s="49">
        <v>21</v>
      </c>
      <c r="S153" s="49">
        <v>19</v>
      </c>
      <c r="T153" s="49">
        <v>28</v>
      </c>
      <c r="U153" s="49">
        <v>1</v>
      </c>
      <c r="V153" s="49">
        <v>16</v>
      </c>
      <c r="W153" s="49"/>
      <c r="X153" s="8"/>
      <c r="Y153" s="50">
        <v>0.16458333333333333</v>
      </c>
      <c r="Z153" s="50">
        <v>0.18055555555555555</v>
      </c>
      <c r="AA153" s="50">
        <v>0.16805555555555554</v>
      </c>
      <c r="AB153" s="50"/>
      <c r="AC153" s="50">
        <v>0.15486111111111112</v>
      </c>
      <c r="AD153" s="50"/>
      <c r="AE153" s="8"/>
      <c r="AF153" s="49">
        <v>1</v>
      </c>
      <c r="AG153" s="49">
        <v>1</v>
      </c>
      <c r="AH153" s="49">
        <v>1</v>
      </c>
      <c r="AI153" s="49"/>
      <c r="AJ153" s="49">
        <v>1</v>
      </c>
      <c r="AK153" s="49"/>
      <c r="AL153" s="8"/>
      <c r="AM153" s="49"/>
      <c r="AN153" s="49"/>
      <c r="AO153" s="49">
        <v>1</v>
      </c>
      <c r="AP153" s="49"/>
      <c r="AQ153" s="49"/>
      <c r="AR153" s="49"/>
      <c r="AS153" s="55"/>
    </row>
    <row r="154" spans="1:45" x14ac:dyDescent="0.3">
      <c r="A154" s="125" t="s">
        <v>49</v>
      </c>
      <c r="B154" s="126"/>
      <c r="C154" s="127"/>
      <c r="D154" s="50">
        <v>0.27569444444444446</v>
      </c>
      <c r="E154" s="50">
        <v>0.2590277777777778</v>
      </c>
      <c r="F154" s="50">
        <v>0.20416666666666669</v>
      </c>
      <c r="G154" s="50"/>
      <c r="H154" s="50"/>
      <c r="I154" s="50"/>
      <c r="J154" s="8"/>
      <c r="K154" s="49">
        <v>9</v>
      </c>
      <c r="L154" s="49">
        <v>8</v>
      </c>
      <c r="M154" s="49">
        <v>6</v>
      </c>
      <c r="N154" s="49"/>
      <c r="O154" s="49"/>
      <c r="P154" s="49"/>
      <c r="Q154" s="8"/>
      <c r="R154" s="49">
        <v>28</v>
      </c>
      <c r="S154" s="49">
        <v>24</v>
      </c>
      <c r="T154" s="49">
        <v>21</v>
      </c>
      <c r="U154" s="49"/>
      <c r="V154" s="49"/>
      <c r="W154" s="49"/>
      <c r="X154" s="8"/>
      <c r="Y154" s="50">
        <v>0.15347222222222223</v>
      </c>
      <c r="Z154" s="50">
        <v>0.15486111111111112</v>
      </c>
      <c r="AA154" s="50">
        <v>0.12986111111111112</v>
      </c>
      <c r="AB154" s="50"/>
      <c r="AC154" s="50"/>
      <c r="AD154" s="50"/>
      <c r="AE154" s="8"/>
      <c r="AF154" s="49">
        <v>1</v>
      </c>
      <c r="AG154" s="49">
        <v>1</v>
      </c>
      <c r="AH154" s="49">
        <v>1</v>
      </c>
      <c r="AI154" s="49"/>
      <c r="AJ154" s="49"/>
      <c r="AK154" s="49"/>
      <c r="AL154" s="8"/>
      <c r="AM154" s="49"/>
      <c r="AN154" s="49"/>
      <c r="AO154" s="49"/>
      <c r="AP154" s="49"/>
      <c r="AQ154" s="49"/>
      <c r="AR154" s="49"/>
      <c r="AS154" s="55"/>
    </row>
    <row r="155" spans="1:45" x14ac:dyDescent="0.3">
      <c r="A155" s="125" t="s">
        <v>50</v>
      </c>
      <c r="B155" s="126"/>
      <c r="C155" s="127"/>
      <c r="D155" s="50">
        <v>0.25277777777777777</v>
      </c>
      <c r="E155" s="50">
        <v>0.21458333333333335</v>
      </c>
      <c r="F155" s="50">
        <v>0.15625</v>
      </c>
      <c r="G155" s="50">
        <v>0.23194444444444443</v>
      </c>
      <c r="H155" s="50">
        <v>0.18194444444444444</v>
      </c>
      <c r="I155" s="50"/>
      <c r="J155" s="8"/>
      <c r="K155" s="49">
        <v>11</v>
      </c>
      <c r="L155" s="49">
        <v>11</v>
      </c>
      <c r="M155" s="49">
        <v>4</v>
      </c>
      <c r="N155" s="49">
        <v>8</v>
      </c>
      <c r="O155" s="49">
        <v>3</v>
      </c>
      <c r="P155" s="49"/>
      <c r="Q155" s="8"/>
      <c r="R155" s="49">
        <v>51</v>
      </c>
      <c r="S155" s="49">
        <v>54</v>
      </c>
      <c r="T155" s="49">
        <v>33</v>
      </c>
      <c r="U155" s="49">
        <v>46</v>
      </c>
      <c r="V155" s="49">
        <v>35</v>
      </c>
      <c r="W155" s="49"/>
      <c r="X155" s="8"/>
      <c r="Y155" s="50">
        <v>0.13541666666666666</v>
      </c>
      <c r="Z155" s="50">
        <v>7.2916666666666671E-2</v>
      </c>
      <c r="AA155" s="50">
        <v>8.5416666666666655E-2</v>
      </c>
      <c r="AB155" s="50">
        <v>0.15</v>
      </c>
      <c r="AC155" s="50">
        <v>7.9166666666666663E-2</v>
      </c>
      <c r="AD155" s="50"/>
      <c r="AE155" s="8"/>
      <c r="AF155" s="49">
        <v>1</v>
      </c>
      <c r="AG155" s="49">
        <v>1</v>
      </c>
      <c r="AH155" s="49">
        <v>1</v>
      </c>
      <c r="AI155" s="49">
        <v>1</v>
      </c>
      <c r="AJ155" s="49">
        <v>1</v>
      </c>
      <c r="AK155" s="49"/>
      <c r="AL155" s="8"/>
      <c r="AM155" s="49"/>
      <c r="AN155" s="49"/>
      <c r="AO155" s="49">
        <v>1</v>
      </c>
      <c r="AP155" s="49"/>
      <c r="AQ155" s="49"/>
      <c r="AR155" s="49"/>
      <c r="AS155" s="55"/>
    </row>
    <row r="156" spans="1:45" x14ac:dyDescent="0.3">
      <c r="A156" s="125" t="s">
        <v>51</v>
      </c>
      <c r="B156" s="126"/>
      <c r="C156" s="127"/>
      <c r="D156" s="50">
        <v>0.30277777777777776</v>
      </c>
      <c r="E156" s="50">
        <v>0.3034722222222222</v>
      </c>
      <c r="F156" s="50">
        <v>0.28541666666666665</v>
      </c>
      <c r="G156" s="50">
        <v>0.25277777777777777</v>
      </c>
      <c r="H156" s="50">
        <v>0.24305555555555555</v>
      </c>
      <c r="I156" s="50">
        <v>0.30555555555555552</v>
      </c>
      <c r="J156" s="8"/>
      <c r="K156" s="49">
        <v>6</v>
      </c>
      <c r="L156" s="49">
        <v>2</v>
      </c>
      <c r="M156" s="49">
        <v>5</v>
      </c>
      <c r="N156" s="49">
        <v>2</v>
      </c>
      <c r="O156" s="49">
        <v>4</v>
      </c>
      <c r="P156" s="49">
        <v>3</v>
      </c>
      <c r="Q156" s="8"/>
      <c r="R156" s="49">
        <v>59</v>
      </c>
      <c r="S156" s="49">
        <v>47</v>
      </c>
      <c r="T156" s="49">
        <v>59</v>
      </c>
      <c r="U156" s="49">
        <v>47</v>
      </c>
      <c r="V156" s="49">
        <v>56</v>
      </c>
      <c r="W156" s="49">
        <v>106</v>
      </c>
      <c r="X156" s="8"/>
      <c r="Y156" s="50">
        <v>0.14305555555555557</v>
      </c>
      <c r="Z156" s="50">
        <v>0.17361111111111113</v>
      </c>
      <c r="AA156" s="50">
        <v>0.10972222222222222</v>
      </c>
      <c r="AB156" s="50">
        <v>0.12986111111111112</v>
      </c>
      <c r="AC156" s="50">
        <v>0.12430555555555556</v>
      </c>
      <c r="AD156" s="50">
        <v>0.17361111111111113</v>
      </c>
      <c r="AE156" s="8"/>
      <c r="AF156" s="49">
        <v>1</v>
      </c>
      <c r="AG156" s="49">
        <v>1</v>
      </c>
      <c r="AH156" s="49">
        <v>1</v>
      </c>
      <c r="AI156" s="49">
        <v>1</v>
      </c>
      <c r="AJ156" s="49">
        <v>1</v>
      </c>
      <c r="AK156" s="49">
        <v>1</v>
      </c>
      <c r="AL156" s="8"/>
      <c r="AM156" s="49"/>
      <c r="AN156" s="49">
        <v>2</v>
      </c>
      <c r="AO156" s="49"/>
      <c r="AP156" s="49"/>
      <c r="AQ156" s="49"/>
      <c r="AR156" s="49"/>
      <c r="AS156" s="55"/>
    </row>
    <row r="157" spans="1:45" x14ac:dyDescent="0.3">
      <c r="A157" s="125" t="s">
        <v>52</v>
      </c>
      <c r="B157" s="126"/>
      <c r="C157" s="127"/>
      <c r="D157" s="50">
        <v>0.25555555555555559</v>
      </c>
      <c r="E157" s="50">
        <v>0.27083333333333331</v>
      </c>
      <c r="F157" s="50">
        <v>0.25069444444444444</v>
      </c>
      <c r="G157" s="50">
        <v>0.23541666666666669</v>
      </c>
      <c r="H157" s="50">
        <v>0.25069444444444444</v>
      </c>
      <c r="I157" s="50"/>
      <c r="J157" s="8"/>
      <c r="K157" s="49">
        <v>2</v>
      </c>
      <c r="L157" s="49">
        <v>4</v>
      </c>
      <c r="M157" s="49">
        <v>3</v>
      </c>
      <c r="N157" s="49">
        <v>2</v>
      </c>
      <c r="O157" s="49">
        <v>0</v>
      </c>
      <c r="P157" s="49"/>
      <c r="Q157" s="8"/>
      <c r="R157" s="49">
        <v>44</v>
      </c>
      <c r="S157" s="49">
        <v>45</v>
      </c>
      <c r="T157" s="49">
        <v>41</v>
      </c>
      <c r="U157" s="49">
        <v>40</v>
      </c>
      <c r="V157" s="49">
        <v>42</v>
      </c>
      <c r="W157" s="49"/>
      <c r="X157" s="8"/>
      <c r="Y157" s="50">
        <v>0.2076388888888889</v>
      </c>
      <c r="Z157" s="50">
        <v>0.19444444444444445</v>
      </c>
      <c r="AA157" s="50">
        <v>0.19722222222222222</v>
      </c>
      <c r="AB157" s="50">
        <v>0.17291666666666669</v>
      </c>
      <c r="AC157" s="50">
        <v>0.18680555555555556</v>
      </c>
      <c r="AD157" s="50"/>
      <c r="AE157" s="8"/>
      <c r="AF157" s="49">
        <v>1</v>
      </c>
      <c r="AG157" s="49">
        <v>1</v>
      </c>
      <c r="AH157" s="49">
        <v>1</v>
      </c>
      <c r="AI157" s="49">
        <v>1</v>
      </c>
      <c r="AJ157" s="49">
        <v>1</v>
      </c>
      <c r="AK157" s="49"/>
      <c r="AL157" s="8"/>
      <c r="AM157" s="49"/>
      <c r="AN157" s="49">
        <v>1</v>
      </c>
      <c r="AO157" s="49"/>
      <c r="AP157" s="49"/>
      <c r="AQ157" s="49">
        <v>1</v>
      </c>
      <c r="AR157" s="49"/>
      <c r="AS157" s="55"/>
    </row>
    <row r="158" spans="1:45" x14ac:dyDescent="0.3">
      <c r="A158" s="125" t="s">
        <v>53</v>
      </c>
      <c r="B158" s="126"/>
      <c r="C158" s="127"/>
      <c r="D158" s="50">
        <v>0.27569444444444446</v>
      </c>
      <c r="E158" s="50"/>
      <c r="F158" s="50">
        <v>0.33124999999999999</v>
      </c>
      <c r="G158" s="50">
        <v>0.31041666666666667</v>
      </c>
      <c r="H158" s="50">
        <v>0.28750000000000003</v>
      </c>
      <c r="I158" s="50"/>
      <c r="J158" s="8"/>
      <c r="K158" s="49">
        <v>5</v>
      </c>
      <c r="L158" s="49">
        <v>0</v>
      </c>
      <c r="M158" s="49">
        <v>7</v>
      </c>
      <c r="N158" s="49">
        <v>5</v>
      </c>
      <c r="O158" s="49">
        <v>2</v>
      </c>
      <c r="P158" s="49"/>
      <c r="Q158" s="8"/>
      <c r="R158" s="49">
        <v>45</v>
      </c>
      <c r="S158" s="49">
        <v>1</v>
      </c>
      <c r="T158" s="49">
        <v>44</v>
      </c>
      <c r="U158" s="49">
        <v>45</v>
      </c>
      <c r="V158" s="49">
        <v>43</v>
      </c>
      <c r="W158" s="49"/>
      <c r="X158" s="8"/>
      <c r="Y158" s="50">
        <v>0.17500000000000002</v>
      </c>
      <c r="Z158" s="50">
        <v>2.0833333333333333E-3</v>
      </c>
      <c r="AA158" s="50">
        <v>0.21527777777777779</v>
      </c>
      <c r="AB158" s="50">
        <v>0.16111111111111112</v>
      </c>
      <c r="AC158" s="50">
        <v>0.1173611111111111</v>
      </c>
      <c r="AD158" s="50"/>
      <c r="AE158" s="8"/>
      <c r="AF158" s="49">
        <v>1</v>
      </c>
      <c r="AG158" s="49"/>
      <c r="AH158" s="49">
        <v>1</v>
      </c>
      <c r="AI158" s="49">
        <v>1</v>
      </c>
      <c r="AJ158" s="49">
        <v>1</v>
      </c>
      <c r="AK158" s="49"/>
      <c r="AL158" s="8"/>
      <c r="AM158" s="49"/>
      <c r="AN158" s="49"/>
      <c r="AO158" s="49"/>
      <c r="AP158" s="49"/>
      <c r="AQ158" s="49"/>
      <c r="AR158" s="49"/>
      <c r="AS158" s="55"/>
    </row>
    <row r="159" spans="1:45" x14ac:dyDescent="0.3">
      <c r="A159" s="125" t="s">
        <v>54</v>
      </c>
      <c r="B159" s="126"/>
      <c r="C159" s="127"/>
      <c r="D159" s="50"/>
      <c r="E159" s="50">
        <v>0.22569444444444445</v>
      </c>
      <c r="F159" s="50">
        <v>0.18680555555555556</v>
      </c>
      <c r="G159" s="50">
        <v>0.24236111111111111</v>
      </c>
      <c r="H159" s="50">
        <v>0.22361111111111109</v>
      </c>
      <c r="I159" s="50"/>
      <c r="J159" s="8"/>
      <c r="K159" s="49"/>
      <c r="L159" s="49">
        <v>0</v>
      </c>
      <c r="M159" s="49">
        <v>1</v>
      </c>
      <c r="N159" s="49">
        <v>0</v>
      </c>
      <c r="O159" s="49">
        <v>0</v>
      </c>
      <c r="P159" s="49"/>
      <c r="Q159" s="8"/>
      <c r="R159" s="49"/>
      <c r="S159" s="49">
        <v>29</v>
      </c>
      <c r="T159" s="49">
        <v>29</v>
      </c>
      <c r="U159" s="49">
        <v>36</v>
      </c>
      <c r="V159" s="49">
        <v>35</v>
      </c>
      <c r="W159" s="49"/>
      <c r="X159" s="8"/>
      <c r="Y159" s="50"/>
      <c r="Z159" s="50">
        <v>0.20347222222222219</v>
      </c>
      <c r="AA159" s="50">
        <v>0.16944444444444443</v>
      </c>
      <c r="AB159" s="50">
        <v>0.20208333333333331</v>
      </c>
      <c r="AC159" s="50">
        <v>0.1986111111111111</v>
      </c>
      <c r="AD159" s="50"/>
      <c r="AE159" s="8"/>
      <c r="AF159" s="49"/>
      <c r="AG159" s="49">
        <v>1</v>
      </c>
      <c r="AH159" s="49">
        <v>1</v>
      </c>
      <c r="AI159" s="49">
        <v>1</v>
      </c>
      <c r="AJ159" s="49">
        <v>1</v>
      </c>
      <c r="AK159" s="49"/>
      <c r="AL159" s="8"/>
      <c r="AM159" s="49"/>
      <c r="AN159" s="49"/>
      <c r="AO159" s="49"/>
      <c r="AP159" s="49"/>
      <c r="AQ159" s="49"/>
      <c r="AR159" s="49"/>
      <c r="AS159" s="55"/>
    </row>
    <row r="160" spans="1:45" x14ac:dyDescent="0.3">
      <c r="A160" s="125" t="s">
        <v>55</v>
      </c>
      <c r="B160" s="126"/>
      <c r="C160" s="127"/>
      <c r="D160" s="50">
        <v>9.1666666666666674E-2</v>
      </c>
      <c r="E160" s="50">
        <v>0.17569444444444446</v>
      </c>
      <c r="F160" s="50"/>
      <c r="G160" s="50">
        <v>0.23541666666666669</v>
      </c>
      <c r="H160" s="50">
        <v>0.20416666666666669</v>
      </c>
      <c r="I160" s="50"/>
      <c r="J160" s="8"/>
      <c r="K160" s="49">
        <v>3</v>
      </c>
      <c r="L160" s="49">
        <v>5</v>
      </c>
      <c r="M160" s="49"/>
      <c r="N160" s="49">
        <v>6</v>
      </c>
      <c r="O160" s="49">
        <v>5</v>
      </c>
      <c r="P160" s="49"/>
      <c r="Q160" s="8"/>
      <c r="R160" s="49">
        <v>17</v>
      </c>
      <c r="S160" s="49">
        <v>27</v>
      </c>
      <c r="T160" s="49"/>
      <c r="U160" s="49">
        <v>34</v>
      </c>
      <c r="V160" s="49">
        <v>26</v>
      </c>
      <c r="W160" s="49"/>
      <c r="X160" s="8"/>
      <c r="Y160" s="50">
        <v>3.4027777777777775E-2</v>
      </c>
      <c r="Z160" s="50">
        <v>5.2083333333333336E-2</v>
      </c>
      <c r="AA160" s="50"/>
      <c r="AB160" s="50">
        <v>7.2916666666666671E-2</v>
      </c>
      <c r="AC160" s="50">
        <v>6.3194444444444442E-2</v>
      </c>
      <c r="AD160" s="50"/>
      <c r="AE160" s="8"/>
      <c r="AF160" s="49">
        <v>1</v>
      </c>
      <c r="AG160" s="49">
        <v>1</v>
      </c>
      <c r="AH160" s="49"/>
      <c r="AI160" s="49">
        <v>1</v>
      </c>
      <c r="AJ160" s="49">
        <v>1</v>
      </c>
      <c r="AK160" s="49"/>
      <c r="AL160" s="8"/>
      <c r="AM160" s="49"/>
      <c r="AN160" s="49"/>
      <c r="AO160" s="49"/>
      <c r="AP160" s="49"/>
      <c r="AQ160" s="49"/>
      <c r="AR160" s="49"/>
      <c r="AS160" s="55"/>
    </row>
    <row r="161" spans="1:45" x14ac:dyDescent="0.3">
      <c r="A161" s="125"/>
      <c r="B161" s="126"/>
      <c r="C161" s="127"/>
      <c r="D161" s="50"/>
      <c r="E161" s="50"/>
      <c r="F161" s="50"/>
      <c r="G161" s="50"/>
      <c r="H161" s="50"/>
      <c r="I161" s="50"/>
      <c r="J161" s="8"/>
      <c r="K161" s="49"/>
      <c r="L161" s="49"/>
      <c r="M161" s="49"/>
      <c r="N161" s="49"/>
      <c r="O161" s="49"/>
      <c r="P161" s="49"/>
      <c r="Q161" s="8"/>
      <c r="R161" s="49"/>
      <c r="S161" s="49"/>
      <c r="T161" s="49"/>
      <c r="U161" s="49"/>
      <c r="V161" s="49"/>
      <c r="W161" s="49"/>
      <c r="X161" s="8"/>
      <c r="Y161" s="50"/>
      <c r="Z161" s="50"/>
      <c r="AA161" s="50"/>
      <c r="AB161" s="50"/>
      <c r="AC161" s="50"/>
      <c r="AD161" s="50"/>
      <c r="AE161" s="8"/>
      <c r="AF161" s="49"/>
      <c r="AG161" s="49"/>
      <c r="AH161" s="49"/>
      <c r="AI161" s="49"/>
      <c r="AJ161" s="49"/>
      <c r="AK161" s="49"/>
      <c r="AL161" s="8"/>
      <c r="AM161" s="49"/>
      <c r="AN161" s="49"/>
      <c r="AO161" s="49"/>
      <c r="AP161" s="49"/>
      <c r="AQ161" s="49"/>
      <c r="AR161" s="49"/>
      <c r="AS161" s="55"/>
    </row>
    <row r="162" spans="1:45" x14ac:dyDescent="0.3">
      <c r="A162" s="125"/>
      <c r="B162" s="126"/>
      <c r="C162" s="127"/>
      <c r="D162" s="50"/>
      <c r="E162" s="50"/>
      <c r="F162" s="50"/>
      <c r="G162" s="50"/>
      <c r="H162" s="50"/>
      <c r="I162" s="50"/>
      <c r="J162" s="8"/>
      <c r="K162" s="49"/>
      <c r="L162" s="49"/>
      <c r="M162" s="49"/>
      <c r="N162" s="49">
        <v>3</v>
      </c>
      <c r="O162" s="49"/>
      <c r="P162" s="49"/>
      <c r="Q162" s="8"/>
      <c r="R162" s="49"/>
      <c r="S162" s="49"/>
      <c r="T162" s="49"/>
      <c r="U162" s="49">
        <v>16</v>
      </c>
      <c r="V162" s="49"/>
      <c r="W162" s="49"/>
      <c r="X162" s="8"/>
      <c r="Y162" s="50"/>
      <c r="Z162" s="50"/>
      <c r="AA162" s="50"/>
      <c r="AB162" s="50">
        <v>4.9305555555555554E-2</v>
      </c>
      <c r="AC162" s="50"/>
      <c r="AD162" s="50"/>
      <c r="AE162" s="8"/>
      <c r="AF162" s="49"/>
      <c r="AG162" s="49"/>
      <c r="AH162" s="49"/>
      <c r="AI162" s="49">
        <v>1</v>
      </c>
      <c r="AJ162" s="49"/>
      <c r="AK162" s="49"/>
      <c r="AL162" s="8"/>
      <c r="AM162" s="49"/>
      <c r="AN162" s="49"/>
      <c r="AO162" s="49"/>
      <c r="AP162" s="49"/>
      <c r="AQ162" s="49"/>
      <c r="AR162" s="49"/>
      <c r="AS162" s="55"/>
    </row>
    <row r="163" spans="1:45" x14ac:dyDescent="0.3">
      <c r="A163" s="125"/>
      <c r="B163" s="126"/>
      <c r="C163" s="127"/>
      <c r="D163" s="50"/>
      <c r="E163" s="50"/>
      <c r="F163" s="50"/>
      <c r="G163" s="50"/>
      <c r="H163" s="50"/>
      <c r="I163" s="50"/>
      <c r="J163" s="8"/>
      <c r="K163" s="49"/>
      <c r="L163" s="49"/>
      <c r="M163" s="49"/>
      <c r="N163" s="49"/>
      <c r="O163" s="49"/>
      <c r="P163" s="49"/>
      <c r="Q163" s="8"/>
      <c r="R163" s="49"/>
      <c r="S163" s="49"/>
      <c r="T163" s="49"/>
      <c r="U163" s="49"/>
      <c r="V163" s="49"/>
      <c r="W163" s="49"/>
      <c r="X163" s="8"/>
      <c r="Y163" s="50"/>
      <c r="Z163" s="50"/>
      <c r="AA163" s="50"/>
      <c r="AB163" s="50"/>
      <c r="AC163" s="50"/>
      <c r="AD163" s="50"/>
      <c r="AE163" s="8"/>
      <c r="AF163" s="49"/>
      <c r="AG163" s="49"/>
      <c r="AH163" s="49"/>
      <c r="AI163" s="49"/>
      <c r="AJ163" s="49"/>
      <c r="AK163" s="49"/>
      <c r="AL163" s="8"/>
      <c r="AM163" s="49"/>
      <c r="AN163" s="49"/>
      <c r="AO163" s="49"/>
      <c r="AP163" s="49"/>
      <c r="AQ163" s="49"/>
      <c r="AR163" s="49"/>
      <c r="AS163" s="55"/>
    </row>
    <row r="164" spans="1:45" x14ac:dyDescent="0.3">
      <c r="A164" s="125"/>
      <c r="B164" s="126"/>
      <c r="C164" s="127"/>
      <c r="D164" s="50"/>
      <c r="E164" s="50"/>
      <c r="F164" s="50"/>
      <c r="G164" s="50"/>
      <c r="H164" s="50"/>
      <c r="I164" s="50"/>
      <c r="J164" s="8"/>
      <c r="K164" s="49"/>
      <c r="L164" s="49"/>
      <c r="M164" s="49"/>
      <c r="N164" s="49"/>
      <c r="O164" s="49"/>
      <c r="P164" s="49"/>
      <c r="Q164" s="8"/>
      <c r="R164" s="49"/>
      <c r="S164" s="49"/>
      <c r="T164" s="49"/>
      <c r="U164" s="49"/>
      <c r="V164" s="49"/>
      <c r="W164" s="49"/>
      <c r="X164" s="8"/>
      <c r="Y164" s="50"/>
      <c r="Z164" s="50"/>
      <c r="AA164" s="50"/>
      <c r="AB164" s="50"/>
      <c r="AC164" s="50"/>
      <c r="AD164" s="50"/>
      <c r="AE164" s="8"/>
      <c r="AF164" s="49"/>
      <c r="AG164" s="49"/>
      <c r="AH164" s="49"/>
      <c r="AI164" s="49"/>
      <c r="AJ164" s="49"/>
      <c r="AK164" s="49"/>
      <c r="AL164" s="8"/>
      <c r="AM164" s="49"/>
      <c r="AN164" s="49"/>
      <c r="AO164" s="49"/>
      <c r="AP164" s="49"/>
      <c r="AQ164" s="49"/>
      <c r="AR164" s="49"/>
      <c r="AS164" s="55"/>
    </row>
    <row r="165" spans="1:45" x14ac:dyDescent="0.3">
      <c r="A165" s="125"/>
      <c r="B165" s="126"/>
      <c r="C165" s="127"/>
      <c r="D165" s="50"/>
      <c r="E165" s="50"/>
      <c r="F165" s="50"/>
      <c r="G165" s="50"/>
      <c r="H165" s="50"/>
      <c r="I165" s="50"/>
      <c r="J165" s="8"/>
      <c r="K165" s="49"/>
      <c r="L165" s="49"/>
      <c r="M165" s="49"/>
      <c r="N165" s="49"/>
      <c r="O165" s="49"/>
      <c r="P165" s="49"/>
      <c r="Q165" s="8"/>
      <c r="R165" s="49"/>
      <c r="S165" s="49"/>
      <c r="T165" s="49"/>
      <c r="U165" s="49"/>
      <c r="V165" s="49"/>
      <c r="W165" s="49"/>
      <c r="X165" s="8"/>
      <c r="Y165" s="50"/>
      <c r="Z165" s="50"/>
      <c r="AA165" s="50"/>
      <c r="AB165" s="50"/>
      <c r="AC165" s="50"/>
      <c r="AD165" s="50"/>
      <c r="AE165" s="8"/>
      <c r="AF165" s="49"/>
      <c r="AG165" s="49"/>
      <c r="AH165" s="49"/>
      <c r="AI165" s="49"/>
      <c r="AJ165" s="49"/>
      <c r="AK165" s="49"/>
      <c r="AL165" s="8"/>
      <c r="AM165" s="49"/>
      <c r="AN165" s="49"/>
      <c r="AO165" s="49"/>
      <c r="AP165" s="49"/>
      <c r="AQ165" s="49"/>
      <c r="AR165" s="49"/>
      <c r="AS165" s="55"/>
    </row>
    <row r="166" spans="1:45" x14ac:dyDescent="0.3">
      <c r="A166" s="125"/>
      <c r="B166" s="126"/>
      <c r="C166" s="127"/>
      <c r="D166" s="50"/>
      <c r="E166" s="50"/>
      <c r="F166" s="50"/>
      <c r="G166" s="50"/>
      <c r="H166" s="50"/>
      <c r="I166" s="50"/>
      <c r="J166" s="8"/>
      <c r="K166" s="49"/>
      <c r="L166" s="49"/>
      <c r="M166" s="49"/>
      <c r="N166" s="49"/>
      <c r="O166" s="49"/>
      <c r="P166" s="49"/>
      <c r="Q166" s="8"/>
      <c r="R166" s="49"/>
      <c r="S166" s="49"/>
      <c r="T166" s="49"/>
      <c r="U166" s="49"/>
      <c r="V166" s="49"/>
      <c r="W166" s="49"/>
      <c r="X166" s="8"/>
      <c r="Y166" s="50"/>
      <c r="Z166" s="50"/>
      <c r="AA166" s="50"/>
      <c r="AB166" s="50"/>
      <c r="AC166" s="50"/>
      <c r="AD166" s="50"/>
      <c r="AE166" s="8"/>
      <c r="AF166" s="49"/>
      <c r="AG166" s="49"/>
      <c r="AH166" s="49"/>
      <c r="AI166" s="49"/>
      <c r="AJ166" s="49"/>
      <c r="AK166" s="49"/>
      <c r="AL166" s="8"/>
      <c r="AM166" s="49"/>
      <c r="AN166" s="49"/>
      <c r="AO166" s="49"/>
      <c r="AP166" s="49"/>
      <c r="AQ166" s="49"/>
      <c r="AR166" s="49"/>
      <c r="AS166" s="55"/>
    </row>
    <row r="167" spans="1:45" x14ac:dyDescent="0.3">
      <c r="A167" s="125"/>
      <c r="B167" s="126"/>
      <c r="C167" s="127"/>
      <c r="D167" s="50"/>
      <c r="E167" s="50"/>
      <c r="F167" s="50"/>
      <c r="G167" s="50"/>
      <c r="H167" s="50"/>
      <c r="I167" s="50"/>
      <c r="J167" s="8"/>
      <c r="K167" s="49"/>
      <c r="L167" s="49"/>
      <c r="M167" s="49"/>
      <c r="N167" s="49"/>
      <c r="O167" s="49"/>
      <c r="P167" s="49"/>
      <c r="Q167" s="8"/>
      <c r="R167" s="49"/>
      <c r="S167" s="49"/>
      <c r="T167" s="49"/>
      <c r="U167" s="49"/>
      <c r="V167" s="49"/>
      <c r="W167" s="49"/>
      <c r="X167" s="8"/>
      <c r="Y167" s="50"/>
      <c r="Z167" s="50"/>
      <c r="AA167" s="50"/>
      <c r="AB167" s="50"/>
      <c r="AC167" s="50"/>
      <c r="AD167" s="50"/>
      <c r="AE167" s="8"/>
      <c r="AF167" s="49"/>
      <c r="AG167" s="49"/>
      <c r="AH167" s="49"/>
      <c r="AI167" s="49"/>
      <c r="AJ167" s="49"/>
      <c r="AK167" s="49"/>
      <c r="AL167" s="8"/>
      <c r="AM167" s="49"/>
      <c r="AN167" s="49"/>
      <c r="AO167" s="49"/>
      <c r="AP167" s="49"/>
      <c r="AQ167" s="49"/>
      <c r="AR167" s="49"/>
      <c r="AS167" s="55"/>
    </row>
    <row r="168" spans="1:45" x14ac:dyDescent="0.3">
      <c r="A168" s="125"/>
      <c r="B168" s="126"/>
      <c r="C168" s="127"/>
      <c r="D168" s="50"/>
      <c r="E168" s="50"/>
      <c r="F168" s="50"/>
      <c r="G168" s="50"/>
      <c r="H168" s="50"/>
      <c r="I168" s="50"/>
      <c r="J168" s="8"/>
      <c r="K168" s="49"/>
      <c r="L168" s="49"/>
      <c r="M168" s="49"/>
      <c r="N168" s="49"/>
      <c r="O168" s="49"/>
      <c r="P168" s="49"/>
      <c r="Q168" s="8"/>
      <c r="R168" s="49"/>
      <c r="S168" s="49"/>
      <c r="T168" s="49"/>
      <c r="U168" s="49"/>
      <c r="V168" s="49"/>
      <c r="W168" s="49"/>
      <c r="X168" s="8"/>
      <c r="Y168" s="50"/>
      <c r="Z168" s="50"/>
      <c r="AA168" s="50"/>
      <c r="AB168" s="50"/>
      <c r="AC168" s="50"/>
      <c r="AD168" s="50"/>
      <c r="AE168" s="8"/>
      <c r="AF168" s="49"/>
      <c r="AG168" s="49"/>
      <c r="AH168" s="49"/>
      <c r="AI168" s="49"/>
      <c r="AJ168" s="49"/>
      <c r="AK168" s="49"/>
      <c r="AL168" s="8"/>
      <c r="AM168" s="49"/>
      <c r="AN168" s="49"/>
      <c r="AO168" s="49"/>
      <c r="AP168" s="49"/>
      <c r="AQ168" s="49"/>
      <c r="AR168" s="49"/>
      <c r="AS168" s="55"/>
    </row>
    <row r="169" spans="1:45" x14ac:dyDescent="0.3">
      <c r="A169" s="122"/>
      <c r="B169" s="123"/>
      <c r="C169" s="123"/>
      <c r="D169" s="57"/>
      <c r="E169" s="8"/>
      <c r="F169" s="8"/>
      <c r="G169" s="5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57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55"/>
    </row>
    <row r="170" spans="1:45" x14ac:dyDescent="0.3">
      <c r="A170" s="125" t="s">
        <v>13</v>
      </c>
      <c r="B170" s="126"/>
      <c r="C170" s="127"/>
      <c r="D170" s="112">
        <f t="shared" ref="D170:I170" si="38">IFERROR((SUM(D149:D168)/AF170),"")</f>
        <v>0.23017676767676767</v>
      </c>
      <c r="E170" s="112">
        <f t="shared" si="38"/>
        <v>0.22664141414141417</v>
      </c>
      <c r="F170" s="112">
        <f t="shared" si="38"/>
        <v>0.23291666666666666</v>
      </c>
      <c r="G170" s="112">
        <f t="shared" si="38"/>
        <v>0.20978535353535355</v>
      </c>
      <c r="H170" s="112">
        <f t="shared" si="38"/>
        <v>0.21811868686868685</v>
      </c>
      <c r="I170" s="112">
        <f t="shared" si="38"/>
        <v>0.30555555555555552</v>
      </c>
      <c r="J170" s="113"/>
      <c r="K170" s="112">
        <f t="shared" ref="K170:P170" si="39">IFERROR((SUM(K149:K168)/AF170),"")</f>
        <v>5.4545454545454541</v>
      </c>
      <c r="L170" s="112">
        <f t="shared" si="39"/>
        <v>5</v>
      </c>
      <c r="M170" s="112">
        <f t="shared" si="39"/>
        <v>5.4</v>
      </c>
      <c r="N170" s="112">
        <f t="shared" si="39"/>
        <v>3.6363636363636362</v>
      </c>
      <c r="O170" s="112">
        <f t="shared" si="39"/>
        <v>2.7272727272727271</v>
      </c>
      <c r="P170" s="112">
        <f t="shared" si="39"/>
        <v>3</v>
      </c>
      <c r="Q170" s="113"/>
      <c r="R170" s="112">
        <f t="shared" ref="R170:W170" si="40">IFERROR((SUM(R149:R168)/AF170),"")</f>
        <v>38.272727272727273</v>
      </c>
      <c r="S170" s="112">
        <f t="shared" si="40"/>
        <v>36.636363636363633</v>
      </c>
      <c r="T170" s="112">
        <f t="shared" si="40"/>
        <v>39.299999999999997</v>
      </c>
      <c r="U170" s="112">
        <f t="shared" si="40"/>
        <v>37.727272727272727</v>
      </c>
      <c r="V170" s="112">
        <f t="shared" si="40"/>
        <v>35.090909090909093</v>
      </c>
      <c r="W170" s="112">
        <f t="shared" si="40"/>
        <v>106</v>
      </c>
      <c r="X170" s="113"/>
      <c r="Y170" s="112">
        <f>IFERROR((SUM(Y149:Y168)/AF170),"")</f>
        <v>0.13756313131313133</v>
      </c>
      <c r="Z170" s="112">
        <f>IFERROR((SUM(Z149:Z168)/AG170),"")</f>
        <v>0.13844696969696971</v>
      </c>
      <c r="AA170" s="112">
        <f t="shared" ref="AA170" si="41">IFERROR((SUM(AA149:AA168)/AH170),"")</f>
        <v>0.14305555555555555</v>
      </c>
      <c r="AB170" s="112">
        <f>IFERROR((SUM(AB149:AB168)/AI170),"")</f>
        <v>0.1282828282828283</v>
      </c>
      <c r="AC170" s="112">
        <f>IFERROR((SUM(AC149:AC168)/AJ170),"")</f>
        <v>0.12720959595959594</v>
      </c>
      <c r="AD170" s="112">
        <f>IFERROR((SUM(AD149:AD168)/AK170),"")</f>
        <v>0.17361111111111113</v>
      </c>
      <c r="AE170" s="113"/>
      <c r="AF170" s="112">
        <f>IF(SUM(AF149:AF168)=0,"",SUM(AF149:AF168))</f>
        <v>11</v>
      </c>
      <c r="AG170" s="112">
        <f>IF(SUM(AG149:AG168)=0,"",SUM(AG149:AG168))</f>
        <v>11</v>
      </c>
      <c r="AH170" s="112">
        <f t="shared" ref="AH170" si="42">IF(SUM(AH149:AH168)=0,"",SUM(AH149:AH168))</f>
        <v>10</v>
      </c>
      <c r="AI170" s="112">
        <f>IF(SUM(AI149:AI168)=0,"",SUM(AI149:AI168))</f>
        <v>11</v>
      </c>
      <c r="AJ170" s="112">
        <f>IF(SUM(AJ149:AJ168)=0,"",SUM(AJ149:AJ168))</f>
        <v>11</v>
      </c>
      <c r="AK170" s="112">
        <f>IF(SUM(AK149:AK168)=0,"",SUM(AK149:AK168))</f>
        <v>1</v>
      </c>
      <c r="AL170" s="113"/>
      <c r="AM170" s="112" t="str">
        <f>IF(SUM(AM149:AM168)=0,"",SUM(AM149:AM168))</f>
        <v/>
      </c>
      <c r="AN170" s="112">
        <f t="shared" ref="AN170" si="43">IF(SUM(AN149:AN168)=0,"",SUM(AN149:AN168))</f>
        <v>5</v>
      </c>
      <c r="AO170" s="112">
        <f>IF(SUM(AO149:AO168)=0,"",SUM(AO149:AO168))</f>
        <v>3</v>
      </c>
      <c r="AP170" s="112">
        <f t="shared" ref="AP170" si="44">IF(SUM(AP149:AP168)=0,"",SUM(AP149:AP168))</f>
        <v>2</v>
      </c>
      <c r="AQ170" s="112">
        <f>IF(SUM(AQ149:AQ168)=0,"",SUM(AQ149:AQ168))</f>
        <v>5</v>
      </c>
      <c r="AR170" s="112">
        <f t="shared" ref="AR170" si="45">IF(SUM(AR149:AR168)=0,"",SUM(AR149:AR168))</f>
        <v>1</v>
      </c>
      <c r="AS170" s="55"/>
    </row>
    <row r="171" spans="1:45" ht="21.6" thickBot="1" x14ac:dyDescent="0.35">
      <c r="A171" s="102"/>
      <c r="B171" s="103"/>
      <c r="C171" s="103"/>
      <c r="D171" s="61"/>
      <c r="E171" s="61"/>
      <c r="F171" s="61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2"/>
    </row>
    <row r="174" spans="1:45" ht="21.6" thickBot="1" x14ac:dyDescent="0.45"/>
    <row r="175" spans="1:45" ht="14.4" customHeight="1" x14ac:dyDescent="0.3">
      <c r="A175" s="128" t="s">
        <v>62</v>
      </c>
      <c r="B175" s="129"/>
      <c r="C175" s="129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4"/>
    </row>
    <row r="176" spans="1:45" ht="21" customHeight="1" x14ac:dyDescent="0.3">
      <c r="A176" s="130"/>
      <c r="B176" s="131"/>
      <c r="C176" s="131"/>
      <c r="D176" s="134" t="s">
        <v>0</v>
      </c>
      <c r="E176" s="126"/>
      <c r="F176" s="126"/>
      <c r="G176" s="126"/>
      <c r="H176" s="126"/>
      <c r="I176" s="127"/>
      <c r="J176" s="123"/>
      <c r="K176" s="134" t="s">
        <v>1</v>
      </c>
      <c r="L176" s="126"/>
      <c r="M176" s="126"/>
      <c r="N176" s="126"/>
      <c r="O176" s="126"/>
      <c r="P176" s="127"/>
      <c r="Q176" s="123"/>
      <c r="R176" s="134" t="s">
        <v>2</v>
      </c>
      <c r="S176" s="126"/>
      <c r="T176" s="126"/>
      <c r="U176" s="126"/>
      <c r="V176" s="126"/>
      <c r="W176" s="127"/>
      <c r="X176" s="123"/>
      <c r="Y176" s="134" t="s">
        <v>3</v>
      </c>
      <c r="Z176" s="126"/>
      <c r="AA176" s="126"/>
      <c r="AB176" s="126"/>
      <c r="AC176" s="126"/>
      <c r="AD176" s="127"/>
      <c r="AE176" s="123"/>
      <c r="AF176" s="134" t="s">
        <v>4</v>
      </c>
      <c r="AG176" s="126"/>
      <c r="AH176" s="126"/>
      <c r="AI176" s="126"/>
      <c r="AJ176" s="126"/>
      <c r="AK176" s="127"/>
      <c r="AL176" s="8"/>
      <c r="AM176" s="134" t="s">
        <v>5</v>
      </c>
      <c r="AN176" s="126"/>
      <c r="AO176" s="126"/>
      <c r="AP176" s="126"/>
      <c r="AQ176" s="126"/>
      <c r="AR176" s="127"/>
      <c r="AS176" s="55"/>
    </row>
    <row r="177" spans="1:45" ht="14.4" customHeight="1" x14ac:dyDescent="0.3">
      <c r="A177" s="132"/>
      <c r="B177" s="133"/>
      <c r="C177" s="133"/>
      <c r="D177" s="99" t="s">
        <v>6</v>
      </c>
      <c r="E177" s="49" t="s">
        <v>7</v>
      </c>
      <c r="F177" s="49" t="s">
        <v>8</v>
      </c>
      <c r="G177" s="49" t="s">
        <v>9</v>
      </c>
      <c r="H177" s="49" t="s">
        <v>10</v>
      </c>
      <c r="I177" s="49" t="s">
        <v>11</v>
      </c>
      <c r="J177" s="8"/>
      <c r="K177" s="99" t="s">
        <v>6</v>
      </c>
      <c r="L177" s="49" t="s">
        <v>7</v>
      </c>
      <c r="M177" s="49" t="s">
        <v>8</v>
      </c>
      <c r="N177" s="49" t="s">
        <v>9</v>
      </c>
      <c r="O177" s="49" t="s">
        <v>10</v>
      </c>
      <c r="P177" s="49" t="s">
        <v>11</v>
      </c>
      <c r="Q177" s="8"/>
      <c r="R177" s="99" t="s">
        <v>6</v>
      </c>
      <c r="S177" s="49" t="s">
        <v>7</v>
      </c>
      <c r="T177" s="49" t="s">
        <v>8</v>
      </c>
      <c r="U177" s="49" t="s">
        <v>9</v>
      </c>
      <c r="V177" s="49" t="s">
        <v>10</v>
      </c>
      <c r="W177" s="49" t="s">
        <v>11</v>
      </c>
      <c r="X177" s="8"/>
      <c r="Y177" s="99" t="s">
        <v>6</v>
      </c>
      <c r="Z177" s="49" t="s">
        <v>7</v>
      </c>
      <c r="AA177" s="49" t="s">
        <v>8</v>
      </c>
      <c r="AB177" s="49" t="s">
        <v>9</v>
      </c>
      <c r="AC177" s="49" t="s">
        <v>10</v>
      </c>
      <c r="AD177" s="49" t="s">
        <v>11</v>
      </c>
      <c r="AE177" s="8"/>
      <c r="AF177" s="99" t="s">
        <v>6</v>
      </c>
      <c r="AG177" s="49" t="s">
        <v>7</v>
      </c>
      <c r="AH177" s="49" t="s">
        <v>8</v>
      </c>
      <c r="AI177" s="49" t="s">
        <v>9</v>
      </c>
      <c r="AJ177" s="49" t="s">
        <v>10</v>
      </c>
      <c r="AK177" s="49" t="s">
        <v>11</v>
      </c>
      <c r="AL177" s="8"/>
      <c r="AM177" s="99" t="s">
        <v>12</v>
      </c>
      <c r="AN177" s="49" t="s">
        <v>7</v>
      </c>
      <c r="AO177" s="49" t="s">
        <v>8</v>
      </c>
      <c r="AP177" s="49" t="s">
        <v>9</v>
      </c>
      <c r="AQ177" s="49" t="s">
        <v>10</v>
      </c>
      <c r="AR177" s="49" t="s">
        <v>11</v>
      </c>
      <c r="AS177" s="55"/>
    </row>
    <row r="178" spans="1:45" x14ac:dyDescent="0.3">
      <c r="A178" s="125" t="s">
        <v>43</v>
      </c>
      <c r="B178" s="126"/>
      <c r="C178" s="127"/>
      <c r="D178" s="50">
        <v>0.20625000000000002</v>
      </c>
      <c r="E178" s="50">
        <v>0.13263888888888889</v>
      </c>
      <c r="F178" s="50"/>
      <c r="G178" s="50"/>
      <c r="H178" s="50">
        <v>0.17152777777777775</v>
      </c>
      <c r="I178" s="50"/>
      <c r="J178" s="8"/>
      <c r="K178" s="49">
        <v>7</v>
      </c>
      <c r="L178" s="49">
        <v>4</v>
      </c>
      <c r="M178" s="49">
        <v>0</v>
      </c>
      <c r="N178" s="49"/>
      <c r="O178" s="49">
        <v>5</v>
      </c>
      <c r="P178" s="49"/>
      <c r="Q178" s="8"/>
      <c r="R178" s="49">
        <v>22</v>
      </c>
      <c r="S178" s="49">
        <v>14</v>
      </c>
      <c r="T178" s="49"/>
      <c r="U178" s="49"/>
      <c r="V178" s="49">
        <v>17</v>
      </c>
      <c r="W178" s="49"/>
      <c r="X178" s="8"/>
      <c r="Y178" s="50">
        <v>3.4027777777777775E-2</v>
      </c>
      <c r="Z178" s="50">
        <v>3.1944444444444449E-2</v>
      </c>
      <c r="AA178" s="50"/>
      <c r="AB178" s="50"/>
      <c r="AC178" s="50">
        <v>2.8472222222222222E-2</v>
      </c>
      <c r="AD178" s="50"/>
      <c r="AE178" s="8"/>
      <c r="AF178" s="49">
        <v>1</v>
      </c>
      <c r="AG178" s="49">
        <v>0.5</v>
      </c>
      <c r="AH178" s="49"/>
      <c r="AI178" s="49"/>
      <c r="AJ178" s="49">
        <v>1</v>
      </c>
      <c r="AK178" s="49"/>
      <c r="AL178" s="8"/>
      <c r="AM178" s="49"/>
      <c r="AN178" s="49"/>
      <c r="AO178" s="49"/>
      <c r="AP178" s="49"/>
      <c r="AQ178" s="49"/>
      <c r="AR178" s="49"/>
      <c r="AS178" s="55"/>
    </row>
    <row r="179" spans="1:45" x14ac:dyDescent="0.3">
      <c r="A179" s="125" t="s">
        <v>44</v>
      </c>
      <c r="B179" s="126"/>
      <c r="C179" s="127"/>
      <c r="D179" s="50">
        <v>0.17222222222222225</v>
      </c>
      <c r="E179" s="50">
        <v>0.22361111111111109</v>
      </c>
      <c r="F179" s="50">
        <v>0.12291666666666667</v>
      </c>
      <c r="G179" s="50">
        <v>0.22638888888888889</v>
      </c>
      <c r="H179" s="50">
        <v>0.18611111111111112</v>
      </c>
      <c r="I179" s="50"/>
      <c r="J179" s="8"/>
      <c r="K179" s="49">
        <v>3</v>
      </c>
      <c r="L179" s="49">
        <v>4</v>
      </c>
      <c r="M179" s="49">
        <v>2</v>
      </c>
      <c r="N179" s="49">
        <v>5</v>
      </c>
      <c r="O179" s="49">
        <v>6</v>
      </c>
      <c r="P179" s="49"/>
      <c r="Q179" s="8"/>
      <c r="R179" s="49">
        <v>12</v>
      </c>
      <c r="S179" s="49">
        <v>15</v>
      </c>
      <c r="T179" s="49">
        <v>11</v>
      </c>
      <c r="U179" s="49">
        <v>15</v>
      </c>
      <c r="V179" s="49">
        <v>20</v>
      </c>
      <c r="W179" s="49"/>
      <c r="X179" s="8"/>
      <c r="Y179" s="50">
        <v>9.6527777777777768E-2</v>
      </c>
      <c r="Z179" s="50">
        <v>0.20347222222222219</v>
      </c>
      <c r="AA179" s="50">
        <v>9.375E-2</v>
      </c>
      <c r="AB179" s="50">
        <v>0.16111111111111112</v>
      </c>
      <c r="AC179" s="50">
        <v>0.10902777777777778</v>
      </c>
      <c r="AD179" s="50"/>
      <c r="AE179" s="8"/>
      <c r="AF179" s="49">
        <v>1</v>
      </c>
      <c r="AG179" s="49">
        <v>1</v>
      </c>
      <c r="AH179" s="49">
        <v>1</v>
      </c>
      <c r="AI179" s="49">
        <v>1</v>
      </c>
      <c r="AJ179" s="49">
        <v>1</v>
      </c>
      <c r="AK179" s="49"/>
      <c r="AL179" s="8"/>
      <c r="AM179" s="49"/>
      <c r="AN179" s="49"/>
      <c r="AO179" s="49"/>
      <c r="AP179" s="49"/>
      <c r="AQ179" s="49"/>
      <c r="AR179" s="49">
        <v>2</v>
      </c>
      <c r="AS179" s="55"/>
    </row>
    <row r="180" spans="1:45" x14ac:dyDescent="0.3">
      <c r="A180" s="125" t="s">
        <v>45</v>
      </c>
      <c r="B180" s="126"/>
      <c r="C180" s="127"/>
      <c r="D180" s="50">
        <v>7.4999999999999997E-2</v>
      </c>
      <c r="E180" s="50">
        <v>0.16805555555555554</v>
      </c>
      <c r="F180" s="50">
        <v>0.18055555555555555</v>
      </c>
      <c r="G180" s="50">
        <v>0.22430555555555556</v>
      </c>
      <c r="H180" s="50">
        <v>0.16597222222222222</v>
      </c>
      <c r="I180" s="50"/>
      <c r="J180" s="8"/>
      <c r="K180" s="49">
        <v>4</v>
      </c>
      <c r="L180" s="49">
        <v>4</v>
      </c>
      <c r="M180" s="49">
        <v>2</v>
      </c>
      <c r="N180" s="49">
        <v>14</v>
      </c>
      <c r="O180" s="49">
        <v>10</v>
      </c>
      <c r="P180" s="49"/>
      <c r="Q180" s="8"/>
      <c r="R180" s="49">
        <v>20</v>
      </c>
      <c r="S180" s="49">
        <v>34</v>
      </c>
      <c r="T180" s="49">
        <v>27</v>
      </c>
      <c r="U180" s="49">
        <v>42</v>
      </c>
      <c r="V180" s="49">
        <v>37</v>
      </c>
      <c r="W180" s="49"/>
      <c r="X180" s="8"/>
      <c r="Y180" s="50">
        <v>5.6250000000000001E-2</v>
      </c>
      <c r="Z180" s="50">
        <v>0.15763888888888888</v>
      </c>
      <c r="AA180" s="50">
        <v>0.11319444444444444</v>
      </c>
      <c r="AB180" s="50">
        <v>0.16111111111111112</v>
      </c>
      <c r="AC180" s="50">
        <v>0.11458333333333333</v>
      </c>
      <c r="AD180" s="50"/>
      <c r="AE180" s="8"/>
      <c r="AF180" s="49">
        <v>1</v>
      </c>
      <c r="AG180" s="49">
        <v>1</v>
      </c>
      <c r="AH180" s="49">
        <v>1</v>
      </c>
      <c r="AI180" s="49">
        <v>1</v>
      </c>
      <c r="AJ180" s="49">
        <v>1</v>
      </c>
      <c r="AK180" s="49"/>
      <c r="AL180" s="8"/>
      <c r="AM180" s="49"/>
      <c r="AN180" s="49"/>
      <c r="AO180" s="49"/>
      <c r="AP180" s="49"/>
      <c r="AQ180" s="49"/>
      <c r="AR180" s="49">
        <v>3</v>
      </c>
      <c r="AS180" s="55"/>
    </row>
    <row r="181" spans="1:45" x14ac:dyDescent="0.3">
      <c r="A181" s="125" t="s">
        <v>47</v>
      </c>
      <c r="B181" s="126"/>
      <c r="C181" s="127"/>
      <c r="D181" s="50">
        <v>0.18055555555555555</v>
      </c>
      <c r="E181" s="50">
        <v>0.16944444444444443</v>
      </c>
      <c r="F181" s="50"/>
      <c r="G181" s="50">
        <v>0.20069444444444443</v>
      </c>
      <c r="H181" s="50">
        <v>5.6250000000000001E-2</v>
      </c>
      <c r="I181" s="50">
        <v>7.9166666666666663E-2</v>
      </c>
      <c r="J181" s="8"/>
      <c r="K181" s="49">
        <v>1</v>
      </c>
      <c r="L181" s="49">
        <v>1</v>
      </c>
      <c r="M181" s="49"/>
      <c r="N181" s="49">
        <v>1</v>
      </c>
      <c r="O181" s="49">
        <v>0</v>
      </c>
      <c r="P181" s="49">
        <v>0</v>
      </c>
      <c r="Q181" s="8"/>
      <c r="R181" s="49">
        <v>41</v>
      </c>
      <c r="S181" s="49">
        <v>41</v>
      </c>
      <c r="T181" s="49"/>
      <c r="U181" s="49">
        <v>44</v>
      </c>
      <c r="V181" s="49">
        <v>17</v>
      </c>
      <c r="W181" s="49">
        <v>24</v>
      </c>
      <c r="X181" s="8"/>
      <c r="Y181" s="50">
        <v>4.5833333333333337E-2</v>
      </c>
      <c r="Z181" s="50">
        <v>7.013888888888889E-2</v>
      </c>
      <c r="AA181" s="50"/>
      <c r="AB181" s="50">
        <v>5.9722222222222225E-2</v>
      </c>
      <c r="AC181" s="50">
        <v>2.2222222222222223E-2</v>
      </c>
      <c r="AD181" s="50">
        <v>2.361111111111111E-2</v>
      </c>
      <c r="AE181" s="8"/>
      <c r="AF181" s="49">
        <v>1</v>
      </c>
      <c r="AG181" s="49">
        <v>1</v>
      </c>
      <c r="AH181" s="49"/>
      <c r="AI181" s="49">
        <v>1</v>
      </c>
      <c r="AJ181" s="49">
        <v>0.5</v>
      </c>
      <c r="AK181" s="49">
        <v>0.5</v>
      </c>
      <c r="AL181" s="8"/>
      <c r="AM181" s="49"/>
      <c r="AN181" s="49"/>
      <c r="AO181" s="49"/>
      <c r="AP181" s="49"/>
      <c r="AQ181" s="49"/>
      <c r="AR181" s="49">
        <v>1</v>
      </c>
      <c r="AS181" s="55"/>
    </row>
    <row r="182" spans="1:45" x14ac:dyDescent="0.3">
      <c r="A182" s="125" t="s">
        <v>48</v>
      </c>
      <c r="B182" s="126"/>
      <c r="C182" s="127"/>
      <c r="D182" s="50">
        <v>0.25208333333333333</v>
      </c>
      <c r="E182" s="50">
        <v>0.25</v>
      </c>
      <c r="F182" s="50">
        <v>0.2590277777777778</v>
      </c>
      <c r="G182" s="50">
        <v>0.23958333333333334</v>
      </c>
      <c r="H182" s="50">
        <v>0.25347222222222221</v>
      </c>
      <c r="I182" s="50"/>
      <c r="J182" s="8"/>
      <c r="K182" s="49">
        <v>7</v>
      </c>
      <c r="L182" s="49">
        <v>2</v>
      </c>
      <c r="M182" s="49">
        <v>7</v>
      </c>
      <c r="N182" s="49">
        <v>1</v>
      </c>
      <c r="O182" s="49">
        <v>5</v>
      </c>
      <c r="P182" s="49"/>
      <c r="Q182" s="8"/>
      <c r="R182" s="49">
        <v>59</v>
      </c>
      <c r="S182" s="49">
        <v>89</v>
      </c>
      <c r="T182" s="49">
        <v>91</v>
      </c>
      <c r="U182" s="49">
        <v>93</v>
      </c>
      <c r="V182" s="49">
        <v>96</v>
      </c>
      <c r="W182" s="49"/>
      <c r="X182" s="8"/>
      <c r="Y182" s="50">
        <v>0.13958333333333334</v>
      </c>
      <c r="Z182" s="50">
        <v>0.12430555555555556</v>
      </c>
      <c r="AA182" s="50">
        <v>0.14097222222222222</v>
      </c>
      <c r="AB182" s="50">
        <v>0.13055555555555556</v>
      </c>
      <c r="AC182" s="50">
        <v>0.16458333333333333</v>
      </c>
      <c r="AD182" s="50"/>
      <c r="AE182" s="8"/>
      <c r="AF182" s="49">
        <v>1</v>
      </c>
      <c r="AG182" s="49">
        <v>1</v>
      </c>
      <c r="AH182" s="49">
        <v>1</v>
      </c>
      <c r="AI182" s="49">
        <v>1</v>
      </c>
      <c r="AJ182" s="49">
        <v>1</v>
      </c>
      <c r="AK182" s="49"/>
      <c r="AL182" s="8"/>
      <c r="AM182" s="49"/>
      <c r="AN182" s="49"/>
      <c r="AO182" s="49"/>
      <c r="AP182" s="49"/>
      <c r="AQ182" s="49"/>
      <c r="AR182" s="49">
        <v>7</v>
      </c>
      <c r="AS182" s="55"/>
    </row>
    <row r="183" spans="1:45" x14ac:dyDescent="0.3">
      <c r="A183" s="125" t="s">
        <v>49</v>
      </c>
      <c r="B183" s="126"/>
      <c r="C183" s="127"/>
      <c r="D183" s="50">
        <v>0.25</v>
      </c>
      <c r="E183" s="50">
        <v>0.27708333333333335</v>
      </c>
      <c r="F183" s="50">
        <v>0.25833333333333336</v>
      </c>
      <c r="G183" s="50">
        <v>0.29305555555555557</v>
      </c>
      <c r="H183" s="50">
        <v>0.27986111111111112</v>
      </c>
      <c r="I183" s="50"/>
      <c r="J183" s="8"/>
      <c r="K183" s="49">
        <v>2</v>
      </c>
      <c r="L183" s="49">
        <v>2</v>
      </c>
      <c r="M183" s="49">
        <v>3</v>
      </c>
      <c r="N183" s="49">
        <v>3</v>
      </c>
      <c r="O183" s="49">
        <v>0</v>
      </c>
      <c r="P183" s="49"/>
      <c r="Q183" s="8"/>
      <c r="R183" s="49">
        <v>22</v>
      </c>
      <c r="S183" s="49">
        <v>24</v>
      </c>
      <c r="T183" s="49">
        <v>22</v>
      </c>
      <c r="U183" s="49">
        <v>36</v>
      </c>
      <c r="V183" s="49">
        <v>37</v>
      </c>
      <c r="W183" s="49"/>
      <c r="X183" s="8"/>
      <c r="Y183" s="50">
        <v>0.1173611111111111</v>
      </c>
      <c r="Z183" s="50">
        <v>0.26944444444444443</v>
      </c>
      <c r="AA183" s="50">
        <v>0.18611111111111112</v>
      </c>
      <c r="AB183" s="50">
        <v>0.17569444444444446</v>
      </c>
      <c r="AC183" s="50">
        <v>0.20972222222222223</v>
      </c>
      <c r="AD183" s="50"/>
      <c r="AE183" s="8"/>
      <c r="AF183" s="49">
        <v>1</v>
      </c>
      <c r="AG183" s="49">
        <v>1</v>
      </c>
      <c r="AH183" s="49">
        <v>1</v>
      </c>
      <c r="AI183" s="49">
        <v>1</v>
      </c>
      <c r="AJ183" s="49">
        <v>1</v>
      </c>
      <c r="AK183" s="49"/>
      <c r="AL183" s="8"/>
      <c r="AM183" s="49"/>
      <c r="AN183" s="49"/>
      <c r="AO183" s="49"/>
      <c r="AP183" s="49"/>
      <c r="AQ183" s="49"/>
      <c r="AR183" s="49">
        <v>6</v>
      </c>
      <c r="AS183" s="55"/>
    </row>
    <row r="184" spans="1:45" x14ac:dyDescent="0.3">
      <c r="A184" s="125" t="s">
        <v>50</v>
      </c>
      <c r="B184" s="126"/>
      <c r="C184" s="127"/>
      <c r="D184" s="50">
        <v>0.1125</v>
      </c>
      <c r="E184" s="50">
        <v>0.17013888888888887</v>
      </c>
      <c r="F184" s="50">
        <v>0.19791666666666666</v>
      </c>
      <c r="G184" s="50"/>
      <c r="H184" s="50">
        <v>0.19722222222222222</v>
      </c>
      <c r="I184" s="50"/>
      <c r="J184" s="8"/>
      <c r="K184" s="49"/>
      <c r="L184" s="49"/>
      <c r="M184" s="49">
        <v>3</v>
      </c>
      <c r="N184" s="49"/>
      <c r="O184" s="49">
        <v>3</v>
      </c>
      <c r="P184" s="49"/>
      <c r="Q184" s="8"/>
      <c r="R184" s="49">
        <v>20</v>
      </c>
      <c r="S184" s="49">
        <v>29</v>
      </c>
      <c r="T184" s="49">
        <v>34</v>
      </c>
      <c r="U184" s="49"/>
      <c r="V184" s="49">
        <v>38</v>
      </c>
      <c r="W184" s="49"/>
      <c r="X184" s="8"/>
      <c r="Y184" s="50">
        <v>3.8194444444444441E-2</v>
      </c>
      <c r="Z184" s="50">
        <v>6.5972222222222224E-2</v>
      </c>
      <c r="AA184" s="50">
        <v>9.0277777777777776E-2</v>
      </c>
      <c r="AB184" s="50"/>
      <c r="AC184" s="50">
        <v>8.819444444444445E-2</v>
      </c>
      <c r="AD184" s="50"/>
      <c r="AE184" s="8"/>
      <c r="AF184" s="49">
        <v>1</v>
      </c>
      <c r="AG184" s="49">
        <v>1</v>
      </c>
      <c r="AH184" s="49">
        <v>1</v>
      </c>
      <c r="AI184" s="49"/>
      <c r="AJ184" s="49">
        <v>1</v>
      </c>
      <c r="AK184" s="49"/>
      <c r="AL184" s="8"/>
      <c r="AM184" s="49"/>
      <c r="AN184" s="49"/>
      <c r="AO184" s="49"/>
      <c r="AP184" s="49"/>
      <c r="AQ184" s="49"/>
      <c r="AR184" s="49">
        <v>0</v>
      </c>
      <c r="AS184" s="55"/>
    </row>
    <row r="185" spans="1:45" x14ac:dyDescent="0.3">
      <c r="A185" s="125" t="s">
        <v>51</v>
      </c>
      <c r="B185" s="126"/>
      <c r="C185" s="127"/>
      <c r="D185" s="50"/>
      <c r="E185" s="50"/>
      <c r="F185" s="50">
        <v>8.0555555555555561E-2</v>
      </c>
      <c r="G185" s="50">
        <v>0.21875</v>
      </c>
      <c r="H185" s="50">
        <v>0.19027777777777777</v>
      </c>
      <c r="I185" s="50"/>
      <c r="J185" s="8"/>
      <c r="K185" s="49"/>
      <c r="L185" s="49"/>
      <c r="M185" s="49">
        <v>0</v>
      </c>
      <c r="N185" s="49">
        <v>5</v>
      </c>
      <c r="O185" s="49">
        <v>1</v>
      </c>
      <c r="P185" s="49"/>
      <c r="Q185" s="8"/>
      <c r="R185" s="49"/>
      <c r="S185" s="49"/>
      <c r="T185" s="49">
        <v>16</v>
      </c>
      <c r="U185" s="49">
        <v>46</v>
      </c>
      <c r="V185" s="49">
        <v>59</v>
      </c>
      <c r="W185" s="49"/>
      <c r="X185" s="8"/>
      <c r="Y185" s="50"/>
      <c r="Z185" s="50"/>
      <c r="AA185" s="50">
        <v>6.3888888888888884E-2</v>
      </c>
      <c r="AB185" s="50">
        <v>0.10208333333333335</v>
      </c>
      <c r="AC185" s="50">
        <v>7.4999999999999997E-2</v>
      </c>
      <c r="AD185" s="50"/>
      <c r="AE185" s="8"/>
      <c r="AF185" s="49">
        <v>0</v>
      </c>
      <c r="AG185" s="49">
        <v>1</v>
      </c>
      <c r="AH185" s="49">
        <v>1</v>
      </c>
      <c r="AI185" s="49">
        <v>1</v>
      </c>
      <c r="AJ185" s="49">
        <v>1</v>
      </c>
      <c r="AK185" s="49"/>
      <c r="AL185" s="8"/>
      <c r="AM185" s="49"/>
      <c r="AN185" s="49"/>
      <c r="AO185" s="49"/>
      <c r="AP185" s="49"/>
      <c r="AQ185" s="49"/>
      <c r="AR185" s="49">
        <v>1</v>
      </c>
      <c r="AS185" s="55"/>
    </row>
    <row r="186" spans="1:45" x14ac:dyDescent="0.3">
      <c r="A186" s="125" t="s">
        <v>52</v>
      </c>
      <c r="B186" s="126"/>
      <c r="C186" s="127"/>
      <c r="D186" s="50"/>
      <c r="E186" s="50">
        <v>0.13055555555555556</v>
      </c>
      <c r="F186" s="50">
        <v>0.10069444444444443</v>
      </c>
      <c r="G186" s="50">
        <v>0.18055555555555555</v>
      </c>
      <c r="H186" s="50">
        <v>9.7916666666666666E-2</v>
      </c>
      <c r="I186" s="50"/>
      <c r="J186" s="8"/>
      <c r="K186" s="49"/>
      <c r="L186" s="49"/>
      <c r="M186" s="49">
        <v>0</v>
      </c>
      <c r="N186" s="49">
        <v>0</v>
      </c>
      <c r="O186" s="49">
        <v>0</v>
      </c>
      <c r="P186" s="49"/>
      <c r="Q186" s="8"/>
      <c r="R186" s="49"/>
      <c r="S186" s="49">
        <v>21</v>
      </c>
      <c r="T186" s="49">
        <v>19</v>
      </c>
      <c r="U186" s="49">
        <v>20</v>
      </c>
      <c r="V186" s="49">
        <v>17</v>
      </c>
      <c r="W186" s="49"/>
      <c r="X186" s="8"/>
      <c r="Y186" s="50"/>
      <c r="Z186" s="50">
        <v>5.347222222222222E-2</v>
      </c>
      <c r="AA186" s="50">
        <v>4.0972222222222222E-2</v>
      </c>
      <c r="AB186" s="50">
        <v>3.9583333333333331E-2</v>
      </c>
      <c r="AC186" s="50">
        <v>3.125E-2</v>
      </c>
      <c r="AD186" s="50"/>
      <c r="AE186" s="8"/>
      <c r="AF186" s="49">
        <v>0</v>
      </c>
      <c r="AG186" s="49">
        <v>1</v>
      </c>
      <c r="AH186" s="49">
        <v>1</v>
      </c>
      <c r="AI186" s="49">
        <v>1</v>
      </c>
      <c r="AJ186" s="49">
        <v>1</v>
      </c>
      <c r="AK186" s="49"/>
      <c r="AL186" s="8"/>
      <c r="AM186" s="49"/>
      <c r="AN186" s="49"/>
      <c r="AO186" s="49"/>
      <c r="AP186" s="49"/>
      <c r="AQ186" s="49"/>
      <c r="AR186" s="49">
        <v>0</v>
      </c>
      <c r="AS186" s="55"/>
    </row>
    <row r="187" spans="1:45" x14ac:dyDescent="0.3">
      <c r="A187" s="125" t="s">
        <v>53</v>
      </c>
      <c r="B187" s="126"/>
      <c r="C187" s="127"/>
      <c r="D187" s="50">
        <v>0.27986111111111112</v>
      </c>
      <c r="E187" s="50">
        <v>0.26597222222222222</v>
      </c>
      <c r="F187" s="50">
        <v>0.3034722222222222</v>
      </c>
      <c r="G187" s="50"/>
      <c r="H187" s="50">
        <v>0.25069444444444444</v>
      </c>
      <c r="I187" s="50"/>
      <c r="J187" s="8"/>
      <c r="K187" s="49">
        <v>4</v>
      </c>
      <c r="L187" s="49">
        <v>1</v>
      </c>
      <c r="M187" s="49">
        <v>1</v>
      </c>
      <c r="N187" s="49"/>
      <c r="O187" s="49">
        <v>4</v>
      </c>
      <c r="P187" s="49"/>
      <c r="Q187" s="8"/>
      <c r="R187" s="49">
        <v>50</v>
      </c>
      <c r="S187" s="49">
        <v>62</v>
      </c>
      <c r="T187" s="49">
        <v>81</v>
      </c>
      <c r="U187" s="49"/>
      <c r="V187" s="49">
        <v>60</v>
      </c>
      <c r="W187" s="49"/>
      <c r="X187" s="8"/>
      <c r="Y187" s="50">
        <v>0.1763888888888889</v>
      </c>
      <c r="Z187" s="50">
        <v>0.14097222222222222</v>
      </c>
      <c r="AA187" s="50">
        <v>0.21249999999999999</v>
      </c>
      <c r="AB187" s="50"/>
      <c r="AC187" s="50">
        <v>0.16874999999999998</v>
      </c>
      <c r="AD187" s="50"/>
      <c r="AE187" s="8"/>
      <c r="AF187" s="49">
        <v>1</v>
      </c>
      <c r="AG187" s="49">
        <v>1</v>
      </c>
      <c r="AH187" s="49">
        <v>1</v>
      </c>
      <c r="AI187" s="49"/>
      <c r="AJ187" s="49">
        <v>1</v>
      </c>
      <c r="AK187" s="49"/>
      <c r="AL187" s="8"/>
      <c r="AM187" s="49"/>
      <c r="AN187" s="49"/>
      <c r="AO187" s="49"/>
      <c r="AP187" s="49"/>
      <c r="AQ187" s="49"/>
      <c r="AR187" s="49">
        <v>5</v>
      </c>
      <c r="AS187" s="55"/>
    </row>
    <row r="188" spans="1:45" x14ac:dyDescent="0.3">
      <c r="A188" s="125" t="s">
        <v>54</v>
      </c>
      <c r="B188" s="126"/>
      <c r="C188" s="127"/>
      <c r="D188" s="50">
        <v>0.17777777777777778</v>
      </c>
      <c r="E188" s="50">
        <v>0.17013888888888887</v>
      </c>
      <c r="F188" s="50">
        <v>0.18263888888888891</v>
      </c>
      <c r="G188" s="50">
        <v>0.20138888888888887</v>
      </c>
      <c r="H188" s="50">
        <v>0.12083333333333333</v>
      </c>
      <c r="I188" s="50"/>
      <c r="J188" s="8"/>
      <c r="K188" s="49">
        <v>1</v>
      </c>
      <c r="L188" s="49">
        <v>2</v>
      </c>
      <c r="M188" s="49">
        <v>4</v>
      </c>
      <c r="N188" s="49">
        <v>3</v>
      </c>
      <c r="O188" s="49">
        <v>2</v>
      </c>
      <c r="P188" s="49"/>
      <c r="Q188" s="8"/>
      <c r="R188" s="49">
        <v>42</v>
      </c>
      <c r="S188" s="49">
        <v>42</v>
      </c>
      <c r="T188" s="49">
        <v>44</v>
      </c>
      <c r="U188" s="49">
        <v>43</v>
      </c>
      <c r="V188" s="49">
        <v>32</v>
      </c>
      <c r="W188" s="49"/>
      <c r="X188" s="8"/>
      <c r="Y188" s="50">
        <v>6.25E-2</v>
      </c>
      <c r="Z188" s="50">
        <v>5.9027777777777783E-2</v>
      </c>
      <c r="AA188" s="50">
        <v>5.486111111111111E-2</v>
      </c>
      <c r="AB188" s="50">
        <v>5.2777777777777778E-2</v>
      </c>
      <c r="AC188" s="50">
        <v>3.4027777777777775E-2</v>
      </c>
      <c r="AD188" s="50"/>
      <c r="AE188" s="8"/>
      <c r="AF188" s="49">
        <v>1</v>
      </c>
      <c r="AG188" s="49">
        <v>1</v>
      </c>
      <c r="AH188" s="49">
        <v>1</v>
      </c>
      <c r="AI188" s="49">
        <v>1</v>
      </c>
      <c r="AJ188" s="49">
        <v>0.75</v>
      </c>
      <c r="AK188" s="49"/>
      <c r="AL188" s="8"/>
      <c r="AM188" s="49"/>
      <c r="AN188" s="49"/>
      <c r="AO188" s="49"/>
      <c r="AP188" s="49"/>
      <c r="AQ188" s="49"/>
      <c r="AR188" s="49">
        <v>2</v>
      </c>
      <c r="AS188" s="55"/>
    </row>
    <row r="189" spans="1:45" x14ac:dyDescent="0.3">
      <c r="A189" s="125" t="s">
        <v>55</v>
      </c>
      <c r="B189" s="126"/>
      <c r="C189" s="127"/>
      <c r="D189" s="50">
        <v>0.20902777777777778</v>
      </c>
      <c r="E189" s="50">
        <v>0.18888888888888888</v>
      </c>
      <c r="F189" s="50">
        <v>0.19930555555555554</v>
      </c>
      <c r="G189" s="50">
        <v>0.21388888888888891</v>
      </c>
      <c r="H189" s="50">
        <v>0.16805555555555554</v>
      </c>
      <c r="I189" s="50"/>
      <c r="J189" s="8"/>
      <c r="K189" s="49">
        <v>1</v>
      </c>
      <c r="L189" s="49"/>
      <c r="M189" s="49">
        <v>2</v>
      </c>
      <c r="N189" s="49">
        <v>1</v>
      </c>
      <c r="O189" s="49">
        <v>2</v>
      </c>
      <c r="P189" s="49"/>
      <c r="Q189" s="8"/>
      <c r="R189" s="49">
        <v>44</v>
      </c>
      <c r="S189" s="49">
        <v>41</v>
      </c>
      <c r="T189" s="49">
        <v>47</v>
      </c>
      <c r="U189" s="49">
        <v>45</v>
      </c>
      <c r="V189" s="49">
        <v>45</v>
      </c>
      <c r="W189" s="49"/>
      <c r="X189" s="8"/>
      <c r="Y189" s="50">
        <v>0.10208333333333335</v>
      </c>
      <c r="Z189" s="50">
        <v>9.8611111111111108E-2</v>
      </c>
      <c r="AA189" s="50">
        <v>0.11180555555555556</v>
      </c>
      <c r="AB189" s="50">
        <v>0.11527777777777777</v>
      </c>
      <c r="AC189" s="50">
        <v>0.10625</v>
      </c>
      <c r="AD189" s="50"/>
      <c r="AE189" s="8"/>
      <c r="AF189" s="49">
        <v>1</v>
      </c>
      <c r="AG189" s="49">
        <v>1</v>
      </c>
      <c r="AH189" s="49">
        <v>1</v>
      </c>
      <c r="AI189" s="49">
        <v>1</v>
      </c>
      <c r="AJ189" s="49">
        <v>1</v>
      </c>
      <c r="AK189" s="49"/>
      <c r="AL189" s="8"/>
      <c r="AM189" s="49"/>
      <c r="AN189" s="49"/>
      <c r="AO189" s="49"/>
      <c r="AP189" s="49"/>
      <c r="AQ189" s="49"/>
      <c r="AR189" s="49">
        <v>1</v>
      </c>
      <c r="AS189" s="55"/>
    </row>
    <row r="190" spans="1:45" x14ac:dyDescent="0.3">
      <c r="A190" s="125" t="s">
        <v>58</v>
      </c>
      <c r="B190" s="126"/>
      <c r="C190" s="127"/>
      <c r="D190" s="50">
        <v>0.25138888888888888</v>
      </c>
      <c r="E190" s="50">
        <v>0.22222222222222221</v>
      </c>
      <c r="F190" s="50">
        <v>4.4444444444444446E-2</v>
      </c>
      <c r="G190" s="50"/>
      <c r="H190" s="50">
        <v>0.24861111111111112</v>
      </c>
      <c r="I190" s="50">
        <v>0.29583333333333334</v>
      </c>
      <c r="J190" s="8"/>
      <c r="K190" s="49">
        <v>3</v>
      </c>
      <c r="L190" s="49">
        <v>10</v>
      </c>
      <c r="M190" s="49">
        <v>2</v>
      </c>
      <c r="N190" s="49"/>
      <c r="O190" s="49">
        <v>4</v>
      </c>
      <c r="P190" s="49">
        <v>5</v>
      </c>
      <c r="Q190" s="8"/>
      <c r="R190" s="49">
        <v>24</v>
      </c>
      <c r="S190" s="49">
        <v>30</v>
      </c>
      <c r="T190" s="49">
        <v>7</v>
      </c>
      <c r="U190" s="49"/>
      <c r="V190" s="49">
        <v>44</v>
      </c>
      <c r="W190" s="49">
        <v>40</v>
      </c>
      <c r="X190" s="8"/>
      <c r="Y190" s="50">
        <v>8.5416666666666655E-2</v>
      </c>
      <c r="Z190" s="50">
        <v>0.13472222222222222</v>
      </c>
      <c r="AA190" s="50">
        <v>1.2499999999999999E-2</v>
      </c>
      <c r="AB190" s="50"/>
      <c r="AC190" s="50">
        <v>0.1388888888888889</v>
      </c>
      <c r="AD190" s="50">
        <v>0.13263888888888889</v>
      </c>
      <c r="AE190" s="8"/>
      <c r="AF190" s="49">
        <v>1</v>
      </c>
      <c r="AG190" s="49">
        <v>1</v>
      </c>
      <c r="AH190" s="49">
        <v>1</v>
      </c>
      <c r="AI190" s="49"/>
      <c r="AJ190" s="49">
        <v>1</v>
      </c>
      <c r="AK190" s="49">
        <v>1</v>
      </c>
      <c r="AL190" s="8"/>
      <c r="AM190" s="49"/>
      <c r="AN190" s="49"/>
      <c r="AO190" s="49"/>
      <c r="AP190" s="49"/>
      <c r="AQ190" s="49"/>
      <c r="AR190" s="49">
        <v>6</v>
      </c>
      <c r="AS190" s="55"/>
    </row>
    <row r="191" spans="1:45" x14ac:dyDescent="0.3">
      <c r="A191" s="125" t="s">
        <v>63</v>
      </c>
      <c r="B191" s="126"/>
      <c r="C191" s="127"/>
      <c r="D191" s="50"/>
      <c r="E191" s="50">
        <v>0.23124999999999998</v>
      </c>
      <c r="F191" s="50">
        <v>0.2673611111111111</v>
      </c>
      <c r="G191" s="50">
        <v>0.23958333333333334</v>
      </c>
      <c r="H191" s="50">
        <v>0.24861111111111112</v>
      </c>
      <c r="I191" s="50">
        <v>0.28819444444444448</v>
      </c>
      <c r="J191" s="8"/>
      <c r="K191" s="49"/>
      <c r="L191" s="49">
        <v>1</v>
      </c>
      <c r="M191" s="49">
        <v>0</v>
      </c>
      <c r="N191" s="49">
        <v>1</v>
      </c>
      <c r="O191" s="49">
        <v>3</v>
      </c>
      <c r="P191" s="49">
        <v>1</v>
      </c>
      <c r="Q191" s="8"/>
      <c r="R191" s="49"/>
      <c r="S191" s="49">
        <v>43</v>
      </c>
      <c r="T191" s="49">
        <v>66</v>
      </c>
      <c r="U191" s="49">
        <v>45</v>
      </c>
      <c r="V191" s="49">
        <v>42</v>
      </c>
      <c r="W191" s="49">
        <v>23</v>
      </c>
      <c r="X191" s="8"/>
      <c r="Y191" s="50"/>
      <c r="Z191" s="50">
        <v>6.3194444444444442E-2</v>
      </c>
      <c r="AA191" s="50">
        <v>6.6666666666666666E-2</v>
      </c>
      <c r="AB191" s="50">
        <v>7.9166666666666663E-2</v>
      </c>
      <c r="AC191" s="50">
        <v>4.6527777777777779E-2</v>
      </c>
      <c r="AD191" s="50">
        <v>2.361111111111111E-2</v>
      </c>
      <c r="AE191" s="8"/>
      <c r="AF191" s="49">
        <v>0</v>
      </c>
      <c r="AG191" s="49">
        <v>1</v>
      </c>
      <c r="AH191" s="49">
        <v>1</v>
      </c>
      <c r="AI191" s="49">
        <v>1</v>
      </c>
      <c r="AJ191" s="49">
        <v>0.75</v>
      </c>
      <c r="AK191" s="49">
        <v>1</v>
      </c>
      <c r="AL191" s="8"/>
      <c r="AM191" s="49"/>
      <c r="AN191" s="49"/>
      <c r="AO191" s="49"/>
      <c r="AP191" s="49"/>
      <c r="AQ191" s="49"/>
      <c r="AR191" s="49">
        <v>1</v>
      </c>
      <c r="AS191" s="55"/>
    </row>
    <row r="192" spans="1:45" x14ac:dyDescent="0.3">
      <c r="A192" s="125"/>
      <c r="B192" s="126"/>
      <c r="C192" s="127"/>
      <c r="D192" s="50"/>
      <c r="E192" s="50"/>
      <c r="F192" s="50"/>
      <c r="G192" s="50"/>
      <c r="H192" s="50"/>
      <c r="I192" s="50"/>
      <c r="J192" s="8"/>
      <c r="K192" s="49"/>
      <c r="L192" s="49"/>
      <c r="M192" s="49"/>
      <c r="N192" s="49"/>
      <c r="O192" s="49"/>
      <c r="P192" s="49"/>
      <c r="Q192" s="8"/>
      <c r="R192" s="49"/>
      <c r="S192" s="49"/>
      <c r="T192" s="49"/>
      <c r="U192" s="49"/>
      <c r="V192" s="49"/>
      <c r="W192" s="49"/>
      <c r="X192" s="8"/>
      <c r="Y192" s="50"/>
      <c r="Z192" s="50"/>
      <c r="AA192" s="50"/>
      <c r="AB192" s="50"/>
      <c r="AC192" s="50"/>
      <c r="AD192" s="50"/>
      <c r="AE192" s="8"/>
      <c r="AF192" s="49"/>
      <c r="AG192" s="49"/>
      <c r="AH192" s="49"/>
      <c r="AI192" s="49"/>
      <c r="AJ192" s="49"/>
      <c r="AK192" s="49"/>
      <c r="AL192" s="8"/>
      <c r="AM192" s="49"/>
      <c r="AN192" s="49"/>
      <c r="AO192" s="49"/>
      <c r="AP192" s="49"/>
      <c r="AQ192" s="49"/>
      <c r="AR192" s="49"/>
      <c r="AS192" s="55"/>
    </row>
    <row r="193" spans="1:45" x14ac:dyDescent="0.3">
      <c r="A193" s="125"/>
      <c r="B193" s="126"/>
      <c r="C193" s="127"/>
      <c r="D193" s="50"/>
      <c r="E193" s="50"/>
      <c r="F193" s="50"/>
      <c r="G193" s="50"/>
      <c r="H193" s="50"/>
      <c r="I193" s="50"/>
      <c r="J193" s="8"/>
      <c r="K193" s="49"/>
      <c r="L193" s="49"/>
      <c r="M193" s="49"/>
      <c r="N193" s="49"/>
      <c r="O193" s="49"/>
      <c r="P193" s="49"/>
      <c r="Q193" s="8"/>
      <c r="R193" s="49"/>
      <c r="S193" s="49"/>
      <c r="T193" s="49"/>
      <c r="U193" s="49"/>
      <c r="V193" s="49"/>
      <c r="W193" s="49"/>
      <c r="X193" s="8"/>
      <c r="Y193" s="50"/>
      <c r="Z193" s="50"/>
      <c r="AA193" s="50"/>
      <c r="AB193" s="50"/>
      <c r="AC193" s="50"/>
      <c r="AD193" s="50"/>
      <c r="AE193" s="8"/>
      <c r="AF193" s="49"/>
      <c r="AG193" s="49"/>
      <c r="AH193" s="49"/>
      <c r="AI193" s="49"/>
      <c r="AJ193" s="49"/>
      <c r="AK193" s="49"/>
      <c r="AL193" s="8"/>
      <c r="AM193" s="49"/>
      <c r="AN193" s="49"/>
      <c r="AO193" s="49"/>
      <c r="AP193" s="49"/>
      <c r="AQ193" s="49"/>
      <c r="AR193" s="49"/>
      <c r="AS193" s="55"/>
    </row>
    <row r="194" spans="1:45" x14ac:dyDescent="0.3">
      <c r="A194" s="125"/>
      <c r="B194" s="126"/>
      <c r="C194" s="127"/>
      <c r="D194" s="50"/>
      <c r="E194" s="50"/>
      <c r="F194" s="50"/>
      <c r="G194" s="50"/>
      <c r="H194" s="50"/>
      <c r="I194" s="50"/>
      <c r="J194" s="8"/>
      <c r="K194" s="49"/>
      <c r="L194" s="49"/>
      <c r="M194" s="49"/>
      <c r="N194" s="49"/>
      <c r="O194" s="49"/>
      <c r="P194" s="49"/>
      <c r="Q194" s="8"/>
      <c r="R194" s="49"/>
      <c r="S194" s="49"/>
      <c r="T194" s="49"/>
      <c r="U194" s="49"/>
      <c r="V194" s="49"/>
      <c r="W194" s="49"/>
      <c r="X194" s="8"/>
      <c r="Y194" s="50"/>
      <c r="Z194" s="50"/>
      <c r="AA194" s="50"/>
      <c r="AB194" s="50"/>
      <c r="AC194" s="50"/>
      <c r="AD194" s="50"/>
      <c r="AE194" s="8"/>
      <c r="AF194" s="49"/>
      <c r="AG194" s="49"/>
      <c r="AH194" s="49"/>
      <c r="AI194" s="49"/>
      <c r="AJ194" s="49"/>
      <c r="AK194" s="49"/>
      <c r="AL194" s="8"/>
      <c r="AM194" s="49"/>
      <c r="AN194" s="49"/>
      <c r="AO194" s="49"/>
      <c r="AP194" s="49"/>
      <c r="AQ194" s="49"/>
      <c r="AR194" s="49"/>
      <c r="AS194" s="55"/>
    </row>
    <row r="195" spans="1:45" x14ac:dyDescent="0.3">
      <c r="A195" s="125"/>
      <c r="B195" s="126"/>
      <c r="C195" s="127"/>
      <c r="D195" s="50"/>
      <c r="E195" s="50"/>
      <c r="F195" s="50"/>
      <c r="G195" s="50"/>
      <c r="H195" s="50"/>
      <c r="I195" s="50"/>
      <c r="J195" s="8"/>
      <c r="K195" s="49"/>
      <c r="L195" s="49"/>
      <c r="M195" s="49"/>
      <c r="N195" s="49"/>
      <c r="O195" s="49"/>
      <c r="P195" s="49"/>
      <c r="Q195" s="8"/>
      <c r="R195" s="49"/>
      <c r="S195" s="49"/>
      <c r="T195" s="49"/>
      <c r="U195" s="49"/>
      <c r="V195" s="49"/>
      <c r="W195" s="49"/>
      <c r="X195" s="8"/>
      <c r="Y195" s="50"/>
      <c r="Z195" s="50"/>
      <c r="AA195" s="50"/>
      <c r="AB195" s="50"/>
      <c r="AC195" s="50"/>
      <c r="AD195" s="50"/>
      <c r="AE195" s="8"/>
      <c r="AF195" s="49"/>
      <c r="AG195" s="49"/>
      <c r="AH195" s="49"/>
      <c r="AI195" s="49"/>
      <c r="AJ195" s="49"/>
      <c r="AK195" s="49"/>
      <c r="AL195" s="8"/>
      <c r="AM195" s="49"/>
      <c r="AN195" s="49"/>
      <c r="AO195" s="49"/>
      <c r="AP195" s="49"/>
      <c r="AQ195" s="49"/>
      <c r="AR195" s="49"/>
      <c r="AS195" s="55"/>
    </row>
    <row r="196" spans="1:45" x14ac:dyDescent="0.3">
      <c r="A196" s="125"/>
      <c r="B196" s="126"/>
      <c r="C196" s="127"/>
      <c r="D196" s="50"/>
      <c r="E196" s="50"/>
      <c r="F196" s="50"/>
      <c r="G196" s="50"/>
      <c r="H196" s="50"/>
      <c r="I196" s="50"/>
      <c r="J196" s="8"/>
      <c r="K196" s="49"/>
      <c r="L196" s="49"/>
      <c r="M196" s="49"/>
      <c r="N196" s="49"/>
      <c r="O196" s="49"/>
      <c r="P196" s="49"/>
      <c r="Q196" s="8"/>
      <c r="R196" s="49"/>
      <c r="S196" s="49"/>
      <c r="T196" s="49"/>
      <c r="U196" s="49"/>
      <c r="V196" s="49"/>
      <c r="W196" s="49"/>
      <c r="X196" s="8"/>
      <c r="Y196" s="50"/>
      <c r="Z196" s="50"/>
      <c r="AA196" s="50"/>
      <c r="AB196" s="50"/>
      <c r="AC196" s="50"/>
      <c r="AD196" s="50"/>
      <c r="AE196" s="8"/>
      <c r="AF196" s="49"/>
      <c r="AG196" s="49"/>
      <c r="AH196" s="49"/>
      <c r="AI196" s="49"/>
      <c r="AJ196" s="49"/>
      <c r="AK196" s="49"/>
      <c r="AL196" s="8"/>
      <c r="AM196" s="49"/>
      <c r="AN196" s="49"/>
      <c r="AO196" s="49"/>
      <c r="AP196" s="49"/>
      <c r="AQ196" s="49"/>
      <c r="AR196" s="49"/>
      <c r="AS196" s="55"/>
    </row>
    <row r="197" spans="1:45" x14ac:dyDescent="0.3">
      <c r="A197" s="125"/>
      <c r="B197" s="126"/>
      <c r="C197" s="127"/>
      <c r="D197" s="50"/>
      <c r="E197" s="50"/>
      <c r="F197" s="50"/>
      <c r="G197" s="50"/>
      <c r="H197" s="50"/>
      <c r="I197" s="50"/>
      <c r="J197" s="8"/>
      <c r="K197" s="49"/>
      <c r="L197" s="49"/>
      <c r="M197" s="49"/>
      <c r="N197" s="49"/>
      <c r="O197" s="49"/>
      <c r="P197" s="49"/>
      <c r="Q197" s="8"/>
      <c r="R197" s="49"/>
      <c r="S197" s="49"/>
      <c r="T197" s="49"/>
      <c r="U197" s="49"/>
      <c r="V197" s="49"/>
      <c r="W197" s="49"/>
      <c r="X197" s="8"/>
      <c r="Y197" s="50"/>
      <c r="Z197" s="50"/>
      <c r="AA197" s="50"/>
      <c r="AB197" s="50"/>
      <c r="AC197" s="50"/>
      <c r="AD197" s="50"/>
      <c r="AE197" s="8"/>
      <c r="AF197" s="49"/>
      <c r="AG197" s="49"/>
      <c r="AH197" s="49"/>
      <c r="AI197" s="49"/>
      <c r="AJ197" s="49"/>
      <c r="AK197" s="49"/>
      <c r="AL197" s="8"/>
      <c r="AM197" s="49"/>
      <c r="AN197" s="49"/>
      <c r="AO197" s="49"/>
      <c r="AP197" s="49"/>
      <c r="AQ197" s="49"/>
      <c r="AR197" s="49"/>
      <c r="AS197" s="55"/>
    </row>
    <row r="198" spans="1:45" x14ac:dyDescent="0.3">
      <c r="A198" s="122"/>
      <c r="B198" s="123"/>
      <c r="C198" s="123"/>
      <c r="D198" s="57"/>
      <c r="E198" s="8"/>
      <c r="F198" s="8"/>
      <c r="G198" s="5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57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55"/>
    </row>
    <row r="199" spans="1:45" x14ac:dyDescent="0.3">
      <c r="A199" s="125" t="s">
        <v>13</v>
      </c>
      <c r="B199" s="126"/>
      <c r="C199" s="127"/>
      <c r="D199" s="112">
        <f t="shared" ref="D199:I199" si="46">IFERROR((SUM(D178:D197)/AF199),"")</f>
        <v>0.19696969696969699</v>
      </c>
      <c r="E199" s="112">
        <f t="shared" si="46"/>
        <v>0.19259259259259259</v>
      </c>
      <c r="F199" s="112">
        <f t="shared" si="46"/>
        <v>0.18310185185185182</v>
      </c>
      <c r="G199" s="112">
        <f t="shared" si="46"/>
        <v>0.22381944444444449</v>
      </c>
      <c r="H199" s="112">
        <f t="shared" si="46"/>
        <v>0.20272435897435892</v>
      </c>
      <c r="I199" s="112">
        <f t="shared" si="46"/>
        <v>0.26527777777777778</v>
      </c>
      <c r="J199" s="113"/>
      <c r="K199" s="112">
        <f t="shared" ref="K199:P199" si="47">IFERROR((SUM(K178:K197)/AF199),"")</f>
        <v>3</v>
      </c>
      <c r="L199" s="112">
        <f t="shared" si="47"/>
        <v>2.2962962962962963</v>
      </c>
      <c r="M199" s="112">
        <f t="shared" si="47"/>
        <v>2.1666666666666665</v>
      </c>
      <c r="N199" s="112">
        <f t="shared" si="47"/>
        <v>3.4</v>
      </c>
      <c r="O199" s="112">
        <f t="shared" si="47"/>
        <v>3.4615384615384617</v>
      </c>
      <c r="P199" s="112">
        <f t="shared" si="47"/>
        <v>2.4</v>
      </c>
      <c r="Q199" s="113"/>
      <c r="R199" s="112">
        <f t="shared" ref="R199:W199" si="48">IFERROR((SUM(R178:R197)/AF199),"")</f>
        <v>32.363636363636367</v>
      </c>
      <c r="S199" s="112">
        <f t="shared" si="48"/>
        <v>35.925925925925924</v>
      </c>
      <c r="T199" s="112">
        <f t="shared" si="48"/>
        <v>38.75</v>
      </c>
      <c r="U199" s="112">
        <f t="shared" si="48"/>
        <v>42.9</v>
      </c>
      <c r="V199" s="112">
        <f t="shared" si="48"/>
        <v>43.153846153846153</v>
      </c>
      <c r="W199" s="112">
        <f t="shared" si="48"/>
        <v>34.799999999999997</v>
      </c>
      <c r="X199" s="113"/>
      <c r="Y199" s="112">
        <f>IFERROR((SUM(Y178:Y197)/AF199),"")</f>
        <v>8.6742424242424246E-2</v>
      </c>
      <c r="Z199" s="112">
        <f>IFERROR((SUM(Z178:Z197)/AG199),"")</f>
        <v>0.10910493827160492</v>
      </c>
      <c r="AA199" s="112">
        <f t="shared" ref="AA199" si="49">IFERROR((SUM(AA178:AA197)/AH199),"")</f>
        <v>9.8958333333333329E-2</v>
      </c>
      <c r="AB199" s="112">
        <f>IFERROR((SUM(AB178:AB197)/AI199),"")</f>
        <v>0.10770833333333334</v>
      </c>
      <c r="AC199" s="112">
        <f>IFERROR((SUM(AC178:AC197)/AJ199),"")</f>
        <v>0.10288461538461538</v>
      </c>
      <c r="AD199" s="112">
        <f>IFERROR((SUM(AD178:AD197)/AK199),"")</f>
        <v>7.194444444444445E-2</v>
      </c>
      <c r="AE199" s="113"/>
      <c r="AF199" s="112">
        <f>IF(SUM(AF178:AF197)=0,"",SUM(AF178:AF197))</f>
        <v>11</v>
      </c>
      <c r="AG199" s="112">
        <f>IF(SUM(AG178:AG197)=0,"",SUM(AG178:AG197))</f>
        <v>13.5</v>
      </c>
      <c r="AH199" s="112">
        <f t="shared" ref="AH199" si="50">IF(SUM(AH178:AH197)=0,"",SUM(AH178:AH197))</f>
        <v>12</v>
      </c>
      <c r="AI199" s="112">
        <f>IF(SUM(AI178:AI197)=0,"",SUM(AI178:AI197))</f>
        <v>10</v>
      </c>
      <c r="AJ199" s="112">
        <f>IF(SUM(AJ178:AJ197)=0,"",SUM(AJ178:AJ197))</f>
        <v>13</v>
      </c>
      <c r="AK199" s="112">
        <f>IF(SUM(AK178:AK197)=0,"",SUM(AK178:AK197))</f>
        <v>2.5</v>
      </c>
      <c r="AL199" s="113"/>
      <c r="AM199" s="112" t="str">
        <f>IF(SUM(AM178:AM197)=0,"",SUM(AM178:AM197))</f>
        <v/>
      </c>
      <c r="AN199" s="112" t="str">
        <f t="shared" ref="AN199" si="51">IF(SUM(AN178:AN197)=0,"",SUM(AN178:AN197))</f>
        <v/>
      </c>
      <c r="AO199" s="112" t="str">
        <f>IF(SUM(AO178:AO197)=0,"",SUM(AO178:AO197))</f>
        <v/>
      </c>
      <c r="AP199" s="112" t="str">
        <f t="shared" ref="AP199" si="52">IF(SUM(AP178:AP197)=0,"",SUM(AP178:AP197))</f>
        <v/>
      </c>
      <c r="AQ199" s="112" t="str">
        <f>IF(SUM(AQ178:AQ197)=0,"",SUM(AQ178:AQ197))</f>
        <v/>
      </c>
      <c r="AR199" s="112">
        <f t="shared" ref="AR199" si="53">IF(SUM(AR178:AR197)=0,"",SUM(AR178:AR197))</f>
        <v>35</v>
      </c>
      <c r="AS199" s="55"/>
    </row>
    <row r="200" spans="1:45" ht="21.6" thickBot="1" x14ac:dyDescent="0.35">
      <c r="A200" s="102"/>
      <c r="B200" s="103"/>
      <c r="C200" s="103"/>
      <c r="D200" s="61"/>
      <c r="E200" s="61"/>
      <c r="F200" s="61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2"/>
    </row>
    <row r="203" spans="1:45" ht="21.6" thickBot="1" x14ac:dyDescent="0.45"/>
    <row r="204" spans="1:45" ht="14.4" customHeight="1" x14ac:dyDescent="0.3">
      <c r="A204" s="128" t="s">
        <v>64</v>
      </c>
      <c r="B204" s="129"/>
      <c r="C204" s="129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4"/>
    </row>
    <row r="205" spans="1:45" ht="21" customHeight="1" x14ac:dyDescent="0.3">
      <c r="A205" s="130"/>
      <c r="B205" s="131"/>
      <c r="C205" s="131"/>
      <c r="D205" s="134" t="s">
        <v>0</v>
      </c>
      <c r="E205" s="126"/>
      <c r="F205" s="126"/>
      <c r="G205" s="126"/>
      <c r="H205" s="126"/>
      <c r="I205" s="127"/>
      <c r="J205" s="123"/>
      <c r="K205" s="134" t="s">
        <v>1</v>
      </c>
      <c r="L205" s="126"/>
      <c r="M205" s="126"/>
      <c r="N205" s="126"/>
      <c r="O205" s="126"/>
      <c r="P205" s="127"/>
      <c r="Q205" s="123"/>
      <c r="R205" s="134" t="s">
        <v>2</v>
      </c>
      <c r="S205" s="126"/>
      <c r="T205" s="126"/>
      <c r="U205" s="126"/>
      <c r="V205" s="126"/>
      <c r="W205" s="127"/>
      <c r="X205" s="123"/>
      <c r="Y205" s="134" t="s">
        <v>3</v>
      </c>
      <c r="Z205" s="126"/>
      <c r="AA205" s="126"/>
      <c r="AB205" s="126"/>
      <c r="AC205" s="126"/>
      <c r="AD205" s="127"/>
      <c r="AE205" s="123"/>
      <c r="AF205" s="134" t="s">
        <v>4</v>
      </c>
      <c r="AG205" s="126"/>
      <c r="AH205" s="126"/>
      <c r="AI205" s="126"/>
      <c r="AJ205" s="126"/>
      <c r="AK205" s="127"/>
      <c r="AL205" s="8"/>
      <c r="AM205" s="134" t="s">
        <v>5</v>
      </c>
      <c r="AN205" s="126"/>
      <c r="AO205" s="126"/>
      <c r="AP205" s="126"/>
      <c r="AQ205" s="126"/>
      <c r="AR205" s="127"/>
      <c r="AS205" s="55"/>
    </row>
    <row r="206" spans="1:45" ht="14.4" customHeight="1" x14ac:dyDescent="0.3">
      <c r="A206" s="132"/>
      <c r="B206" s="133"/>
      <c r="C206" s="133"/>
      <c r="D206" s="99" t="s">
        <v>6</v>
      </c>
      <c r="E206" s="49" t="s">
        <v>7</v>
      </c>
      <c r="F206" s="49" t="s">
        <v>8</v>
      </c>
      <c r="G206" s="49" t="s">
        <v>9</v>
      </c>
      <c r="H206" s="49" t="s">
        <v>10</v>
      </c>
      <c r="I206" s="49" t="s">
        <v>11</v>
      </c>
      <c r="J206" s="8"/>
      <c r="K206" s="99" t="s">
        <v>6</v>
      </c>
      <c r="L206" s="49" t="s">
        <v>7</v>
      </c>
      <c r="M206" s="49" t="s">
        <v>8</v>
      </c>
      <c r="N206" s="49" t="s">
        <v>9</v>
      </c>
      <c r="O206" s="49" t="s">
        <v>10</v>
      </c>
      <c r="P206" s="49" t="s">
        <v>11</v>
      </c>
      <c r="Q206" s="8"/>
      <c r="R206" s="99" t="s">
        <v>6</v>
      </c>
      <c r="S206" s="49" t="s">
        <v>7</v>
      </c>
      <c r="T206" s="49" t="s">
        <v>8</v>
      </c>
      <c r="U206" s="49" t="s">
        <v>9</v>
      </c>
      <c r="V206" s="49" t="s">
        <v>10</v>
      </c>
      <c r="W206" s="49" t="s">
        <v>11</v>
      </c>
      <c r="X206" s="8"/>
      <c r="Y206" s="99" t="s">
        <v>6</v>
      </c>
      <c r="Z206" s="49" t="s">
        <v>7</v>
      </c>
      <c r="AA206" s="49" t="s">
        <v>8</v>
      </c>
      <c r="AB206" s="49" t="s">
        <v>9</v>
      </c>
      <c r="AC206" s="49" t="s">
        <v>10</v>
      </c>
      <c r="AD206" s="49" t="s">
        <v>11</v>
      </c>
      <c r="AE206" s="8"/>
      <c r="AF206" s="99" t="s">
        <v>6</v>
      </c>
      <c r="AG206" s="49" t="s">
        <v>7</v>
      </c>
      <c r="AH206" s="49" t="s">
        <v>8</v>
      </c>
      <c r="AI206" s="49" t="s">
        <v>9</v>
      </c>
      <c r="AJ206" s="49" t="s">
        <v>10</v>
      </c>
      <c r="AK206" s="49" t="s">
        <v>11</v>
      </c>
      <c r="AL206" s="8"/>
      <c r="AM206" s="99" t="s">
        <v>12</v>
      </c>
      <c r="AN206" s="49" t="s">
        <v>7</v>
      </c>
      <c r="AO206" s="49" t="s">
        <v>8</v>
      </c>
      <c r="AP206" s="49" t="s">
        <v>9</v>
      </c>
      <c r="AQ206" s="49" t="s">
        <v>10</v>
      </c>
      <c r="AR206" s="49" t="s">
        <v>11</v>
      </c>
      <c r="AS206" s="55"/>
    </row>
    <row r="207" spans="1:45" x14ac:dyDescent="0.3">
      <c r="A207" s="125" t="s">
        <v>43</v>
      </c>
      <c r="B207" s="126"/>
      <c r="C207" s="127"/>
      <c r="D207" s="50">
        <v>0.24166666666666667</v>
      </c>
      <c r="E207" s="50">
        <v>0.20694444444444446</v>
      </c>
      <c r="F207" s="50">
        <v>0.20277777777777781</v>
      </c>
      <c r="G207" s="50">
        <v>0.24374999999999999</v>
      </c>
      <c r="H207" s="50">
        <v>0.19999999999999998</v>
      </c>
      <c r="I207" s="50"/>
      <c r="J207" s="8"/>
      <c r="K207" s="49">
        <v>2</v>
      </c>
      <c r="L207" s="49">
        <v>1</v>
      </c>
      <c r="M207" s="49">
        <v>2</v>
      </c>
      <c r="N207" s="49">
        <v>3</v>
      </c>
      <c r="O207" s="49">
        <v>0</v>
      </c>
      <c r="P207" s="49"/>
      <c r="Q207" s="8"/>
      <c r="R207" s="49">
        <v>52</v>
      </c>
      <c r="S207" s="49">
        <v>38</v>
      </c>
      <c r="T207" s="49">
        <v>35</v>
      </c>
      <c r="U207" s="49">
        <v>28</v>
      </c>
      <c r="V207" s="49">
        <v>44</v>
      </c>
      <c r="W207" s="49"/>
      <c r="X207" s="8"/>
      <c r="Y207" s="50">
        <v>8.5416666666666655E-2</v>
      </c>
      <c r="Z207" s="50">
        <v>9.1666666666666674E-2</v>
      </c>
      <c r="AA207" s="50">
        <v>0.10208333333333335</v>
      </c>
      <c r="AB207" s="50">
        <v>0.13194444444444445</v>
      </c>
      <c r="AC207" s="50">
        <v>7.5694444444444439E-2</v>
      </c>
      <c r="AD207" s="50"/>
      <c r="AE207" s="8"/>
      <c r="AF207" s="49">
        <v>1</v>
      </c>
      <c r="AG207" s="49">
        <v>1</v>
      </c>
      <c r="AH207" s="49">
        <v>1</v>
      </c>
      <c r="AI207" s="49">
        <v>1</v>
      </c>
      <c r="AJ207" s="49">
        <v>1</v>
      </c>
      <c r="AK207" s="49"/>
      <c r="AL207" s="8"/>
      <c r="AM207" s="49"/>
      <c r="AN207" s="49"/>
      <c r="AO207" s="49"/>
      <c r="AP207" s="49"/>
      <c r="AQ207" s="49"/>
      <c r="AR207" s="49"/>
      <c r="AS207" s="55"/>
    </row>
    <row r="208" spans="1:45" x14ac:dyDescent="0.3">
      <c r="A208" s="125" t="s">
        <v>44</v>
      </c>
      <c r="B208" s="126"/>
      <c r="C208" s="127"/>
      <c r="D208" s="50">
        <v>0.23472222222222219</v>
      </c>
      <c r="E208" s="50"/>
      <c r="F208" s="50">
        <v>0.21527777777777779</v>
      </c>
      <c r="G208" s="50">
        <v>0.1986111111111111</v>
      </c>
      <c r="H208" s="50">
        <v>0.20069444444444443</v>
      </c>
      <c r="I208" s="50">
        <v>8.5416666666666655E-2</v>
      </c>
      <c r="J208" s="8"/>
      <c r="K208" s="49">
        <v>7</v>
      </c>
      <c r="L208" s="49"/>
      <c r="M208" s="49">
        <v>3</v>
      </c>
      <c r="N208" s="49">
        <v>1</v>
      </c>
      <c r="O208" s="49">
        <v>3</v>
      </c>
      <c r="P208" s="49">
        <v>1</v>
      </c>
      <c r="Q208" s="8"/>
      <c r="R208" s="49">
        <v>55</v>
      </c>
      <c r="S208" s="49"/>
      <c r="T208" s="49">
        <v>51</v>
      </c>
      <c r="U208" s="49">
        <v>38</v>
      </c>
      <c r="V208" s="49">
        <v>44</v>
      </c>
      <c r="W208" s="49">
        <v>51</v>
      </c>
      <c r="X208" s="8"/>
      <c r="Y208" s="50">
        <v>0.1076388888888889</v>
      </c>
      <c r="Z208" s="50"/>
      <c r="AA208" s="50">
        <v>9.4444444444444442E-2</v>
      </c>
      <c r="AB208" s="50">
        <v>8.0555555555555561E-2</v>
      </c>
      <c r="AC208" s="50">
        <v>8.5416666666666655E-2</v>
      </c>
      <c r="AD208" s="50">
        <v>4.9305555555555554E-2</v>
      </c>
      <c r="AE208" s="8"/>
      <c r="AF208" s="49">
        <v>1</v>
      </c>
      <c r="AG208" s="49"/>
      <c r="AH208" s="49">
        <v>1</v>
      </c>
      <c r="AI208" s="49">
        <v>1</v>
      </c>
      <c r="AJ208" s="49">
        <v>1</v>
      </c>
      <c r="AK208" s="49">
        <v>0.5</v>
      </c>
      <c r="AL208" s="8"/>
      <c r="AM208" s="49"/>
      <c r="AN208" s="49"/>
      <c r="AO208" s="49"/>
      <c r="AP208" s="49"/>
      <c r="AQ208" s="49"/>
      <c r="AR208" s="49"/>
      <c r="AS208" s="55"/>
    </row>
    <row r="209" spans="1:45" x14ac:dyDescent="0.3">
      <c r="A209" s="125" t="s">
        <v>45</v>
      </c>
      <c r="B209" s="126"/>
      <c r="C209" s="127"/>
      <c r="D209" s="50"/>
      <c r="E209" s="50">
        <v>0.19166666666666665</v>
      </c>
      <c r="F209" s="50">
        <v>0.13958333333333334</v>
      </c>
      <c r="G209" s="50">
        <v>0.23402777777777781</v>
      </c>
      <c r="H209" s="50">
        <v>0.14583333333333334</v>
      </c>
      <c r="I209" s="50">
        <v>0.16388888888888889</v>
      </c>
      <c r="J209" s="8"/>
      <c r="K209" s="49"/>
      <c r="L209" s="49">
        <v>5</v>
      </c>
      <c r="M209" s="49">
        <v>6</v>
      </c>
      <c r="N209" s="49">
        <v>4</v>
      </c>
      <c r="O209" s="49">
        <v>4</v>
      </c>
      <c r="P209" s="49">
        <v>2</v>
      </c>
      <c r="Q209" s="8"/>
      <c r="R209" s="49"/>
      <c r="S209" s="49">
        <v>18</v>
      </c>
      <c r="T209" s="49">
        <v>35</v>
      </c>
      <c r="U209" s="49">
        <v>60</v>
      </c>
      <c r="V209" s="49">
        <v>32</v>
      </c>
      <c r="W209" s="49">
        <v>27</v>
      </c>
      <c r="X209" s="8"/>
      <c r="Y209" s="50"/>
      <c r="Z209" s="50">
        <v>0.1173611111111111</v>
      </c>
      <c r="AA209" s="50">
        <v>7.9861111111111105E-2</v>
      </c>
      <c r="AB209" s="50">
        <v>0.10833333333333334</v>
      </c>
      <c r="AC209" s="50">
        <v>6.1111111111111116E-2</v>
      </c>
      <c r="AD209" s="50">
        <v>6.805555555555555E-2</v>
      </c>
      <c r="AE209" s="8"/>
      <c r="AF209" s="49"/>
      <c r="AG209" s="49">
        <v>1</v>
      </c>
      <c r="AH209" s="49">
        <v>1</v>
      </c>
      <c r="AI209" s="49">
        <v>1</v>
      </c>
      <c r="AJ209" s="49">
        <v>1</v>
      </c>
      <c r="AK209" s="49">
        <v>0.75</v>
      </c>
      <c r="AL209" s="8"/>
      <c r="AM209" s="49"/>
      <c r="AN209" s="49">
        <v>1</v>
      </c>
      <c r="AO209" s="49"/>
      <c r="AP209" s="49">
        <v>1</v>
      </c>
      <c r="AQ209" s="49">
        <v>1</v>
      </c>
      <c r="AR209" s="49">
        <v>1</v>
      </c>
      <c r="AS209" s="55"/>
    </row>
    <row r="210" spans="1:45" x14ac:dyDescent="0.3">
      <c r="A210" s="125" t="s">
        <v>47</v>
      </c>
      <c r="B210" s="126"/>
      <c r="C210" s="127"/>
      <c r="D210" s="50">
        <v>0.19305555555555554</v>
      </c>
      <c r="E210" s="50">
        <v>0.17013888888888887</v>
      </c>
      <c r="F210" s="50">
        <v>0.21527777777777779</v>
      </c>
      <c r="G210" s="50">
        <v>0.21875</v>
      </c>
      <c r="H210" s="50">
        <v>0.17152777777777775</v>
      </c>
      <c r="I210" s="50"/>
      <c r="J210" s="8"/>
      <c r="K210" s="49">
        <v>3</v>
      </c>
      <c r="L210" s="49">
        <v>2</v>
      </c>
      <c r="M210" s="49">
        <v>1</v>
      </c>
      <c r="N210" s="49">
        <v>4</v>
      </c>
      <c r="O210" s="49">
        <v>2</v>
      </c>
      <c r="P210" s="49"/>
      <c r="Q210" s="8"/>
      <c r="R210" s="49">
        <v>12</v>
      </c>
      <c r="S210" s="49">
        <v>20</v>
      </c>
      <c r="T210" s="49">
        <v>30</v>
      </c>
      <c r="U210" s="49">
        <v>17</v>
      </c>
      <c r="V210" s="49">
        <v>30</v>
      </c>
      <c r="W210" s="49"/>
      <c r="X210" s="8"/>
      <c r="Y210" s="50">
        <v>0.13958333333333334</v>
      </c>
      <c r="Z210" s="50">
        <v>9.9999999999999992E-2</v>
      </c>
      <c r="AA210" s="50">
        <v>0.10972222222222222</v>
      </c>
      <c r="AB210" s="50">
        <v>0.13402777777777777</v>
      </c>
      <c r="AC210" s="50">
        <v>9.7222222222222224E-2</v>
      </c>
      <c r="AD210" s="50"/>
      <c r="AE210" s="8"/>
      <c r="AF210" s="49">
        <v>0.9</v>
      </c>
      <c r="AG210" s="49">
        <v>1</v>
      </c>
      <c r="AH210" s="49">
        <v>1</v>
      </c>
      <c r="AI210" s="49">
        <v>1</v>
      </c>
      <c r="AJ210" s="49">
        <v>1</v>
      </c>
      <c r="AK210" s="49"/>
      <c r="AL210" s="8"/>
      <c r="AM210" s="49">
        <v>1</v>
      </c>
      <c r="AN210" s="49"/>
      <c r="AO210" s="49"/>
      <c r="AP210" s="49"/>
      <c r="AQ210" s="49">
        <v>3</v>
      </c>
      <c r="AR210" s="49"/>
      <c r="AS210" s="55"/>
    </row>
    <row r="211" spans="1:45" x14ac:dyDescent="0.3">
      <c r="A211" s="125" t="s">
        <v>48</v>
      </c>
      <c r="B211" s="126"/>
      <c r="C211" s="127"/>
      <c r="D211" s="50">
        <v>0.2673611111111111</v>
      </c>
      <c r="E211" s="50">
        <v>0.30138888888888887</v>
      </c>
      <c r="F211" s="50">
        <v>0.2298611111111111</v>
      </c>
      <c r="G211" s="50">
        <v>0.25486111111111109</v>
      </c>
      <c r="H211" s="50">
        <v>0.27361111111111108</v>
      </c>
      <c r="I211" s="50"/>
      <c r="J211" s="8"/>
      <c r="K211" s="49">
        <v>16</v>
      </c>
      <c r="L211" s="49">
        <v>8</v>
      </c>
      <c r="M211" s="49">
        <v>8</v>
      </c>
      <c r="N211" s="49">
        <v>10</v>
      </c>
      <c r="O211" s="49">
        <v>6</v>
      </c>
      <c r="P211" s="49"/>
      <c r="Q211" s="8"/>
      <c r="R211" s="49">
        <v>40</v>
      </c>
      <c r="S211" s="49">
        <v>62</v>
      </c>
      <c r="T211" s="49">
        <v>43</v>
      </c>
      <c r="U211" s="49">
        <v>40</v>
      </c>
      <c r="V211" s="49">
        <v>40</v>
      </c>
      <c r="W211" s="49"/>
      <c r="X211" s="8"/>
      <c r="Y211" s="50">
        <v>7.0833333333333331E-2</v>
      </c>
      <c r="Z211" s="50">
        <v>6.1111111111111116E-2</v>
      </c>
      <c r="AA211" s="50">
        <v>3.4722222222222224E-2</v>
      </c>
      <c r="AB211" s="50">
        <v>3.888888888888889E-2</v>
      </c>
      <c r="AC211" s="50">
        <v>2.2222222222222223E-2</v>
      </c>
      <c r="AD211" s="50"/>
      <c r="AE211" s="8"/>
      <c r="AF211" s="49">
        <v>1</v>
      </c>
      <c r="AG211" s="49">
        <v>1</v>
      </c>
      <c r="AH211" s="49">
        <v>1</v>
      </c>
      <c r="AI211" s="49">
        <v>1</v>
      </c>
      <c r="AJ211" s="49">
        <v>1</v>
      </c>
      <c r="AK211" s="49"/>
      <c r="AL211" s="8"/>
      <c r="AM211" s="49"/>
      <c r="AN211" s="49"/>
      <c r="AO211" s="49"/>
      <c r="AP211" s="49">
        <v>2</v>
      </c>
      <c r="AQ211" s="49"/>
      <c r="AR211" s="49"/>
      <c r="AS211" s="55"/>
    </row>
    <row r="212" spans="1:45" x14ac:dyDescent="0.3">
      <c r="A212" s="125" t="s">
        <v>49</v>
      </c>
      <c r="B212" s="126"/>
      <c r="C212" s="127"/>
      <c r="D212" s="50">
        <v>0.26874999999999999</v>
      </c>
      <c r="E212" s="50">
        <v>0.28125</v>
      </c>
      <c r="F212" s="50">
        <v>0.25138888888888888</v>
      </c>
      <c r="G212" s="50">
        <v>0.30069444444444443</v>
      </c>
      <c r="H212" s="50">
        <v>0.22361111111111109</v>
      </c>
      <c r="I212" s="50"/>
      <c r="J212" s="8"/>
      <c r="K212" s="49">
        <v>7</v>
      </c>
      <c r="L212" s="49">
        <v>5</v>
      </c>
      <c r="M212" s="49">
        <v>4</v>
      </c>
      <c r="N212" s="49">
        <v>6</v>
      </c>
      <c r="O212" s="49">
        <v>2</v>
      </c>
      <c r="P212" s="49"/>
      <c r="Q212" s="8"/>
      <c r="R212" s="49">
        <v>45</v>
      </c>
      <c r="S212" s="49">
        <v>30</v>
      </c>
      <c r="T212" s="49">
        <v>28</v>
      </c>
      <c r="U212" s="49">
        <v>26</v>
      </c>
      <c r="V212" s="49">
        <v>34</v>
      </c>
      <c r="W212" s="49"/>
      <c r="X212" s="8"/>
      <c r="Y212" s="50">
        <v>0.18402777777777779</v>
      </c>
      <c r="Z212" s="50">
        <v>0.13749999999999998</v>
      </c>
      <c r="AA212" s="50">
        <v>0.17430555555555557</v>
      </c>
      <c r="AB212" s="50">
        <v>0.11666666666666665</v>
      </c>
      <c r="AC212" s="50">
        <v>8.4722222222222213E-2</v>
      </c>
      <c r="AD212" s="50"/>
      <c r="AE212" s="8"/>
      <c r="AF212" s="49">
        <v>1</v>
      </c>
      <c r="AG212" s="49">
        <v>1</v>
      </c>
      <c r="AH212" s="49">
        <v>1</v>
      </c>
      <c r="AI212" s="49">
        <v>1</v>
      </c>
      <c r="AJ212" s="49">
        <v>1</v>
      </c>
      <c r="AK212" s="49"/>
      <c r="AL212" s="8"/>
      <c r="AM212" s="49">
        <v>1</v>
      </c>
      <c r="AN212" s="49">
        <v>4</v>
      </c>
      <c r="AO212" s="49">
        <v>4</v>
      </c>
      <c r="AP212" s="49"/>
      <c r="AQ212" s="49">
        <v>2</v>
      </c>
      <c r="AR212" s="49"/>
      <c r="AS212" s="55"/>
    </row>
    <row r="213" spans="1:45" x14ac:dyDescent="0.3">
      <c r="A213" s="125" t="s">
        <v>50</v>
      </c>
      <c r="B213" s="126"/>
      <c r="C213" s="127"/>
      <c r="D213" s="50">
        <v>0.24722222222222223</v>
      </c>
      <c r="E213" s="50">
        <v>0.29375000000000001</v>
      </c>
      <c r="F213" s="50">
        <v>0.15347222222222223</v>
      </c>
      <c r="G213" s="50">
        <v>0.21944444444444444</v>
      </c>
      <c r="H213" s="50">
        <v>0.15625</v>
      </c>
      <c r="I213" s="50"/>
      <c r="J213" s="8"/>
      <c r="K213" s="49">
        <v>4</v>
      </c>
      <c r="L213" s="49">
        <v>3</v>
      </c>
      <c r="M213" s="49">
        <v>3</v>
      </c>
      <c r="N213" s="49">
        <v>6</v>
      </c>
      <c r="O213" s="49">
        <v>3</v>
      </c>
      <c r="P213" s="49"/>
      <c r="Q213" s="8"/>
      <c r="R213" s="49">
        <v>38</v>
      </c>
      <c r="S213" s="49">
        <v>27</v>
      </c>
      <c r="T213" s="49">
        <v>17</v>
      </c>
      <c r="U213" s="49">
        <v>36</v>
      </c>
      <c r="V213" s="49">
        <v>23</v>
      </c>
      <c r="W213" s="49"/>
      <c r="X213" s="8"/>
      <c r="Y213" s="50">
        <v>0.15625</v>
      </c>
      <c r="Z213" s="50">
        <v>0.15763888888888888</v>
      </c>
      <c r="AA213" s="50">
        <v>0.11458333333333333</v>
      </c>
      <c r="AB213" s="50">
        <v>0.14722222222222223</v>
      </c>
      <c r="AC213" s="50">
        <v>0.1361111111111111</v>
      </c>
      <c r="AD213" s="50"/>
      <c r="AE213" s="8"/>
      <c r="AF213" s="49">
        <v>1</v>
      </c>
      <c r="AG213" s="49">
        <v>1</v>
      </c>
      <c r="AH213" s="49">
        <v>0.75</v>
      </c>
      <c r="AI213" s="49">
        <v>1</v>
      </c>
      <c r="AJ213" s="49">
        <v>1</v>
      </c>
      <c r="AK213" s="49"/>
      <c r="AL213" s="8"/>
      <c r="AM213" s="49">
        <v>1</v>
      </c>
      <c r="AN213" s="49">
        <v>1</v>
      </c>
      <c r="AO213" s="49">
        <v>4</v>
      </c>
      <c r="AP213" s="49"/>
      <c r="AQ213" s="49">
        <v>3</v>
      </c>
      <c r="AR213" s="49"/>
      <c r="AS213" s="55"/>
    </row>
    <row r="214" spans="1:45" x14ac:dyDescent="0.3">
      <c r="A214" s="125" t="s">
        <v>51</v>
      </c>
      <c r="B214" s="126"/>
      <c r="C214" s="127"/>
      <c r="D214" s="50"/>
      <c r="E214" s="50">
        <v>5.6944444444444443E-2</v>
      </c>
      <c r="F214" s="50">
        <v>0.29166666666666669</v>
      </c>
      <c r="G214" s="50">
        <v>0.25625000000000003</v>
      </c>
      <c r="H214" s="50">
        <v>0.22708333333333333</v>
      </c>
      <c r="I214" s="50">
        <v>0.11319444444444444</v>
      </c>
      <c r="J214" s="8"/>
      <c r="K214" s="49"/>
      <c r="L214" s="49">
        <v>0</v>
      </c>
      <c r="M214" s="49">
        <v>1</v>
      </c>
      <c r="N214" s="49">
        <v>3</v>
      </c>
      <c r="O214" s="49">
        <v>1</v>
      </c>
      <c r="P214" s="49">
        <v>0</v>
      </c>
      <c r="Q214" s="8"/>
      <c r="R214" s="49"/>
      <c r="S214" s="49">
        <v>10</v>
      </c>
      <c r="T214" s="49">
        <v>43</v>
      </c>
      <c r="U214" s="49">
        <v>50</v>
      </c>
      <c r="V214" s="49">
        <v>47</v>
      </c>
      <c r="W214" s="49">
        <v>14</v>
      </c>
      <c r="X214" s="8"/>
      <c r="Y214" s="50"/>
      <c r="Z214" s="50">
        <v>1.8055555555555557E-2</v>
      </c>
      <c r="AA214" s="50">
        <v>4.7222222222222221E-2</v>
      </c>
      <c r="AB214" s="50">
        <v>5.5555555555555552E-2</v>
      </c>
      <c r="AC214" s="50">
        <v>6.7361111111111108E-2</v>
      </c>
      <c r="AD214" s="50">
        <v>1.4583333333333332E-2</v>
      </c>
      <c r="AE214" s="8"/>
      <c r="AF214" s="49"/>
      <c r="AG214" s="49">
        <v>0.15</v>
      </c>
      <c r="AH214" s="49">
        <v>1</v>
      </c>
      <c r="AI214" s="49">
        <v>1</v>
      </c>
      <c r="AJ214" s="49">
        <v>1</v>
      </c>
      <c r="AK214" s="49">
        <v>0.5</v>
      </c>
      <c r="AL214" s="8"/>
      <c r="AM214" s="49"/>
      <c r="AN214" s="49">
        <v>2</v>
      </c>
      <c r="AO214" s="49"/>
      <c r="AP214" s="49"/>
      <c r="AQ214" s="49"/>
      <c r="AR214" s="49"/>
      <c r="AS214" s="55"/>
    </row>
    <row r="215" spans="1:45" x14ac:dyDescent="0.3">
      <c r="A215" s="125" t="s">
        <v>52</v>
      </c>
      <c r="B215" s="126"/>
      <c r="C215" s="127"/>
      <c r="D215" s="50">
        <v>0.27291666666666664</v>
      </c>
      <c r="E215" s="50">
        <v>0.27708333333333335</v>
      </c>
      <c r="F215" s="50">
        <v>0.29166666666666669</v>
      </c>
      <c r="G215" s="50">
        <v>0.34930555555555554</v>
      </c>
      <c r="H215" s="50">
        <v>0.25</v>
      </c>
      <c r="I215" s="50"/>
      <c r="J215" s="8"/>
      <c r="K215" s="49">
        <v>7</v>
      </c>
      <c r="L215" s="49">
        <v>3</v>
      </c>
      <c r="M215" s="49">
        <v>6</v>
      </c>
      <c r="N215" s="49">
        <v>6</v>
      </c>
      <c r="O215" s="49">
        <v>4</v>
      </c>
      <c r="P215" s="49"/>
      <c r="Q215" s="8"/>
      <c r="R215" s="49">
        <v>67</v>
      </c>
      <c r="S215" s="49">
        <v>33</v>
      </c>
      <c r="T215" s="49">
        <v>56</v>
      </c>
      <c r="U215" s="49">
        <v>57</v>
      </c>
      <c r="V215" s="49">
        <v>38</v>
      </c>
      <c r="W215" s="49"/>
      <c r="X215" s="8"/>
      <c r="Y215" s="50">
        <v>0.15347222222222223</v>
      </c>
      <c r="Z215" s="50">
        <v>0.12291666666666667</v>
      </c>
      <c r="AA215" s="50">
        <v>0.16666666666666666</v>
      </c>
      <c r="AB215" s="50">
        <v>0.11875000000000001</v>
      </c>
      <c r="AC215" s="50">
        <v>8.8888888888888892E-2</v>
      </c>
      <c r="AD215" s="50"/>
      <c r="AE215" s="8"/>
      <c r="AF215" s="49">
        <v>1</v>
      </c>
      <c r="AG215" s="49">
        <v>1</v>
      </c>
      <c r="AH215" s="49">
        <v>1</v>
      </c>
      <c r="AI215" s="49">
        <v>1</v>
      </c>
      <c r="AJ215" s="49">
        <v>0.75</v>
      </c>
      <c r="AK215" s="49"/>
      <c r="AL215" s="8"/>
      <c r="AM215" s="49">
        <v>1</v>
      </c>
      <c r="AN215" s="49"/>
      <c r="AO215" s="49">
        <v>1</v>
      </c>
      <c r="AP215" s="49"/>
      <c r="AQ215" s="49">
        <v>2</v>
      </c>
      <c r="AR215" s="49"/>
      <c r="AS215" s="55"/>
    </row>
    <row r="216" spans="1:45" x14ac:dyDescent="0.3">
      <c r="A216" s="125" t="s">
        <v>53</v>
      </c>
      <c r="B216" s="126"/>
      <c r="C216" s="127"/>
      <c r="D216" s="50">
        <v>0.27430555555555552</v>
      </c>
      <c r="E216" s="50">
        <v>0.28819444444444448</v>
      </c>
      <c r="F216" s="50"/>
      <c r="G216" s="50">
        <v>0.24513888888888888</v>
      </c>
      <c r="H216" s="50">
        <v>0.23402777777777781</v>
      </c>
      <c r="I216" s="50"/>
      <c r="J216" s="8"/>
      <c r="K216" s="49">
        <v>7</v>
      </c>
      <c r="L216" s="49">
        <v>5</v>
      </c>
      <c r="M216" s="49"/>
      <c r="N216" s="49">
        <v>5</v>
      </c>
      <c r="O216" s="49">
        <v>2</v>
      </c>
      <c r="P216" s="49"/>
      <c r="Q216" s="8"/>
      <c r="R216" s="49">
        <v>55</v>
      </c>
      <c r="S216" s="49">
        <v>70</v>
      </c>
      <c r="T216" s="49"/>
      <c r="U216" s="49">
        <v>59</v>
      </c>
      <c r="V216" s="49">
        <v>77</v>
      </c>
      <c r="W216" s="49"/>
      <c r="X216" s="8"/>
      <c r="Y216" s="50">
        <v>0.14305555555555557</v>
      </c>
      <c r="Z216" s="50">
        <v>0.12152777777777778</v>
      </c>
      <c r="AA216" s="50"/>
      <c r="AB216" s="50">
        <v>0.125</v>
      </c>
      <c r="AC216" s="50">
        <v>0.11944444444444445</v>
      </c>
      <c r="AD216" s="50"/>
      <c r="AE216" s="8"/>
      <c r="AF216" s="49">
        <v>1</v>
      </c>
      <c r="AG216" s="49">
        <v>1</v>
      </c>
      <c r="AH216" s="49"/>
      <c r="AI216" s="49">
        <v>1</v>
      </c>
      <c r="AJ216" s="49">
        <v>1</v>
      </c>
      <c r="AK216" s="49"/>
      <c r="AL216" s="8"/>
      <c r="AM216" s="49"/>
      <c r="AN216" s="49">
        <v>2</v>
      </c>
      <c r="AO216" s="49"/>
      <c r="AP216" s="49">
        <v>1</v>
      </c>
      <c r="AQ216" s="49"/>
      <c r="AR216" s="49">
        <v>1</v>
      </c>
      <c r="AS216" s="55"/>
    </row>
    <row r="217" spans="1:45" x14ac:dyDescent="0.3">
      <c r="A217" s="125" t="s">
        <v>54</v>
      </c>
      <c r="B217" s="126"/>
      <c r="C217" s="127"/>
      <c r="D217" s="50">
        <v>0.21319444444444444</v>
      </c>
      <c r="E217" s="50">
        <v>0.1875</v>
      </c>
      <c r="F217" s="50">
        <v>0.22222222222222221</v>
      </c>
      <c r="G217" s="50">
        <v>0.22083333333333333</v>
      </c>
      <c r="H217" s="50">
        <v>6.7361111111111108E-2</v>
      </c>
      <c r="I217" s="50"/>
      <c r="J217" s="8"/>
      <c r="K217" s="49">
        <v>4</v>
      </c>
      <c r="L217" s="49">
        <v>2</v>
      </c>
      <c r="M217" s="49">
        <v>1</v>
      </c>
      <c r="N217" s="49">
        <v>2</v>
      </c>
      <c r="O217" s="49">
        <v>3</v>
      </c>
      <c r="P217" s="49"/>
      <c r="Q217" s="8"/>
      <c r="R217" s="49">
        <v>13</v>
      </c>
      <c r="S217" s="49">
        <v>13</v>
      </c>
      <c r="T217" s="49">
        <v>15</v>
      </c>
      <c r="U217" s="49">
        <v>15</v>
      </c>
      <c r="V217" s="49">
        <v>13</v>
      </c>
      <c r="W217" s="49"/>
      <c r="X217" s="8"/>
      <c r="Y217" s="50">
        <v>0.1111111111111111</v>
      </c>
      <c r="Z217" s="50">
        <v>8.4722222222222213E-2</v>
      </c>
      <c r="AA217" s="50">
        <v>4.6527777777777779E-2</v>
      </c>
      <c r="AB217" s="50">
        <v>8.4722222222222213E-2</v>
      </c>
      <c r="AC217" s="50">
        <v>2.013888888888889E-2</v>
      </c>
      <c r="AD217" s="50"/>
      <c r="AE217" s="8"/>
      <c r="AF217" s="49">
        <v>1</v>
      </c>
      <c r="AG217" s="49">
        <v>1</v>
      </c>
      <c r="AH217" s="49">
        <v>1</v>
      </c>
      <c r="AI217" s="49">
        <v>1</v>
      </c>
      <c r="AJ217" s="49">
        <v>0.25</v>
      </c>
      <c r="AK217" s="49"/>
      <c r="AL217" s="8"/>
      <c r="AM217" s="49">
        <v>2</v>
      </c>
      <c r="AN217" s="49">
        <v>1</v>
      </c>
      <c r="AO217" s="49"/>
      <c r="AP217" s="49">
        <v>2</v>
      </c>
      <c r="AQ217" s="49"/>
      <c r="AR217" s="49">
        <v>1</v>
      </c>
      <c r="AS217" s="55"/>
    </row>
    <row r="218" spans="1:45" x14ac:dyDescent="0.3">
      <c r="A218" s="125" t="s">
        <v>55</v>
      </c>
      <c r="B218" s="126"/>
      <c r="C218" s="127"/>
      <c r="D218" s="50">
        <v>0.26458333333333334</v>
      </c>
      <c r="E218" s="50">
        <v>0.23680555555555557</v>
      </c>
      <c r="F218" s="50">
        <v>0.18055555555555555</v>
      </c>
      <c r="G218" s="50">
        <v>0.21597222222222223</v>
      </c>
      <c r="H218" s="50">
        <v>0.17013888888888887</v>
      </c>
      <c r="I218" s="50"/>
      <c r="J218" s="8"/>
      <c r="K218" s="49">
        <v>8</v>
      </c>
      <c r="L218" s="49">
        <v>8</v>
      </c>
      <c r="M218" s="49">
        <v>6</v>
      </c>
      <c r="N218" s="49">
        <v>3</v>
      </c>
      <c r="O218" s="49">
        <v>3</v>
      </c>
      <c r="P218" s="49"/>
      <c r="Q218" s="8"/>
      <c r="R218" s="49">
        <v>30</v>
      </c>
      <c r="S218" s="49">
        <v>23</v>
      </c>
      <c r="T218" s="49">
        <v>24</v>
      </c>
      <c r="U218" s="49">
        <v>32</v>
      </c>
      <c r="V218" s="49">
        <v>20</v>
      </c>
      <c r="W218" s="49"/>
      <c r="X218" s="8"/>
      <c r="Y218" s="50">
        <v>8.1250000000000003E-2</v>
      </c>
      <c r="Z218" s="50">
        <v>9.0277777777777776E-2</v>
      </c>
      <c r="AA218" s="50">
        <v>6.7361111111111108E-2</v>
      </c>
      <c r="AB218" s="50">
        <v>6.5972222222222224E-2</v>
      </c>
      <c r="AC218" s="50">
        <v>5.8333333333333327E-2</v>
      </c>
      <c r="AD218" s="50"/>
      <c r="AE218" s="8"/>
      <c r="AF218" s="49">
        <v>1</v>
      </c>
      <c r="AG218" s="49">
        <v>1</v>
      </c>
      <c r="AH218" s="49">
        <v>1</v>
      </c>
      <c r="AI218" s="49">
        <v>0.8</v>
      </c>
      <c r="AJ218" s="49">
        <v>1</v>
      </c>
      <c r="AK218" s="49"/>
      <c r="AL218" s="8"/>
      <c r="AM218" s="49"/>
      <c r="AN218" s="49">
        <v>1</v>
      </c>
      <c r="AO218" s="49">
        <v>1</v>
      </c>
      <c r="AP218" s="49"/>
      <c r="AQ218" s="49"/>
      <c r="AR218" s="49">
        <v>1</v>
      </c>
      <c r="AS218" s="55"/>
    </row>
    <row r="219" spans="1:45" x14ac:dyDescent="0.3">
      <c r="A219" s="125"/>
      <c r="B219" s="126"/>
      <c r="C219" s="127"/>
      <c r="D219" s="50"/>
      <c r="E219" s="50"/>
      <c r="F219" s="50"/>
      <c r="G219" s="50"/>
      <c r="H219" s="50"/>
      <c r="I219" s="50"/>
      <c r="J219" s="8"/>
      <c r="K219" s="49"/>
      <c r="L219" s="49"/>
      <c r="M219" s="49"/>
      <c r="N219" s="49"/>
      <c r="O219" s="49"/>
      <c r="P219" s="49"/>
      <c r="Q219" s="8"/>
      <c r="R219" s="49"/>
      <c r="S219" s="49"/>
      <c r="T219" s="49"/>
      <c r="U219" s="49"/>
      <c r="V219" s="49"/>
      <c r="W219" s="49"/>
      <c r="X219" s="8"/>
      <c r="Y219" s="50"/>
      <c r="Z219" s="50"/>
      <c r="AA219" s="50"/>
      <c r="AB219" s="50"/>
      <c r="AC219" s="50"/>
      <c r="AD219" s="50"/>
      <c r="AE219" s="8"/>
      <c r="AF219" s="49"/>
      <c r="AG219" s="49"/>
      <c r="AH219" s="49"/>
      <c r="AI219" s="49"/>
      <c r="AJ219" s="49"/>
      <c r="AK219" s="49"/>
      <c r="AL219" s="8"/>
      <c r="AM219" s="49"/>
      <c r="AN219" s="49"/>
      <c r="AO219" s="49"/>
      <c r="AP219" s="49"/>
      <c r="AQ219" s="49"/>
      <c r="AR219" s="49"/>
      <c r="AS219" s="55"/>
    </row>
    <row r="220" spans="1:45" x14ac:dyDescent="0.3">
      <c r="A220" s="125"/>
      <c r="B220" s="126"/>
      <c r="C220" s="127"/>
      <c r="D220" s="50"/>
      <c r="E220" s="50"/>
      <c r="F220" s="50"/>
      <c r="G220" s="50"/>
      <c r="H220" s="50"/>
      <c r="I220" s="50"/>
      <c r="J220" s="8"/>
      <c r="K220" s="49"/>
      <c r="L220" s="49"/>
      <c r="M220" s="49"/>
      <c r="N220" s="49"/>
      <c r="O220" s="49"/>
      <c r="P220" s="49"/>
      <c r="Q220" s="8"/>
      <c r="R220" s="49"/>
      <c r="S220" s="49"/>
      <c r="T220" s="49"/>
      <c r="U220" s="49"/>
      <c r="V220" s="49"/>
      <c r="W220" s="49"/>
      <c r="X220" s="8"/>
      <c r="Y220" s="50"/>
      <c r="Z220" s="50"/>
      <c r="AA220" s="50"/>
      <c r="AB220" s="50"/>
      <c r="AC220" s="50"/>
      <c r="AD220" s="50"/>
      <c r="AE220" s="8"/>
      <c r="AF220" s="49"/>
      <c r="AG220" s="49"/>
      <c r="AH220" s="49"/>
      <c r="AI220" s="49"/>
      <c r="AJ220" s="49"/>
      <c r="AK220" s="49"/>
      <c r="AL220" s="8"/>
      <c r="AM220" s="49"/>
      <c r="AN220" s="49"/>
      <c r="AO220" s="49"/>
      <c r="AP220" s="49"/>
      <c r="AQ220" s="49"/>
      <c r="AR220" s="49"/>
      <c r="AS220" s="55"/>
    </row>
    <row r="221" spans="1:45" x14ac:dyDescent="0.3">
      <c r="A221" s="125"/>
      <c r="B221" s="126"/>
      <c r="C221" s="127"/>
      <c r="D221" s="50"/>
      <c r="E221" s="50"/>
      <c r="F221" s="50"/>
      <c r="G221" s="50"/>
      <c r="H221" s="50"/>
      <c r="I221" s="50"/>
      <c r="J221" s="8"/>
      <c r="K221" s="49"/>
      <c r="L221" s="49"/>
      <c r="M221" s="49"/>
      <c r="N221" s="49"/>
      <c r="O221" s="49"/>
      <c r="P221" s="49"/>
      <c r="Q221" s="8"/>
      <c r="R221" s="49"/>
      <c r="S221" s="49"/>
      <c r="T221" s="49"/>
      <c r="U221" s="49"/>
      <c r="V221" s="49"/>
      <c r="W221" s="49"/>
      <c r="X221" s="8"/>
      <c r="Y221" s="50"/>
      <c r="Z221" s="50"/>
      <c r="AA221" s="50"/>
      <c r="AB221" s="50"/>
      <c r="AC221" s="50"/>
      <c r="AD221" s="50"/>
      <c r="AE221" s="8"/>
      <c r="AF221" s="49"/>
      <c r="AG221" s="49"/>
      <c r="AH221" s="49"/>
      <c r="AI221" s="49"/>
      <c r="AJ221" s="49"/>
      <c r="AK221" s="49"/>
      <c r="AL221" s="8"/>
      <c r="AM221" s="49"/>
      <c r="AN221" s="49"/>
      <c r="AO221" s="49"/>
      <c r="AP221" s="49"/>
      <c r="AQ221" s="49"/>
      <c r="AR221" s="49"/>
      <c r="AS221" s="55"/>
    </row>
    <row r="222" spans="1:45" x14ac:dyDescent="0.3">
      <c r="A222" s="125"/>
      <c r="B222" s="126"/>
      <c r="C222" s="127"/>
      <c r="D222" s="50"/>
      <c r="E222" s="50"/>
      <c r="F222" s="50"/>
      <c r="G222" s="50"/>
      <c r="H222" s="50"/>
      <c r="I222" s="50"/>
      <c r="J222" s="8"/>
      <c r="K222" s="49"/>
      <c r="L222" s="49"/>
      <c r="M222" s="49"/>
      <c r="N222" s="49"/>
      <c r="O222" s="49"/>
      <c r="P222" s="49"/>
      <c r="Q222" s="8"/>
      <c r="R222" s="49"/>
      <c r="S222" s="49"/>
      <c r="T222" s="49"/>
      <c r="U222" s="49"/>
      <c r="V222" s="49"/>
      <c r="W222" s="49"/>
      <c r="X222" s="8"/>
      <c r="Y222" s="50"/>
      <c r="Z222" s="50"/>
      <c r="AA222" s="50"/>
      <c r="AB222" s="50"/>
      <c r="AC222" s="50"/>
      <c r="AD222" s="50"/>
      <c r="AE222" s="8"/>
      <c r="AF222" s="49"/>
      <c r="AG222" s="49"/>
      <c r="AH222" s="49"/>
      <c r="AI222" s="49"/>
      <c r="AJ222" s="49"/>
      <c r="AK222" s="49"/>
      <c r="AL222" s="8"/>
      <c r="AM222" s="49"/>
      <c r="AN222" s="49"/>
      <c r="AO222" s="49"/>
      <c r="AP222" s="49"/>
      <c r="AQ222" s="49"/>
      <c r="AR222" s="49"/>
      <c r="AS222" s="55"/>
    </row>
    <row r="223" spans="1:45" x14ac:dyDescent="0.3">
      <c r="A223" s="125"/>
      <c r="B223" s="126"/>
      <c r="C223" s="127"/>
      <c r="D223" s="50"/>
      <c r="E223" s="50"/>
      <c r="F223" s="50"/>
      <c r="G223" s="50"/>
      <c r="H223" s="50"/>
      <c r="I223" s="50"/>
      <c r="J223" s="8"/>
      <c r="K223" s="49"/>
      <c r="L223" s="49"/>
      <c r="M223" s="49"/>
      <c r="N223" s="49"/>
      <c r="O223" s="49"/>
      <c r="P223" s="49"/>
      <c r="Q223" s="8"/>
      <c r="R223" s="49"/>
      <c r="S223" s="49"/>
      <c r="T223" s="49"/>
      <c r="U223" s="49"/>
      <c r="V223" s="49"/>
      <c r="W223" s="49"/>
      <c r="X223" s="8"/>
      <c r="Y223" s="50"/>
      <c r="Z223" s="50"/>
      <c r="AA223" s="50"/>
      <c r="AB223" s="50"/>
      <c r="AC223" s="50"/>
      <c r="AD223" s="50"/>
      <c r="AE223" s="8"/>
      <c r="AF223" s="49"/>
      <c r="AG223" s="49"/>
      <c r="AH223" s="49"/>
      <c r="AI223" s="49"/>
      <c r="AJ223" s="49"/>
      <c r="AK223" s="49"/>
      <c r="AL223" s="8"/>
      <c r="AM223" s="49"/>
      <c r="AN223" s="49"/>
      <c r="AO223" s="49"/>
      <c r="AP223" s="49"/>
      <c r="AQ223" s="49"/>
      <c r="AR223" s="49"/>
      <c r="AS223" s="55"/>
    </row>
    <row r="224" spans="1:45" x14ac:dyDescent="0.3">
      <c r="A224" s="125"/>
      <c r="B224" s="126"/>
      <c r="C224" s="127"/>
      <c r="D224" s="50"/>
      <c r="E224" s="50"/>
      <c r="F224" s="50"/>
      <c r="G224" s="50"/>
      <c r="H224" s="50"/>
      <c r="I224" s="50"/>
      <c r="J224" s="8"/>
      <c r="K224" s="49"/>
      <c r="L224" s="49"/>
      <c r="M224" s="49"/>
      <c r="N224" s="49"/>
      <c r="O224" s="49"/>
      <c r="P224" s="49"/>
      <c r="Q224" s="8"/>
      <c r="R224" s="49"/>
      <c r="S224" s="49"/>
      <c r="T224" s="49"/>
      <c r="U224" s="49"/>
      <c r="V224" s="49"/>
      <c r="W224" s="49"/>
      <c r="X224" s="8"/>
      <c r="Y224" s="50"/>
      <c r="Z224" s="50"/>
      <c r="AA224" s="50"/>
      <c r="AB224" s="50"/>
      <c r="AC224" s="50"/>
      <c r="AD224" s="50"/>
      <c r="AE224" s="8"/>
      <c r="AF224" s="49"/>
      <c r="AG224" s="49"/>
      <c r="AH224" s="49"/>
      <c r="AI224" s="49"/>
      <c r="AJ224" s="49"/>
      <c r="AK224" s="49"/>
      <c r="AL224" s="8"/>
      <c r="AM224" s="49"/>
      <c r="AN224" s="49"/>
      <c r="AO224" s="49"/>
      <c r="AP224" s="49"/>
      <c r="AQ224" s="49"/>
      <c r="AR224" s="49"/>
      <c r="AS224" s="55"/>
    </row>
    <row r="225" spans="1:45" x14ac:dyDescent="0.3">
      <c r="A225" s="125"/>
      <c r="B225" s="126"/>
      <c r="C225" s="127"/>
      <c r="D225" s="50"/>
      <c r="E225" s="50"/>
      <c r="F225" s="50"/>
      <c r="G225" s="50"/>
      <c r="H225" s="50"/>
      <c r="I225" s="50"/>
      <c r="J225" s="8"/>
      <c r="K225" s="49"/>
      <c r="L225" s="49"/>
      <c r="M225" s="49"/>
      <c r="N225" s="49"/>
      <c r="O225" s="49"/>
      <c r="P225" s="49"/>
      <c r="Q225" s="8"/>
      <c r="R225" s="49"/>
      <c r="S225" s="49"/>
      <c r="T225" s="49"/>
      <c r="U225" s="49"/>
      <c r="V225" s="49"/>
      <c r="W225" s="49"/>
      <c r="X225" s="8"/>
      <c r="Y225" s="50"/>
      <c r="Z225" s="50"/>
      <c r="AA225" s="50"/>
      <c r="AB225" s="50"/>
      <c r="AC225" s="50"/>
      <c r="AD225" s="50"/>
      <c r="AE225" s="8"/>
      <c r="AF225" s="49"/>
      <c r="AG225" s="49"/>
      <c r="AH225" s="49"/>
      <c r="AI225" s="49"/>
      <c r="AJ225" s="49"/>
      <c r="AK225" s="49"/>
      <c r="AL225" s="8"/>
      <c r="AM225" s="49"/>
      <c r="AN225" s="49"/>
      <c r="AO225" s="49"/>
      <c r="AP225" s="49"/>
      <c r="AQ225" s="49"/>
      <c r="AR225" s="49"/>
      <c r="AS225" s="55"/>
    </row>
    <row r="226" spans="1:45" x14ac:dyDescent="0.3">
      <c r="A226" s="125"/>
      <c r="B226" s="126"/>
      <c r="C226" s="127"/>
      <c r="D226" s="50"/>
      <c r="E226" s="50"/>
      <c r="F226" s="50"/>
      <c r="G226" s="50"/>
      <c r="H226" s="50"/>
      <c r="I226" s="50"/>
      <c r="J226" s="8"/>
      <c r="K226" s="49"/>
      <c r="L226" s="49"/>
      <c r="M226" s="49"/>
      <c r="N226" s="49"/>
      <c r="O226" s="49"/>
      <c r="P226" s="49"/>
      <c r="Q226" s="8"/>
      <c r="R226" s="49"/>
      <c r="S226" s="49"/>
      <c r="T226" s="49"/>
      <c r="U226" s="49"/>
      <c r="V226" s="49"/>
      <c r="W226" s="49"/>
      <c r="X226" s="8"/>
      <c r="Y226" s="50"/>
      <c r="Z226" s="50"/>
      <c r="AA226" s="50"/>
      <c r="AB226" s="50"/>
      <c r="AC226" s="50"/>
      <c r="AD226" s="50"/>
      <c r="AE226" s="8"/>
      <c r="AF226" s="49"/>
      <c r="AG226" s="49"/>
      <c r="AH226" s="49"/>
      <c r="AI226" s="49"/>
      <c r="AJ226" s="49"/>
      <c r="AK226" s="49"/>
      <c r="AL226" s="8"/>
      <c r="AM226" s="49"/>
      <c r="AN226" s="49"/>
      <c r="AO226" s="49"/>
      <c r="AP226" s="49"/>
      <c r="AQ226" s="49"/>
      <c r="AR226" s="49"/>
      <c r="AS226" s="55"/>
    </row>
    <row r="227" spans="1:45" x14ac:dyDescent="0.3">
      <c r="A227" s="122"/>
      <c r="B227" s="123"/>
      <c r="C227" s="123"/>
      <c r="D227" s="57"/>
      <c r="E227" s="8"/>
      <c r="F227" s="8"/>
      <c r="G227" s="57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57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55"/>
    </row>
    <row r="228" spans="1:45" x14ac:dyDescent="0.3">
      <c r="A228" s="125" t="s">
        <v>13</v>
      </c>
      <c r="B228" s="126"/>
      <c r="C228" s="127"/>
      <c r="D228" s="112">
        <f t="shared" ref="D228:I228" si="54">IFERROR((SUM(D207:D226)/AF228),"")</f>
        <v>0.25028058361391697</v>
      </c>
      <c r="E228" s="112">
        <f t="shared" si="54"/>
        <v>0.24548440065681446</v>
      </c>
      <c r="F228" s="112">
        <f t="shared" si="54"/>
        <v>0.22267441860465118</v>
      </c>
      <c r="G228" s="112">
        <f t="shared" si="54"/>
        <v>0.25064736346516009</v>
      </c>
      <c r="H228" s="112">
        <f t="shared" si="54"/>
        <v>0.21092171717171715</v>
      </c>
      <c r="I228" s="112">
        <f t="shared" si="54"/>
        <v>0.20714285714285713</v>
      </c>
      <c r="J228" s="113"/>
      <c r="K228" s="112">
        <f t="shared" ref="K228:P228" si="55">IFERROR((SUM(K207:K226)/AF228),"")</f>
        <v>6.5656565656565657</v>
      </c>
      <c r="L228" s="112">
        <f t="shared" si="55"/>
        <v>4.1379310344827589</v>
      </c>
      <c r="M228" s="112">
        <f t="shared" si="55"/>
        <v>3.8139534883720931</v>
      </c>
      <c r="N228" s="112">
        <f t="shared" si="55"/>
        <v>4.4915254237288131</v>
      </c>
      <c r="O228" s="112">
        <f t="shared" si="55"/>
        <v>3</v>
      </c>
      <c r="P228" s="112">
        <f t="shared" si="55"/>
        <v>1.7142857142857142</v>
      </c>
      <c r="Q228" s="113"/>
      <c r="R228" s="112">
        <f t="shared" ref="R228:W228" si="56">IFERROR((SUM(R207:R226)/AF228),"")</f>
        <v>41.111111111111107</v>
      </c>
      <c r="S228" s="112">
        <f t="shared" si="56"/>
        <v>33.891625615763544</v>
      </c>
      <c r="T228" s="112">
        <f t="shared" si="56"/>
        <v>35.069767441860463</v>
      </c>
      <c r="U228" s="112">
        <f t="shared" si="56"/>
        <v>38.813559322033896</v>
      </c>
      <c r="V228" s="112">
        <f t="shared" si="56"/>
        <v>40.18181818181818</v>
      </c>
      <c r="W228" s="112">
        <f t="shared" si="56"/>
        <v>52.571428571428569</v>
      </c>
      <c r="X228" s="113"/>
      <c r="Y228" s="112">
        <f>IFERROR((SUM(Y207:Y226)/AF228),"")</f>
        <v>0.12450897867564535</v>
      </c>
      <c r="Z228" s="112">
        <f>IFERROR((SUM(Z207:Z226)/AG228),"")</f>
        <v>0.10864805692391898</v>
      </c>
      <c r="AA228" s="112">
        <f t="shared" ref="AA228" si="57">IFERROR((SUM(AA207:AA226)/AH228),"")</f>
        <v>9.6511627906976746E-2</v>
      </c>
      <c r="AB228" s="112">
        <f>IFERROR((SUM(AB207:AB226)/AI228),"")</f>
        <v>0.10234227871939736</v>
      </c>
      <c r="AC228" s="112">
        <f>IFERROR((SUM(AC207:AC226)/AJ228),"")</f>
        <v>8.3333333333333329E-2</v>
      </c>
      <c r="AD228" s="112">
        <f>IFERROR((SUM(AD207:AD226)/AK228),"")</f>
        <v>7.5396825396825393E-2</v>
      </c>
      <c r="AE228" s="113"/>
      <c r="AF228" s="112">
        <f>IF(SUM(AF207:AF226)=0,"",SUM(AF207:AF226))</f>
        <v>9.9</v>
      </c>
      <c r="AG228" s="112">
        <f>IF(SUM(AG207:AG226)=0,"",SUM(AG207:AG226))</f>
        <v>10.15</v>
      </c>
      <c r="AH228" s="112">
        <f t="shared" ref="AH228" si="58">IF(SUM(AH207:AH226)=0,"",SUM(AH207:AH226))</f>
        <v>10.75</v>
      </c>
      <c r="AI228" s="112">
        <f>IF(SUM(AI207:AI226)=0,"",SUM(AI207:AI226))</f>
        <v>11.8</v>
      </c>
      <c r="AJ228" s="112">
        <f>IF(SUM(AJ207:AJ226)=0,"",SUM(AJ207:AJ226))</f>
        <v>11</v>
      </c>
      <c r="AK228" s="112">
        <f>IF(SUM(AK207:AK226)=0,"",SUM(AK207:AK226))</f>
        <v>1.75</v>
      </c>
      <c r="AL228" s="113"/>
      <c r="AM228" s="112">
        <f>IF(SUM(AM207:AM226)=0,"",SUM(AM207:AM226))</f>
        <v>6</v>
      </c>
      <c r="AN228" s="112">
        <f t="shared" ref="AN228" si="59">IF(SUM(AN207:AN226)=0,"",SUM(AN207:AN226))</f>
        <v>12</v>
      </c>
      <c r="AO228" s="112">
        <f>IF(SUM(AO207:AO226)=0,"",SUM(AO207:AO226))</f>
        <v>10</v>
      </c>
      <c r="AP228" s="112">
        <f t="shared" ref="AP228" si="60">IF(SUM(AP207:AP226)=0,"",SUM(AP207:AP226))</f>
        <v>6</v>
      </c>
      <c r="AQ228" s="112">
        <f>IF(SUM(AQ207:AQ226)=0,"",SUM(AQ207:AQ226))</f>
        <v>11</v>
      </c>
      <c r="AR228" s="112">
        <f t="shared" ref="AR228" si="61">IF(SUM(AR207:AR226)=0,"",SUM(AR207:AR226))</f>
        <v>4</v>
      </c>
      <c r="AS228" s="55"/>
    </row>
    <row r="229" spans="1:45" ht="21.6" thickBot="1" x14ac:dyDescent="0.35">
      <c r="A229" s="102"/>
      <c r="B229" s="103"/>
      <c r="C229" s="103"/>
      <c r="D229" s="61"/>
      <c r="E229" s="61"/>
      <c r="F229" s="61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2"/>
    </row>
    <row r="232" spans="1:45" ht="21.6" thickBot="1" x14ac:dyDescent="0.45"/>
    <row r="233" spans="1:45" ht="14.4" customHeight="1" x14ac:dyDescent="0.3">
      <c r="A233" s="128" t="s">
        <v>65</v>
      </c>
      <c r="B233" s="129"/>
      <c r="C233" s="129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4"/>
    </row>
    <row r="234" spans="1:45" ht="21" customHeight="1" x14ac:dyDescent="0.3">
      <c r="A234" s="130"/>
      <c r="B234" s="131"/>
      <c r="C234" s="131"/>
      <c r="D234" s="134" t="s">
        <v>0</v>
      </c>
      <c r="E234" s="126"/>
      <c r="F234" s="126"/>
      <c r="G234" s="126"/>
      <c r="H234" s="126"/>
      <c r="I234" s="127"/>
      <c r="J234" s="123"/>
      <c r="K234" s="134" t="s">
        <v>1</v>
      </c>
      <c r="L234" s="126"/>
      <c r="M234" s="126"/>
      <c r="N234" s="126"/>
      <c r="O234" s="126"/>
      <c r="P234" s="127"/>
      <c r="Q234" s="123"/>
      <c r="R234" s="134" t="s">
        <v>2</v>
      </c>
      <c r="S234" s="126"/>
      <c r="T234" s="126"/>
      <c r="U234" s="126"/>
      <c r="V234" s="126"/>
      <c r="W234" s="127"/>
      <c r="X234" s="123"/>
      <c r="Y234" s="134" t="s">
        <v>3</v>
      </c>
      <c r="Z234" s="126"/>
      <c r="AA234" s="126"/>
      <c r="AB234" s="126"/>
      <c r="AC234" s="126"/>
      <c r="AD234" s="127"/>
      <c r="AE234" s="123"/>
      <c r="AF234" s="134" t="s">
        <v>4</v>
      </c>
      <c r="AG234" s="126"/>
      <c r="AH234" s="126"/>
      <c r="AI234" s="126"/>
      <c r="AJ234" s="126"/>
      <c r="AK234" s="127"/>
      <c r="AL234" s="8"/>
      <c r="AM234" s="134" t="s">
        <v>5</v>
      </c>
      <c r="AN234" s="126"/>
      <c r="AO234" s="126"/>
      <c r="AP234" s="126"/>
      <c r="AQ234" s="126"/>
      <c r="AR234" s="127"/>
      <c r="AS234" s="55"/>
    </row>
    <row r="235" spans="1:45" ht="14.4" customHeight="1" x14ac:dyDescent="0.3">
      <c r="A235" s="132"/>
      <c r="B235" s="133"/>
      <c r="C235" s="133"/>
      <c r="D235" s="99" t="s">
        <v>6</v>
      </c>
      <c r="E235" s="49" t="s">
        <v>7</v>
      </c>
      <c r="F235" s="49" t="s">
        <v>8</v>
      </c>
      <c r="G235" s="49" t="s">
        <v>9</v>
      </c>
      <c r="H235" s="49" t="s">
        <v>10</v>
      </c>
      <c r="I235" s="49" t="s">
        <v>11</v>
      </c>
      <c r="J235" s="8"/>
      <c r="K235" s="99" t="s">
        <v>6</v>
      </c>
      <c r="L235" s="49" t="s">
        <v>7</v>
      </c>
      <c r="M235" s="49" t="s">
        <v>8</v>
      </c>
      <c r="N235" s="49" t="s">
        <v>9</v>
      </c>
      <c r="O235" s="49" t="s">
        <v>10</v>
      </c>
      <c r="P235" s="49" t="s">
        <v>11</v>
      </c>
      <c r="Q235" s="8"/>
      <c r="R235" s="99" t="s">
        <v>6</v>
      </c>
      <c r="S235" s="49" t="s">
        <v>7</v>
      </c>
      <c r="T235" s="49" t="s">
        <v>8</v>
      </c>
      <c r="U235" s="49" t="s">
        <v>9</v>
      </c>
      <c r="V235" s="49" t="s">
        <v>10</v>
      </c>
      <c r="W235" s="49" t="s">
        <v>11</v>
      </c>
      <c r="X235" s="8"/>
      <c r="Y235" s="99" t="s">
        <v>6</v>
      </c>
      <c r="Z235" s="49" t="s">
        <v>7</v>
      </c>
      <c r="AA235" s="49" t="s">
        <v>8</v>
      </c>
      <c r="AB235" s="49" t="s">
        <v>9</v>
      </c>
      <c r="AC235" s="49" t="s">
        <v>10</v>
      </c>
      <c r="AD235" s="49" t="s">
        <v>11</v>
      </c>
      <c r="AE235" s="8"/>
      <c r="AF235" s="99" t="s">
        <v>6</v>
      </c>
      <c r="AG235" s="49" t="s">
        <v>7</v>
      </c>
      <c r="AH235" s="49" t="s">
        <v>8</v>
      </c>
      <c r="AI235" s="49" t="s">
        <v>9</v>
      </c>
      <c r="AJ235" s="49" t="s">
        <v>10</v>
      </c>
      <c r="AK235" s="49" t="s">
        <v>11</v>
      </c>
      <c r="AL235" s="8"/>
      <c r="AM235" s="99" t="s">
        <v>12</v>
      </c>
      <c r="AN235" s="49" t="s">
        <v>7</v>
      </c>
      <c r="AO235" s="49" t="s">
        <v>8</v>
      </c>
      <c r="AP235" s="49" t="s">
        <v>9</v>
      </c>
      <c r="AQ235" s="49" t="s">
        <v>10</v>
      </c>
      <c r="AR235" s="49" t="s">
        <v>11</v>
      </c>
      <c r="AS235" s="55"/>
    </row>
    <row r="236" spans="1:45" x14ac:dyDescent="0.3">
      <c r="A236" s="125" t="s">
        <v>43</v>
      </c>
      <c r="B236" s="126"/>
      <c r="C236" s="127"/>
      <c r="D236" s="50"/>
      <c r="E236" s="50">
        <v>0.31805555555555554</v>
      </c>
      <c r="F236" s="50">
        <v>0.20902777777777778</v>
      </c>
      <c r="G236" s="50">
        <v>0.22638888888888889</v>
      </c>
      <c r="H236" s="50">
        <v>0.27708333333333335</v>
      </c>
      <c r="I236" s="50">
        <v>0.10694444444444444</v>
      </c>
      <c r="J236" s="8"/>
      <c r="K236" s="49"/>
      <c r="L236" s="49">
        <v>10</v>
      </c>
      <c r="M236" s="49">
        <v>6</v>
      </c>
      <c r="N236" s="49">
        <v>7</v>
      </c>
      <c r="O236" s="49">
        <v>5</v>
      </c>
      <c r="P236" s="49">
        <v>3</v>
      </c>
      <c r="Q236" s="8"/>
      <c r="R236" s="49"/>
      <c r="S236" s="49">
        <v>52</v>
      </c>
      <c r="T236" s="49">
        <v>25</v>
      </c>
      <c r="U236" s="49">
        <v>13</v>
      </c>
      <c r="V236" s="49">
        <v>49</v>
      </c>
      <c r="W236" s="49">
        <v>7</v>
      </c>
      <c r="X236" s="8"/>
      <c r="Y236" s="50"/>
      <c r="Z236" s="50">
        <v>0.15972222222222224</v>
      </c>
      <c r="AA236" s="50">
        <v>0.14166666666666666</v>
      </c>
      <c r="AB236" s="50">
        <v>0.13680555555555554</v>
      </c>
      <c r="AC236" s="50">
        <v>0.17708333333333334</v>
      </c>
      <c r="AD236" s="50">
        <v>5.9722222222222225E-2</v>
      </c>
      <c r="AE236" s="8"/>
      <c r="AF236" s="49"/>
      <c r="AG236" s="49">
        <v>1</v>
      </c>
      <c r="AH236" s="49">
        <v>1</v>
      </c>
      <c r="AI236" s="49">
        <v>1</v>
      </c>
      <c r="AJ236" s="49">
        <v>1</v>
      </c>
      <c r="AK236" s="49">
        <v>0.5</v>
      </c>
      <c r="AL236" s="8"/>
      <c r="AM236" s="49"/>
      <c r="AN236" s="49"/>
      <c r="AO236" s="49"/>
      <c r="AP236" s="49"/>
      <c r="AQ236" s="49"/>
      <c r="AR236" s="49"/>
      <c r="AS236" s="55"/>
    </row>
    <row r="237" spans="1:45" x14ac:dyDescent="0.3">
      <c r="A237" s="125" t="s">
        <v>44</v>
      </c>
      <c r="B237" s="126"/>
      <c r="C237" s="127"/>
      <c r="D237" s="50">
        <v>0.29583333333333334</v>
      </c>
      <c r="E237" s="50">
        <v>0.27569444444444446</v>
      </c>
      <c r="F237" s="50">
        <v>0.28263888888888888</v>
      </c>
      <c r="G237" s="50">
        <v>0.22777777777777777</v>
      </c>
      <c r="H237" s="50"/>
      <c r="I237" s="50"/>
      <c r="J237" s="8"/>
      <c r="K237" s="49">
        <v>3</v>
      </c>
      <c r="L237" s="49">
        <v>6</v>
      </c>
      <c r="M237" s="49">
        <v>3</v>
      </c>
      <c r="N237" s="49">
        <v>3</v>
      </c>
      <c r="O237" s="49"/>
      <c r="P237" s="49"/>
      <c r="Q237" s="8"/>
      <c r="R237" s="49">
        <v>63</v>
      </c>
      <c r="S237" s="49">
        <v>61</v>
      </c>
      <c r="T237" s="49">
        <v>62</v>
      </c>
      <c r="U237" s="49">
        <v>60</v>
      </c>
      <c r="V237" s="49"/>
      <c r="W237" s="49"/>
      <c r="X237" s="8"/>
      <c r="Y237" s="50">
        <v>0.15208333333333332</v>
      </c>
      <c r="Z237" s="50">
        <v>0.10347222222222223</v>
      </c>
      <c r="AA237" s="50">
        <v>9.7916666666666666E-2</v>
      </c>
      <c r="AB237" s="50">
        <v>9.8611111111111108E-2</v>
      </c>
      <c r="AC237" s="50"/>
      <c r="AD237" s="50"/>
      <c r="AE237" s="8"/>
      <c r="AF237" s="49">
        <v>1</v>
      </c>
      <c r="AG237" s="49">
        <v>1</v>
      </c>
      <c r="AH237" s="49">
        <v>1</v>
      </c>
      <c r="AI237" s="49">
        <v>1</v>
      </c>
      <c r="AJ237" s="49"/>
      <c r="AK237" s="49"/>
      <c r="AL237" s="8"/>
      <c r="AM237" s="49">
        <v>1</v>
      </c>
      <c r="AN237" s="49">
        <v>2</v>
      </c>
      <c r="AO237" s="49"/>
      <c r="AP237" s="49">
        <v>2</v>
      </c>
      <c r="AQ237" s="49"/>
      <c r="AR237" s="49"/>
      <c r="AS237" s="55"/>
    </row>
    <row r="238" spans="1:45" x14ac:dyDescent="0.3">
      <c r="A238" s="125" t="s">
        <v>45</v>
      </c>
      <c r="B238" s="126"/>
      <c r="C238" s="127"/>
      <c r="D238" s="50">
        <v>0.10416666666666667</v>
      </c>
      <c r="E238" s="50">
        <v>0.22638888888888889</v>
      </c>
      <c r="F238" s="50">
        <v>0.22430555555555556</v>
      </c>
      <c r="G238" s="50">
        <v>0.24097222222222223</v>
      </c>
      <c r="H238" s="50"/>
      <c r="I238" s="50">
        <v>0.24861111111111112</v>
      </c>
      <c r="J238" s="8"/>
      <c r="K238" s="49">
        <v>4</v>
      </c>
      <c r="L238" s="49">
        <v>5</v>
      </c>
      <c r="M238" s="49">
        <v>5</v>
      </c>
      <c r="N238" s="49">
        <v>1</v>
      </c>
      <c r="O238" s="49"/>
      <c r="P238" s="49">
        <v>3</v>
      </c>
      <c r="Q238" s="8"/>
      <c r="R238" s="49">
        <v>18</v>
      </c>
      <c r="S238" s="49">
        <v>29</v>
      </c>
      <c r="T238" s="49">
        <v>29</v>
      </c>
      <c r="U238" s="49">
        <v>73</v>
      </c>
      <c r="V238" s="49"/>
      <c r="W238" s="49">
        <v>67</v>
      </c>
      <c r="X238" s="8"/>
      <c r="Y238" s="50">
        <v>5.9722222222222225E-2</v>
      </c>
      <c r="Z238" s="50">
        <v>0.10972222222222222</v>
      </c>
      <c r="AA238" s="50">
        <v>0.11180555555555556</v>
      </c>
      <c r="AB238" s="50">
        <v>0.1173611111111111</v>
      </c>
      <c r="AC238" s="50"/>
      <c r="AD238" s="50">
        <v>0.11666666666666665</v>
      </c>
      <c r="AE238" s="8"/>
      <c r="AF238" s="49">
        <v>1</v>
      </c>
      <c r="AG238" s="49">
        <v>1</v>
      </c>
      <c r="AH238" s="49">
        <v>1</v>
      </c>
      <c r="AI238" s="49">
        <v>1</v>
      </c>
      <c r="AJ238" s="49"/>
      <c r="AK238" s="49">
        <v>1</v>
      </c>
      <c r="AL238" s="8"/>
      <c r="AM238" s="49"/>
      <c r="AN238" s="49"/>
      <c r="AO238" s="49"/>
      <c r="AP238" s="49"/>
      <c r="AQ238" s="49"/>
      <c r="AR238" s="49"/>
      <c r="AS238" s="55"/>
    </row>
    <row r="239" spans="1:45" x14ac:dyDescent="0.3">
      <c r="A239" s="125" t="s">
        <v>47</v>
      </c>
      <c r="B239" s="126"/>
      <c r="C239" s="127"/>
      <c r="D239" s="50">
        <v>0.27916666666666667</v>
      </c>
      <c r="E239" s="50">
        <v>0.28402777777777777</v>
      </c>
      <c r="F239" s="50">
        <v>0.25416666666666665</v>
      </c>
      <c r="G239" s="50">
        <v>9.375E-2</v>
      </c>
      <c r="H239" s="50">
        <v>0.28541666666666665</v>
      </c>
      <c r="I239" s="50"/>
      <c r="J239" s="8"/>
      <c r="K239" s="49">
        <v>11</v>
      </c>
      <c r="L239" s="49">
        <v>3</v>
      </c>
      <c r="M239" s="49">
        <v>4</v>
      </c>
      <c r="N239" s="49">
        <v>1</v>
      </c>
      <c r="O239" s="49">
        <v>5</v>
      </c>
      <c r="P239" s="49"/>
      <c r="Q239" s="8"/>
      <c r="R239" s="49">
        <v>52</v>
      </c>
      <c r="S239" s="49">
        <v>66</v>
      </c>
      <c r="T239" s="49">
        <v>58</v>
      </c>
      <c r="U239" s="49">
        <v>21</v>
      </c>
      <c r="V239" s="49">
        <v>38</v>
      </c>
      <c r="W239" s="49"/>
      <c r="X239" s="8"/>
      <c r="Y239" s="50">
        <v>5.486111111111111E-2</v>
      </c>
      <c r="Z239" s="50">
        <v>6.458333333333334E-2</v>
      </c>
      <c r="AA239" s="50">
        <v>7.2222222222222229E-2</v>
      </c>
      <c r="AB239" s="50">
        <v>1.4583333333333332E-2</v>
      </c>
      <c r="AC239" s="50">
        <v>6.1805555555555558E-2</v>
      </c>
      <c r="AD239" s="50"/>
      <c r="AE239" s="8"/>
      <c r="AF239" s="49">
        <v>1</v>
      </c>
      <c r="AG239" s="49">
        <v>1</v>
      </c>
      <c r="AH239" s="49">
        <v>1</v>
      </c>
      <c r="AI239" s="49">
        <v>0.5</v>
      </c>
      <c r="AJ239" s="49">
        <v>1</v>
      </c>
      <c r="AK239" s="49"/>
      <c r="AL239" s="8"/>
      <c r="AM239" s="49"/>
      <c r="AN239" s="49"/>
      <c r="AO239" s="49">
        <v>1</v>
      </c>
      <c r="AP239" s="49"/>
      <c r="AQ239" s="49">
        <v>3</v>
      </c>
      <c r="AR239" s="49"/>
      <c r="AS239" s="55"/>
    </row>
    <row r="240" spans="1:45" x14ac:dyDescent="0.3">
      <c r="A240" s="125" t="s">
        <v>48</v>
      </c>
      <c r="B240" s="126"/>
      <c r="C240" s="127"/>
      <c r="D240" s="50">
        <v>0.23333333333333331</v>
      </c>
      <c r="E240" s="50">
        <v>0.28750000000000003</v>
      </c>
      <c r="F240" s="50">
        <v>0.24652777777777779</v>
      </c>
      <c r="G240" s="50">
        <v>0.25347222222222221</v>
      </c>
      <c r="H240" s="50">
        <v>0.27013888888888887</v>
      </c>
      <c r="I240" s="50"/>
      <c r="J240" s="8"/>
      <c r="K240" s="49">
        <v>5</v>
      </c>
      <c r="L240" s="49">
        <v>10</v>
      </c>
      <c r="M240" s="49">
        <v>7</v>
      </c>
      <c r="N240" s="49">
        <v>4</v>
      </c>
      <c r="O240" s="49">
        <v>6</v>
      </c>
      <c r="P240" s="49"/>
      <c r="Q240" s="8"/>
      <c r="R240" s="49">
        <v>32</v>
      </c>
      <c r="S240" s="49">
        <v>20</v>
      </c>
      <c r="T240" s="49">
        <v>25</v>
      </c>
      <c r="U240" s="49">
        <v>23</v>
      </c>
      <c r="V240" s="49">
        <v>23</v>
      </c>
      <c r="W240" s="49"/>
      <c r="X240" s="8"/>
      <c r="Y240" s="50">
        <v>0.10555555555555556</v>
      </c>
      <c r="Z240" s="50">
        <v>7.6388888888888895E-2</v>
      </c>
      <c r="AA240" s="50">
        <v>7.7777777777777779E-2</v>
      </c>
      <c r="AB240" s="50">
        <v>7.7083333333333337E-2</v>
      </c>
      <c r="AC240" s="50">
        <v>0.11944444444444445</v>
      </c>
      <c r="AD240" s="50"/>
      <c r="AE240" s="8"/>
      <c r="AF240" s="49">
        <v>1</v>
      </c>
      <c r="AG240" s="49">
        <v>1</v>
      </c>
      <c r="AH240" s="49">
        <v>1</v>
      </c>
      <c r="AI240" s="49">
        <v>1</v>
      </c>
      <c r="AJ240" s="49">
        <v>1</v>
      </c>
      <c r="AK240" s="49"/>
      <c r="AL240" s="8"/>
      <c r="AM240" s="49">
        <v>1</v>
      </c>
      <c r="AN240" s="49"/>
      <c r="AO240" s="49"/>
      <c r="AP240" s="49">
        <v>1</v>
      </c>
      <c r="AQ240" s="49"/>
      <c r="AR240" s="49"/>
      <c r="AS240" s="55"/>
    </row>
    <row r="241" spans="1:45" x14ac:dyDescent="0.3">
      <c r="A241" s="125" t="s">
        <v>49</v>
      </c>
      <c r="B241" s="126"/>
      <c r="C241" s="127"/>
      <c r="D241" s="50"/>
      <c r="E241" s="50">
        <v>0.21388888888888891</v>
      </c>
      <c r="F241" s="50">
        <v>0.25347222222222221</v>
      </c>
      <c r="G241" s="50">
        <v>0.26944444444444443</v>
      </c>
      <c r="H241" s="50">
        <v>0.26250000000000001</v>
      </c>
      <c r="I241" s="50">
        <v>0.32083333333333336</v>
      </c>
      <c r="J241" s="8"/>
      <c r="K241" s="49"/>
      <c r="L241" s="49">
        <v>2</v>
      </c>
      <c r="M241" s="49">
        <v>2</v>
      </c>
      <c r="N241" s="49">
        <v>4</v>
      </c>
      <c r="O241" s="49">
        <v>0</v>
      </c>
      <c r="P241" s="49">
        <v>0</v>
      </c>
      <c r="Q241" s="8"/>
      <c r="R241" s="49"/>
      <c r="S241" s="49">
        <v>53</v>
      </c>
      <c r="T241" s="49">
        <v>53</v>
      </c>
      <c r="U241" s="49">
        <v>49</v>
      </c>
      <c r="V241" s="49">
        <v>56</v>
      </c>
      <c r="W241" s="49">
        <v>30</v>
      </c>
      <c r="X241" s="8"/>
      <c r="Y241" s="50"/>
      <c r="Z241" s="50">
        <v>8.2638888888888887E-2</v>
      </c>
      <c r="AA241" s="50">
        <v>6.458333333333334E-2</v>
      </c>
      <c r="AB241" s="50">
        <v>0.10486111111111111</v>
      </c>
      <c r="AC241" s="50">
        <v>6.6666666666666666E-2</v>
      </c>
      <c r="AD241" s="50">
        <v>2.2916666666666669E-2</v>
      </c>
      <c r="AE241" s="8"/>
      <c r="AF241" s="49"/>
      <c r="AG241" s="49">
        <v>1</v>
      </c>
      <c r="AH241" s="49">
        <v>1</v>
      </c>
      <c r="AI241" s="49">
        <v>1</v>
      </c>
      <c r="AJ241" s="49">
        <v>1</v>
      </c>
      <c r="AK241" s="49">
        <v>1</v>
      </c>
      <c r="AL241" s="8"/>
      <c r="AM241" s="49"/>
      <c r="AN241" s="49"/>
      <c r="AO241" s="49"/>
      <c r="AP241" s="49"/>
      <c r="AQ241" s="49"/>
      <c r="AR241" s="49">
        <v>1</v>
      </c>
      <c r="AS241" s="55"/>
    </row>
    <row r="242" spans="1:45" x14ac:dyDescent="0.3">
      <c r="A242" s="125" t="s">
        <v>50</v>
      </c>
      <c r="B242" s="126"/>
      <c r="C242" s="127"/>
      <c r="D242" s="50"/>
      <c r="E242" s="50"/>
      <c r="F242" s="50">
        <v>9.5833333333333326E-2</v>
      </c>
      <c r="G242" s="50"/>
      <c r="H242" s="50"/>
      <c r="I242" s="50"/>
      <c r="J242" s="8"/>
      <c r="K242" s="49"/>
      <c r="L242" s="49"/>
      <c r="M242" s="49">
        <v>1</v>
      </c>
      <c r="N242" s="49"/>
      <c r="O242" s="49"/>
      <c r="P242" s="49"/>
      <c r="Q242" s="8"/>
      <c r="R242" s="49"/>
      <c r="S242" s="49"/>
      <c r="T242" s="49">
        <v>19</v>
      </c>
      <c r="U242" s="49"/>
      <c r="V242" s="49"/>
      <c r="W242" s="49"/>
      <c r="X242" s="8"/>
      <c r="Y242" s="50"/>
      <c r="Z242" s="50"/>
      <c r="AA242" s="50">
        <v>5.7638888888888885E-2</v>
      </c>
      <c r="AB242" s="50"/>
      <c r="AC242" s="50"/>
      <c r="AD242" s="50"/>
      <c r="AE242" s="8"/>
      <c r="AF242" s="49"/>
      <c r="AG242" s="49"/>
      <c r="AH242" s="49">
        <v>0.5</v>
      </c>
      <c r="AI242" s="49"/>
      <c r="AJ242" s="49"/>
      <c r="AK242" s="49"/>
      <c r="AL242" s="8"/>
      <c r="AM242" s="49"/>
      <c r="AN242" s="49"/>
      <c r="AO242" s="49"/>
      <c r="AP242" s="49"/>
      <c r="AQ242" s="49"/>
      <c r="AR242" s="49"/>
      <c r="AS242" s="55"/>
    </row>
    <row r="243" spans="1:45" x14ac:dyDescent="0.3">
      <c r="A243" s="125" t="s">
        <v>51</v>
      </c>
      <c r="B243" s="126"/>
      <c r="C243" s="127"/>
      <c r="D243" s="50">
        <v>0.29652777777777778</v>
      </c>
      <c r="E243" s="50">
        <v>0.29791666666666666</v>
      </c>
      <c r="F243" s="50">
        <v>0.26111111111111113</v>
      </c>
      <c r="G243" s="50">
        <v>0.29305555555555557</v>
      </c>
      <c r="H243" s="50">
        <v>0.27361111111111108</v>
      </c>
      <c r="I243" s="50"/>
      <c r="J243" s="8"/>
      <c r="K243" s="49">
        <v>17</v>
      </c>
      <c r="L243" s="49">
        <v>7</v>
      </c>
      <c r="M243" s="49">
        <v>6</v>
      </c>
      <c r="N243" s="49">
        <v>11</v>
      </c>
      <c r="O243" s="49">
        <v>7</v>
      </c>
      <c r="P243" s="49"/>
      <c r="Q243" s="8"/>
      <c r="R243" s="49">
        <v>68</v>
      </c>
      <c r="S243" s="49">
        <v>48</v>
      </c>
      <c r="T243" s="49">
        <v>56</v>
      </c>
      <c r="U243" s="49">
        <v>49</v>
      </c>
      <c r="V243" s="49">
        <v>54</v>
      </c>
      <c r="W243" s="49"/>
      <c r="X243" s="8"/>
      <c r="Y243" s="50">
        <v>0.12986111111111112</v>
      </c>
      <c r="Z243" s="50">
        <v>9.5833333333333326E-2</v>
      </c>
      <c r="AA243" s="50">
        <v>0.13055555555555556</v>
      </c>
      <c r="AB243" s="50">
        <v>0.10416666666666667</v>
      </c>
      <c r="AC243" s="50">
        <v>0.11041666666666666</v>
      </c>
      <c r="AD243" s="50"/>
      <c r="AE243" s="8"/>
      <c r="AF243" s="49">
        <v>1</v>
      </c>
      <c r="AG243" s="49">
        <v>1</v>
      </c>
      <c r="AH243" s="49">
        <v>1</v>
      </c>
      <c r="AI243" s="49">
        <v>1</v>
      </c>
      <c r="AJ243" s="49">
        <v>1</v>
      </c>
      <c r="AK243" s="49"/>
      <c r="AL243" s="8"/>
      <c r="AM243" s="49">
        <v>2</v>
      </c>
      <c r="AN243" s="49">
        <v>1</v>
      </c>
      <c r="AO243" s="49">
        <v>1</v>
      </c>
      <c r="AP243" s="49"/>
      <c r="AQ243" s="49">
        <v>1</v>
      </c>
      <c r="AR243" s="49"/>
      <c r="AS243" s="55"/>
    </row>
    <row r="244" spans="1:45" x14ac:dyDescent="0.3">
      <c r="A244" s="125" t="s">
        <v>52</v>
      </c>
      <c r="B244" s="126"/>
      <c r="C244" s="127"/>
      <c r="D244" s="50">
        <v>0.2951388888888889</v>
      </c>
      <c r="E244" s="50">
        <v>0.26111111111111113</v>
      </c>
      <c r="F244" s="50">
        <v>0.24583333333333335</v>
      </c>
      <c r="G244" s="50">
        <v>0.2638888888888889</v>
      </c>
      <c r="H244" s="50">
        <v>0.24374999999999999</v>
      </c>
      <c r="I244" s="50"/>
      <c r="J244" s="8"/>
      <c r="K244" s="49">
        <v>7</v>
      </c>
      <c r="L244" s="49">
        <v>5</v>
      </c>
      <c r="M244" s="49">
        <v>4</v>
      </c>
      <c r="N244" s="49">
        <v>4</v>
      </c>
      <c r="O244" s="49">
        <v>5</v>
      </c>
      <c r="P244" s="49"/>
      <c r="Q244" s="8"/>
      <c r="R244" s="49">
        <v>40</v>
      </c>
      <c r="S244" s="49">
        <v>51</v>
      </c>
      <c r="T244" s="49">
        <v>58</v>
      </c>
      <c r="U244" s="49">
        <v>40</v>
      </c>
      <c r="V244" s="49">
        <v>39</v>
      </c>
      <c r="W244" s="49"/>
      <c r="X244" s="8"/>
      <c r="Y244" s="50">
        <v>0.12083333333333333</v>
      </c>
      <c r="Z244" s="50">
        <v>9.3055555555555558E-2</v>
      </c>
      <c r="AA244" s="50">
        <v>9.1666666666666674E-2</v>
      </c>
      <c r="AB244" s="50">
        <v>0.11875000000000001</v>
      </c>
      <c r="AC244" s="50">
        <v>0.10069444444444443</v>
      </c>
      <c r="AD244" s="50"/>
      <c r="AE244" s="8"/>
      <c r="AF244" s="49">
        <v>1</v>
      </c>
      <c r="AG244" s="49">
        <v>1</v>
      </c>
      <c r="AH244" s="49">
        <v>1</v>
      </c>
      <c r="AI244" s="49">
        <v>1</v>
      </c>
      <c r="AJ244" s="49">
        <v>1</v>
      </c>
      <c r="AK244" s="49"/>
      <c r="AL244" s="8"/>
      <c r="AM244" s="49"/>
      <c r="AN244" s="49"/>
      <c r="AO244" s="49">
        <v>1</v>
      </c>
      <c r="AP244" s="49"/>
      <c r="AQ244" s="49"/>
      <c r="AR244" s="49"/>
      <c r="AS244" s="55"/>
    </row>
    <row r="245" spans="1:45" x14ac:dyDescent="0.3">
      <c r="A245" s="125" t="s">
        <v>53</v>
      </c>
      <c r="B245" s="126"/>
      <c r="C245" s="127"/>
      <c r="D245" s="50"/>
      <c r="E245" s="50"/>
      <c r="F245" s="50"/>
      <c r="G245" s="50"/>
      <c r="H245" s="50"/>
      <c r="I245" s="50">
        <v>0.30069444444444443</v>
      </c>
      <c r="J245" s="8"/>
      <c r="K245" s="49"/>
      <c r="L245" s="49"/>
      <c r="M245" s="49"/>
      <c r="N245" s="49"/>
      <c r="O245" s="49"/>
      <c r="P245" s="49">
        <v>4</v>
      </c>
      <c r="Q245" s="8"/>
      <c r="R245" s="49"/>
      <c r="S245" s="49"/>
      <c r="T245" s="49"/>
      <c r="U245" s="49"/>
      <c r="V245" s="49"/>
      <c r="W245" s="49">
        <v>39</v>
      </c>
      <c r="X245" s="8"/>
      <c r="Y245" s="50"/>
      <c r="Z245" s="50"/>
      <c r="AA245" s="50"/>
      <c r="AB245" s="50"/>
      <c r="AC245" s="50"/>
      <c r="AD245" s="50">
        <v>9.6527777777777768E-2</v>
      </c>
      <c r="AE245" s="8"/>
      <c r="AF245" s="49"/>
      <c r="AG245" s="49"/>
      <c r="AH245" s="49"/>
      <c r="AI245" s="49"/>
      <c r="AJ245" s="49"/>
      <c r="AK245" s="49">
        <v>1</v>
      </c>
      <c r="AL245" s="8"/>
      <c r="AM245" s="49"/>
      <c r="AN245" s="49"/>
      <c r="AO245" s="49"/>
      <c r="AP245" s="49">
        <v>1</v>
      </c>
      <c r="AQ245" s="49"/>
      <c r="AR245" s="49"/>
      <c r="AS245" s="55"/>
    </row>
    <row r="246" spans="1:45" x14ac:dyDescent="0.3">
      <c r="A246" s="125" t="s">
        <v>54</v>
      </c>
      <c r="B246" s="126"/>
      <c r="C246" s="127"/>
      <c r="D246" s="50">
        <v>0.21388888888888891</v>
      </c>
      <c r="E246" s="50">
        <v>0.21944444444444444</v>
      </c>
      <c r="F246" s="50">
        <v>0.16597222222222222</v>
      </c>
      <c r="G246" s="50">
        <v>0.19999999999999998</v>
      </c>
      <c r="H246" s="50">
        <v>0.22083333333333333</v>
      </c>
      <c r="I246" s="50"/>
      <c r="J246" s="8"/>
      <c r="K246" s="49">
        <v>1</v>
      </c>
      <c r="L246" s="49">
        <v>1</v>
      </c>
      <c r="M246" s="49">
        <v>2</v>
      </c>
      <c r="N246" s="49">
        <v>2</v>
      </c>
      <c r="O246" s="49">
        <v>1</v>
      </c>
      <c r="P246" s="49"/>
      <c r="Q246" s="8"/>
      <c r="R246" s="49">
        <v>46</v>
      </c>
      <c r="S246" s="49">
        <v>49</v>
      </c>
      <c r="T246" s="49">
        <v>42</v>
      </c>
      <c r="U246" s="49">
        <v>45</v>
      </c>
      <c r="V246" s="49">
        <v>41</v>
      </c>
      <c r="W246" s="49"/>
      <c r="X246" s="8"/>
      <c r="Y246" s="50">
        <v>0.13333333333333333</v>
      </c>
      <c r="Z246" s="50">
        <v>0.13125000000000001</v>
      </c>
      <c r="AA246" s="50">
        <v>0.10486111111111111</v>
      </c>
      <c r="AB246" s="50">
        <v>8.4027777777777771E-2</v>
      </c>
      <c r="AC246" s="50">
        <v>0.10555555555555556</v>
      </c>
      <c r="AD246" s="50"/>
      <c r="AE246" s="8"/>
      <c r="AF246" s="49">
        <v>1</v>
      </c>
      <c r="AG246" s="49">
        <v>1</v>
      </c>
      <c r="AH246" s="49">
        <v>1</v>
      </c>
      <c r="AI246" s="49">
        <v>1</v>
      </c>
      <c r="AJ246" s="49">
        <v>1</v>
      </c>
      <c r="AK246" s="49"/>
      <c r="AL246" s="8"/>
      <c r="AM246" s="49"/>
      <c r="AN246" s="49"/>
      <c r="AO246" s="49"/>
      <c r="AP246" s="49"/>
      <c r="AQ246" s="49"/>
      <c r="AR246" s="49"/>
      <c r="AS246" s="55"/>
    </row>
    <row r="247" spans="1:45" x14ac:dyDescent="0.3">
      <c r="A247" s="125" t="s">
        <v>55</v>
      </c>
      <c r="B247" s="126"/>
      <c r="C247" s="127"/>
      <c r="D247" s="50">
        <v>0.19583333333333333</v>
      </c>
      <c r="E247" s="50">
        <v>0.22500000000000001</v>
      </c>
      <c r="F247" s="50">
        <v>0.18055555555555555</v>
      </c>
      <c r="G247" s="50">
        <v>0.20902777777777778</v>
      </c>
      <c r="H247" s="50">
        <v>0.20138888888888887</v>
      </c>
      <c r="I247" s="50"/>
      <c r="J247" s="8"/>
      <c r="K247" s="49">
        <v>3</v>
      </c>
      <c r="L247" s="49">
        <v>1</v>
      </c>
      <c r="M247" s="49">
        <v>0</v>
      </c>
      <c r="N247" s="49">
        <v>2</v>
      </c>
      <c r="O247" s="49">
        <v>0</v>
      </c>
      <c r="P247" s="49"/>
      <c r="Q247" s="8"/>
      <c r="R247" s="49">
        <v>36</v>
      </c>
      <c r="S247" s="49">
        <v>48</v>
      </c>
      <c r="T247" s="49">
        <v>30</v>
      </c>
      <c r="U247" s="49">
        <v>48</v>
      </c>
      <c r="V247" s="49">
        <v>54</v>
      </c>
      <c r="W247" s="49"/>
      <c r="X247" s="8"/>
      <c r="Y247" s="50">
        <v>0.11666666666666665</v>
      </c>
      <c r="Z247" s="50">
        <v>9.930555555555555E-2</v>
      </c>
      <c r="AA247" s="50">
        <v>6.25E-2</v>
      </c>
      <c r="AB247" s="50">
        <v>7.7777777777777779E-2</v>
      </c>
      <c r="AC247" s="50">
        <v>8.2638888888888887E-2</v>
      </c>
      <c r="AD247" s="50"/>
      <c r="AE247" s="8"/>
      <c r="AF247" s="49">
        <v>1</v>
      </c>
      <c r="AG247" s="49">
        <v>1</v>
      </c>
      <c r="AH247" s="49">
        <v>1</v>
      </c>
      <c r="AI247" s="49">
        <v>1</v>
      </c>
      <c r="AJ247" s="49">
        <v>1</v>
      </c>
      <c r="AK247" s="49"/>
      <c r="AL247" s="8"/>
      <c r="AM247" s="49"/>
      <c r="AN247" s="49"/>
      <c r="AO247" s="49"/>
      <c r="AP247" s="49"/>
      <c r="AQ247" s="49"/>
      <c r="AR247" s="49"/>
      <c r="AS247" s="55"/>
    </row>
    <row r="248" spans="1:45" x14ac:dyDescent="0.3">
      <c r="A248" s="125" t="s">
        <v>58</v>
      </c>
      <c r="B248" s="126"/>
      <c r="C248" s="127"/>
      <c r="D248" s="50">
        <v>0.24236111111111111</v>
      </c>
      <c r="E248" s="50"/>
      <c r="F248" s="50">
        <v>0.21458333333333335</v>
      </c>
      <c r="G248" s="50">
        <v>0.22916666666666666</v>
      </c>
      <c r="H248" s="50">
        <v>0.22083333333333333</v>
      </c>
      <c r="I248" s="50"/>
      <c r="J248" s="8"/>
      <c r="K248" s="49">
        <v>8</v>
      </c>
      <c r="L248" s="49"/>
      <c r="M248" s="49">
        <v>4</v>
      </c>
      <c r="N248" s="49">
        <v>0</v>
      </c>
      <c r="O248" s="49">
        <v>4</v>
      </c>
      <c r="P248" s="49"/>
      <c r="Q248" s="8"/>
      <c r="R248" s="49">
        <v>49</v>
      </c>
      <c r="S248" s="49"/>
      <c r="T248" s="49">
        <v>43</v>
      </c>
      <c r="U248" s="49">
        <v>36</v>
      </c>
      <c r="V248" s="49">
        <v>38</v>
      </c>
      <c r="W248" s="49"/>
      <c r="X248" s="8"/>
      <c r="Y248" s="50">
        <v>8.7500000000000008E-2</v>
      </c>
      <c r="Z248" s="50"/>
      <c r="AA248" s="50">
        <v>8.4027777777777771E-2</v>
      </c>
      <c r="AB248" s="50">
        <v>4.7222222222222221E-2</v>
      </c>
      <c r="AC248" s="50">
        <v>7.2222222222222229E-2</v>
      </c>
      <c r="AD248" s="50"/>
      <c r="AE248" s="8"/>
      <c r="AF248" s="49">
        <v>1</v>
      </c>
      <c r="AG248" s="49"/>
      <c r="AH248" s="49">
        <v>1</v>
      </c>
      <c r="AI248" s="49">
        <v>1</v>
      </c>
      <c r="AJ248" s="49">
        <v>1</v>
      </c>
      <c r="AK248" s="49"/>
      <c r="AL248" s="8"/>
      <c r="AM248" s="49">
        <v>1</v>
      </c>
      <c r="AN248" s="49"/>
      <c r="AO248" s="49">
        <v>2</v>
      </c>
      <c r="AP248" s="49">
        <v>2</v>
      </c>
      <c r="AQ248" s="49">
        <v>2</v>
      </c>
      <c r="AR248" s="49">
        <v>1</v>
      </c>
      <c r="AS248" s="55"/>
    </row>
    <row r="249" spans="1:45" x14ac:dyDescent="0.3">
      <c r="A249" s="125" t="s">
        <v>63</v>
      </c>
      <c r="B249" s="126"/>
      <c r="C249" s="127"/>
      <c r="D249" s="50">
        <v>9.9999999999999992E-2</v>
      </c>
      <c r="E249" s="50"/>
      <c r="F249" s="50">
        <v>0.14375000000000002</v>
      </c>
      <c r="G249" s="50">
        <v>0.12638888888888888</v>
      </c>
      <c r="H249" s="50">
        <v>0.17083333333333331</v>
      </c>
      <c r="I249" s="50"/>
      <c r="J249" s="8"/>
      <c r="K249" s="49">
        <v>3</v>
      </c>
      <c r="L249" s="49"/>
      <c r="M249" s="49">
        <v>3</v>
      </c>
      <c r="N249" s="49">
        <v>2</v>
      </c>
      <c r="O249" s="49">
        <v>0</v>
      </c>
      <c r="P249" s="49"/>
      <c r="Q249" s="8"/>
      <c r="R249" s="49">
        <v>16</v>
      </c>
      <c r="S249" s="49"/>
      <c r="T249" s="49">
        <v>18</v>
      </c>
      <c r="U249" s="49">
        <v>20</v>
      </c>
      <c r="V249" s="49">
        <v>26</v>
      </c>
      <c r="W249" s="49"/>
      <c r="X249" s="8"/>
      <c r="Y249" s="50">
        <v>5.6944444444444443E-2</v>
      </c>
      <c r="Z249" s="50"/>
      <c r="AA249" s="50">
        <v>0.1125</v>
      </c>
      <c r="AB249" s="50">
        <v>8.819444444444445E-2</v>
      </c>
      <c r="AC249" s="50">
        <v>9.0972222222222218E-2</v>
      </c>
      <c r="AD249" s="50"/>
      <c r="AE249" s="8"/>
      <c r="AF249" s="49">
        <v>0.5</v>
      </c>
      <c r="AG249" s="49"/>
      <c r="AH249" s="49">
        <v>0.5</v>
      </c>
      <c r="AI249" s="49">
        <v>0.5</v>
      </c>
      <c r="AJ249" s="49">
        <v>0.75</v>
      </c>
      <c r="AK249" s="49"/>
      <c r="AL249" s="8"/>
      <c r="AM249" s="49"/>
      <c r="AN249" s="49"/>
      <c r="AO249" s="49"/>
      <c r="AP249" s="49">
        <v>2</v>
      </c>
      <c r="AQ249" s="49"/>
      <c r="AR249" s="49"/>
      <c r="AS249" s="55"/>
    </row>
    <row r="250" spans="1:45" x14ac:dyDescent="0.3">
      <c r="A250" s="125"/>
      <c r="B250" s="126"/>
      <c r="C250" s="127"/>
      <c r="D250" s="50"/>
      <c r="E250" s="50"/>
      <c r="F250" s="50"/>
      <c r="G250" s="50"/>
      <c r="H250" s="50"/>
      <c r="I250" s="50"/>
      <c r="J250" s="8"/>
      <c r="K250" s="49"/>
      <c r="L250" s="49"/>
      <c r="M250" s="49"/>
      <c r="N250" s="49"/>
      <c r="O250" s="49"/>
      <c r="P250" s="49"/>
      <c r="Q250" s="8"/>
      <c r="R250" s="49"/>
      <c r="S250" s="49"/>
      <c r="T250" s="49"/>
      <c r="U250" s="49"/>
      <c r="V250" s="49"/>
      <c r="W250" s="49"/>
      <c r="X250" s="8"/>
      <c r="Y250" s="50"/>
      <c r="Z250" s="50"/>
      <c r="AA250" s="50"/>
      <c r="AB250" s="50"/>
      <c r="AC250" s="50"/>
      <c r="AD250" s="50"/>
      <c r="AE250" s="8"/>
      <c r="AF250" s="49"/>
      <c r="AG250" s="49"/>
      <c r="AH250" s="49"/>
      <c r="AI250" s="49" t="s">
        <v>14</v>
      </c>
      <c r="AJ250" s="49"/>
      <c r="AK250" s="49"/>
      <c r="AL250" s="8"/>
      <c r="AM250" s="49"/>
      <c r="AN250" s="49"/>
      <c r="AO250" s="49"/>
      <c r="AP250" s="49"/>
      <c r="AQ250" s="49"/>
      <c r="AR250" s="49"/>
      <c r="AS250" s="55"/>
    </row>
    <row r="251" spans="1:45" x14ac:dyDescent="0.3">
      <c r="A251" s="125"/>
      <c r="B251" s="126"/>
      <c r="C251" s="127"/>
      <c r="D251" s="50"/>
      <c r="E251" s="50"/>
      <c r="F251" s="50"/>
      <c r="G251" s="50"/>
      <c r="H251" s="50"/>
      <c r="I251" s="50"/>
      <c r="J251" s="8"/>
      <c r="K251" s="49"/>
      <c r="L251" s="49"/>
      <c r="M251" s="49"/>
      <c r="N251" s="49"/>
      <c r="O251" s="49"/>
      <c r="P251" s="49"/>
      <c r="Q251" s="8"/>
      <c r="R251" s="49"/>
      <c r="S251" s="49"/>
      <c r="T251" s="49"/>
      <c r="U251" s="49"/>
      <c r="V251" s="49"/>
      <c r="W251" s="49"/>
      <c r="X251" s="8"/>
      <c r="Y251" s="50"/>
      <c r="Z251" s="50"/>
      <c r="AA251" s="50"/>
      <c r="AB251" s="50"/>
      <c r="AC251" s="50"/>
      <c r="AD251" s="50"/>
      <c r="AE251" s="8"/>
      <c r="AF251" s="49"/>
      <c r="AG251" s="49"/>
      <c r="AH251" s="49"/>
      <c r="AI251" s="49"/>
      <c r="AJ251" s="49"/>
      <c r="AK251" s="49"/>
      <c r="AL251" s="8"/>
      <c r="AM251" s="49"/>
      <c r="AN251" s="49"/>
      <c r="AO251" s="49"/>
      <c r="AP251" s="49"/>
      <c r="AQ251" s="49"/>
      <c r="AR251" s="49"/>
      <c r="AS251" s="55"/>
    </row>
    <row r="252" spans="1:45" x14ac:dyDescent="0.3">
      <c r="A252" s="125"/>
      <c r="B252" s="126"/>
      <c r="C252" s="127"/>
      <c r="D252" s="50"/>
      <c r="E252" s="50"/>
      <c r="F252" s="50"/>
      <c r="G252" s="50"/>
      <c r="H252" s="50"/>
      <c r="I252" s="50"/>
      <c r="J252" s="8"/>
      <c r="K252" s="49"/>
      <c r="L252" s="49"/>
      <c r="M252" s="49"/>
      <c r="N252" s="49"/>
      <c r="O252" s="49"/>
      <c r="P252" s="49"/>
      <c r="Q252" s="8"/>
      <c r="R252" s="49"/>
      <c r="S252" s="49"/>
      <c r="T252" s="49"/>
      <c r="U252" s="49"/>
      <c r="V252" s="49"/>
      <c r="W252" s="49"/>
      <c r="X252" s="8"/>
      <c r="Y252" s="50"/>
      <c r="Z252" s="50"/>
      <c r="AA252" s="50"/>
      <c r="AB252" s="50"/>
      <c r="AC252" s="50"/>
      <c r="AD252" s="50"/>
      <c r="AE252" s="8"/>
      <c r="AF252" s="49"/>
      <c r="AG252" s="49"/>
      <c r="AH252" s="49"/>
      <c r="AI252" s="49"/>
      <c r="AJ252" s="49"/>
      <c r="AK252" s="49"/>
      <c r="AL252" s="8"/>
      <c r="AM252" s="49"/>
      <c r="AN252" s="49"/>
      <c r="AO252" s="49"/>
      <c r="AP252" s="49"/>
      <c r="AQ252" s="49"/>
      <c r="AR252" s="49"/>
      <c r="AS252" s="55"/>
    </row>
    <row r="253" spans="1:45" x14ac:dyDescent="0.3">
      <c r="A253" s="125"/>
      <c r="B253" s="126"/>
      <c r="C253" s="127"/>
      <c r="D253" s="50"/>
      <c r="E253" s="50"/>
      <c r="F253" s="50"/>
      <c r="G253" s="50"/>
      <c r="H253" s="50"/>
      <c r="I253" s="50"/>
      <c r="J253" s="8"/>
      <c r="K253" s="49"/>
      <c r="L253" s="49"/>
      <c r="M253" s="49"/>
      <c r="N253" s="49"/>
      <c r="O253" s="49"/>
      <c r="P253" s="49"/>
      <c r="Q253" s="8"/>
      <c r="R253" s="49"/>
      <c r="S253" s="49"/>
      <c r="T253" s="49"/>
      <c r="U253" s="49"/>
      <c r="V253" s="49"/>
      <c r="W253" s="49"/>
      <c r="X253" s="8"/>
      <c r="Y253" s="50"/>
      <c r="Z253" s="50"/>
      <c r="AA253" s="50"/>
      <c r="AB253" s="50"/>
      <c r="AC253" s="50"/>
      <c r="AD253" s="50"/>
      <c r="AE253" s="8"/>
      <c r="AF253" s="49"/>
      <c r="AG253" s="49"/>
      <c r="AH253" s="49"/>
      <c r="AI253" s="49"/>
      <c r="AJ253" s="49"/>
      <c r="AK253" s="49"/>
      <c r="AL253" s="8"/>
      <c r="AM253" s="49"/>
      <c r="AN253" s="49"/>
      <c r="AO253" s="49"/>
      <c r="AP253" s="49"/>
      <c r="AQ253" s="49"/>
      <c r="AR253" s="49"/>
      <c r="AS253" s="55"/>
    </row>
    <row r="254" spans="1:45" x14ac:dyDescent="0.3">
      <c r="A254" s="125"/>
      <c r="B254" s="126"/>
      <c r="C254" s="127"/>
      <c r="D254" s="50"/>
      <c r="E254" s="50"/>
      <c r="F254" s="50"/>
      <c r="G254" s="50"/>
      <c r="H254" s="50"/>
      <c r="I254" s="50"/>
      <c r="J254" s="8"/>
      <c r="K254" s="49"/>
      <c r="L254" s="49"/>
      <c r="M254" s="49"/>
      <c r="N254" s="49"/>
      <c r="O254" s="49"/>
      <c r="P254" s="49"/>
      <c r="Q254" s="8"/>
      <c r="R254" s="49"/>
      <c r="S254" s="49"/>
      <c r="T254" s="49"/>
      <c r="U254" s="49"/>
      <c r="V254" s="49"/>
      <c r="W254" s="49"/>
      <c r="X254" s="8"/>
      <c r="Y254" s="50"/>
      <c r="Z254" s="50"/>
      <c r="AA254" s="50"/>
      <c r="AB254" s="50"/>
      <c r="AC254" s="50"/>
      <c r="AD254" s="50"/>
      <c r="AE254" s="8"/>
      <c r="AF254" s="49"/>
      <c r="AG254" s="49"/>
      <c r="AH254" s="49"/>
      <c r="AI254" s="49"/>
      <c r="AJ254" s="49"/>
      <c r="AK254" s="49"/>
      <c r="AL254" s="8"/>
      <c r="AM254" s="49"/>
      <c r="AN254" s="49"/>
      <c r="AO254" s="49"/>
      <c r="AP254" s="49"/>
      <c r="AQ254" s="49"/>
      <c r="AR254" s="49"/>
      <c r="AS254" s="55"/>
    </row>
    <row r="255" spans="1:45" x14ac:dyDescent="0.3">
      <c r="A255" s="125"/>
      <c r="B255" s="126"/>
      <c r="C255" s="127"/>
      <c r="D255" s="50"/>
      <c r="E255" s="50"/>
      <c r="F255" s="50"/>
      <c r="G255" s="50"/>
      <c r="H255" s="50"/>
      <c r="I255" s="50"/>
      <c r="J255" s="8"/>
      <c r="K255" s="49"/>
      <c r="L255" s="49"/>
      <c r="M255" s="49"/>
      <c r="N255" s="49"/>
      <c r="O255" s="49"/>
      <c r="P255" s="49"/>
      <c r="Q255" s="8"/>
      <c r="R255" s="49"/>
      <c r="S255" s="49"/>
      <c r="T255" s="49"/>
      <c r="U255" s="49"/>
      <c r="V255" s="49"/>
      <c r="W255" s="49"/>
      <c r="X255" s="8"/>
      <c r="Y255" s="50"/>
      <c r="Z255" s="50"/>
      <c r="AA255" s="50"/>
      <c r="AB255" s="50"/>
      <c r="AC255" s="50"/>
      <c r="AD255" s="50"/>
      <c r="AE255" s="8"/>
      <c r="AF255" s="49"/>
      <c r="AG255" s="49"/>
      <c r="AH255" s="49"/>
      <c r="AI255" s="49"/>
      <c r="AJ255" s="49"/>
      <c r="AK255" s="49"/>
      <c r="AL255" s="8"/>
      <c r="AM255" s="49"/>
      <c r="AN255" s="49"/>
      <c r="AO255" s="49"/>
      <c r="AP255" s="49"/>
      <c r="AQ255" s="49"/>
      <c r="AR255" s="49"/>
      <c r="AS255" s="55"/>
    </row>
    <row r="256" spans="1:45" x14ac:dyDescent="0.3">
      <c r="A256" s="122"/>
      <c r="B256" s="123"/>
      <c r="C256" s="123"/>
      <c r="D256" s="57"/>
      <c r="E256" s="8"/>
      <c r="F256" s="8"/>
      <c r="G256" s="5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57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55"/>
    </row>
    <row r="257" spans="1:45" x14ac:dyDescent="0.3">
      <c r="A257" s="125" t="s">
        <v>13</v>
      </c>
      <c r="B257" s="126"/>
      <c r="C257" s="127"/>
      <c r="D257" s="120">
        <f t="shared" ref="D257:I257" si="62">IFERROR((SUM(D236:D255)/AF257),"")</f>
        <v>0.23750000000000002</v>
      </c>
      <c r="E257" s="120">
        <f t="shared" si="62"/>
        <v>0.26090277777777782</v>
      </c>
      <c r="F257" s="120">
        <f t="shared" si="62"/>
        <v>0.23148148148148148</v>
      </c>
      <c r="G257" s="120">
        <f t="shared" si="62"/>
        <v>0.23939393939393935</v>
      </c>
      <c r="H257" s="120">
        <f t="shared" si="62"/>
        <v>0.24886039886039882</v>
      </c>
      <c r="I257" s="120">
        <f t="shared" si="62"/>
        <v>0.27916666666666667</v>
      </c>
      <c r="J257" s="113"/>
      <c r="K257" s="112">
        <f t="shared" ref="K257:P257" si="63">IFERROR((SUM(K236:K255)/AF257),"")</f>
        <v>6.5263157894736841</v>
      </c>
      <c r="L257" s="112">
        <f t="shared" si="63"/>
        <v>5</v>
      </c>
      <c r="M257" s="112">
        <f t="shared" si="63"/>
        <v>3.9166666666666665</v>
      </c>
      <c r="N257" s="112">
        <f t="shared" si="63"/>
        <v>3.7272727272727271</v>
      </c>
      <c r="O257" s="112">
        <f t="shared" si="63"/>
        <v>3.3846153846153846</v>
      </c>
      <c r="P257" s="112">
        <f t="shared" si="63"/>
        <v>2.8571428571428572</v>
      </c>
      <c r="Q257" s="113"/>
      <c r="R257" s="112">
        <f t="shared" ref="R257:W257" si="64">IFERROR((SUM(R236:R255)/AF257),"")</f>
        <v>44.210526315789473</v>
      </c>
      <c r="S257" s="112">
        <f t="shared" si="64"/>
        <v>47.7</v>
      </c>
      <c r="T257" s="112">
        <f t="shared" si="64"/>
        <v>43.166666666666664</v>
      </c>
      <c r="U257" s="112">
        <f t="shared" si="64"/>
        <v>43.363636363636367</v>
      </c>
      <c r="V257" s="112">
        <f t="shared" si="64"/>
        <v>42.871794871794869</v>
      </c>
      <c r="W257" s="112">
        <f t="shared" si="64"/>
        <v>40.857142857142854</v>
      </c>
      <c r="X257" s="113"/>
      <c r="Y257" s="120">
        <f>IFERROR((SUM(Y236:Y255)/AF257),"")</f>
        <v>0.10709064327485381</v>
      </c>
      <c r="Z257" s="120">
        <f>IFERROR((SUM(Z236:Z255)/AG257),"")</f>
        <v>0.10159722222222223</v>
      </c>
      <c r="AA257" s="120">
        <f t="shared" ref="AA257" si="65">IFERROR((SUM(AA236:AA255)/AH257),"")</f>
        <v>0.10081018518518518</v>
      </c>
      <c r="AB257" s="120">
        <f>IFERROR((SUM(AB236:AB255)/AI257),"")</f>
        <v>9.7222222222222224E-2</v>
      </c>
      <c r="AC257" s="120">
        <f>IFERROR((SUM(AC236:AC255)/AJ257),"")</f>
        <v>0.10128205128205127</v>
      </c>
      <c r="AD257" s="120">
        <f>IFERROR((SUM(AD236:AD255)/AK257),"")</f>
        <v>8.4523809523809515E-2</v>
      </c>
      <c r="AE257" s="113"/>
      <c r="AF257" s="112">
        <f>IF(SUM(AF236:AF255)=0,"",SUM(AF236:AF255))</f>
        <v>9.5</v>
      </c>
      <c r="AG257" s="112">
        <f>IF(SUM(AG236:AG255)=0,"",SUM(AG236:AG255))</f>
        <v>10</v>
      </c>
      <c r="AH257" s="112">
        <f t="shared" ref="AH257" si="66">IF(SUM(AH236:AH255)=0,"",SUM(AH236:AH255))</f>
        <v>12</v>
      </c>
      <c r="AI257" s="112">
        <f>IF(SUM(AI236:AI255)=0,"",SUM(AI236:AI255))</f>
        <v>11</v>
      </c>
      <c r="AJ257" s="112">
        <f>IF(SUM(AJ236:AJ255)=0,"",SUM(AJ236:AJ255))</f>
        <v>9.75</v>
      </c>
      <c r="AK257" s="112">
        <f>IF(SUM(AK236:AK255)=0,"",SUM(AK236:AK255))</f>
        <v>3.5</v>
      </c>
      <c r="AL257" s="113"/>
      <c r="AM257" s="112">
        <f>IF(SUM(AM236:AM255)=0,"",SUM(AM236:AM255))</f>
        <v>5</v>
      </c>
      <c r="AN257" s="112">
        <f t="shared" ref="AN257" si="67">IF(SUM(AN236:AN255)=0,"",SUM(AN236:AN255))</f>
        <v>3</v>
      </c>
      <c r="AO257" s="112">
        <f>IF(SUM(AO236:AO255)=0,"",SUM(AO236:AO255))</f>
        <v>5</v>
      </c>
      <c r="AP257" s="112">
        <f t="shared" ref="AP257" si="68">IF(SUM(AP236:AP255)=0,"",SUM(AP236:AP255))</f>
        <v>8</v>
      </c>
      <c r="AQ257" s="112">
        <f>IF(SUM(AQ236:AQ255)=0,"",SUM(AQ236:AQ255))</f>
        <v>6</v>
      </c>
      <c r="AR257" s="112">
        <f t="shared" ref="AR257" si="69">IF(SUM(AR236:AR255)=0,"",SUM(AR236:AR255))</f>
        <v>2</v>
      </c>
      <c r="AS257" s="55"/>
    </row>
    <row r="258" spans="1:45" ht="21.6" thickBot="1" x14ac:dyDescent="0.35">
      <c r="A258" s="102"/>
      <c r="B258" s="103"/>
      <c r="C258" s="103"/>
      <c r="D258" s="61"/>
      <c r="E258" s="61"/>
      <c r="F258" s="61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2"/>
    </row>
    <row r="259" spans="1:45" ht="14.4" x14ac:dyDescent="0.3">
      <c r="A259" s="135" t="s">
        <v>15</v>
      </c>
      <c r="B259" s="136"/>
      <c r="C259" s="136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</row>
    <row r="260" spans="1:45" x14ac:dyDescent="0.3">
      <c r="A260" s="137"/>
      <c r="B260" s="138"/>
      <c r="C260" s="138"/>
      <c r="D260" s="134" t="s">
        <v>0</v>
      </c>
      <c r="E260" s="126"/>
      <c r="F260" s="126"/>
      <c r="G260" s="126"/>
      <c r="H260" s="126"/>
      <c r="I260" s="127"/>
      <c r="J260" s="123"/>
      <c r="K260" s="134" t="s">
        <v>1</v>
      </c>
      <c r="L260" s="126"/>
      <c r="M260" s="126"/>
      <c r="N260" s="126"/>
      <c r="O260" s="126"/>
      <c r="P260" s="127"/>
      <c r="Q260" s="123"/>
      <c r="R260" s="134" t="s">
        <v>2</v>
      </c>
      <c r="S260" s="126"/>
      <c r="T260" s="126"/>
      <c r="U260" s="126"/>
      <c r="V260" s="126"/>
      <c r="W260" s="127"/>
      <c r="X260" s="123"/>
      <c r="Y260" s="134" t="s">
        <v>3</v>
      </c>
      <c r="Z260" s="126"/>
      <c r="AA260" s="126"/>
      <c r="AB260" s="126"/>
      <c r="AC260" s="126"/>
      <c r="AD260" s="127"/>
      <c r="AE260" s="123"/>
      <c r="AF260" s="134" t="s">
        <v>4</v>
      </c>
      <c r="AG260" s="126"/>
      <c r="AH260" s="126"/>
      <c r="AI260" s="126"/>
      <c r="AJ260" s="126"/>
      <c r="AK260" s="127"/>
      <c r="AL260" s="8"/>
      <c r="AM260" s="134" t="s">
        <v>5</v>
      </c>
      <c r="AN260" s="126"/>
      <c r="AO260" s="126"/>
      <c r="AP260" s="126"/>
      <c r="AQ260" s="126"/>
      <c r="AR260" s="127"/>
    </row>
    <row r="261" spans="1:45" ht="14.4" x14ac:dyDescent="0.3">
      <c r="A261" s="139"/>
      <c r="B261" s="140"/>
      <c r="C261" s="140"/>
      <c r="D261" s="49" t="s">
        <v>6</v>
      </c>
      <c r="E261" s="49" t="s">
        <v>7</v>
      </c>
      <c r="F261" s="49" t="s">
        <v>8</v>
      </c>
      <c r="G261" s="49" t="s">
        <v>9</v>
      </c>
      <c r="H261" s="49" t="s">
        <v>10</v>
      </c>
      <c r="I261" s="49" t="s">
        <v>11</v>
      </c>
      <c r="J261" s="8"/>
      <c r="K261" s="49" t="s">
        <v>6</v>
      </c>
      <c r="L261" s="49" t="s">
        <v>7</v>
      </c>
      <c r="M261" s="49" t="s">
        <v>8</v>
      </c>
      <c r="N261" s="49" t="s">
        <v>9</v>
      </c>
      <c r="O261" s="49" t="s">
        <v>10</v>
      </c>
      <c r="P261" s="49" t="s">
        <v>11</v>
      </c>
      <c r="Q261" s="8"/>
      <c r="R261" s="49" t="s">
        <v>6</v>
      </c>
      <c r="S261" s="49" t="s">
        <v>7</v>
      </c>
      <c r="T261" s="49" t="s">
        <v>8</v>
      </c>
      <c r="U261" s="49" t="s">
        <v>9</v>
      </c>
      <c r="V261" s="49" t="s">
        <v>10</v>
      </c>
      <c r="W261" s="49" t="s">
        <v>11</v>
      </c>
      <c r="X261" s="8"/>
      <c r="Y261" s="49" t="s">
        <v>6</v>
      </c>
      <c r="Z261" s="49" t="s">
        <v>7</v>
      </c>
      <c r="AA261" s="49" t="s">
        <v>8</v>
      </c>
      <c r="AB261" s="49" t="s">
        <v>9</v>
      </c>
      <c r="AC261" s="49" t="s">
        <v>10</v>
      </c>
      <c r="AD261" s="49" t="s">
        <v>11</v>
      </c>
      <c r="AE261" s="8"/>
      <c r="AF261" s="49" t="s">
        <v>6</v>
      </c>
      <c r="AG261" s="49" t="s">
        <v>7</v>
      </c>
      <c r="AH261" s="49" t="s">
        <v>8</v>
      </c>
      <c r="AI261" s="49" t="s">
        <v>9</v>
      </c>
      <c r="AJ261" s="49" t="s">
        <v>10</v>
      </c>
      <c r="AK261" s="49" t="s">
        <v>11</v>
      </c>
      <c r="AL261" s="8"/>
      <c r="AM261" s="49" t="s">
        <v>12</v>
      </c>
      <c r="AN261" s="49" t="s">
        <v>7</v>
      </c>
      <c r="AO261" s="49" t="s">
        <v>8</v>
      </c>
      <c r="AP261" s="49" t="s">
        <v>9</v>
      </c>
      <c r="AQ261" s="49" t="s">
        <v>10</v>
      </c>
      <c r="AR261" s="49" t="s">
        <v>11</v>
      </c>
    </row>
    <row r="262" spans="1:45" x14ac:dyDescent="0.3">
      <c r="A262" s="125" t="s">
        <v>13</v>
      </c>
      <c r="B262" s="126"/>
      <c r="C262" s="127"/>
      <c r="D262" s="52">
        <f>IFERROR(SUM(D25,D54,D83,D112,D141,D170,D199,D228,D257)/COUNT(D25,D54,D83,D112,D141,D170,D199,D228,D257),"")</f>
        <v>0.2230640058557572</v>
      </c>
      <c r="E262" s="52">
        <f t="shared" ref="E262:I262" si="70">IFERROR(SUM(E25,E54,E83,E112,E141,E170,E199,E228,E257)/COUNT(E25,E54,E83,E112,E141,E170,E199,E228,E257),"")</f>
        <v>0.22577036885239143</v>
      </c>
      <c r="F262" s="52">
        <f t="shared" si="70"/>
        <v>0.21306016585006463</v>
      </c>
      <c r="G262" s="52">
        <f t="shared" si="70"/>
        <v>0.22204106311998309</v>
      </c>
      <c r="H262" s="52">
        <f t="shared" si="70"/>
        <v>0.20521313455982837</v>
      </c>
      <c r="I262" s="52">
        <f t="shared" si="70"/>
        <v>0.24853333505119218</v>
      </c>
      <c r="J262" s="8"/>
      <c r="K262" s="84">
        <f>IFERROR(SUM(K25,K54,K83,K112,K141,K170,K199,K228,K257)/COUNT(K25,K54,K83,K112,K141,K170,K199,K228,K257),"")</f>
        <v>5.696790145067852</v>
      </c>
      <c r="L262" s="84">
        <f t="shared" ref="L262:P262" si="71">IFERROR(SUM(L25,L54,L83,L112,L141,L170,L199,L228,L257)/COUNT(L25,L54,L83,L112,L141,L170,L199,L228,L257),"")</f>
        <v>4.4488322765193109</v>
      </c>
      <c r="M262" s="84">
        <f t="shared" si="71"/>
        <v>4.4490465412987259</v>
      </c>
      <c r="N262" s="84">
        <f t="shared" si="71"/>
        <v>4.1022312800853467</v>
      </c>
      <c r="O262" s="84">
        <f t="shared" si="71"/>
        <v>3.7990932556149946</v>
      </c>
      <c r="P262" s="84">
        <f t="shared" si="71"/>
        <v>4.1452690166975881</v>
      </c>
      <c r="Q262" s="58"/>
      <c r="R262" s="84">
        <f>IFERROR(SUM(R25,R54,R83,R112,R141,R170,R199,R228,R257)/COUNT(R25,R54,R83,R112,R141,R170,R199,R228,R257),"")</f>
        <v>40.000505086523482</v>
      </c>
      <c r="S262" s="84">
        <f t="shared" ref="S262:W262" si="72">IFERROR(SUM(S25,S54,S83,S112,S141,S170,S199,S228,S257)/COUNT(S25,S54,S83,S112,S141,S170,S199,S228,S257),"")</f>
        <v>40.925321309582245</v>
      </c>
      <c r="T262" s="84">
        <f t="shared" si="72"/>
        <v>38.942254170713682</v>
      </c>
      <c r="U262" s="84">
        <f t="shared" si="72"/>
        <v>38.827130623902697</v>
      </c>
      <c r="V262" s="84">
        <f t="shared" si="72"/>
        <v>36.980393310103452</v>
      </c>
      <c r="W262" s="84">
        <f t="shared" si="72"/>
        <v>50.818367346938771</v>
      </c>
      <c r="X262" s="59"/>
      <c r="Y262" s="52">
        <f>IFERROR(SUM(Y25,Y54,Y83,Y112,Y141,Y170,Y199,Y228,Y257)/COUNT(Y25,Y54,Y83,Y112,Y141,Y170,Y199,Y228,Y257),"")</f>
        <v>0.12406715265641566</v>
      </c>
      <c r="Z262" s="52">
        <f t="shared" ref="Z262:AD262" si="73">IFERROR(SUM(Z25,Z54,Z83,Z112,Z141,Z170,Z199,Z228,Z257)/COUNT(Z25,Z54,Z83,Z112,Z141,Z170,Z199,Z228,Z257),"")</f>
        <v>0.11212448756187622</v>
      </c>
      <c r="AA262" s="52">
        <f t="shared" si="73"/>
        <v>0.10966130919898193</v>
      </c>
      <c r="AB262" s="52">
        <f t="shared" si="73"/>
        <v>0.1079058832601069</v>
      </c>
      <c r="AC262" s="52">
        <f t="shared" si="73"/>
        <v>0.10173000750534465</v>
      </c>
      <c r="AD262" s="52">
        <f t="shared" si="73"/>
        <v>0.10927858517144232</v>
      </c>
      <c r="AE262" s="8"/>
      <c r="AF262" s="84">
        <f>IFERROR(SUM(AF25,AF54,AF83,AF112,AF141,AF170,AF199,AF228,AF257)/COUNT(AF25,AF54,AF83,AF112,AF141,AF170,AF199,AF228,AF257),"")</f>
        <v>9.7388888888888889</v>
      </c>
      <c r="AG262" s="84">
        <f t="shared" ref="AG262:AK262" si="74">IFERROR(SUM(AG25,AG54,AG83,AG112,AG141,AG170,AG199,AG228,AG257)/COUNT(AG25,AG54,AG83,AG112,AG141,AG170,AG199,AG228,AG257),"")</f>
        <v>10.683333333333334</v>
      </c>
      <c r="AH262" s="84">
        <f t="shared" si="74"/>
        <v>10.666666666666666</v>
      </c>
      <c r="AI262" s="84">
        <f t="shared" si="74"/>
        <v>10.574444444444445</v>
      </c>
      <c r="AJ262" s="84">
        <f t="shared" si="74"/>
        <v>10.694444444444445</v>
      </c>
      <c r="AK262" s="84">
        <f t="shared" si="74"/>
        <v>2.0714285714285716</v>
      </c>
      <c r="AL262" s="8"/>
      <c r="AM262" s="38">
        <f>SUM(AM25,AM54,AM83,AM112,AM141,AM170,AM199,AM228,AM257)</f>
        <v>41</v>
      </c>
      <c r="AN262" s="38">
        <f t="shared" ref="AN262:AR262" si="75">SUM(AN25,AN54,AN83,AN112,AN141,AN170,AN199,AN228,AN257)</f>
        <v>59</v>
      </c>
      <c r="AO262" s="38">
        <f t="shared" si="75"/>
        <v>51</v>
      </c>
      <c r="AP262" s="38">
        <f t="shared" si="75"/>
        <v>57</v>
      </c>
      <c r="AQ262" s="38">
        <f t="shared" si="75"/>
        <v>56</v>
      </c>
      <c r="AR262" s="38">
        <f t="shared" si="75"/>
        <v>52</v>
      </c>
    </row>
  </sheetData>
  <sortState xmlns:xlrd2="http://schemas.microsoft.com/office/spreadsheetml/2017/richdata2" ref="A33:C47">
    <sortCondition ref="A33:A47"/>
  </sortState>
  <mergeCells count="260"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  <mergeCell ref="Y31:AD31"/>
    <mergeCell ref="AF31:AK31"/>
    <mergeCell ref="AM31:AR31"/>
    <mergeCell ref="A33:C33"/>
    <mergeCell ref="A34:C34"/>
    <mergeCell ref="A22:C22"/>
    <mergeCell ref="A23:C23"/>
    <mergeCell ref="A11:C11"/>
    <mergeCell ref="A12:C12"/>
    <mergeCell ref="A13:C13"/>
    <mergeCell ref="A19:C19"/>
    <mergeCell ref="A20:C20"/>
    <mergeCell ref="A21:C21"/>
    <mergeCell ref="A25:C25"/>
    <mergeCell ref="A14:C14"/>
    <mergeCell ref="A15:C15"/>
    <mergeCell ref="A16:C16"/>
    <mergeCell ref="A17:C17"/>
    <mergeCell ref="A18:C18"/>
    <mergeCell ref="A192:C192"/>
    <mergeCell ref="A52:C52"/>
    <mergeCell ref="A51:C51"/>
    <mergeCell ref="A50:C50"/>
    <mergeCell ref="D31:I31"/>
    <mergeCell ref="K31:P31"/>
    <mergeCell ref="R31:W31"/>
    <mergeCell ref="A40:C40"/>
    <mergeCell ref="A41:C41"/>
    <mergeCell ref="A42:C42"/>
    <mergeCell ref="A48:C48"/>
    <mergeCell ref="A49:C49"/>
    <mergeCell ref="A35:C35"/>
    <mergeCell ref="A36:C36"/>
    <mergeCell ref="A37:C37"/>
    <mergeCell ref="A38:C38"/>
    <mergeCell ref="A39:C39"/>
    <mergeCell ref="A30:C32"/>
    <mergeCell ref="A43:C43"/>
    <mergeCell ref="A44:C44"/>
    <mergeCell ref="A45:C45"/>
    <mergeCell ref="A46:C46"/>
    <mergeCell ref="A47:C47"/>
    <mergeCell ref="A54:C54"/>
    <mergeCell ref="A59:C61"/>
    <mergeCell ref="A88:C90"/>
    <mergeCell ref="A110:C110"/>
    <mergeCell ref="A117:C119"/>
    <mergeCell ref="A137:C137"/>
    <mergeCell ref="A138:C138"/>
    <mergeCell ref="A146:C148"/>
    <mergeCell ref="A139:C139"/>
    <mergeCell ref="A141:C141"/>
    <mergeCell ref="A123:C123"/>
    <mergeCell ref="A124:C124"/>
    <mergeCell ref="A125:C125"/>
    <mergeCell ref="A126:C126"/>
    <mergeCell ref="A128:C128"/>
    <mergeCell ref="A120:C120"/>
    <mergeCell ref="A121:C121"/>
    <mergeCell ref="A122:C122"/>
    <mergeCell ref="A112:C112"/>
    <mergeCell ref="A99:C99"/>
    <mergeCell ref="A106:C106"/>
    <mergeCell ref="A94:C94"/>
    <mergeCell ref="A95:C95"/>
    <mergeCell ref="A74:C74"/>
    <mergeCell ref="A75:C75"/>
    <mergeCell ref="AM60:AR60"/>
    <mergeCell ref="A78:C78"/>
    <mergeCell ref="A80:C80"/>
    <mergeCell ref="A81:C81"/>
    <mergeCell ref="A83:C83"/>
    <mergeCell ref="D60:I60"/>
    <mergeCell ref="K60:P60"/>
    <mergeCell ref="R60:W60"/>
    <mergeCell ref="Y60:AD60"/>
    <mergeCell ref="AF60:AK60"/>
    <mergeCell ref="A70:C70"/>
    <mergeCell ref="A71:C71"/>
    <mergeCell ref="A77:C77"/>
    <mergeCell ref="A79:C79"/>
    <mergeCell ref="A65:C65"/>
    <mergeCell ref="A66:C66"/>
    <mergeCell ref="A67:C67"/>
    <mergeCell ref="A68:C68"/>
    <mergeCell ref="A69:C69"/>
    <mergeCell ref="A62:C62"/>
    <mergeCell ref="A63:C63"/>
    <mergeCell ref="A64:C64"/>
    <mergeCell ref="A72:C72"/>
    <mergeCell ref="A73:C73"/>
    <mergeCell ref="AM89:AR89"/>
    <mergeCell ref="A100:C100"/>
    <mergeCell ref="A107:C107"/>
    <mergeCell ref="A108:C108"/>
    <mergeCell ref="A109:C109"/>
    <mergeCell ref="D89:I89"/>
    <mergeCell ref="K89:P89"/>
    <mergeCell ref="R89:W89"/>
    <mergeCell ref="Y89:AD89"/>
    <mergeCell ref="AF89:AK89"/>
    <mergeCell ref="A96:C96"/>
    <mergeCell ref="A97:C97"/>
    <mergeCell ref="A98:C98"/>
    <mergeCell ref="A91:C91"/>
    <mergeCell ref="A92:C92"/>
    <mergeCell ref="A93:C93"/>
    <mergeCell ref="A105:C105"/>
    <mergeCell ref="A104:C104"/>
    <mergeCell ref="A103:C103"/>
    <mergeCell ref="A102:C102"/>
    <mergeCell ref="A101:C101"/>
    <mergeCell ref="AM118:AR118"/>
    <mergeCell ref="A127:C127"/>
    <mergeCell ref="A129:C129"/>
    <mergeCell ref="A135:C135"/>
    <mergeCell ref="A136:C136"/>
    <mergeCell ref="D118:I118"/>
    <mergeCell ref="K118:P118"/>
    <mergeCell ref="R118:W118"/>
    <mergeCell ref="Y118:AD118"/>
    <mergeCell ref="AF118:AK118"/>
    <mergeCell ref="A130:C130"/>
    <mergeCell ref="A131:C131"/>
    <mergeCell ref="A132:C132"/>
    <mergeCell ref="A133:C133"/>
    <mergeCell ref="A134:C134"/>
    <mergeCell ref="AM147:AR147"/>
    <mergeCell ref="A154:C154"/>
    <mergeCell ref="A156:C156"/>
    <mergeCell ref="A157:C157"/>
    <mergeCell ref="A158:C158"/>
    <mergeCell ref="D147:I147"/>
    <mergeCell ref="K147:P147"/>
    <mergeCell ref="R147:W147"/>
    <mergeCell ref="Y147:AD147"/>
    <mergeCell ref="AF147:AK147"/>
    <mergeCell ref="A152:C152"/>
    <mergeCell ref="A153:C153"/>
    <mergeCell ref="A155:C155"/>
    <mergeCell ref="A149:C149"/>
    <mergeCell ref="A150:C150"/>
    <mergeCell ref="A151:C151"/>
    <mergeCell ref="A218:C218"/>
    <mergeCell ref="A219:C219"/>
    <mergeCell ref="A220:C220"/>
    <mergeCell ref="A221:C221"/>
    <mergeCell ref="AM176:AR176"/>
    <mergeCell ref="A181:C181"/>
    <mergeCell ref="A183:C183"/>
    <mergeCell ref="A184:C184"/>
    <mergeCell ref="A185:C185"/>
    <mergeCell ref="D176:I176"/>
    <mergeCell ref="K176:P176"/>
    <mergeCell ref="R176:W176"/>
    <mergeCell ref="Y176:AD176"/>
    <mergeCell ref="AF176:AK176"/>
    <mergeCell ref="A175:C177"/>
    <mergeCell ref="A204:C206"/>
    <mergeCell ref="A195:C195"/>
    <mergeCell ref="A196:C196"/>
    <mergeCell ref="A197:C197"/>
    <mergeCell ref="A199:C199"/>
    <mergeCell ref="A193:C193"/>
    <mergeCell ref="A194:C194"/>
    <mergeCell ref="A186:C186"/>
    <mergeCell ref="A187:C187"/>
    <mergeCell ref="A212:C212"/>
    <mergeCell ref="D205:I205"/>
    <mergeCell ref="K205:P205"/>
    <mergeCell ref="R205:W205"/>
    <mergeCell ref="Y205:AD205"/>
    <mergeCell ref="AF205:AK205"/>
    <mergeCell ref="A207:C207"/>
    <mergeCell ref="A209:C209"/>
    <mergeCell ref="A217:C217"/>
    <mergeCell ref="A76:C76"/>
    <mergeCell ref="AF260:AK260"/>
    <mergeCell ref="AM260:AR260"/>
    <mergeCell ref="A262:C262"/>
    <mergeCell ref="A259:C261"/>
    <mergeCell ref="D260:I260"/>
    <mergeCell ref="K260:P260"/>
    <mergeCell ref="R260:W260"/>
    <mergeCell ref="Y260:AD260"/>
    <mergeCell ref="A223:C223"/>
    <mergeCell ref="A224:C224"/>
    <mergeCell ref="A225:C225"/>
    <mergeCell ref="A226:C226"/>
    <mergeCell ref="A228:C228"/>
    <mergeCell ref="A213:C213"/>
    <mergeCell ref="A214:C214"/>
    <mergeCell ref="A215:C215"/>
    <mergeCell ref="A216:C216"/>
    <mergeCell ref="A222:C222"/>
    <mergeCell ref="AM205:AR205"/>
    <mergeCell ref="A208:C208"/>
    <mergeCell ref="A210:C210"/>
    <mergeCell ref="A211:C211"/>
    <mergeCell ref="A159:C159"/>
    <mergeCell ref="A160:C160"/>
    <mergeCell ref="A161:C161"/>
    <mergeCell ref="A162:C162"/>
    <mergeCell ref="A163:C163"/>
    <mergeCell ref="A188:C188"/>
    <mergeCell ref="A189:C189"/>
    <mergeCell ref="A190:C190"/>
    <mergeCell ref="A191:C191"/>
    <mergeCell ref="A164:C164"/>
    <mergeCell ref="A165:C165"/>
    <mergeCell ref="A182:C182"/>
    <mergeCell ref="A178:C178"/>
    <mergeCell ref="A179:C179"/>
    <mergeCell ref="A180:C180"/>
    <mergeCell ref="A166:C166"/>
    <mergeCell ref="A167:C167"/>
    <mergeCell ref="A168:C168"/>
    <mergeCell ref="A170:C170"/>
    <mergeCell ref="A233:C235"/>
    <mergeCell ref="D234:I234"/>
    <mergeCell ref="K234:P234"/>
    <mergeCell ref="R234:W234"/>
    <mergeCell ref="Y234:AD234"/>
    <mergeCell ref="AF234:AK234"/>
    <mergeCell ref="AM234:AR234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57:C257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</mergeCells>
  <conditionalFormatting sqref="D262:I262">
    <cfRule type="colorScale" priority="2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2:P262">
    <cfRule type="colorScale" priority="2298">
      <colorScale>
        <cfvo type="min"/>
        <cfvo type="max"/>
        <color rgb="FFFFEF9C"/>
        <color rgb="FF63BE7B"/>
      </colorScale>
    </cfRule>
  </conditionalFormatting>
  <conditionalFormatting sqref="R262:W262">
    <cfRule type="colorScale" priority="2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62:AD262">
    <cfRule type="colorScale" priority="2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62:AR262">
    <cfRule type="cellIs" dxfId="2374" priority="2247" stopIfTrue="1" operator="equal">
      <formula>0</formula>
    </cfRule>
    <cfRule type="colorScale" priority="2292">
      <colorScale>
        <cfvo type="min"/>
        <cfvo type="max"/>
        <color rgb="FFFFEF9C"/>
        <color rgb="FF63BE7B"/>
      </colorScale>
    </cfRule>
  </conditionalFormatting>
  <conditionalFormatting sqref="AF262:AK262">
    <cfRule type="colorScale" priority="2291">
      <colorScale>
        <cfvo type="min"/>
        <cfvo type="max"/>
        <color rgb="FFFFEF9C"/>
        <color rgb="FF63BE7B"/>
      </colorScale>
    </cfRule>
  </conditionalFormatting>
  <conditionalFormatting sqref="Y24:AD24">
    <cfRule type="colorScale" priority="1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:W24">
    <cfRule type="colorScale" priority="1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4:AD24">
    <cfRule type="colorScale" priority="1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:W24">
    <cfRule type="colorScale" priority="1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4:AD24">
    <cfRule type="colorScale" priority="1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I24">
    <cfRule type="colorScale" priority="1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P24">
    <cfRule type="colorScale" priority="1147">
      <colorScale>
        <cfvo type="min"/>
        <cfvo type="max"/>
        <color rgb="FF63BE7B"/>
        <color rgb="FFFFEF9C"/>
      </colorScale>
    </cfRule>
  </conditionalFormatting>
  <conditionalFormatting sqref="Y23:AD23">
    <cfRule type="colorScale" priority="1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:AD23">
    <cfRule type="colorScale" priority="1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:AD23">
    <cfRule type="colorScale" priority="1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:AD23">
    <cfRule type="colorScale" priority="1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P23">
    <cfRule type="colorScale" priority="1142">
      <colorScale>
        <cfvo type="min"/>
        <cfvo type="max"/>
        <color rgb="FF63BE7B"/>
        <color rgb="FFFFEF9C"/>
      </colorScale>
    </cfRule>
  </conditionalFormatting>
  <conditionalFormatting sqref="Y4:AD23">
    <cfRule type="colorScale" priority="1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3">
    <cfRule type="colorScale" priority="1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3">
    <cfRule type="colorScale" priority="1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3"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P23">
    <cfRule type="colorScale" priority="1089">
      <colorScale>
        <cfvo type="min"/>
        <cfvo type="max"/>
        <color rgb="FFFFEF9C"/>
        <color rgb="FF63BE7B"/>
      </colorScale>
    </cfRule>
  </conditionalFormatting>
  <conditionalFormatting sqref="AF24:AK24">
    <cfRule type="colorScale" priority="1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3:AK23">
    <cfRule type="colorScale" priority="1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3:AK23">
    <cfRule type="colorScale" priority="1136">
      <colorScale>
        <cfvo type="min"/>
        <cfvo type="max"/>
        <color rgb="FFFFEF9C"/>
        <color rgb="FF63BE7B"/>
      </colorScale>
    </cfRule>
  </conditionalFormatting>
  <conditionalFormatting sqref="AF4:AK23">
    <cfRule type="colorScale" priority="1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23">
    <cfRule type="colorScale" priority="1087">
      <colorScale>
        <cfvo type="min"/>
        <cfvo type="max"/>
        <color rgb="FFFFEF9C"/>
        <color rgb="FF63BE7B"/>
      </colorScale>
    </cfRule>
  </conditionalFormatting>
  <conditionalFormatting sqref="Y18:AD18">
    <cfRule type="colorScale" priority="1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:AD18">
    <cfRule type="colorScale" priority="1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:AD18">
    <cfRule type="colorScale" priority="1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:AD18">
    <cfRule type="colorScale" priority="1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1130">
      <colorScale>
        <cfvo type="min"/>
        <cfvo type="max"/>
        <color rgb="FF63BE7B"/>
        <color rgb="FFFFEF9C"/>
      </colorScale>
    </cfRule>
  </conditionalFormatting>
  <conditionalFormatting sqref="Y14:AD18">
    <cfRule type="colorScale" priority="1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:AD18">
    <cfRule type="colorScale" priority="1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:AD18">
    <cfRule type="colorScale" priority="1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:AD18">
    <cfRule type="colorScale" priority="1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P18">
    <cfRule type="colorScale" priority="1125">
      <colorScale>
        <cfvo type="min"/>
        <cfvo type="max"/>
        <color rgb="FF63BE7B"/>
        <color rgb="FFFFEF9C"/>
      </colorScale>
    </cfRule>
  </conditionalFormatting>
  <conditionalFormatting sqref="AF18:AK18">
    <cfRule type="colorScale" priority="1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8:AK18">
    <cfRule type="colorScale" priority="1123">
      <colorScale>
        <cfvo type="min"/>
        <cfvo type="max"/>
        <color rgb="FFFFEF9C"/>
        <color rgb="FF63BE7B"/>
      </colorScale>
    </cfRule>
  </conditionalFormatting>
  <conditionalFormatting sqref="AF14:AK18">
    <cfRule type="colorScale" priority="1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4:AK18">
    <cfRule type="colorScale" priority="1121">
      <colorScale>
        <cfvo type="min"/>
        <cfvo type="max"/>
        <color rgb="FFFFEF9C"/>
        <color rgb="FF63BE7B"/>
      </colorScale>
    </cfRule>
  </conditionalFormatting>
  <conditionalFormatting sqref="D23:I23">
    <cfRule type="colorScale" priority="1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I23">
    <cfRule type="colorScale" priority="1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I23">
    <cfRule type="colorScale" priority="1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I23">
    <cfRule type="colorScale" priority="1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3">
    <cfRule type="colorScale" priority="1090">
      <colorScale>
        <cfvo type="min"/>
        <cfvo type="max"/>
        <color rgb="FFFFEF9C"/>
        <color rgb="FF63BE7B"/>
      </colorScale>
    </cfRule>
    <cfRule type="colorScale" priority="1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3">
    <cfRule type="colorScale" priority="1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3">
    <cfRule type="colorScale" priority="1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3"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I18">
    <cfRule type="colorScale" priority="1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I18">
    <cfRule type="colorScale" priority="1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I18">
    <cfRule type="colorScale" priority="1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I18">
    <cfRule type="colorScale" priority="1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I18">
    <cfRule type="colorScale" priority="1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I18">
    <cfRule type="colorScale" priority="1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I18">
    <cfRule type="colorScale" priority="1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I18">
    <cfRule type="colorScale" priority="1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:W23">
    <cfRule type="colorScale" priority="1099">
      <colorScale>
        <cfvo type="min"/>
        <cfvo type="max"/>
        <color rgb="FF63BE7B"/>
        <color rgb="FFFFEF9C"/>
      </colorScale>
    </cfRule>
  </conditionalFormatting>
  <conditionalFormatting sqref="R4:W23">
    <cfRule type="colorScale" priority="10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8">
      <colorScale>
        <cfvo type="min"/>
        <cfvo type="max"/>
        <color rgb="FF63BE7B"/>
        <color rgb="FFFFEF9C"/>
      </colorScale>
    </cfRule>
  </conditionalFormatting>
  <conditionalFormatting sqref="R18:W18">
    <cfRule type="colorScale" priority="1097">
      <colorScale>
        <cfvo type="min"/>
        <cfvo type="max"/>
        <color rgb="FF63BE7B"/>
        <color rgb="FFFFEF9C"/>
      </colorScale>
    </cfRule>
  </conditionalFormatting>
  <conditionalFormatting sqref="R14:W18">
    <cfRule type="colorScale" priority="1096">
      <colorScale>
        <cfvo type="min"/>
        <cfvo type="max"/>
        <color rgb="FF63BE7B"/>
        <color rgb="FFFFEF9C"/>
      </colorScale>
    </cfRule>
  </conditionalFormatting>
  <conditionalFormatting sqref="AM23:AR23">
    <cfRule type="colorScale" priority="1095">
      <colorScale>
        <cfvo type="min"/>
        <cfvo type="max"/>
        <color rgb="FF63BE7B"/>
        <color rgb="FFFFEF9C"/>
      </colorScale>
    </cfRule>
  </conditionalFormatting>
  <conditionalFormatting sqref="AM4:AR23">
    <cfRule type="colorScale" priority="1081">
      <colorScale>
        <cfvo type="min"/>
        <cfvo type="max"/>
        <color rgb="FFFFEF9C"/>
        <color rgb="FF63BE7B"/>
      </colorScale>
    </cfRule>
  </conditionalFormatting>
  <conditionalFormatting sqref="AM18:AR18">
    <cfRule type="colorScale" priority="1094">
      <colorScale>
        <cfvo type="min"/>
        <cfvo type="max"/>
        <color rgb="FF63BE7B"/>
        <color rgb="FFFFEF9C"/>
      </colorScale>
    </cfRule>
  </conditionalFormatting>
  <conditionalFormatting sqref="AM14:AR18">
    <cfRule type="colorScale" priority="1093">
      <colorScale>
        <cfvo type="min"/>
        <cfvo type="max"/>
        <color rgb="FF63BE7B"/>
        <color rgb="FFFFEF9C"/>
      </colorScale>
    </cfRule>
  </conditionalFormatting>
  <conditionalFormatting sqref="Y53:AD53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W53">
    <cfRule type="colorScale" priority="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3:AD53">
    <cfRule type="colorScale" priority="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W53">
    <cfRule type="colorScale" priority="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3:AD53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I53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490">
      <colorScale>
        <cfvo type="min"/>
        <cfvo type="max"/>
        <color rgb="FF63BE7B"/>
        <color rgb="FFFFEF9C"/>
      </colorScale>
    </cfRule>
  </conditionalFormatting>
  <conditionalFormatting sqref="Y52:AD52">
    <cfRule type="colorScale" priority="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2:AD52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2:AD52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2:AD52">
    <cfRule type="colorScale" priority="4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485">
      <colorScale>
        <cfvo type="min"/>
        <cfvo type="max"/>
        <color rgb="FF63BE7B"/>
        <color rgb="FFFFEF9C"/>
      </colorScale>
    </cfRule>
  </conditionalFormatting>
  <conditionalFormatting sqref="Y33:AD52">
    <cfRule type="colorScale" priority="4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3:AD52">
    <cfRule type="colorScale" priority="4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3:AD52">
    <cfRule type="colorScale" priority="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3:AD52">
    <cfRule type="colorScale" priority="4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3:P52">
    <cfRule type="colorScale" priority="438">
      <colorScale>
        <cfvo type="min"/>
        <cfvo type="max"/>
        <color rgb="FFFFEF9C"/>
        <color rgb="FF63BE7B"/>
      </colorScale>
    </cfRule>
  </conditionalFormatting>
  <conditionalFormatting sqref="AF53:AK53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2:AK52">
    <cfRule type="colorScale" priority="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2:AK52">
    <cfRule type="colorScale" priority="479">
      <colorScale>
        <cfvo type="min"/>
        <cfvo type="max"/>
        <color rgb="FFFFEF9C"/>
        <color rgb="FF63BE7B"/>
      </colorScale>
    </cfRule>
  </conditionalFormatting>
  <conditionalFormatting sqref="AF33:AK52">
    <cfRule type="colorScale" priority="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3:AK52">
    <cfRule type="colorScale" priority="436">
      <colorScale>
        <cfvo type="min"/>
        <cfvo type="max"/>
        <color rgb="FFFFEF9C"/>
        <color rgb="FF63BE7B"/>
      </colorScale>
    </cfRule>
  </conditionalFormatting>
  <conditionalFormatting sqref="Y47:AD47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7:AD47">
    <cfRule type="colorScale" priority="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7:AD47">
    <cfRule type="colorScale" priority="4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7:AD47"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473">
      <colorScale>
        <cfvo type="min"/>
        <cfvo type="max"/>
        <color rgb="FF63BE7B"/>
        <color rgb="FFFFEF9C"/>
      </colorScale>
    </cfRule>
  </conditionalFormatting>
  <conditionalFormatting sqref="Y43:AD47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3:AD47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3:AD47">
    <cfRule type="colorScale" priority="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3:AD47">
    <cfRule type="colorScale" priority="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P47">
    <cfRule type="colorScale" priority="468">
      <colorScale>
        <cfvo type="min"/>
        <cfvo type="max"/>
        <color rgb="FF63BE7B"/>
        <color rgb="FFFFEF9C"/>
      </colorScale>
    </cfRule>
  </conditionalFormatting>
  <conditionalFormatting sqref="AF47:AK47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7:AK47">
    <cfRule type="colorScale" priority="466">
      <colorScale>
        <cfvo type="min"/>
        <cfvo type="max"/>
        <color rgb="FFFFEF9C"/>
        <color rgb="FF63BE7B"/>
      </colorScale>
    </cfRule>
  </conditionalFormatting>
  <conditionalFormatting sqref="AF43:AK47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3:AK47">
    <cfRule type="colorScale" priority="464">
      <colorScale>
        <cfvo type="min"/>
        <cfvo type="max"/>
        <color rgb="FFFFEF9C"/>
        <color rgb="FF63BE7B"/>
      </colorScale>
    </cfRule>
  </conditionalFormatting>
  <conditionalFormatting sqref="D52:I52">
    <cfRule type="colorScale" priority="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I52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I52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I52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:I52">
    <cfRule type="colorScale" priority="439">
      <colorScale>
        <cfvo type="min"/>
        <cfvo type="max"/>
        <color rgb="FFFFEF9C"/>
        <color rgb="FF63BE7B"/>
      </colorScale>
    </cfRule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:I52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:I52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:I52">
    <cfRule type="colorScale" priority="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:I47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I47">
    <cfRule type="colorScale" priority="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I47"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I47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I47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I47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I47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I47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2:W52">
    <cfRule type="colorScale" priority="448">
      <colorScale>
        <cfvo type="min"/>
        <cfvo type="max"/>
        <color rgb="FF63BE7B"/>
        <color rgb="FFFFEF9C"/>
      </colorScale>
    </cfRule>
  </conditionalFormatting>
  <conditionalFormatting sqref="R33:W52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7">
      <colorScale>
        <cfvo type="min"/>
        <cfvo type="max"/>
        <color rgb="FF63BE7B"/>
        <color rgb="FFFFEF9C"/>
      </colorScale>
    </cfRule>
  </conditionalFormatting>
  <conditionalFormatting sqref="R47:W47">
    <cfRule type="colorScale" priority="446">
      <colorScale>
        <cfvo type="min"/>
        <cfvo type="max"/>
        <color rgb="FF63BE7B"/>
        <color rgb="FFFFEF9C"/>
      </colorScale>
    </cfRule>
  </conditionalFormatting>
  <conditionalFormatting sqref="R43:W47">
    <cfRule type="colorScale" priority="445">
      <colorScale>
        <cfvo type="min"/>
        <cfvo type="max"/>
        <color rgb="FF63BE7B"/>
        <color rgb="FFFFEF9C"/>
      </colorScale>
    </cfRule>
  </conditionalFormatting>
  <conditionalFormatting sqref="AM52:AR52">
    <cfRule type="colorScale" priority="444">
      <colorScale>
        <cfvo type="min"/>
        <cfvo type="max"/>
        <color rgb="FF63BE7B"/>
        <color rgb="FFFFEF9C"/>
      </colorScale>
    </cfRule>
  </conditionalFormatting>
  <conditionalFormatting sqref="AM33:AR52">
    <cfRule type="colorScale" priority="435">
      <colorScale>
        <cfvo type="min"/>
        <cfvo type="max"/>
        <color rgb="FFFFEF9C"/>
        <color rgb="FF63BE7B"/>
      </colorScale>
    </cfRule>
  </conditionalFormatting>
  <conditionalFormatting sqref="AM47:AR47">
    <cfRule type="colorScale" priority="443">
      <colorScale>
        <cfvo type="min"/>
        <cfvo type="max"/>
        <color rgb="FF63BE7B"/>
        <color rgb="FFFFEF9C"/>
      </colorScale>
    </cfRule>
  </conditionalFormatting>
  <conditionalFormatting sqref="AM43:AR47">
    <cfRule type="colorScale" priority="442">
      <colorScale>
        <cfvo type="min"/>
        <cfvo type="max"/>
        <color rgb="FF63BE7B"/>
        <color rgb="FFFFEF9C"/>
      </colorScale>
    </cfRule>
  </conditionalFormatting>
  <conditionalFormatting sqref="Y82:AD82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:W82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2:AD82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2:W82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2:AD82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2:I82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:P82">
    <cfRule type="colorScale" priority="428">
      <colorScale>
        <cfvo type="min"/>
        <cfvo type="max"/>
        <color rgb="FF63BE7B"/>
        <color rgb="FFFFEF9C"/>
      </colorScale>
    </cfRule>
  </conditionalFormatting>
  <conditionalFormatting sqref="Y81:AD81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1:AD81">
    <cfRule type="colorScale" priority="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1:AD81"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1:AD81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1:P81">
    <cfRule type="colorScale" priority="423">
      <colorScale>
        <cfvo type="min"/>
        <cfvo type="max"/>
        <color rgb="FF63BE7B"/>
        <color rgb="FFFFEF9C"/>
      </colorScale>
    </cfRule>
  </conditionalFormatting>
  <conditionalFormatting sqref="Y62:AD81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2:AD81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2:AD81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2:AD81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P81">
    <cfRule type="colorScale" priority="376">
      <colorScale>
        <cfvo type="min"/>
        <cfvo type="max"/>
        <color rgb="FFFFEF9C"/>
        <color rgb="FF63BE7B"/>
      </colorScale>
    </cfRule>
  </conditionalFormatting>
  <conditionalFormatting sqref="AF82:AK82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81:AK81">
    <cfRule type="colorScale" priority="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81:AK81">
    <cfRule type="colorScale" priority="417">
      <colorScale>
        <cfvo type="min"/>
        <cfvo type="max"/>
        <color rgb="FFFFEF9C"/>
        <color rgb="FF63BE7B"/>
      </colorScale>
    </cfRule>
  </conditionalFormatting>
  <conditionalFormatting sqref="AF62:AK81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62:AK81">
    <cfRule type="colorScale" priority="374">
      <colorScale>
        <cfvo type="min"/>
        <cfvo type="max"/>
        <color rgb="FFFFEF9C"/>
        <color rgb="FF63BE7B"/>
      </colorScale>
    </cfRule>
  </conditionalFormatting>
  <conditionalFormatting sqref="Y76:AD76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6:AD76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6:AD76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6:AD76">
    <cfRule type="colorScale" priority="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411">
      <colorScale>
        <cfvo type="min"/>
        <cfvo type="max"/>
        <color rgb="FF63BE7B"/>
        <color rgb="FFFFEF9C"/>
      </colorScale>
    </cfRule>
  </conditionalFormatting>
  <conditionalFormatting sqref="Y72:AD76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2:AD76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2:AD76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2:AD76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2:P76">
    <cfRule type="colorScale" priority="406">
      <colorScale>
        <cfvo type="min"/>
        <cfvo type="max"/>
        <color rgb="FF63BE7B"/>
        <color rgb="FFFFEF9C"/>
      </colorScale>
    </cfRule>
  </conditionalFormatting>
  <conditionalFormatting sqref="AF76:AK76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76:AK76">
    <cfRule type="colorScale" priority="404">
      <colorScale>
        <cfvo type="min"/>
        <cfvo type="max"/>
        <color rgb="FFFFEF9C"/>
        <color rgb="FF63BE7B"/>
      </colorScale>
    </cfRule>
  </conditionalFormatting>
  <conditionalFormatting sqref="AF72:AK76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72:AK76">
    <cfRule type="colorScale" priority="402">
      <colorScale>
        <cfvo type="min"/>
        <cfvo type="max"/>
        <color rgb="FFFFEF9C"/>
        <color rgb="FF63BE7B"/>
      </colorScale>
    </cfRule>
  </conditionalFormatting>
  <conditionalFormatting sqref="D81:I81">
    <cfRule type="colorScale" priority="4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1:I81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1:I81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1:I81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I81">
    <cfRule type="colorScale" priority="377">
      <colorScale>
        <cfvo type="min"/>
        <cfvo type="max"/>
        <color rgb="FFFFEF9C"/>
        <color rgb="FF63BE7B"/>
      </colorScale>
    </cfRule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I81">
    <cfRule type="colorScale" priority="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I81">
    <cfRule type="colorScale" priority="3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I81">
    <cfRule type="colorScale" priority="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:I76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6:I76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6:I76">
    <cfRule type="colorScale" priority="3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6:I76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:I76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:I76">
    <cfRule type="colorScale" priority="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:I76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:I76">
    <cfRule type="colorScale" priority="3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:W81">
    <cfRule type="colorScale" priority="386">
      <colorScale>
        <cfvo type="min"/>
        <cfvo type="max"/>
        <color rgb="FF63BE7B"/>
        <color rgb="FFFFEF9C"/>
      </colorScale>
    </cfRule>
  </conditionalFormatting>
  <conditionalFormatting sqref="R62:W81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5">
      <colorScale>
        <cfvo type="min"/>
        <cfvo type="max"/>
        <color rgb="FF63BE7B"/>
        <color rgb="FFFFEF9C"/>
      </colorScale>
    </cfRule>
  </conditionalFormatting>
  <conditionalFormatting sqref="R76:W76">
    <cfRule type="colorScale" priority="384">
      <colorScale>
        <cfvo type="min"/>
        <cfvo type="max"/>
        <color rgb="FF63BE7B"/>
        <color rgb="FFFFEF9C"/>
      </colorScale>
    </cfRule>
  </conditionalFormatting>
  <conditionalFormatting sqref="R72:W76">
    <cfRule type="colorScale" priority="383">
      <colorScale>
        <cfvo type="min"/>
        <cfvo type="max"/>
        <color rgb="FF63BE7B"/>
        <color rgb="FFFFEF9C"/>
      </colorScale>
    </cfRule>
  </conditionalFormatting>
  <conditionalFormatting sqref="AM81:AR81">
    <cfRule type="colorScale" priority="382">
      <colorScale>
        <cfvo type="min"/>
        <cfvo type="max"/>
        <color rgb="FF63BE7B"/>
        <color rgb="FFFFEF9C"/>
      </colorScale>
    </cfRule>
  </conditionalFormatting>
  <conditionalFormatting sqref="AM62:AR81">
    <cfRule type="colorScale" priority="373">
      <colorScale>
        <cfvo type="min"/>
        <cfvo type="max"/>
        <color rgb="FFFFEF9C"/>
        <color rgb="FF63BE7B"/>
      </colorScale>
    </cfRule>
  </conditionalFormatting>
  <conditionalFormatting sqref="AM76:AR76">
    <cfRule type="colorScale" priority="381">
      <colorScale>
        <cfvo type="min"/>
        <cfvo type="max"/>
        <color rgb="FF63BE7B"/>
        <color rgb="FFFFEF9C"/>
      </colorScale>
    </cfRule>
  </conditionalFormatting>
  <conditionalFormatting sqref="AM72:AR76">
    <cfRule type="colorScale" priority="380">
      <colorScale>
        <cfvo type="min"/>
        <cfvo type="max"/>
        <color rgb="FF63BE7B"/>
        <color rgb="FFFFEF9C"/>
      </colorScale>
    </cfRule>
  </conditionalFormatting>
  <conditionalFormatting sqref="Y111:AD111"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1:W111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1:AD111"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1:W111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1:AD111">
    <cfRule type="colorScale" priority="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1:I111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1:P111">
    <cfRule type="colorScale" priority="366">
      <colorScale>
        <cfvo type="min"/>
        <cfvo type="max"/>
        <color rgb="FF63BE7B"/>
        <color rgb="FFFFEF9C"/>
      </colorScale>
    </cfRule>
  </conditionalFormatting>
  <conditionalFormatting sqref="Y110:AD110">
    <cfRule type="colorScale" priority="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0:AD110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0:AD110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0:AD110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0:P110">
    <cfRule type="colorScale" priority="361">
      <colorScale>
        <cfvo type="min"/>
        <cfvo type="max"/>
        <color rgb="FF63BE7B"/>
        <color rgb="FFFFEF9C"/>
      </colorScale>
    </cfRule>
  </conditionalFormatting>
  <conditionalFormatting sqref="Y91:AD110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91:AD110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91:AD110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91:AD110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1:P110">
    <cfRule type="colorScale" priority="314">
      <colorScale>
        <cfvo type="min"/>
        <cfvo type="max"/>
        <color rgb="FFFFEF9C"/>
        <color rgb="FF63BE7B"/>
      </colorScale>
    </cfRule>
  </conditionalFormatting>
  <conditionalFormatting sqref="AF111:AK111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10:AK110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10:AK110">
    <cfRule type="colorScale" priority="355">
      <colorScale>
        <cfvo type="min"/>
        <cfvo type="max"/>
        <color rgb="FFFFEF9C"/>
        <color rgb="FF63BE7B"/>
      </colorScale>
    </cfRule>
  </conditionalFormatting>
  <conditionalFormatting sqref="AF91:AK110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91:AK110">
    <cfRule type="colorScale" priority="312">
      <colorScale>
        <cfvo type="min"/>
        <cfvo type="max"/>
        <color rgb="FFFFEF9C"/>
        <color rgb="FF63BE7B"/>
      </colorScale>
    </cfRule>
  </conditionalFormatting>
  <conditionalFormatting sqref="Y105:AD105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5:AD105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5:AD105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5:AD105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5:P105">
    <cfRule type="colorScale" priority="349">
      <colorScale>
        <cfvo type="min"/>
        <cfvo type="max"/>
        <color rgb="FF63BE7B"/>
        <color rgb="FFFFEF9C"/>
      </colorScale>
    </cfRule>
  </conditionalFormatting>
  <conditionalFormatting sqref="Y101:AD105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1:AD105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1:AD105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01:AD105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:P105">
    <cfRule type="colorScale" priority="344">
      <colorScale>
        <cfvo type="min"/>
        <cfvo type="max"/>
        <color rgb="FF63BE7B"/>
        <color rgb="FFFFEF9C"/>
      </colorScale>
    </cfRule>
  </conditionalFormatting>
  <conditionalFormatting sqref="AF105:AK105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K105">
    <cfRule type="colorScale" priority="342">
      <colorScale>
        <cfvo type="min"/>
        <cfvo type="max"/>
        <color rgb="FFFFEF9C"/>
        <color rgb="FF63BE7B"/>
      </colorScale>
    </cfRule>
  </conditionalFormatting>
  <conditionalFormatting sqref="AF101:AK105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1:AK105">
    <cfRule type="colorScale" priority="340">
      <colorScale>
        <cfvo type="min"/>
        <cfvo type="max"/>
        <color rgb="FFFFEF9C"/>
        <color rgb="FF63BE7B"/>
      </colorScale>
    </cfRule>
  </conditionalFormatting>
  <conditionalFormatting sqref="D110:I110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0:I110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0:I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0:I110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I110">
    <cfRule type="colorScale" priority="315">
      <colorScale>
        <cfvo type="min"/>
        <cfvo type="max"/>
        <color rgb="FFFFEF9C"/>
        <color rgb="FF63BE7B"/>
      </colorScale>
    </cfRule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I110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I110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I110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5:I105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:I105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:I105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:I105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:I105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:I105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:I105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:I105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0:W110">
    <cfRule type="colorScale" priority="324">
      <colorScale>
        <cfvo type="min"/>
        <cfvo type="max"/>
        <color rgb="FF63BE7B"/>
        <color rgb="FFFFEF9C"/>
      </colorScale>
    </cfRule>
  </conditionalFormatting>
  <conditionalFormatting sqref="R91:W110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3">
      <colorScale>
        <cfvo type="min"/>
        <cfvo type="max"/>
        <color rgb="FF63BE7B"/>
        <color rgb="FFFFEF9C"/>
      </colorScale>
    </cfRule>
  </conditionalFormatting>
  <conditionalFormatting sqref="R105:W105">
    <cfRule type="colorScale" priority="322">
      <colorScale>
        <cfvo type="min"/>
        <cfvo type="max"/>
        <color rgb="FF63BE7B"/>
        <color rgb="FFFFEF9C"/>
      </colorScale>
    </cfRule>
  </conditionalFormatting>
  <conditionalFormatting sqref="R101:W105">
    <cfRule type="colorScale" priority="321">
      <colorScale>
        <cfvo type="min"/>
        <cfvo type="max"/>
        <color rgb="FF63BE7B"/>
        <color rgb="FFFFEF9C"/>
      </colorScale>
    </cfRule>
  </conditionalFormatting>
  <conditionalFormatting sqref="AM110:AR110">
    <cfRule type="colorScale" priority="320">
      <colorScale>
        <cfvo type="min"/>
        <cfvo type="max"/>
        <color rgb="FF63BE7B"/>
        <color rgb="FFFFEF9C"/>
      </colorScale>
    </cfRule>
  </conditionalFormatting>
  <conditionalFormatting sqref="AM91:AR110">
    <cfRule type="colorScale" priority="311">
      <colorScale>
        <cfvo type="min"/>
        <cfvo type="max"/>
        <color rgb="FFFFEF9C"/>
        <color rgb="FF63BE7B"/>
      </colorScale>
    </cfRule>
  </conditionalFormatting>
  <conditionalFormatting sqref="AM105:AR105">
    <cfRule type="colorScale" priority="319">
      <colorScale>
        <cfvo type="min"/>
        <cfvo type="max"/>
        <color rgb="FF63BE7B"/>
        <color rgb="FFFFEF9C"/>
      </colorScale>
    </cfRule>
  </conditionalFormatting>
  <conditionalFormatting sqref="AM101:AR105">
    <cfRule type="colorScale" priority="318">
      <colorScale>
        <cfvo type="min"/>
        <cfvo type="max"/>
        <color rgb="FF63BE7B"/>
        <color rgb="FFFFEF9C"/>
      </colorScale>
    </cfRule>
  </conditionalFormatting>
  <conditionalFormatting sqref="Y140:AD140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0:W140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0:AD140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0:W140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0:AD140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0:I140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0:P140">
    <cfRule type="colorScale" priority="304">
      <colorScale>
        <cfvo type="min"/>
        <cfvo type="max"/>
        <color rgb="FF63BE7B"/>
        <color rgb="FFFFEF9C"/>
      </colorScale>
    </cfRule>
  </conditionalFormatting>
  <conditionalFormatting sqref="Y139:AD139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9:AD139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9:AD139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9:AD139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9:P139">
    <cfRule type="colorScale" priority="299">
      <colorScale>
        <cfvo type="min"/>
        <cfvo type="max"/>
        <color rgb="FF63BE7B"/>
        <color rgb="FFFFEF9C"/>
      </colorScale>
    </cfRule>
  </conditionalFormatting>
  <conditionalFormatting sqref="Y120:AD139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0:AD139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0:AD139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0:AD139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0:P139">
    <cfRule type="colorScale" priority="252">
      <colorScale>
        <cfvo type="min"/>
        <cfvo type="max"/>
        <color rgb="FFFFEF9C"/>
        <color rgb="FF63BE7B"/>
      </colorScale>
    </cfRule>
  </conditionalFormatting>
  <conditionalFormatting sqref="AF140:AK140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39:AK139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39:AK139">
    <cfRule type="colorScale" priority="293">
      <colorScale>
        <cfvo type="min"/>
        <cfvo type="max"/>
        <color rgb="FFFFEF9C"/>
        <color rgb="FF63BE7B"/>
      </colorScale>
    </cfRule>
  </conditionalFormatting>
  <conditionalFormatting sqref="AF120:AK139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20:AK139">
    <cfRule type="colorScale" priority="250">
      <colorScale>
        <cfvo type="min"/>
        <cfvo type="max"/>
        <color rgb="FFFFEF9C"/>
        <color rgb="FF63BE7B"/>
      </colorScale>
    </cfRule>
  </conditionalFormatting>
  <conditionalFormatting sqref="Y134:AD134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4:AD134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4:AD134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4:AD134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4:P134">
    <cfRule type="colorScale" priority="287">
      <colorScale>
        <cfvo type="min"/>
        <cfvo type="max"/>
        <color rgb="FF63BE7B"/>
        <color rgb="FFFFEF9C"/>
      </colorScale>
    </cfRule>
  </conditionalFormatting>
  <conditionalFormatting sqref="Y130:AD134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0:AD134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0:AD134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30:AD134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0:P134">
    <cfRule type="colorScale" priority="282">
      <colorScale>
        <cfvo type="min"/>
        <cfvo type="max"/>
        <color rgb="FF63BE7B"/>
        <color rgb="FFFFEF9C"/>
      </colorScale>
    </cfRule>
  </conditionalFormatting>
  <conditionalFormatting sqref="AF134:AK134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34:AK134">
    <cfRule type="colorScale" priority="280">
      <colorScale>
        <cfvo type="min"/>
        <cfvo type="max"/>
        <color rgb="FFFFEF9C"/>
        <color rgb="FF63BE7B"/>
      </colorScale>
    </cfRule>
  </conditionalFormatting>
  <conditionalFormatting sqref="AF130:AK134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30:AK134">
    <cfRule type="colorScale" priority="278">
      <colorScale>
        <cfvo type="min"/>
        <cfvo type="max"/>
        <color rgb="FFFFEF9C"/>
        <color rgb="FF63BE7B"/>
      </colorScale>
    </cfRule>
  </conditionalFormatting>
  <conditionalFormatting sqref="D139:I139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9:I139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9:I139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9:I139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:I139">
    <cfRule type="colorScale" priority="253">
      <colorScale>
        <cfvo type="min"/>
        <cfvo type="max"/>
        <color rgb="FFFFEF9C"/>
        <color rgb="FF63BE7B"/>
      </colorScale>
    </cfRule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:I139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:I139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:I139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4:I134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4:I134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4:I134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4:I134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0:I134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0:I134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0:I134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0:I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9:W139">
    <cfRule type="colorScale" priority="262">
      <colorScale>
        <cfvo type="min"/>
        <cfvo type="max"/>
        <color rgb="FF63BE7B"/>
        <color rgb="FFFFEF9C"/>
      </colorScale>
    </cfRule>
  </conditionalFormatting>
  <conditionalFormatting sqref="R120:W139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max"/>
        <color rgb="FF63BE7B"/>
        <color rgb="FFFFEF9C"/>
      </colorScale>
    </cfRule>
  </conditionalFormatting>
  <conditionalFormatting sqref="R134:W134">
    <cfRule type="colorScale" priority="260">
      <colorScale>
        <cfvo type="min"/>
        <cfvo type="max"/>
        <color rgb="FF63BE7B"/>
        <color rgb="FFFFEF9C"/>
      </colorScale>
    </cfRule>
  </conditionalFormatting>
  <conditionalFormatting sqref="R130:W134">
    <cfRule type="colorScale" priority="259">
      <colorScale>
        <cfvo type="min"/>
        <cfvo type="max"/>
        <color rgb="FF63BE7B"/>
        <color rgb="FFFFEF9C"/>
      </colorScale>
    </cfRule>
  </conditionalFormatting>
  <conditionalFormatting sqref="AM139:AR139">
    <cfRule type="colorScale" priority="258">
      <colorScale>
        <cfvo type="min"/>
        <cfvo type="max"/>
        <color rgb="FF63BE7B"/>
        <color rgb="FFFFEF9C"/>
      </colorScale>
    </cfRule>
  </conditionalFormatting>
  <conditionalFormatting sqref="AM120:AR139">
    <cfRule type="colorScale" priority="249">
      <colorScale>
        <cfvo type="min"/>
        <cfvo type="max"/>
        <color rgb="FFFFEF9C"/>
        <color rgb="FF63BE7B"/>
      </colorScale>
    </cfRule>
  </conditionalFormatting>
  <conditionalFormatting sqref="AM134:AR134">
    <cfRule type="colorScale" priority="257">
      <colorScale>
        <cfvo type="min"/>
        <cfvo type="max"/>
        <color rgb="FF63BE7B"/>
        <color rgb="FFFFEF9C"/>
      </colorScale>
    </cfRule>
  </conditionalFormatting>
  <conditionalFormatting sqref="AM130:AR134">
    <cfRule type="colorScale" priority="256">
      <colorScale>
        <cfvo type="min"/>
        <cfvo type="max"/>
        <color rgb="FF63BE7B"/>
        <color rgb="FFFFEF9C"/>
      </colorScale>
    </cfRule>
  </conditionalFormatting>
  <conditionalFormatting sqref="Y169:AD169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9:W169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9:AD169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9:W169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9:AD169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9:I169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9:P169">
    <cfRule type="colorScale" priority="242">
      <colorScale>
        <cfvo type="min"/>
        <cfvo type="max"/>
        <color rgb="FF63BE7B"/>
        <color rgb="FFFFEF9C"/>
      </colorScale>
    </cfRule>
  </conditionalFormatting>
  <conditionalFormatting sqref="Y168:AD168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8:AD168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8:AD168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8:AD168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8:P168">
    <cfRule type="colorScale" priority="237">
      <colorScale>
        <cfvo type="min"/>
        <cfvo type="max"/>
        <color rgb="FF63BE7B"/>
        <color rgb="FFFFEF9C"/>
      </colorScale>
    </cfRule>
  </conditionalFormatting>
  <conditionalFormatting sqref="Y149:AD168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9:AD168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9:AD168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49:AD168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9:P168">
    <cfRule type="colorScale" priority="190">
      <colorScale>
        <cfvo type="min"/>
        <cfvo type="max"/>
        <color rgb="FFFFEF9C"/>
        <color rgb="FF63BE7B"/>
      </colorScale>
    </cfRule>
  </conditionalFormatting>
  <conditionalFormatting sqref="AF169:AK169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68:AK168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68:AK168">
    <cfRule type="colorScale" priority="231">
      <colorScale>
        <cfvo type="min"/>
        <cfvo type="max"/>
        <color rgb="FFFFEF9C"/>
        <color rgb="FF63BE7B"/>
      </colorScale>
    </cfRule>
  </conditionalFormatting>
  <conditionalFormatting sqref="AF149:AK168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49:AK168">
    <cfRule type="colorScale" priority="188">
      <colorScale>
        <cfvo type="min"/>
        <cfvo type="max"/>
        <color rgb="FFFFEF9C"/>
        <color rgb="FF63BE7B"/>
      </colorScale>
    </cfRule>
  </conditionalFormatting>
  <conditionalFormatting sqref="Y163:AD163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3:AD163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3:AD163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3:AD163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3:P163">
    <cfRule type="colorScale" priority="225">
      <colorScale>
        <cfvo type="min"/>
        <cfvo type="max"/>
        <color rgb="FF63BE7B"/>
        <color rgb="FFFFEF9C"/>
      </colorScale>
    </cfRule>
  </conditionalFormatting>
  <conditionalFormatting sqref="Y159:AD163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59:AD163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59:AD163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59:AD163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9:P163">
    <cfRule type="colorScale" priority="220">
      <colorScale>
        <cfvo type="min"/>
        <cfvo type="max"/>
        <color rgb="FF63BE7B"/>
        <color rgb="FFFFEF9C"/>
      </colorScale>
    </cfRule>
  </conditionalFormatting>
  <conditionalFormatting sqref="AF163:AK163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63:AK163">
    <cfRule type="colorScale" priority="218">
      <colorScale>
        <cfvo type="min"/>
        <cfvo type="max"/>
        <color rgb="FFFFEF9C"/>
        <color rgb="FF63BE7B"/>
      </colorScale>
    </cfRule>
  </conditionalFormatting>
  <conditionalFormatting sqref="AF159:AK163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59:AK163">
    <cfRule type="colorScale" priority="216">
      <colorScale>
        <cfvo type="min"/>
        <cfvo type="max"/>
        <color rgb="FFFFEF9C"/>
        <color rgb="FF63BE7B"/>
      </colorScale>
    </cfRule>
  </conditionalFormatting>
  <conditionalFormatting sqref="D168:I168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8:I168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8:I168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8:I16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9:I168">
    <cfRule type="colorScale" priority="191">
      <colorScale>
        <cfvo type="min"/>
        <cfvo type="max"/>
        <color rgb="FFFFEF9C"/>
        <color rgb="FF63BE7B"/>
      </colorScale>
    </cfRule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9:I168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9:I168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9:I168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3:I163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3:I163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3:I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3:I163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9:I163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9:I163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9:I163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9:I163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8:W168">
    <cfRule type="colorScale" priority="200">
      <colorScale>
        <cfvo type="min"/>
        <cfvo type="max"/>
        <color rgb="FF63BE7B"/>
        <color rgb="FFFFEF9C"/>
      </colorScale>
    </cfRule>
  </conditionalFormatting>
  <conditionalFormatting sqref="R149:W168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9">
      <colorScale>
        <cfvo type="min"/>
        <cfvo type="max"/>
        <color rgb="FF63BE7B"/>
        <color rgb="FFFFEF9C"/>
      </colorScale>
    </cfRule>
  </conditionalFormatting>
  <conditionalFormatting sqref="R163:W163">
    <cfRule type="colorScale" priority="198">
      <colorScale>
        <cfvo type="min"/>
        <cfvo type="max"/>
        <color rgb="FF63BE7B"/>
        <color rgb="FFFFEF9C"/>
      </colorScale>
    </cfRule>
  </conditionalFormatting>
  <conditionalFormatting sqref="R159:W163">
    <cfRule type="colorScale" priority="197">
      <colorScale>
        <cfvo type="min"/>
        <cfvo type="max"/>
        <color rgb="FF63BE7B"/>
        <color rgb="FFFFEF9C"/>
      </colorScale>
    </cfRule>
  </conditionalFormatting>
  <conditionalFormatting sqref="AM168:AR168">
    <cfRule type="colorScale" priority="196">
      <colorScale>
        <cfvo type="min"/>
        <cfvo type="max"/>
        <color rgb="FF63BE7B"/>
        <color rgb="FFFFEF9C"/>
      </colorScale>
    </cfRule>
  </conditionalFormatting>
  <conditionalFormatting sqref="AM149:AR168">
    <cfRule type="colorScale" priority="187">
      <colorScale>
        <cfvo type="min"/>
        <cfvo type="max"/>
        <color rgb="FFFFEF9C"/>
        <color rgb="FF63BE7B"/>
      </colorScale>
    </cfRule>
  </conditionalFormatting>
  <conditionalFormatting sqref="AM163:AR163">
    <cfRule type="colorScale" priority="195">
      <colorScale>
        <cfvo type="min"/>
        <cfvo type="max"/>
        <color rgb="FF63BE7B"/>
        <color rgb="FFFFEF9C"/>
      </colorScale>
    </cfRule>
  </conditionalFormatting>
  <conditionalFormatting sqref="AM159:AR163">
    <cfRule type="colorScale" priority="194">
      <colorScale>
        <cfvo type="min"/>
        <cfvo type="max"/>
        <color rgb="FF63BE7B"/>
        <color rgb="FFFFEF9C"/>
      </colorScale>
    </cfRule>
  </conditionalFormatting>
  <conditionalFormatting sqref="Y198:AD198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8:W198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8:AD198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8:W198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8:AD198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8:I198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8:P198">
    <cfRule type="colorScale" priority="180">
      <colorScale>
        <cfvo type="min"/>
        <cfvo type="max"/>
        <color rgb="FF63BE7B"/>
        <color rgb="FFFFEF9C"/>
      </colorScale>
    </cfRule>
  </conditionalFormatting>
  <conditionalFormatting sqref="Y197:AD197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7:AD197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7:AD197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7:AD197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7:P197">
    <cfRule type="colorScale" priority="175">
      <colorScale>
        <cfvo type="min"/>
        <cfvo type="max"/>
        <color rgb="FF63BE7B"/>
        <color rgb="FFFFEF9C"/>
      </colorScale>
    </cfRule>
  </conditionalFormatting>
  <conditionalFormatting sqref="Y178:AD197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78:AD197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78:AD197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78:AD197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78:P197">
    <cfRule type="colorScale" priority="128">
      <colorScale>
        <cfvo type="min"/>
        <cfvo type="max"/>
        <color rgb="FFFFEF9C"/>
        <color rgb="FF63BE7B"/>
      </colorScale>
    </cfRule>
  </conditionalFormatting>
  <conditionalFormatting sqref="AF198:AK198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7:AK197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7:AK197">
    <cfRule type="colorScale" priority="169">
      <colorScale>
        <cfvo type="min"/>
        <cfvo type="max"/>
        <color rgb="FFFFEF9C"/>
        <color rgb="FF63BE7B"/>
      </colorScale>
    </cfRule>
  </conditionalFormatting>
  <conditionalFormatting sqref="AF178:AK197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78:AK197">
    <cfRule type="colorScale" priority="126">
      <colorScale>
        <cfvo type="min"/>
        <cfvo type="max"/>
        <color rgb="FFFFEF9C"/>
        <color rgb="FF63BE7B"/>
      </colorScale>
    </cfRule>
  </conditionalFormatting>
  <conditionalFormatting sqref="Y192:AD19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2:AD19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2:AD19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2:AD19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2:P192">
    <cfRule type="colorScale" priority="163">
      <colorScale>
        <cfvo type="min"/>
        <cfvo type="max"/>
        <color rgb="FF63BE7B"/>
        <color rgb="FFFFEF9C"/>
      </colorScale>
    </cfRule>
  </conditionalFormatting>
  <conditionalFormatting sqref="Y188:AD192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8:AD192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8:AD192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88:AD192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8:P192">
    <cfRule type="colorScale" priority="158">
      <colorScale>
        <cfvo type="min"/>
        <cfvo type="max"/>
        <color rgb="FF63BE7B"/>
        <color rgb="FFFFEF9C"/>
      </colorScale>
    </cfRule>
  </conditionalFormatting>
  <conditionalFormatting sqref="AF192:AK192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2:AK192">
    <cfRule type="colorScale" priority="156">
      <colorScale>
        <cfvo type="min"/>
        <cfvo type="max"/>
        <color rgb="FFFFEF9C"/>
        <color rgb="FF63BE7B"/>
      </colorScale>
    </cfRule>
  </conditionalFormatting>
  <conditionalFormatting sqref="AF188:AK192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88:AK192">
    <cfRule type="colorScale" priority="154">
      <colorScale>
        <cfvo type="min"/>
        <cfvo type="max"/>
        <color rgb="FFFFEF9C"/>
        <color rgb="FF63BE7B"/>
      </colorScale>
    </cfRule>
  </conditionalFormatting>
  <conditionalFormatting sqref="D197:I19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7:I197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7:I197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7:I197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8:I197">
    <cfRule type="colorScale" priority="129">
      <colorScale>
        <cfvo type="min"/>
        <cfvo type="max"/>
        <color rgb="FFFFEF9C"/>
        <color rgb="FF63BE7B"/>
      </colorScale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8:I19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8:I197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8:I197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2:I192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2:I192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2:I192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2:I192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8:I192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8:I192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8:I192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8:I192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7:W197">
    <cfRule type="colorScale" priority="138">
      <colorScale>
        <cfvo type="min"/>
        <cfvo type="max"/>
        <color rgb="FF63BE7B"/>
        <color rgb="FFFFEF9C"/>
      </colorScale>
    </cfRule>
  </conditionalFormatting>
  <conditionalFormatting sqref="R178:W19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7">
      <colorScale>
        <cfvo type="min"/>
        <cfvo type="max"/>
        <color rgb="FF63BE7B"/>
        <color rgb="FFFFEF9C"/>
      </colorScale>
    </cfRule>
  </conditionalFormatting>
  <conditionalFormatting sqref="R192:W192">
    <cfRule type="colorScale" priority="136">
      <colorScale>
        <cfvo type="min"/>
        <cfvo type="max"/>
        <color rgb="FF63BE7B"/>
        <color rgb="FFFFEF9C"/>
      </colorScale>
    </cfRule>
  </conditionalFormatting>
  <conditionalFormatting sqref="R188:W192">
    <cfRule type="colorScale" priority="135">
      <colorScale>
        <cfvo type="min"/>
        <cfvo type="max"/>
        <color rgb="FF63BE7B"/>
        <color rgb="FFFFEF9C"/>
      </colorScale>
    </cfRule>
  </conditionalFormatting>
  <conditionalFormatting sqref="AM197:AR197">
    <cfRule type="colorScale" priority="134">
      <colorScale>
        <cfvo type="min"/>
        <cfvo type="max"/>
        <color rgb="FF63BE7B"/>
        <color rgb="FFFFEF9C"/>
      </colorScale>
    </cfRule>
  </conditionalFormatting>
  <conditionalFormatting sqref="AM178:AR197">
    <cfRule type="colorScale" priority="125">
      <colorScale>
        <cfvo type="min"/>
        <cfvo type="max"/>
        <color rgb="FFFFEF9C"/>
        <color rgb="FF63BE7B"/>
      </colorScale>
    </cfRule>
  </conditionalFormatting>
  <conditionalFormatting sqref="AM192:AR192">
    <cfRule type="colorScale" priority="133">
      <colorScale>
        <cfvo type="min"/>
        <cfvo type="max"/>
        <color rgb="FF63BE7B"/>
        <color rgb="FFFFEF9C"/>
      </colorScale>
    </cfRule>
  </conditionalFormatting>
  <conditionalFormatting sqref="AM188:AR192">
    <cfRule type="colorScale" priority="132">
      <colorScale>
        <cfvo type="min"/>
        <cfvo type="max"/>
        <color rgb="FF63BE7B"/>
        <color rgb="FFFFEF9C"/>
      </colorScale>
    </cfRule>
  </conditionalFormatting>
  <conditionalFormatting sqref="Y227:AD22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7:W22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7:AD22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7:W22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7:AD22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7:I22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7:P227">
    <cfRule type="colorScale" priority="118">
      <colorScale>
        <cfvo type="min"/>
        <cfvo type="max"/>
        <color rgb="FF63BE7B"/>
        <color rgb="FFFFEF9C"/>
      </colorScale>
    </cfRule>
  </conditionalFormatting>
  <conditionalFormatting sqref="Y226:AD22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6:AD22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6:AD22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6:AD22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6:P226">
    <cfRule type="colorScale" priority="113">
      <colorScale>
        <cfvo type="min"/>
        <cfvo type="max"/>
        <color rgb="FF63BE7B"/>
        <color rgb="FFFFEF9C"/>
      </colorScale>
    </cfRule>
  </conditionalFormatting>
  <conditionalFormatting sqref="Y207:AD22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7:AD226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7:AD226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7:AD22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7:P226">
    <cfRule type="colorScale" priority="66">
      <colorScale>
        <cfvo type="min"/>
        <cfvo type="max"/>
        <color rgb="FFFFEF9C"/>
        <color rgb="FF63BE7B"/>
      </colorScale>
    </cfRule>
  </conditionalFormatting>
  <conditionalFormatting sqref="AF227:AK22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6:AK22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6:AK226">
    <cfRule type="colorScale" priority="107">
      <colorScale>
        <cfvo type="min"/>
        <cfvo type="max"/>
        <color rgb="FFFFEF9C"/>
        <color rgb="FF63BE7B"/>
      </colorScale>
    </cfRule>
  </conditionalFormatting>
  <conditionalFormatting sqref="AF207:AK226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07:AK226">
    <cfRule type="colorScale" priority="64">
      <colorScale>
        <cfvo type="min"/>
        <cfvo type="max"/>
        <color rgb="FFFFEF9C"/>
        <color rgb="FF63BE7B"/>
      </colorScale>
    </cfRule>
  </conditionalFormatting>
  <conditionalFormatting sqref="Y221:AD221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1:AD221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1:AD22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21:AD22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1:P221">
    <cfRule type="colorScale" priority="101">
      <colorScale>
        <cfvo type="min"/>
        <cfvo type="max"/>
        <color rgb="FF63BE7B"/>
        <color rgb="FFFFEF9C"/>
      </colorScale>
    </cfRule>
  </conditionalFormatting>
  <conditionalFormatting sqref="Y217:AD22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17:AD22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17:AD22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17:AD22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7:P221">
    <cfRule type="colorScale" priority="96">
      <colorScale>
        <cfvo type="min"/>
        <cfvo type="max"/>
        <color rgb="FF63BE7B"/>
        <color rgb="FFFFEF9C"/>
      </colorScale>
    </cfRule>
  </conditionalFormatting>
  <conditionalFormatting sqref="AF221:AK22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1:AK221">
    <cfRule type="colorScale" priority="94">
      <colorScale>
        <cfvo type="min"/>
        <cfvo type="max"/>
        <color rgb="FFFFEF9C"/>
        <color rgb="FF63BE7B"/>
      </colorScale>
    </cfRule>
  </conditionalFormatting>
  <conditionalFormatting sqref="AF217:AK22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17:AK221">
    <cfRule type="colorScale" priority="92">
      <colorScale>
        <cfvo type="min"/>
        <cfvo type="max"/>
        <color rgb="FFFFEF9C"/>
        <color rgb="FF63BE7B"/>
      </colorScale>
    </cfRule>
  </conditionalFormatting>
  <conditionalFormatting sqref="D226:I22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6:I22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6:I22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6:I22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7:I226">
    <cfRule type="colorScale" priority="67">
      <colorScale>
        <cfvo type="min"/>
        <cfvo type="max"/>
        <color rgb="FFFFEF9C"/>
        <color rgb="FF63BE7B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7:I226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7:I226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7:I226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1:I221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1:I22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1:I22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1:I22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7:I22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7:I22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7:I22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7:I22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6:W226">
    <cfRule type="colorScale" priority="76">
      <colorScale>
        <cfvo type="min"/>
        <cfvo type="max"/>
        <color rgb="FF63BE7B"/>
        <color rgb="FFFFEF9C"/>
      </colorScale>
    </cfRule>
  </conditionalFormatting>
  <conditionalFormatting sqref="R207:W22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max"/>
        <color rgb="FF63BE7B"/>
        <color rgb="FFFFEF9C"/>
      </colorScale>
    </cfRule>
  </conditionalFormatting>
  <conditionalFormatting sqref="R221:W221">
    <cfRule type="colorScale" priority="74">
      <colorScale>
        <cfvo type="min"/>
        <cfvo type="max"/>
        <color rgb="FF63BE7B"/>
        <color rgb="FFFFEF9C"/>
      </colorScale>
    </cfRule>
  </conditionalFormatting>
  <conditionalFormatting sqref="R217:W221">
    <cfRule type="colorScale" priority="73">
      <colorScale>
        <cfvo type="min"/>
        <cfvo type="max"/>
        <color rgb="FF63BE7B"/>
        <color rgb="FFFFEF9C"/>
      </colorScale>
    </cfRule>
  </conditionalFormatting>
  <conditionalFormatting sqref="AM226:AR226">
    <cfRule type="colorScale" priority="72">
      <colorScale>
        <cfvo type="min"/>
        <cfvo type="max"/>
        <color rgb="FF63BE7B"/>
        <color rgb="FFFFEF9C"/>
      </colorScale>
    </cfRule>
  </conditionalFormatting>
  <conditionalFormatting sqref="AM207:AR226">
    <cfRule type="colorScale" priority="63">
      <colorScale>
        <cfvo type="min"/>
        <cfvo type="max"/>
        <color rgb="FFFFEF9C"/>
        <color rgb="FF63BE7B"/>
      </colorScale>
    </cfRule>
  </conditionalFormatting>
  <conditionalFormatting sqref="AM221:AR221">
    <cfRule type="colorScale" priority="71">
      <colorScale>
        <cfvo type="min"/>
        <cfvo type="max"/>
        <color rgb="FF63BE7B"/>
        <color rgb="FFFFEF9C"/>
      </colorScale>
    </cfRule>
  </conditionalFormatting>
  <conditionalFormatting sqref="AM217:AR221">
    <cfRule type="colorScale" priority="70">
      <colorScale>
        <cfvo type="min"/>
        <cfvo type="max"/>
        <color rgb="FF63BE7B"/>
        <color rgb="FFFFEF9C"/>
      </colorScale>
    </cfRule>
  </conditionalFormatting>
  <conditionalFormatting sqref="Y256:AD25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6:W25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6:AD25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6:W25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6:AD25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6:I25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6:P256">
    <cfRule type="colorScale" priority="56">
      <colorScale>
        <cfvo type="min"/>
        <cfvo type="max"/>
        <color rgb="FF63BE7B"/>
        <color rgb="FFFFEF9C"/>
      </colorScale>
    </cfRule>
  </conditionalFormatting>
  <conditionalFormatting sqref="Y255:AD25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5:AD25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5:AD25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5:AD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5:P255">
    <cfRule type="colorScale" priority="51">
      <colorScale>
        <cfvo type="min"/>
        <cfvo type="max"/>
        <color rgb="FF63BE7B"/>
        <color rgb="FFFFEF9C"/>
      </colorScale>
    </cfRule>
  </conditionalFormatting>
  <conditionalFormatting sqref="Y236:AD25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6:AD25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6:AD25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6:AD25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6:P255">
    <cfRule type="colorScale" priority="4">
      <colorScale>
        <cfvo type="min"/>
        <cfvo type="max"/>
        <color rgb="FFFFEF9C"/>
        <color rgb="FF63BE7B"/>
      </colorScale>
    </cfRule>
  </conditionalFormatting>
  <conditionalFormatting sqref="AF256:AK25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55:AK25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55:AK255">
    <cfRule type="colorScale" priority="45">
      <colorScale>
        <cfvo type="min"/>
        <cfvo type="max"/>
        <color rgb="FFFFEF9C"/>
        <color rgb="FF63BE7B"/>
      </colorScale>
    </cfRule>
  </conditionalFormatting>
  <conditionalFormatting sqref="AF236:AK25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36:AK255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0:AD25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0:AD25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0:AD25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50:AD25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0:P250">
    <cfRule type="colorScale" priority="39">
      <colorScale>
        <cfvo type="min"/>
        <cfvo type="max"/>
        <color rgb="FF63BE7B"/>
        <color rgb="FFFFEF9C"/>
      </colorScale>
    </cfRule>
  </conditionalFormatting>
  <conditionalFormatting sqref="Y246:AD25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46:AD25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46:AD25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46:AD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6:P250">
    <cfRule type="colorScale" priority="34">
      <colorScale>
        <cfvo type="min"/>
        <cfvo type="max"/>
        <color rgb="FF63BE7B"/>
        <color rgb="FFFFEF9C"/>
      </colorScale>
    </cfRule>
  </conditionalFormatting>
  <conditionalFormatting sqref="AF250:AK25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50:AK250">
    <cfRule type="colorScale" priority="32">
      <colorScale>
        <cfvo type="min"/>
        <cfvo type="max"/>
        <color rgb="FFFFEF9C"/>
        <color rgb="FF63BE7B"/>
      </colorScale>
    </cfRule>
  </conditionalFormatting>
  <conditionalFormatting sqref="AF246:AK25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46:AK250">
    <cfRule type="colorScale" priority="30">
      <colorScale>
        <cfvo type="min"/>
        <cfvo type="max"/>
        <color rgb="FFFFEF9C"/>
        <color rgb="FF63BE7B"/>
      </colorScale>
    </cfRule>
  </conditionalFormatting>
  <conditionalFormatting sqref="D255:I25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5:I25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5:I25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5:I25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I255">
    <cfRule type="colorScale" priority="5">
      <colorScale>
        <cfvo type="min"/>
        <cfvo type="max"/>
        <color rgb="FFFFEF9C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I25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I25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I25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0:I25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0:I2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0:I25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0:I25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:I25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:I25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:I25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6:I25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5:W255">
    <cfRule type="colorScale" priority="14">
      <colorScale>
        <cfvo type="min"/>
        <cfvo type="max"/>
        <color rgb="FF63BE7B"/>
        <color rgb="FFFFEF9C"/>
      </colorScale>
    </cfRule>
  </conditionalFormatting>
  <conditionalFormatting sqref="R236:W25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min"/>
        <cfvo type="max"/>
        <color rgb="FF63BE7B"/>
        <color rgb="FFFFEF9C"/>
      </colorScale>
    </cfRule>
  </conditionalFormatting>
  <conditionalFormatting sqref="R250:W250">
    <cfRule type="colorScale" priority="12">
      <colorScale>
        <cfvo type="min"/>
        <cfvo type="max"/>
        <color rgb="FF63BE7B"/>
        <color rgb="FFFFEF9C"/>
      </colorScale>
    </cfRule>
  </conditionalFormatting>
  <conditionalFormatting sqref="R246:W250">
    <cfRule type="colorScale" priority="11">
      <colorScale>
        <cfvo type="min"/>
        <cfvo type="max"/>
        <color rgb="FF63BE7B"/>
        <color rgb="FFFFEF9C"/>
      </colorScale>
    </cfRule>
  </conditionalFormatting>
  <conditionalFormatting sqref="AM255:AR255">
    <cfRule type="colorScale" priority="10">
      <colorScale>
        <cfvo type="min"/>
        <cfvo type="max"/>
        <color rgb="FF63BE7B"/>
        <color rgb="FFFFEF9C"/>
      </colorScale>
    </cfRule>
  </conditionalFormatting>
  <conditionalFormatting sqref="AM236:AR255">
    <cfRule type="colorScale" priority="1">
      <colorScale>
        <cfvo type="min"/>
        <cfvo type="max"/>
        <color rgb="FFFFEF9C"/>
        <color rgb="FF63BE7B"/>
      </colorScale>
    </cfRule>
  </conditionalFormatting>
  <conditionalFormatting sqref="AM250:AR250">
    <cfRule type="colorScale" priority="9">
      <colorScale>
        <cfvo type="min"/>
        <cfvo type="max"/>
        <color rgb="FF63BE7B"/>
        <color rgb="FFFFEF9C"/>
      </colorScale>
    </cfRule>
  </conditionalFormatting>
  <conditionalFormatting sqref="AM246:AR250">
    <cfRule type="colorScale" priority="8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74"/>
  <sheetViews>
    <sheetView topLeftCell="A232" zoomScale="68" zoomScaleNormal="68" workbookViewId="0">
      <selection activeCell="T150" sqref="T150:T163"/>
    </sheetView>
  </sheetViews>
  <sheetFormatPr defaultColWidth="8.6640625" defaultRowHeight="14.4" x14ac:dyDescent="0.3"/>
  <cols>
    <col min="1" max="1" width="60.6640625" style="2" customWidth="1"/>
    <col min="2" max="2" width="12.332031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6640625" style="2" customWidth="1"/>
    <col min="9" max="9" width="4.88671875" style="2" customWidth="1"/>
    <col min="10" max="10" width="15.33203125" style="2" customWidth="1"/>
    <col min="11" max="11" width="15.5546875" style="2" customWidth="1"/>
    <col min="12" max="12" width="7" style="2" customWidth="1"/>
    <col min="13" max="13" width="10" style="2" bestFit="1" customWidth="1"/>
    <col min="14" max="14" width="10.6640625" style="2" customWidth="1"/>
    <col min="15" max="15" width="5.33203125" style="2" customWidth="1"/>
    <col min="16" max="16" width="27.109375" style="2" customWidth="1"/>
    <col min="17" max="17" width="4.33203125" style="2" customWidth="1"/>
    <col min="18" max="18" width="20" style="37" customWidth="1"/>
    <col min="19" max="19" width="4.33203125" style="37" customWidth="1"/>
    <col min="20" max="20" width="19" style="37" customWidth="1"/>
    <col min="21" max="21" width="4.33203125" style="37" customWidth="1"/>
    <col min="22" max="22" width="4.6640625" style="2" customWidth="1"/>
    <col min="23" max="23" width="5.88671875" style="2" customWidth="1"/>
    <col min="24" max="24" width="8.6640625" style="2" customWidth="1"/>
    <col min="25" max="16384" width="8.6640625" style="2"/>
  </cols>
  <sheetData>
    <row r="1" spans="1:26" s="1" customFormat="1" ht="52.95" customHeight="1" x14ac:dyDescent="0.3">
      <c r="A1" s="128" t="str">
        <f>'Entered Daily Stats'!A1</f>
        <v>Team Lead 1</v>
      </c>
      <c r="B1" s="129"/>
      <c r="C1" s="129"/>
      <c r="D1" s="129"/>
      <c r="E1" s="53"/>
      <c r="F1" s="129" t="s">
        <v>16</v>
      </c>
      <c r="G1" s="129"/>
      <c r="H1" s="129"/>
      <c r="I1" s="129"/>
      <c r="J1" s="144">
        <v>44130</v>
      </c>
      <c r="K1" s="144"/>
      <c r="L1" s="129" t="s">
        <v>17</v>
      </c>
      <c r="M1" s="129"/>
      <c r="N1" s="146">
        <v>44136</v>
      </c>
      <c r="O1" s="146"/>
      <c r="P1" s="146"/>
      <c r="Q1" s="53"/>
      <c r="R1" s="53"/>
      <c r="S1" s="53"/>
      <c r="T1" s="53"/>
      <c r="U1" s="53"/>
      <c r="V1" s="53"/>
      <c r="W1" s="53"/>
      <c r="X1" s="53"/>
      <c r="Y1" s="63"/>
      <c r="Z1" s="48"/>
    </row>
    <row r="2" spans="1:26" s="1" customFormat="1" ht="25.2" customHeight="1" x14ac:dyDescent="0.3">
      <c r="A2" s="130"/>
      <c r="B2" s="131"/>
      <c r="C2" s="131"/>
      <c r="D2" s="131"/>
      <c r="E2" s="8"/>
      <c r="F2" s="133"/>
      <c r="G2" s="133"/>
      <c r="H2" s="133"/>
      <c r="I2" s="133"/>
      <c r="J2" s="145"/>
      <c r="K2" s="145"/>
      <c r="L2" s="133"/>
      <c r="M2" s="133"/>
      <c r="N2" s="147"/>
      <c r="O2" s="147"/>
      <c r="P2" s="147"/>
      <c r="Q2" s="8"/>
      <c r="R2" s="8"/>
      <c r="S2" s="8"/>
      <c r="T2" s="8"/>
      <c r="U2" s="8"/>
      <c r="V2" s="8"/>
      <c r="W2" s="8"/>
      <c r="X2" s="8"/>
      <c r="Y2" s="64"/>
      <c r="Z2" s="48"/>
    </row>
    <row r="3" spans="1:26" s="1" customFormat="1" ht="45.6" customHeight="1" x14ac:dyDescent="0.3">
      <c r="A3" s="132"/>
      <c r="B3" s="133"/>
      <c r="C3" s="133"/>
      <c r="D3" s="133"/>
      <c r="E3" s="8"/>
      <c r="F3" s="124" t="s">
        <v>18</v>
      </c>
      <c r="G3" s="123"/>
      <c r="H3" s="124" t="s">
        <v>19</v>
      </c>
      <c r="I3" s="8"/>
      <c r="J3" s="140" t="s">
        <v>20</v>
      </c>
      <c r="K3" s="140"/>
      <c r="L3" s="8"/>
      <c r="M3" s="126" t="s">
        <v>21</v>
      </c>
      <c r="N3" s="126"/>
      <c r="O3" s="8"/>
      <c r="P3" s="8"/>
      <c r="Q3" s="8"/>
      <c r="R3" s="140" t="s">
        <v>22</v>
      </c>
      <c r="S3" s="140"/>
      <c r="T3" s="140"/>
      <c r="U3" s="22"/>
      <c r="V3" s="8"/>
      <c r="W3" s="8"/>
      <c r="X3" s="8"/>
      <c r="Y3" s="64"/>
      <c r="Z3" s="48"/>
    </row>
    <row r="4" spans="1:26" s="1" customFormat="1" ht="59.4" customHeight="1" x14ac:dyDescent="0.3">
      <c r="A4" s="65"/>
      <c r="B4" s="66" t="s">
        <v>23</v>
      </c>
      <c r="C4" s="56"/>
      <c r="D4" s="67" t="s">
        <v>24</v>
      </c>
      <c r="E4" s="68"/>
      <c r="F4" s="56"/>
      <c r="G4" s="56"/>
      <c r="H4" s="56"/>
      <c r="I4" s="8"/>
      <c r="J4" s="56"/>
      <c r="K4" s="9" t="s">
        <v>25</v>
      </c>
      <c r="L4" s="69"/>
      <c r="M4" s="56"/>
      <c r="N4" s="9" t="s">
        <v>26</v>
      </c>
      <c r="O4" s="8"/>
      <c r="P4" s="9" t="s">
        <v>27</v>
      </c>
      <c r="Q4" s="8"/>
      <c r="R4" s="66" t="s">
        <v>28</v>
      </c>
      <c r="S4" s="8"/>
      <c r="T4" s="66" t="s">
        <v>29</v>
      </c>
      <c r="U4" s="8"/>
      <c r="V4" s="138" t="s">
        <v>30</v>
      </c>
      <c r="W4" s="138"/>
      <c r="X4" s="138"/>
      <c r="Y4" s="70"/>
      <c r="Z4" s="5"/>
    </row>
    <row r="5" spans="1:26" s="1" customFormat="1" ht="22.95" customHeight="1" x14ac:dyDescent="0.3">
      <c r="A5" s="65"/>
      <c r="B5" s="36">
        <f>SUM('Entered Daily Stats'!AF4:AK4)</f>
        <v>4</v>
      </c>
      <c r="C5" s="8"/>
      <c r="D5" s="10" t="str">
        <f>'Entered Daily Stats'!A4</f>
        <v>Enrollment Counclor 1</v>
      </c>
      <c r="E5" s="11"/>
      <c r="F5" s="13">
        <f>IFERROR(AVERAGEIF('Entered Daily Stats'!D4:I4,"&gt;0"),"")</f>
        <v>0.19010416666666666</v>
      </c>
      <c r="G5" s="11"/>
      <c r="H5" s="12">
        <f>IFERROR(AVERAGEIF('Entered Daily Stats'!K4:P4,"&gt;0"),"")</f>
        <v>2</v>
      </c>
      <c r="I5" s="11"/>
      <c r="J5" s="107">
        <f>IFERROR(AVERAGEIF('Entered Daily Stats'!R4:W4,"&gt;0"),"")</f>
        <v>31</v>
      </c>
      <c r="K5" s="12">
        <f ca="1">IFERROR(SUM(Monday!L5,Tuesday!L5,Wednesday!L5,Thursday!L5,Friday!L5,Saturday!L5)/COUNTIF('Entered Daily Stats'!AF4:AK4,"&gt;0"),"")</f>
        <v>60.541666666666671</v>
      </c>
      <c r="L5" s="11"/>
      <c r="M5" s="110">
        <f>IFERROR(AVERAGEIF('Entered Daily Stats'!Y4:AD4,"&gt;0"),"")</f>
        <v>7.9513888888888884E-2</v>
      </c>
      <c r="N5" s="13">
        <f ca="1">IFERROR(SUM(Monday!O5,Tuesday!O5,Wednesday!O5,Thursday!O5,Friday!O5,Saturday!O5)/COUNTIF('Entered Daily Stats'!AF4:AK4,"&gt;0"),"")</f>
        <v>0.19791666666666669</v>
      </c>
      <c r="O5" s="11"/>
      <c r="P5" s="51">
        <f ca="1">IFERROR(IF(J5=M5,"",((M5/N5)+(J5/K5))/2),"")</f>
        <v>0.45689921638231845</v>
      </c>
      <c r="Q5" s="11"/>
      <c r="R5" s="40">
        <f>IFERROR(SUM('Entered Daily Stats'!AM4:AR4)/B5,0)</f>
        <v>0.25</v>
      </c>
      <c r="S5" s="11"/>
      <c r="T5" s="41">
        <f>SUM('Entered Daily Stats'!AM4:AR4)</f>
        <v>1</v>
      </c>
      <c r="U5" s="11"/>
      <c r="V5" s="15"/>
      <c r="W5" s="11" t="s">
        <v>31</v>
      </c>
      <c r="X5" s="47">
        <v>1.3</v>
      </c>
      <c r="Y5" s="70"/>
      <c r="Z5" s="5"/>
    </row>
    <row r="6" spans="1:26" s="1" customFormat="1" ht="21.6" customHeight="1" x14ac:dyDescent="0.3">
      <c r="A6" s="65"/>
      <c r="B6" s="36">
        <f>SUM('Entered Daily Stats'!AF5:AK5)</f>
        <v>2.75</v>
      </c>
      <c r="C6" s="8"/>
      <c r="D6" s="10" t="str">
        <f>'Entered Daily Stats'!A5</f>
        <v>Enrollment Counclor 2</v>
      </c>
      <c r="E6" s="11"/>
      <c r="F6" s="13">
        <f>IFERROR(AVERAGEIF('Entered Daily Stats'!D5:I5,"&gt;0"),"")</f>
        <v>0.11822916666666668</v>
      </c>
      <c r="G6" s="16"/>
      <c r="H6" s="12">
        <f>IFERROR(AVERAGEIF('Entered Daily Stats'!K5:P5,"&gt;0"),"")</f>
        <v>1.6666666666666667</v>
      </c>
      <c r="I6" s="11"/>
      <c r="J6" s="107">
        <f>IFERROR(AVERAGEIF('Entered Daily Stats'!R5:W5,"&gt;0"),"")</f>
        <v>16</v>
      </c>
      <c r="K6" s="12">
        <f ca="1">IFERROR(SUM(Monday!L6,Tuesday!L6,Wednesday!L6,Thursday!L6,Friday!L6,Saturday!L6)/COUNTIF('Entered Daily Stats'!AF5:AK5,"&gt;0"),"")</f>
        <v>44.6875</v>
      </c>
      <c r="L6" s="11"/>
      <c r="M6" s="110">
        <f>IFERROR(AVERAGEIF('Entered Daily Stats'!Y5:AD5,"&gt;0"),"")</f>
        <v>4.565972222222222E-2</v>
      </c>
      <c r="N6" s="13">
        <f ca="1">IFERROR(SUM(Monday!O6,Tuesday!O6,Wednesday!O6,Thursday!O6,Friday!O6,Saturday!O6)/COUNTIF('Entered Daily Stats'!AF5:AK5,"&gt;0"),"")</f>
        <v>0.14322916666666666</v>
      </c>
      <c r="O6" s="11"/>
      <c r="P6" s="51">
        <f t="shared" ref="P6:P24" ca="1" si="0">IFERROR(IF(J6=M6,"",((M6/N6)+(J6/K6))/2),"")</f>
        <v>0.33841491841491844</v>
      </c>
      <c r="Q6" s="11"/>
      <c r="R6" s="40">
        <f>IFERROR(SUM('Entered Daily Stats'!AM5:AR5)/B6,0)</f>
        <v>0</v>
      </c>
      <c r="S6" s="11"/>
      <c r="T6" s="41">
        <f>SUM('Entered Daily Stats'!AM5:AR5)</f>
        <v>0</v>
      </c>
      <c r="U6" s="11"/>
      <c r="V6" s="43"/>
      <c r="W6" s="11" t="s">
        <v>32</v>
      </c>
      <c r="X6" s="17">
        <v>1</v>
      </c>
      <c r="Y6" s="70"/>
      <c r="Z6" s="5"/>
    </row>
    <row r="7" spans="1:26" s="1" customFormat="1" ht="21.6" customHeight="1" x14ac:dyDescent="0.3">
      <c r="A7" s="65"/>
      <c r="B7" s="36">
        <f>SUM('Entered Daily Stats'!AF6:AK6)</f>
        <v>0</v>
      </c>
      <c r="C7" s="8"/>
      <c r="D7" s="10" t="str">
        <f>'Entered Daily Stats'!A6</f>
        <v>Enrollment Counclor 3</v>
      </c>
      <c r="E7" s="11"/>
      <c r="F7" s="13" t="str">
        <f>IFERROR(AVERAGEIF('Entered Daily Stats'!D6:I6,"&gt;0"),"")</f>
        <v/>
      </c>
      <c r="G7" s="16"/>
      <c r="H7" s="12" t="str">
        <f>IFERROR(AVERAGEIF('Entered Daily Stats'!K6:P6,"&gt;0"),"")</f>
        <v/>
      </c>
      <c r="I7" s="11"/>
      <c r="J7" s="107" t="str">
        <f>IFERROR(AVERAGEIF('Entered Daily Stats'!R6:W6,"&gt;0"),"")</f>
        <v/>
      </c>
      <c r="K7" s="12" t="str">
        <f ca="1">IFERROR(SUM(Monday!L7,Tuesday!L7,Wednesday!L7,Thursday!L7,Friday!L7,Saturday!L7)/COUNTIF('Entered Daily Stats'!AF6:AK6,"&gt;0"),"")</f>
        <v/>
      </c>
      <c r="L7" s="11"/>
      <c r="M7" s="110" t="str">
        <f>IFERROR(AVERAGEIF('Entered Daily Stats'!Y6:AD6,"&gt;0"),"")</f>
        <v/>
      </c>
      <c r="N7" s="13" t="str">
        <f ca="1">IFERROR(SUM(Monday!O7,Tuesday!O7,Wednesday!O7,Thursday!O7,Friday!O7,Saturday!O7)/COUNTIF('Entered Daily Stats'!AF6:AK6,"&gt;0"),"")</f>
        <v/>
      </c>
      <c r="O7" s="11"/>
      <c r="P7" s="51" t="str">
        <f t="shared" si="0"/>
        <v/>
      </c>
      <c r="Q7" s="11"/>
      <c r="R7" s="40">
        <f>IFERROR(SUM('Entered Daily Stats'!AM6:AR6)/B7,0)</f>
        <v>0</v>
      </c>
      <c r="S7" s="11"/>
      <c r="T7" s="41">
        <f>SUM('Entered Daily Stats'!AM6:AR6)</f>
        <v>0</v>
      </c>
      <c r="U7" s="11"/>
      <c r="V7" s="18"/>
      <c r="W7" s="11" t="s">
        <v>33</v>
      </c>
      <c r="X7" s="17">
        <v>1</v>
      </c>
      <c r="Y7" s="70"/>
      <c r="Z7" s="5"/>
    </row>
    <row r="8" spans="1:26" s="1" customFormat="1" ht="21.6" customHeight="1" x14ac:dyDescent="0.3">
      <c r="A8" s="65"/>
      <c r="B8" s="36">
        <f>SUM('Entered Daily Stats'!AF7:AK7)</f>
        <v>5</v>
      </c>
      <c r="C8" s="8"/>
      <c r="D8" s="10" t="str">
        <f>'Entered Daily Stats'!A7</f>
        <v>Enrollment Counclor 4</v>
      </c>
      <c r="E8" s="11"/>
      <c r="F8" s="13">
        <f>IFERROR(AVERAGEIF('Entered Daily Stats'!D7:I7,"&gt;0"),"")</f>
        <v>0.25111111111111117</v>
      </c>
      <c r="G8" s="16"/>
      <c r="H8" s="12">
        <f>IFERROR(AVERAGEIF('Entered Daily Stats'!K7:P7,"&gt;0"),"")</f>
        <v>4.4000000000000004</v>
      </c>
      <c r="I8" s="11"/>
      <c r="J8" s="107">
        <f>IFERROR(AVERAGEIF('Entered Daily Stats'!R7:W7,"&gt;0"),"")</f>
        <v>42.4</v>
      </c>
      <c r="K8" s="12">
        <f ca="1">IFERROR(SUM(Monday!L8,Tuesday!L8,Wednesday!L8,Thursday!L8,Friday!L8,Saturday!L8)/COUNTIF('Entered Daily Stats'!AF7:AK7,"&gt;0"),"")</f>
        <v>46.4</v>
      </c>
      <c r="L8" s="11"/>
      <c r="M8" s="110">
        <f>IFERROR(AVERAGEIF('Entered Daily Stats'!Y7:AD7,"&gt;0"),"")</f>
        <v>0.14000000000000001</v>
      </c>
      <c r="N8" s="13">
        <f ca="1">IFERROR(SUM(Monday!O8,Tuesday!O8,Wednesday!O8,Thursday!O8,Friday!O8,Saturday!O8)/COUNTIF('Entered Daily Stats'!AF7:AK7,"&gt;0"),"")</f>
        <v>0.15666666666666668</v>
      </c>
      <c r="O8" s="11"/>
      <c r="P8" s="51">
        <f t="shared" ca="1" si="0"/>
        <v>0.90370506236243586</v>
      </c>
      <c r="Q8" s="11"/>
      <c r="R8" s="40">
        <f>IFERROR(SUM('Entered Daily Stats'!AM7:AR7)/B8,0)</f>
        <v>1.4</v>
      </c>
      <c r="S8" s="11"/>
      <c r="T8" s="41">
        <f>SUM('Entered Daily Stats'!AM7:AR7)</f>
        <v>7</v>
      </c>
      <c r="U8" s="11"/>
      <c r="V8" s="19"/>
      <c r="W8" s="11" t="s">
        <v>33</v>
      </c>
      <c r="X8" s="47">
        <v>0.7</v>
      </c>
      <c r="Y8" s="70"/>
      <c r="Z8" s="5"/>
    </row>
    <row r="9" spans="1:26" s="1" customFormat="1" ht="21.6" customHeight="1" x14ac:dyDescent="0.3">
      <c r="A9" s="65"/>
      <c r="B9" s="36">
        <f>SUM('Entered Daily Stats'!AF8:AK8)</f>
        <v>4.75</v>
      </c>
      <c r="C9" s="8"/>
      <c r="D9" s="10" t="str">
        <f>'Entered Daily Stats'!A8</f>
        <v>Enrollment Counclor 5</v>
      </c>
      <c r="E9" s="11"/>
      <c r="F9" s="13">
        <f>IFERROR(AVERAGEIF('Entered Daily Stats'!D8:I8,"&gt;0"),"")</f>
        <v>0.23666666666666666</v>
      </c>
      <c r="G9" s="16"/>
      <c r="H9" s="12">
        <f>IFERROR(AVERAGEIF('Entered Daily Stats'!K8:P8,"&gt;0"),"")</f>
        <v>2.2000000000000002</v>
      </c>
      <c r="I9" s="11"/>
      <c r="J9" s="107">
        <f>IFERROR(AVERAGEIF('Entered Daily Stats'!R8:W8,"&gt;0"),"")</f>
        <v>46.6</v>
      </c>
      <c r="K9" s="12">
        <f ca="1">IFERROR(SUM(Monday!L9,Tuesday!L9,Wednesday!L9,Thursday!L9,Friday!L9,Saturday!L9)/COUNTIF('Entered Daily Stats'!AF8:AK8,"&gt;0"),"")</f>
        <v>52.041666666666671</v>
      </c>
      <c r="L9" s="11"/>
      <c r="M9" s="110">
        <f>IFERROR(AVERAGEIF('Entered Daily Stats'!Y8:AD8,"&gt;0"),"")</f>
        <v>0.10444444444444442</v>
      </c>
      <c r="N9" s="13">
        <f ca="1">IFERROR(SUM(Monday!O9,Tuesday!O9,Wednesday!O9,Thursday!O9,Friday!O9,Saturday!O9)/COUNTIF('Entered Daily Stats'!AF8:AK8,"&gt;0"),"")</f>
        <v>0.13208333333333336</v>
      </c>
      <c r="O9" s="11"/>
      <c r="P9" s="51">
        <f t="shared" ca="1" si="0"/>
        <v>0.84309146581197636</v>
      </c>
      <c r="Q9" s="11"/>
      <c r="R9" s="40">
        <f>IFERROR(SUM('Entered Daily Stats'!AM8:AR8)/B9,0)</f>
        <v>0.21052631578947367</v>
      </c>
      <c r="S9" s="11"/>
      <c r="T9" s="41">
        <f>SUM('Entered Daily Stats'!AM8:AR8)</f>
        <v>1</v>
      </c>
      <c r="U9" s="11"/>
      <c r="V9" s="20"/>
      <c r="W9" s="11" t="s">
        <v>33</v>
      </c>
      <c r="X9" s="47">
        <v>0.5</v>
      </c>
      <c r="Y9" s="70"/>
      <c r="Z9" s="5"/>
    </row>
    <row r="10" spans="1:26" s="1" customFormat="1" ht="21.6" customHeight="1" x14ac:dyDescent="0.3">
      <c r="A10" s="65"/>
      <c r="B10" s="36">
        <f>SUM('Entered Daily Stats'!AF9:AK9)</f>
        <v>5</v>
      </c>
      <c r="C10" s="8"/>
      <c r="D10" s="10" t="str">
        <f>'Entered Daily Stats'!A9</f>
        <v>Enrollment Counclor 6</v>
      </c>
      <c r="E10" s="11"/>
      <c r="F10" s="13">
        <f>IFERROR(AVERAGEIF('Entered Daily Stats'!D9:I9,"&gt;0"),"")</f>
        <v>0.23861111111111111</v>
      </c>
      <c r="G10" s="16"/>
      <c r="H10" s="12">
        <f>IFERROR(AVERAGEIF('Entered Daily Stats'!K9:P9,"&gt;0"),"")</f>
        <v>3.5</v>
      </c>
      <c r="I10" s="11"/>
      <c r="J10" s="107">
        <f>IFERROR(AVERAGEIF('Entered Daily Stats'!R9:W9,"&gt;0"),"")</f>
        <v>21.8</v>
      </c>
      <c r="K10" s="12">
        <f ca="1">IFERROR(SUM(Monday!L10,Tuesday!L10,Wednesday!L10,Thursday!L10,Friday!L10,Saturday!L10)/COUNTIF('Entered Daily Stats'!AF9:AK9,"&gt;0"),"")</f>
        <v>51.833333333333336</v>
      </c>
      <c r="L10" s="11"/>
      <c r="M10" s="110">
        <f>IFERROR(AVERAGEIF('Entered Daily Stats'!Y9:AD9,"&gt;0"),"")</f>
        <v>0.11736111111111111</v>
      </c>
      <c r="N10" s="13">
        <f ca="1">IFERROR(SUM(Monday!O10,Tuesday!O10,Wednesday!O10,Thursday!O10,Friday!O10,Saturday!O10)/COUNTIF('Entered Daily Stats'!AF9:AK9,"&gt;0"),"")</f>
        <v>0.20833333333333334</v>
      </c>
      <c r="O10" s="11"/>
      <c r="P10" s="51">
        <f t="shared" ca="1" si="0"/>
        <v>0.49195605573419077</v>
      </c>
      <c r="Q10" s="11"/>
      <c r="R10" s="40">
        <f>IFERROR(SUM('Entered Daily Stats'!AM9:AR9)/B10,0)</f>
        <v>1.2</v>
      </c>
      <c r="S10" s="11"/>
      <c r="T10" s="41">
        <f>SUM('Entered Daily Stats'!AM9:AR9)</f>
        <v>6</v>
      </c>
      <c r="U10" s="11"/>
      <c r="V10" s="21"/>
      <c r="W10" s="11" t="s">
        <v>33</v>
      </c>
      <c r="X10" s="47">
        <v>0.3</v>
      </c>
      <c r="Y10" s="70"/>
      <c r="Z10" s="5"/>
    </row>
    <row r="11" spans="1:26" s="1" customFormat="1" ht="21.6" customHeight="1" x14ac:dyDescent="0.3">
      <c r="A11" s="65"/>
      <c r="B11" s="36">
        <f>SUM('Entered Daily Stats'!AF10:AK10)</f>
        <v>4.5</v>
      </c>
      <c r="C11" s="8"/>
      <c r="D11" s="10" t="str">
        <f>'Entered Daily Stats'!A10</f>
        <v>Enrollment Counclor 7</v>
      </c>
      <c r="E11" s="11"/>
      <c r="F11" s="13">
        <f>IFERROR(AVERAGEIF('Entered Daily Stats'!D10:I10,"&gt;0"),"")</f>
        <v>0.21166666666666667</v>
      </c>
      <c r="G11" s="16"/>
      <c r="H11" s="12">
        <f>IFERROR(AVERAGEIF('Entered Daily Stats'!K10:P10,"&gt;0"),"")</f>
        <v>5.2</v>
      </c>
      <c r="I11" s="11"/>
      <c r="J11" s="107">
        <f>IFERROR(AVERAGEIF('Entered Daily Stats'!R10:W10,"&gt;0"),"")</f>
        <v>42.4</v>
      </c>
      <c r="K11" s="12">
        <f ca="1">IFERROR(SUM(Monday!L11,Tuesday!L11,Wednesday!L11,Thursday!L11,Friday!L11,Saturday!L11)/COUNTIF('Entered Daily Stats'!AF10:AK10,"&gt;0"),"")</f>
        <v>51.06666666666667</v>
      </c>
      <c r="L11" s="11"/>
      <c r="M11" s="110">
        <f>IFERROR(AVERAGEIF('Entered Daily Stats'!Y10:AD10,"&gt;0"),"")</f>
        <v>8.5138888888888875E-2</v>
      </c>
      <c r="N11" s="13">
        <f ca="1">IFERROR(SUM(Monday!O11,Tuesday!O11,Wednesday!O11,Thursday!O11,Friday!O11,Saturday!O11)/COUNTIF('Entered Daily Stats'!AF10:AK10,"&gt;0"),"")</f>
        <v>0.12083333333333335</v>
      </c>
      <c r="O11" s="11"/>
      <c r="P11" s="51">
        <f t="shared" ca="1" si="0"/>
        <v>0.76744245370787179</v>
      </c>
      <c r="Q11" s="11"/>
      <c r="R11" s="40">
        <f>IFERROR(SUM('Entered Daily Stats'!AM10:AR10)/B11,0)</f>
        <v>0.66666666666666663</v>
      </c>
      <c r="S11" s="11"/>
      <c r="T11" s="41">
        <f>SUM('Entered Daily Stats'!AM10:AR10)</f>
        <v>3</v>
      </c>
      <c r="U11" s="11"/>
      <c r="V11" s="8"/>
      <c r="W11" s="8"/>
      <c r="X11" s="8"/>
      <c r="Y11" s="70"/>
      <c r="Z11" s="5"/>
    </row>
    <row r="12" spans="1:26" s="1" customFormat="1" ht="21.6" customHeight="1" x14ac:dyDescent="0.3">
      <c r="A12" s="65"/>
      <c r="B12" s="36">
        <f>SUM('Entered Daily Stats'!AF11:AK11)</f>
        <v>5</v>
      </c>
      <c r="C12" s="8"/>
      <c r="D12" s="10" t="str">
        <f>'Entered Daily Stats'!A11</f>
        <v>Enrollment Counclor 8</v>
      </c>
      <c r="E12" s="11"/>
      <c r="F12" s="13">
        <f>IFERROR(AVERAGEIF('Entered Daily Stats'!D11:I11,"&gt;0"),"")</f>
        <v>0.19055555555555553</v>
      </c>
      <c r="G12" s="16"/>
      <c r="H12" s="12">
        <f>IFERROR(AVERAGEIF('Entered Daily Stats'!K11:P11,"&gt;0"),"")</f>
        <v>4.4000000000000004</v>
      </c>
      <c r="I12" s="11"/>
      <c r="J12" s="107">
        <f>IFERROR(AVERAGEIF('Entered Daily Stats'!R11:W11,"&gt;0"),"")</f>
        <v>24.6</v>
      </c>
      <c r="K12" s="12">
        <f ca="1">IFERROR(SUM(Monday!L12,Tuesday!L12,Wednesday!L12,Thursday!L12,Friday!L12,Saturday!L12)/COUNTIF('Entered Daily Stats'!AF11:AK11,"&gt;0"),"")</f>
        <v>46.9</v>
      </c>
      <c r="L12" s="11"/>
      <c r="M12" s="110">
        <f>IFERROR(AVERAGEIF('Entered Daily Stats'!Y11:AD11,"&gt;0"),"")</f>
        <v>0.13819444444444445</v>
      </c>
      <c r="N12" s="13">
        <f ca="1">IFERROR(SUM(Monday!O12,Tuesday!O12,Wednesday!O12,Thursday!O12,Friday!O12,Saturday!O12)/COUNTIF('Entered Daily Stats'!AF11:AK11,"&gt;0"),"")</f>
        <v>0.20500000000000002</v>
      </c>
      <c r="O12" s="11"/>
      <c r="P12" s="51">
        <f t="shared" ca="1" si="0"/>
        <v>0.59931974852797576</v>
      </c>
      <c r="Q12" s="11"/>
      <c r="R12" s="40">
        <f>IFERROR(SUM('Entered Daily Stats'!AM11:AR11)/B12,0)</f>
        <v>1.4</v>
      </c>
      <c r="S12" s="11"/>
      <c r="T12" s="41">
        <f>SUM('Entered Daily Stats'!AM11:AR11)</f>
        <v>7</v>
      </c>
      <c r="U12" s="11"/>
      <c r="V12" s="138"/>
      <c r="W12" s="138"/>
      <c r="X12" s="138"/>
      <c r="Y12" s="70"/>
      <c r="Z12" s="5"/>
    </row>
    <row r="13" spans="1:26" s="1" customFormat="1" ht="21.6" customHeight="1" x14ac:dyDescent="0.3">
      <c r="A13" s="65"/>
      <c r="B13" s="36">
        <f>SUM('Entered Daily Stats'!AF12:AK12)</f>
        <v>4.5</v>
      </c>
      <c r="C13" s="8"/>
      <c r="D13" s="10" t="str">
        <f>'Entered Daily Stats'!A12</f>
        <v>Enrollment Counclor 9</v>
      </c>
      <c r="E13" s="11"/>
      <c r="F13" s="13">
        <f>IFERROR(AVERAGEIF('Entered Daily Stats'!D12:I12,"&gt;0"),"")</f>
        <v>0.14472222222222222</v>
      </c>
      <c r="G13" s="16"/>
      <c r="H13" s="12">
        <f>IFERROR(AVERAGEIF('Entered Daily Stats'!K12:P12,"&gt;0"),"")</f>
        <v>6.6</v>
      </c>
      <c r="I13" s="11"/>
      <c r="J13" s="107">
        <f>IFERROR(AVERAGEIF('Entered Daily Stats'!R12:W12,"&gt;0"),"")</f>
        <v>17.399999999999999</v>
      </c>
      <c r="K13" s="12">
        <f ca="1">IFERROR(SUM(Monday!L13,Tuesday!L13,Wednesday!L13,Thursday!L13,Friday!L13,Saturday!L13)/COUNTIF('Entered Daily Stats'!AF12:AK12,"&gt;0"),"")</f>
        <v>48.05</v>
      </c>
      <c r="L13" s="11"/>
      <c r="M13" s="110">
        <f>IFERROR(AVERAGEIF('Entered Daily Stats'!Y12:AD12,"&gt;0"),"")</f>
        <v>0.10652777777777778</v>
      </c>
      <c r="N13" s="13">
        <f ca="1">IFERROR(SUM(Monday!O13,Tuesday!O13,Wednesday!O13,Thursday!O13,Friday!O13,Saturday!O13)/COUNTIF('Entered Daily Stats'!AF12:AK12,"&gt;0"),"")</f>
        <v>0.18750000000000003</v>
      </c>
      <c r="O13" s="11"/>
      <c r="P13" s="51">
        <f t="shared" ca="1" si="0"/>
        <v>0.46513546845492731</v>
      </c>
      <c r="Q13" s="11"/>
      <c r="R13" s="40">
        <f>IFERROR(SUM('Entered Daily Stats'!AM12:AR12)/B13,0)</f>
        <v>0</v>
      </c>
      <c r="S13" s="11"/>
      <c r="T13" s="41">
        <f>SUM('Entered Daily Stats'!AM12:AR12)</f>
        <v>0</v>
      </c>
      <c r="U13" s="11"/>
      <c r="V13" s="142"/>
      <c r="W13" s="142"/>
      <c r="X13" s="142"/>
      <c r="Y13" s="70"/>
      <c r="Z13" s="5"/>
    </row>
    <row r="14" spans="1:26" s="1" customFormat="1" ht="21.6" customHeight="1" x14ac:dyDescent="0.3">
      <c r="A14" s="65"/>
      <c r="B14" s="36">
        <f>SUM('Entered Daily Stats'!AF13:AK13)</f>
        <v>5</v>
      </c>
      <c r="C14" s="8"/>
      <c r="D14" s="10" t="str">
        <f>'Entered Daily Stats'!A13</f>
        <v>Enrollment Counclor 10</v>
      </c>
      <c r="E14" s="11"/>
      <c r="F14" s="13">
        <f>IFERROR(AVERAGEIF('Entered Daily Stats'!D13:I13,"&gt;0"),"")</f>
        <v>0.24097222222222223</v>
      </c>
      <c r="G14" s="16"/>
      <c r="H14" s="12">
        <f>IFERROR(AVERAGEIF('Entered Daily Stats'!K13:P13,"&gt;0"),"")</f>
        <v>1</v>
      </c>
      <c r="I14" s="11"/>
      <c r="J14" s="107">
        <f>IFERROR(AVERAGEIF('Entered Daily Stats'!R13:W13,"&gt;0"),"")</f>
        <v>50.4</v>
      </c>
      <c r="K14" s="12">
        <f ca="1">IFERROR(SUM(Monday!L14,Tuesday!L14,Wednesday!L14,Thursday!L14,Friday!L14,Saturday!L14)/COUNTIF('Entered Daily Stats'!AF13:AK13,"&gt;0"),"")</f>
        <v>58.633333333333326</v>
      </c>
      <c r="L14" s="11"/>
      <c r="M14" s="110">
        <f>IFERROR(AVERAGEIF('Entered Daily Stats'!Y13:AD13,"&gt;0"),"")</f>
        <v>8.7777777777777788E-2</v>
      </c>
      <c r="N14" s="13">
        <f ca="1">IFERROR(SUM(Monday!O14,Tuesday!O14,Wednesday!O14,Thursday!O14,Friday!O14,Saturday!O14)/COUNTIF('Entered Daily Stats'!AF13:AK13,"&gt;0"),"")</f>
        <v>0.12416666666666668</v>
      </c>
      <c r="O14" s="11"/>
      <c r="P14" s="51">
        <f t="shared" ca="1" si="0"/>
        <v>0.78325721473330523</v>
      </c>
      <c r="Q14" s="11"/>
      <c r="R14" s="40">
        <f>IFERROR(SUM('Entered Daily Stats'!AM13:AR13)/B14,0)</f>
        <v>0</v>
      </c>
      <c r="S14" s="11"/>
      <c r="T14" s="41">
        <f>SUM('Entered Daily Stats'!AM13:AR13)</f>
        <v>0</v>
      </c>
      <c r="U14" s="11"/>
      <c r="V14" s="142"/>
      <c r="W14" s="142"/>
      <c r="X14" s="142"/>
      <c r="Y14" s="70"/>
      <c r="Z14" s="5"/>
    </row>
    <row r="15" spans="1:26" s="48" customFormat="1" ht="21.6" customHeight="1" x14ac:dyDescent="0.3">
      <c r="A15" s="65"/>
      <c r="B15" s="36">
        <f>SUM('Entered Daily Stats'!AF14:AK14)</f>
        <v>4.5</v>
      </c>
      <c r="C15" s="8"/>
      <c r="D15" s="10" t="str">
        <f>'Entered Daily Stats'!A14</f>
        <v>Enrollment Counclor 11</v>
      </c>
      <c r="E15" s="11"/>
      <c r="F15" s="13">
        <f>IFERROR(AVERAGEIF('Entered Daily Stats'!D14:I14,"&gt;0"),"")</f>
        <v>0.1948611111111111</v>
      </c>
      <c r="G15" s="16"/>
      <c r="H15" s="12">
        <f>IFERROR(AVERAGEIF('Entered Daily Stats'!K14:P14,"&gt;0"),"")</f>
        <v>5.2</v>
      </c>
      <c r="I15" s="11"/>
      <c r="J15" s="107">
        <f>IFERROR(AVERAGEIF('Entered Daily Stats'!R14:W14,"&gt;0"),"")</f>
        <v>24.8</v>
      </c>
      <c r="K15" s="12">
        <f ca="1">IFERROR(SUM(Monday!L15,Tuesday!L15,Wednesday!L15,Thursday!L15,Friday!L15,Saturday!L15)/COUNTIF('Entered Daily Stats'!AF14:AK14,"&gt;0"),"")</f>
        <v>56.466666666666661</v>
      </c>
      <c r="L15" s="11"/>
      <c r="M15" s="110">
        <f>IFERROR(AVERAGEIF('Entered Daily Stats'!Y14:AD14,"&gt;0"),"")</f>
        <v>5.6805555555555554E-2</v>
      </c>
      <c r="N15" s="13">
        <f ca="1">IFERROR(SUM(Monday!O15,Tuesday!O15,Wednesday!O15,Thursday!O15,Friday!O15,Saturday!O15)/COUNTIF('Entered Daily Stats'!AF14:AK14,"&gt;0"),"")</f>
        <v>0.1866666666666667</v>
      </c>
      <c r="O15" s="11"/>
      <c r="P15" s="51">
        <f t="shared" ref="P15:P19" ca="1" si="1">IFERROR(IF(J15=M15,"",((M15/N15)+(J15/K15))/2),"")</f>
        <v>0.37175632133018499</v>
      </c>
      <c r="Q15" s="11"/>
      <c r="R15" s="40">
        <f>IFERROR(SUM('Entered Daily Stats'!AM14:AR14)/B15,0)</f>
        <v>0.44444444444444442</v>
      </c>
      <c r="S15" s="11"/>
      <c r="T15" s="41">
        <f>SUM('Entered Daily Stats'!AM14:AR14)</f>
        <v>2</v>
      </c>
      <c r="U15" s="11"/>
      <c r="V15" s="71"/>
      <c r="W15" s="71"/>
      <c r="X15" s="71"/>
      <c r="Y15" s="70"/>
      <c r="Z15" s="5"/>
    </row>
    <row r="16" spans="1:26" s="48" customFormat="1" ht="21.6" customHeight="1" x14ac:dyDescent="0.3">
      <c r="A16" s="65"/>
      <c r="B16" s="36">
        <f>SUM('Entered Daily Stats'!AF15:AK15)</f>
        <v>3.75</v>
      </c>
      <c r="C16" s="8"/>
      <c r="D16" s="10" t="str">
        <f>'Entered Daily Stats'!A15</f>
        <v>Enrollment Counclor 12</v>
      </c>
      <c r="E16" s="11"/>
      <c r="F16" s="13">
        <f>IFERROR(AVERAGEIF('Entered Daily Stats'!D15:I15,"&gt;0"),"")</f>
        <v>0.13958333333333334</v>
      </c>
      <c r="G16" s="16"/>
      <c r="H16" s="12">
        <f>IFERROR(AVERAGEIF('Entered Daily Stats'!K15:P15,"&gt;0"),"")</f>
        <v>3.4</v>
      </c>
      <c r="I16" s="11"/>
      <c r="J16" s="107">
        <f>IFERROR(AVERAGEIF('Entered Daily Stats'!R15:W15,"&gt;0"),"")</f>
        <v>15</v>
      </c>
      <c r="K16" s="12">
        <f ca="1">IFERROR(SUM(Monday!L16,Tuesday!L16,Wednesday!L16,Thursday!L16,Friday!L16,Saturday!L16)/COUNTIF('Entered Daily Stats'!AF15:AK15,"&gt;0"),"")</f>
        <v>40.008333333333333</v>
      </c>
      <c r="L16" s="11"/>
      <c r="M16" s="110">
        <f>IFERROR(AVERAGEIF('Entered Daily Stats'!Y15:AD15,"&gt;0"),"")</f>
        <v>0.10638888888888891</v>
      </c>
      <c r="N16" s="13">
        <f ca="1">IFERROR(SUM(Monday!O16,Tuesday!O16,Wednesday!O16,Thursday!O16,Friday!O16,Saturday!O16)/COUNTIF('Entered Daily Stats'!AF15:AK15,"&gt;0"),"")</f>
        <v>0.15625000000000003</v>
      </c>
      <c r="O16" s="11"/>
      <c r="P16" s="51">
        <f t="shared" ca="1" si="1"/>
        <v>0.5279053900807702</v>
      </c>
      <c r="Q16" s="11"/>
      <c r="R16" s="40">
        <f>IFERROR(SUM('Entered Daily Stats'!AM15:AR15)/B16,0)</f>
        <v>0.8</v>
      </c>
      <c r="S16" s="11"/>
      <c r="T16" s="41">
        <f>SUM('Entered Daily Stats'!AM15:AR15)</f>
        <v>3</v>
      </c>
      <c r="U16" s="11"/>
      <c r="V16" s="138"/>
      <c r="W16" s="138"/>
      <c r="X16" s="138"/>
      <c r="Y16" s="143"/>
    </row>
    <row r="17" spans="1:26" s="48" customFormat="1" ht="21.6" customHeight="1" x14ac:dyDescent="0.3">
      <c r="A17" s="65"/>
      <c r="B17" s="36">
        <f>SUM('Entered Daily Stats'!AF16:AK16)</f>
        <v>0</v>
      </c>
      <c r="C17" s="8"/>
      <c r="D17" s="10">
        <f>'Entered Daily Stats'!A16</f>
        <v>0</v>
      </c>
      <c r="E17" s="11"/>
      <c r="F17" s="13" t="str">
        <f>IFERROR(AVERAGEIF('Entered Daily Stats'!D16:I16,"&gt;0"),"")</f>
        <v/>
      </c>
      <c r="G17" s="16"/>
      <c r="H17" s="12" t="str">
        <f>IFERROR(AVERAGEIF('Entered Daily Stats'!K16:P16,"&gt;0"),"")</f>
        <v/>
      </c>
      <c r="I17" s="11"/>
      <c r="J17" s="107" t="str">
        <f>IFERROR(AVERAGEIF('Entered Daily Stats'!R16:W16,"&gt;0"),"")</f>
        <v/>
      </c>
      <c r="K17" s="12" t="str">
        <f ca="1">IFERROR(SUM(Monday!L17,Tuesday!L17,Wednesday!L17,Thursday!L17,Friday!L17,Saturday!L17)/COUNTIF('Entered Daily Stats'!AF16:AK16,"&gt;0"),"")</f>
        <v/>
      </c>
      <c r="L17" s="11"/>
      <c r="M17" s="110" t="str">
        <f>IFERROR(AVERAGEIF('Entered Daily Stats'!Y16:AD16,"&gt;0"),"")</f>
        <v/>
      </c>
      <c r="N17" s="13" t="str">
        <f ca="1">IFERROR(SUM(Monday!O17,Tuesday!O17,Wednesday!O17,Thursday!O17,Friday!O17,Saturday!O17)/COUNTIF('Entered Daily Stats'!AF16:AK16,"&gt;0"),"")</f>
        <v/>
      </c>
      <c r="O17" s="11"/>
      <c r="P17" s="51" t="str">
        <f t="shared" si="1"/>
        <v/>
      </c>
      <c r="Q17" s="47"/>
      <c r="R17" s="40">
        <f>IFERROR(SUM('Entered Daily Stats'!AM16:AR16)/B17,0)</f>
        <v>0</v>
      </c>
      <c r="S17" s="47"/>
      <c r="T17" s="41">
        <f>SUM('Entered Daily Stats'!AM16:AR16)</f>
        <v>0</v>
      </c>
      <c r="U17" s="47"/>
      <c r="V17" s="138"/>
      <c r="W17" s="138"/>
      <c r="X17" s="138"/>
      <c r="Y17" s="143"/>
    </row>
    <row r="18" spans="1:26" s="48" customFormat="1" ht="21.6" customHeight="1" x14ac:dyDescent="0.3">
      <c r="A18" s="65"/>
      <c r="B18" s="36">
        <f>SUM('Entered Daily Stats'!AF17:AK17)</f>
        <v>0</v>
      </c>
      <c r="C18" s="8"/>
      <c r="D18" s="10">
        <f>'Entered Daily Stats'!A17</f>
        <v>0</v>
      </c>
      <c r="E18" s="23"/>
      <c r="F18" s="13" t="str">
        <f>IFERROR(AVERAGEIF('Entered Daily Stats'!D17:I17,"&gt;0"),"")</f>
        <v/>
      </c>
      <c r="G18" s="11"/>
      <c r="H18" s="12" t="str">
        <f>IFERROR(AVERAGEIF('Entered Daily Stats'!K17:P17,"&gt;0"),"")</f>
        <v/>
      </c>
      <c r="I18" s="11"/>
      <c r="J18" s="107" t="str">
        <f>IFERROR(AVERAGEIF('Entered Daily Stats'!R17:W17,"&gt;0"),"")</f>
        <v/>
      </c>
      <c r="K18" s="12" t="str">
        <f ca="1">IFERROR(SUM(Monday!L18,Tuesday!L18,Wednesday!L18,Thursday!L18,Friday!L18,Saturday!L18)/COUNTIF('Entered Daily Stats'!AF17:AK17,"&gt;0"),"")</f>
        <v/>
      </c>
      <c r="L18" s="11"/>
      <c r="M18" s="110" t="str">
        <f>IFERROR(AVERAGEIF('Entered Daily Stats'!Y17:AD17,"&gt;0"),"")</f>
        <v/>
      </c>
      <c r="N18" s="13" t="str">
        <f ca="1">IFERROR(SUM(Monday!O18,Tuesday!O18,Wednesday!O18,Thursday!O18,Friday!O18,Saturday!O18)/COUNTIF('Entered Daily Stats'!AF17:AK17,"&gt;0"),"")</f>
        <v/>
      </c>
      <c r="O18" s="11"/>
      <c r="P18" s="51" t="str">
        <f t="shared" si="1"/>
        <v/>
      </c>
      <c r="Q18" s="11"/>
      <c r="R18" s="40">
        <f>IFERROR(SUM('Entered Daily Stats'!AM17:AR17)/B18,0)</f>
        <v>0</v>
      </c>
      <c r="S18" s="11"/>
      <c r="T18" s="41">
        <f>SUM('Entered Daily Stats'!AM17:AR17)</f>
        <v>0</v>
      </c>
      <c r="U18" s="11"/>
      <c r="V18" s="138"/>
      <c r="W18" s="138"/>
      <c r="X18" s="138"/>
      <c r="Y18" s="143"/>
    </row>
    <row r="19" spans="1:26" s="48" customFormat="1" ht="21.6" customHeight="1" x14ac:dyDescent="0.3">
      <c r="A19" s="65"/>
      <c r="B19" s="36">
        <f>SUM('Entered Daily Stats'!AF18:AK18)</f>
        <v>0</v>
      </c>
      <c r="C19" s="8"/>
      <c r="D19" s="10">
        <f>'Entered Daily Stats'!A18</f>
        <v>0</v>
      </c>
      <c r="E19" s="11"/>
      <c r="F19" s="13" t="str">
        <f>IFERROR(AVERAGEIF('Entered Daily Stats'!D18:I18,"&gt;0"),"")</f>
        <v/>
      </c>
      <c r="G19" s="16"/>
      <c r="H19" s="12" t="str">
        <f>IFERROR(AVERAGEIF('Entered Daily Stats'!K18:P18,"&gt;0"),"")</f>
        <v/>
      </c>
      <c r="I19" s="11"/>
      <c r="J19" s="107" t="str">
        <f>IFERROR(AVERAGEIF('Entered Daily Stats'!R18:W18,"&gt;0"),"")</f>
        <v/>
      </c>
      <c r="K19" s="12" t="str">
        <f ca="1">IFERROR(SUM(Monday!L19,Tuesday!L19,Wednesday!L19,Thursday!L19,Friday!L19,Saturday!L19)/COUNTIF('Entered Daily Stats'!AF18:AK18,"&gt;0"),"")</f>
        <v/>
      </c>
      <c r="L19" s="11"/>
      <c r="M19" s="110" t="str">
        <f>IFERROR(AVERAGEIF('Entered Daily Stats'!Y18:AD18,"&gt;0"),"")</f>
        <v/>
      </c>
      <c r="N19" s="13" t="str">
        <f ca="1">IFERROR(SUM(Monday!O19,Tuesday!O19,Wednesday!O19,Thursday!O19,Friday!O19,Saturday!O19)/COUNTIF('Entered Daily Stats'!AF18:AK18,"&gt;0"),"")</f>
        <v/>
      </c>
      <c r="O19" s="11"/>
      <c r="P19" s="51" t="str">
        <f t="shared" si="1"/>
        <v/>
      </c>
      <c r="Q19" s="11"/>
      <c r="R19" s="40">
        <f>IFERROR(SUM('Entered Daily Stats'!AM18:AR18)/B19,0)</f>
        <v>0</v>
      </c>
      <c r="S19" s="11"/>
      <c r="T19" s="41">
        <f>SUM('Entered Daily Stats'!AM18:AR18)</f>
        <v>0</v>
      </c>
      <c r="U19" s="11"/>
      <c r="V19" s="138"/>
      <c r="W19" s="138"/>
      <c r="X19" s="138"/>
      <c r="Y19" s="143"/>
    </row>
    <row r="20" spans="1:26" s="1" customFormat="1" ht="21.6" customHeight="1" x14ac:dyDescent="0.3">
      <c r="A20" s="65"/>
      <c r="B20" s="36">
        <f>SUM('Entered Daily Stats'!AF19:AK19)</f>
        <v>0</v>
      </c>
      <c r="C20" s="8"/>
      <c r="D20" s="10">
        <f>'Entered Daily Stats'!A19</f>
        <v>0</v>
      </c>
      <c r="E20" s="11"/>
      <c r="F20" s="13" t="str">
        <f>IFERROR(AVERAGEIF('Entered Daily Stats'!D19:I19,"&gt;0"),"")</f>
        <v/>
      </c>
      <c r="G20" s="16"/>
      <c r="H20" s="12" t="str">
        <f>IFERROR(AVERAGEIF('Entered Daily Stats'!K19:P19,"&gt;0"),"")</f>
        <v/>
      </c>
      <c r="I20" s="11"/>
      <c r="J20" s="107" t="str">
        <f>IFERROR(AVERAGEIF('Entered Daily Stats'!R19:W19,"&gt;0"),"")</f>
        <v/>
      </c>
      <c r="K20" s="12" t="str">
        <f ca="1">IFERROR(SUM(Monday!L20,Tuesday!L20,Wednesday!L20,Thursday!L20,Friday!L20,Saturday!L20)/COUNTIF('Entered Daily Stats'!AF19:AK19,"&gt;0"),"")</f>
        <v/>
      </c>
      <c r="L20" s="11"/>
      <c r="M20" s="110" t="str">
        <f>IFERROR(AVERAGEIF('Entered Daily Stats'!Y19:AD19,"&gt;0"),"")</f>
        <v/>
      </c>
      <c r="N20" s="13" t="str">
        <f ca="1">IFERROR(SUM(Monday!O20,Tuesday!O20,Wednesday!O20,Thursday!O20,Friday!O20,Saturday!O20)/COUNTIF('Entered Daily Stats'!AF19:AK19,"&gt;0"),"")</f>
        <v/>
      </c>
      <c r="O20" s="11"/>
      <c r="P20" s="51" t="str">
        <f t="shared" si="0"/>
        <v/>
      </c>
      <c r="Q20" s="11"/>
      <c r="R20" s="40">
        <f>IFERROR(SUM('Entered Daily Stats'!AM19:AR19)/B20,0)</f>
        <v>0</v>
      </c>
      <c r="S20" s="11"/>
      <c r="T20" s="41">
        <f>SUM('Entered Daily Stats'!AM19:AR19)</f>
        <v>0</v>
      </c>
      <c r="U20" s="11"/>
      <c r="V20" s="71"/>
      <c r="W20" s="71"/>
      <c r="X20" s="71"/>
      <c r="Y20" s="70"/>
      <c r="Z20" s="5"/>
    </row>
    <row r="21" spans="1:26" s="1" customFormat="1" ht="21.6" customHeight="1" x14ac:dyDescent="0.3">
      <c r="A21" s="65"/>
      <c r="B21" s="36">
        <f>SUM('Entered Daily Stats'!AF20:AK20)</f>
        <v>0</v>
      </c>
      <c r="C21" s="8"/>
      <c r="D21" s="10">
        <f>'Entered Daily Stats'!A20</f>
        <v>0</v>
      </c>
      <c r="E21" s="11"/>
      <c r="F21" s="13" t="str">
        <f>IFERROR(AVERAGEIF('Entered Daily Stats'!D20:I20,"&gt;0"),"")</f>
        <v/>
      </c>
      <c r="G21" s="16"/>
      <c r="H21" s="12" t="str">
        <f>IFERROR(AVERAGEIF('Entered Daily Stats'!K20:P20,"&gt;0"),"")</f>
        <v/>
      </c>
      <c r="I21" s="11"/>
      <c r="J21" s="107" t="str">
        <f>IFERROR(AVERAGEIF('Entered Daily Stats'!R20:W20,"&gt;0"),"")</f>
        <v/>
      </c>
      <c r="K21" s="12" t="str">
        <f ca="1">IFERROR(SUM(Monday!L21,Tuesday!L21,Wednesday!L21,Thursday!L21,Friday!L21,Saturday!L21)/COUNTIF('Entered Daily Stats'!AF20:AK20,"&gt;0"),"")</f>
        <v/>
      </c>
      <c r="L21" s="11"/>
      <c r="M21" s="110" t="str">
        <f>IFERROR(AVERAGEIF('Entered Daily Stats'!Y20:AD20,"&gt;0"),"")</f>
        <v/>
      </c>
      <c r="N21" s="13" t="str">
        <f ca="1">IFERROR(SUM(Monday!O21,Tuesday!O21,Wednesday!O21,Thursday!O21,Friday!O21,Saturday!O21)/COUNTIF('Entered Daily Stats'!AF20:AK20,"&gt;0"),"")</f>
        <v/>
      </c>
      <c r="O21" s="11"/>
      <c r="P21" s="51" t="str">
        <f t="shared" si="0"/>
        <v/>
      </c>
      <c r="Q21" s="11"/>
      <c r="R21" s="40">
        <f>IFERROR(SUM('Entered Daily Stats'!AM20:AR20)/B21,0)</f>
        <v>0</v>
      </c>
      <c r="S21" s="11"/>
      <c r="T21" s="41">
        <f>SUM('Entered Daily Stats'!AM20:AR20)</f>
        <v>0</v>
      </c>
      <c r="U21" s="11"/>
      <c r="V21" s="138"/>
      <c r="W21" s="138"/>
      <c r="X21" s="138"/>
      <c r="Y21" s="143"/>
      <c r="Z21" s="48"/>
    </row>
    <row r="22" spans="1:26" s="1" customFormat="1" ht="21.6" customHeight="1" x14ac:dyDescent="0.3">
      <c r="A22" s="65"/>
      <c r="B22" s="36">
        <f>SUM('Entered Daily Stats'!AF21:AK21)</f>
        <v>0</v>
      </c>
      <c r="C22" s="8"/>
      <c r="D22" s="10">
        <f>'Entered Daily Stats'!A21</f>
        <v>0</v>
      </c>
      <c r="E22" s="11"/>
      <c r="F22" s="13" t="str">
        <f>IFERROR(AVERAGEIF('Entered Daily Stats'!D21:I21,"&gt;0"),"")</f>
        <v/>
      </c>
      <c r="G22" s="16"/>
      <c r="H22" s="12" t="str">
        <f>IFERROR(AVERAGEIF('Entered Daily Stats'!K21:P21,"&gt;0"),"")</f>
        <v/>
      </c>
      <c r="I22" s="11"/>
      <c r="J22" s="107" t="str">
        <f>IFERROR(AVERAGEIF('Entered Daily Stats'!R21:W21,"&gt;0"),"")</f>
        <v/>
      </c>
      <c r="K22" s="12" t="str">
        <f ca="1">IFERROR(SUM(Monday!L22,Tuesday!L22,Wednesday!L22,Thursday!L22,Friday!L22,Saturday!L22)/COUNTIF('Entered Daily Stats'!AF21:AK21,"&gt;0"),"")</f>
        <v/>
      </c>
      <c r="L22" s="11"/>
      <c r="M22" s="110" t="str">
        <f>IFERROR(AVERAGEIF('Entered Daily Stats'!Y21:AD21,"&gt;0"),"")</f>
        <v/>
      </c>
      <c r="N22" s="13" t="str">
        <f ca="1">IFERROR(SUM(Monday!O22,Tuesday!O22,Wednesday!O22,Thursday!O22,Friday!O22,Saturday!O22)/COUNTIF('Entered Daily Stats'!AF21:AK21,"&gt;0"),"")</f>
        <v/>
      </c>
      <c r="O22" s="11"/>
      <c r="P22" s="51" t="str">
        <f t="shared" si="0"/>
        <v/>
      </c>
      <c r="Q22" s="47"/>
      <c r="R22" s="40">
        <f>IFERROR(SUM('Entered Daily Stats'!AM21:AR21)/B22,0)</f>
        <v>0</v>
      </c>
      <c r="S22" s="47"/>
      <c r="T22" s="41">
        <f>SUM('Entered Daily Stats'!AM21:AR21)</f>
        <v>0</v>
      </c>
      <c r="U22" s="47"/>
      <c r="V22" s="138"/>
      <c r="W22" s="138"/>
      <c r="X22" s="138"/>
      <c r="Y22" s="143"/>
      <c r="Z22" s="48"/>
    </row>
    <row r="23" spans="1:26" s="1" customFormat="1" ht="21.6" customHeight="1" x14ac:dyDescent="0.3">
      <c r="A23" s="65"/>
      <c r="B23" s="36">
        <f>SUM('Entered Daily Stats'!AF22:AK22)</f>
        <v>0</v>
      </c>
      <c r="C23" s="8"/>
      <c r="D23" s="10">
        <f>'Entered Daily Stats'!A22</f>
        <v>0</v>
      </c>
      <c r="E23" s="23"/>
      <c r="F23" s="13" t="str">
        <f>IFERROR(AVERAGEIF('Entered Daily Stats'!D22:I22,"&gt;0"),"")</f>
        <v/>
      </c>
      <c r="G23" s="11"/>
      <c r="H23" s="12" t="str">
        <f>IFERROR(AVERAGEIF('Entered Daily Stats'!K22:P22,"&gt;0"),"")</f>
        <v/>
      </c>
      <c r="I23" s="11"/>
      <c r="J23" s="107" t="str">
        <f>IFERROR(AVERAGEIF('Entered Daily Stats'!R22:W22,"&gt;0"),"")</f>
        <v/>
      </c>
      <c r="K23" s="12" t="str">
        <f ca="1">IFERROR(SUM(Monday!L23,Tuesday!L23,Wednesday!L23,Thursday!L23,Friday!L23,Saturday!L23)/COUNTIF('Entered Daily Stats'!AF22:AK22,"&gt;0"),"")</f>
        <v/>
      </c>
      <c r="L23" s="11"/>
      <c r="M23" s="110" t="str">
        <f>IFERROR(AVERAGEIF('Entered Daily Stats'!Y22:AD22,"&gt;0"),"")</f>
        <v/>
      </c>
      <c r="N23" s="13" t="str">
        <f ca="1">IFERROR(SUM(Monday!O23,Tuesday!O23,Wednesday!O23,Thursday!O23,Friday!O23,Saturday!O23)/COUNTIF('Entered Daily Stats'!AF22:AK22,"&gt;0"),"")</f>
        <v/>
      </c>
      <c r="O23" s="11"/>
      <c r="P23" s="51" t="str">
        <f t="shared" si="0"/>
        <v/>
      </c>
      <c r="Q23" s="11"/>
      <c r="R23" s="40">
        <f>IFERROR(SUM('Entered Daily Stats'!AM22:AR22)/B23,0)</f>
        <v>0</v>
      </c>
      <c r="S23" s="11"/>
      <c r="T23" s="41">
        <f>SUM('Entered Daily Stats'!AM22:AR22)</f>
        <v>0</v>
      </c>
      <c r="U23" s="11"/>
      <c r="V23" s="138"/>
      <c r="W23" s="138"/>
      <c r="X23" s="138"/>
      <c r="Y23" s="143"/>
      <c r="Z23" s="48"/>
    </row>
    <row r="24" spans="1:26" s="1" customFormat="1" ht="21.6" customHeight="1" x14ac:dyDescent="0.3">
      <c r="A24" s="65"/>
      <c r="B24" s="36">
        <f>SUM('Entered Daily Stats'!AF23:AK23)</f>
        <v>0</v>
      </c>
      <c r="C24" s="8"/>
      <c r="D24" s="10">
        <f>'Entered Daily Stats'!A23</f>
        <v>0</v>
      </c>
      <c r="E24" s="11"/>
      <c r="F24" s="13" t="str">
        <f>IFERROR(AVERAGEIF('Entered Daily Stats'!D23:I23,"&gt;0"),"")</f>
        <v/>
      </c>
      <c r="G24" s="16"/>
      <c r="H24" s="12" t="str">
        <f>IFERROR(AVERAGEIF('Entered Daily Stats'!K23:P23,"&gt;0"),"")</f>
        <v/>
      </c>
      <c r="I24" s="11"/>
      <c r="J24" s="107" t="str">
        <f>IFERROR(AVERAGEIF('Entered Daily Stats'!R23:W23,"&gt;0"),"")</f>
        <v/>
      </c>
      <c r="K24" s="12" t="str">
        <f ca="1">IFERROR(SUM(Monday!L24,Tuesday!L24,Wednesday!L24,Thursday!L24,Friday!L24,Saturday!L24)/COUNTIF('Entered Daily Stats'!AF23:AK23,"&gt;0"),"")</f>
        <v/>
      </c>
      <c r="L24" s="11"/>
      <c r="M24" s="110" t="str">
        <f>IFERROR(AVERAGEIF('Entered Daily Stats'!Y23:AD23,"&gt;0"),"")</f>
        <v/>
      </c>
      <c r="N24" s="13" t="str">
        <f ca="1">IFERROR(SUM(Monday!O24,Tuesday!O24,Wednesday!O24,Thursday!O24,Friday!O24,Saturday!O24)/COUNTIF('Entered Daily Stats'!AF23:AK23,"&gt;0"),"")</f>
        <v/>
      </c>
      <c r="O24" s="11"/>
      <c r="P24" s="51" t="str">
        <f t="shared" si="0"/>
        <v/>
      </c>
      <c r="Q24" s="11"/>
      <c r="R24" s="40">
        <f>IFERROR(SUM('Entered Daily Stats'!AM23:AR23)/B24,0)</f>
        <v>0</v>
      </c>
      <c r="S24" s="11"/>
      <c r="T24" s="41">
        <f>SUM('Entered Daily Stats'!AM23:AR23)</f>
        <v>0</v>
      </c>
      <c r="U24" s="11"/>
      <c r="V24" s="138"/>
      <c r="W24" s="138"/>
      <c r="X24" s="138"/>
      <c r="Y24" s="143"/>
      <c r="Z24" s="48"/>
    </row>
    <row r="25" spans="1:26" s="1" customFormat="1" ht="21.6" customHeight="1" x14ac:dyDescent="0.3">
      <c r="A25" s="65"/>
      <c r="B25" s="8"/>
      <c r="C25" s="8"/>
      <c r="D25" s="8"/>
      <c r="E25" s="8"/>
      <c r="F25" s="8"/>
      <c r="G25" s="8"/>
      <c r="H25" s="72"/>
      <c r="I25" s="8"/>
      <c r="J25" s="108"/>
      <c r="K25" s="8"/>
      <c r="L25" s="8"/>
      <c r="M25" s="10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64"/>
      <c r="Z25" s="48"/>
    </row>
    <row r="26" spans="1:26" s="1" customFormat="1" ht="21.6" customHeight="1" x14ac:dyDescent="0.5">
      <c r="A26" s="73"/>
      <c r="B26" s="74"/>
      <c r="C26" s="8"/>
      <c r="D26" s="123" t="s">
        <v>34</v>
      </c>
      <c r="E26" s="24"/>
      <c r="F26" s="25">
        <f>IFERROR(AVERAGEIF(F5:F24,"&gt;0"),"")</f>
        <v>0.19609848484848486</v>
      </c>
      <c r="G26" s="26"/>
      <c r="H26" s="101">
        <f>IFERROR(AVERAGEIF(H5:H24,"&gt;0"),"")</f>
        <v>3.5969696969696972</v>
      </c>
      <c r="I26" s="75"/>
      <c r="J26" s="109">
        <f>IFERROR(AVERAGEIF(J5:J24,"&gt;0"),"")</f>
        <v>30.218181818181822</v>
      </c>
      <c r="K26" s="28">
        <f ca="1">IFERROR(AVERAGEIF(K5:K24,"&gt;0"),"")</f>
        <v>50.602651515151521</v>
      </c>
      <c r="L26" s="75"/>
      <c r="M26" s="111">
        <f>IFERROR(AVERAGEIF(M5:M24,"&gt;0"),"")</f>
        <v>9.7073863636363639E-2</v>
      </c>
      <c r="N26" s="25">
        <f ca="1">IFERROR(AVERAGEIF(N5:N24,"&gt;0"),"")</f>
        <v>0.16533143939393943</v>
      </c>
      <c r="O26" s="75"/>
      <c r="P26" s="29">
        <f ca="1">IFERROR(AVERAGEIF(P5:P24,"&gt;0"),"")</f>
        <v>0.59535302868553408</v>
      </c>
      <c r="Q26" s="8"/>
      <c r="R26" s="27">
        <f>IFERROR(AVERAGEIF(R5:R24,"&gt;0"),0)</f>
        <v>0.79645467836257311</v>
      </c>
      <c r="S26" s="8"/>
      <c r="T26" s="42">
        <f>SUM(T5:T24)</f>
        <v>30</v>
      </c>
      <c r="U26" s="8"/>
      <c r="V26" s="8"/>
      <c r="W26" s="8"/>
      <c r="X26" s="8"/>
      <c r="Y26" s="64"/>
      <c r="Z26" s="48"/>
    </row>
    <row r="27" spans="1:26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8"/>
      <c r="Z27" s="37"/>
    </row>
    <row r="28" spans="1:26" ht="21" x14ac:dyDescent="0.3">
      <c r="A28" s="37"/>
      <c r="B28" s="37"/>
      <c r="C28" s="37"/>
      <c r="D28" s="6"/>
      <c r="E28" s="37"/>
      <c r="F28" s="3"/>
      <c r="G28" s="3"/>
      <c r="H28" s="3"/>
      <c r="I28" s="3"/>
      <c r="J28" s="3"/>
      <c r="K28" s="7"/>
      <c r="L28" s="3"/>
      <c r="M28" s="3"/>
      <c r="N28" s="37"/>
      <c r="O28" s="37"/>
      <c r="P28" s="37"/>
      <c r="Q28" s="37"/>
      <c r="V28" s="37"/>
      <c r="W28" s="37"/>
      <c r="X28" s="37"/>
      <c r="Y28" s="37"/>
      <c r="Z28" s="37"/>
    </row>
    <row r="29" spans="1:26" ht="21" x14ac:dyDescent="0.3">
      <c r="A29" s="37"/>
      <c r="B29" s="37"/>
      <c r="C29" s="37"/>
      <c r="D29" s="37"/>
      <c r="E29" s="37"/>
      <c r="F29" s="3"/>
      <c r="G29" s="138"/>
      <c r="H29" s="138"/>
      <c r="I29" s="8"/>
      <c r="J29" s="138"/>
      <c r="K29" s="138"/>
      <c r="L29" s="8"/>
      <c r="M29" s="9"/>
      <c r="N29" s="37"/>
      <c r="O29" s="37"/>
      <c r="P29" s="37"/>
      <c r="Q29" s="37"/>
      <c r="V29" s="37"/>
      <c r="W29" s="37"/>
      <c r="X29" s="37"/>
      <c r="Y29" s="37"/>
      <c r="Z29" s="37"/>
    </row>
    <row r="30" spans="1:26" ht="14.4" customHeight="1" x14ac:dyDescent="0.3">
      <c r="A30" s="128" t="str">
        <f>'Entered Daily Stats'!A30</f>
        <v>Team Lead 2</v>
      </c>
      <c r="B30" s="129"/>
      <c r="C30" s="129"/>
      <c r="D30" s="129"/>
      <c r="E30" s="53"/>
      <c r="F30" s="129" t="s">
        <v>16</v>
      </c>
      <c r="G30" s="129"/>
      <c r="H30" s="129"/>
      <c r="I30" s="129"/>
      <c r="J30" s="144">
        <v>44130</v>
      </c>
      <c r="K30" s="144"/>
      <c r="L30" s="129" t="s">
        <v>17</v>
      </c>
      <c r="M30" s="129"/>
      <c r="N30" s="146">
        <v>44136</v>
      </c>
      <c r="O30" s="146"/>
      <c r="P30" s="146"/>
      <c r="Q30" s="53"/>
      <c r="R30" s="53"/>
      <c r="S30" s="53"/>
      <c r="T30" s="53"/>
      <c r="U30" s="53"/>
      <c r="V30" s="53"/>
      <c r="W30" s="53"/>
      <c r="X30" s="53"/>
      <c r="Y30" s="63"/>
      <c r="Z30" s="37"/>
    </row>
    <row r="31" spans="1:26" ht="14.4" customHeight="1" x14ac:dyDescent="0.3">
      <c r="A31" s="130"/>
      <c r="B31" s="131"/>
      <c r="C31" s="131"/>
      <c r="D31" s="131"/>
      <c r="E31" s="8"/>
      <c r="F31" s="133"/>
      <c r="G31" s="133"/>
      <c r="H31" s="133"/>
      <c r="I31" s="133"/>
      <c r="J31" s="145"/>
      <c r="K31" s="145"/>
      <c r="L31" s="133"/>
      <c r="M31" s="133"/>
      <c r="N31" s="147"/>
      <c r="O31" s="147"/>
      <c r="P31" s="147"/>
      <c r="Q31" s="8"/>
      <c r="R31" s="8"/>
      <c r="S31" s="8"/>
      <c r="T31" s="8"/>
      <c r="U31" s="8"/>
      <c r="V31" s="8"/>
      <c r="W31" s="8"/>
      <c r="X31" s="8"/>
      <c r="Y31" s="64"/>
      <c r="Z31" s="37"/>
    </row>
    <row r="32" spans="1:26" ht="21" customHeight="1" x14ac:dyDescent="0.3">
      <c r="A32" s="132"/>
      <c r="B32" s="133"/>
      <c r="C32" s="133"/>
      <c r="D32" s="133"/>
      <c r="E32" s="8"/>
      <c r="F32" s="124" t="s">
        <v>18</v>
      </c>
      <c r="G32" s="123"/>
      <c r="H32" s="124" t="s">
        <v>19</v>
      </c>
      <c r="I32" s="8"/>
      <c r="J32" s="140" t="s">
        <v>20</v>
      </c>
      <c r="K32" s="140"/>
      <c r="L32" s="8"/>
      <c r="M32" s="126" t="s">
        <v>21</v>
      </c>
      <c r="N32" s="126"/>
      <c r="O32" s="8"/>
      <c r="P32" s="8"/>
      <c r="Q32" s="8"/>
      <c r="R32" s="140" t="s">
        <v>22</v>
      </c>
      <c r="S32" s="140"/>
      <c r="T32" s="140"/>
      <c r="U32" s="22"/>
      <c r="V32" s="8"/>
      <c r="W32" s="8"/>
      <c r="X32" s="8"/>
      <c r="Y32" s="64"/>
      <c r="Z32" s="37"/>
    </row>
    <row r="33" spans="1:25" ht="54" x14ac:dyDescent="0.3">
      <c r="A33" s="65"/>
      <c r="B33" s="66" t="s">
        <v>23</v>
      </c>
      <c r="C33" s="56"/>
      <c r="D33" s="67" t="s">
        <v>24</v>
      </c>
      <c r="E33" s="68"/>
      <c r="F33" s="56"/>
      <c r="G33" s="56"/>
      <c r="H33" s="56"/>
      <c r="I33" s="8"/>
      <c r="J33" s="56"/>
      <c r="K33" s="9" t="s">
        <v>25</v>
      </c>
      <c r="L33" s="69"/>
      <c r="M33" s="56"/>
      <c r="N33" s="9" t="s">
        <v>26</v>
      </c>
      <c r="O33" s="8"/>
      <c r="P33" s="9" t="s">
        <v>27</v>
      </c>
      <c r="Q33" s="8"/>
      <c r="R33" s="66" t="s">
        <v>28</v>
      </c>
      <c r="S33" s="8"/>
      <c r="T33" s="66" t="s">
        <v>29</v>
      </c>
      <c r="U33" s="8"/>
      <c r="V33" s="138" t="s">
        <v>30</v>
      </c>
      <c r="W33" s="138"/>
      <c r="X33" s="138"/>
      <c r="Y33" s="70"/>
    </row>
    <row r="34" spans="1:25" ht="23.4" x14ac:dyDescent="0.3">
      <c r="A34" s="65"/>
      <c r="B34" s="36">
        <f>SUM('Entered Daily Stats'!AF33:AK33)</f>
        <v>5</v>
      </c>
      <c r="C34" s="8"/>
      <c r="D34" s="10" t="str">
        <f>'Entered Daily Stats'!A33</f>
        <v>Enrollment Counclor 1</v>
      </c>
      <c r="E34" s="11"/>
      <c r="F34" s="13">
        <f>IFERROR(AVERAGEIF('Entered Daily Stats'!D33:I33,"&gt;0"),"")</f>
        <v>0.21361111111111111</v>
      </c>
      <c r="G34" s="11"/>
      <c r="H34" s="12">
        <f>IFERROR(AVERAGEIF('Entered Daily Stats'!K33:P33,"&gt;0"),"")</f>
        <v>6</v>
      </c>
      <c r="I34" s="11"/>
      <c r="J34" s="107">
        <f>IFERROR(AVERAGEIF('Entered Daily Stats'!R33:W33,"&gt;0"),"")</f>
        <v>33.200000000000003</v>
      </c>
      <c r="K34" s="12">
        <f ca="1">IFERROR(SUM(Monday!L34,Tuesday!L34,Wednesday!L34,Thursday!L34,Friday!L34,Saturday!L34)/COUNTIF('Entered Daily Stats'!AF33:AK33,"&gt;0"),"")</f>
        <v>60.2</v>
      </c>
      <c r="L34" s="11"/>
      <c r="M34" s="110">
        <f>IFERROR(AVERAGEIF('Entered Daily Stats'!Y33:AD33,"&gt;0"),"")</f>
        <v>7.9305555555555546E-2</v>
      </c>
      <c r="N34" s="13">
        <f ca="1">IFERROR(SUM(Monday!O34,Tuesday!O34,Wednesday!O34,Thursday!O34,Friday!O34,Saturday!O34)/COUNTIF('Entered Daily Stats'!AF33:AK33,"&gt;0"),"")</f>
        <v>0.1925</v>
      </c>
      <c r="O34" s="11"/>
      <c r="P34" s="51">
        <f ca="1">IFERROR(IF(J34=M34,"",((M34/N34)+(J34/K34))/2),"")</f>
        <v>0.48173596429410381</v>
      </c>
      <c r="Q34" s="11"/>
      <c r="R34" s="40">
        <f>IFERROR(SUM('Entered Daily Stats'!AM33:AR33)/B34,0)</f>
        <v>0.2</v>
      </c>
      <c r="S34" s="11"/>
      <c r="T34" s="41">
        <f>SUM('Entered Daily Stats'!AM33:AR33)</f>
        <v>1</v>
      </c>
      <c r="U34" s="11"/>
      <c r="V34" s="15"/>
      <c r="W34" s="11" t="s">
        <v>31</v>
      </c>
      <c r="X34" s="47">
        <v>1.3</v>
      </c>
      <c r="Y34" s="70"/>
    </row>
    <row r="35" spans="1:25" ht="23.4" x14ac:dyDescent="0.3">
      <c r="A35" s="65"/>
      <c r="B35" s="36">
        <f>SUM('Entered Daily Stats'!AF34:AK34)</f>
        <v>1</v>
      </c>
      <c r="C35" s="8"/>
      <c r="D35" s="10" t="str">
        <f>'Entered Daily Stats'!A34</f>
        <v>Enrollment Counclor 2</v>
      </c>
      <c r="E35" s="11"/>
      <c r="F35" s="13" t="str">
        <f>IFERROR(AVERAGEIF('Entered Daily Stats'!D34:I34,"&gt;0"),"")</f>
        <v/>
      </c>
      <c r="G35" s="16"/>
      <c r="H35" s="12" t="str">
        <f>IFERROR(AVERAGEIF('Entered Daily Stats'!K34:P34,"&gt;0"),"")</f>
        <v/>
      </c>
      <c r="I35" s="11"/>
      <c r="J35" s="107" t="str">
        <f>IFERROR(AVERAGEIF('Entered Daily Stats'!R34:W34,"&gt;0"),"")</f>
        <v/>
      </c>
      <c r="K35" s="12">
        <f ca="1">IFERROR(SUM(Monday!L35,Tuesday!L35,Wednesday!L35,Thursday!L35,Friday!L35,Saturday!L35)/COUNTIF('Entered Daily Stats'!AF34:AK34,"&gt;0"),"")</f>
        <v>0</v>
      </c>
      <c r="L35" s="11"/>
      <c r="M35" s="110" t="str">
        <f>IFERROR(AVERAGEIF('Entered Daily Stats'!Y34:AD34,"&gt;0"),"")</f>
        <v/>
      </c>
      <c r="N35" s="13">
        <f ca="1">IFERROR(SUM(Monday!O35,Tuesday!O35,Wednesday!O35,Thursday!O35,Friday!O35,Saturday!O35)/COUNTIF('Entered Daily Stats'!AF34:AK34,"&gt;0"),"")</f>
        <v>0</v>
      </c>
      <c r="O35" s="11"/>
      <c r="P35" s="51" t="str">
        <f t="shared" ref="P35:P53" si="2">IFERROR(IF(J35=M35,"",((M35/N35)+(J35/K35))/2),"")</f>
        <v/>
      </c>
      <c r="Q35" s="11"/>
      <c r="R35" s="40">
        <f>IFERROR(SUM('Entered Daily Stats'!AM34:AR34)/B35,0)</f>
        <v>0</v>
      </c>
      <c r="S35" s="11"/>
      <c r="T35" s="41">
        <f>SUM('Entered Daily Stats'!AM34:AR34)</f>
        <v>0</v>
      </c>
      <c r="U35" s="11"/>
      <c r="V35" s="43"/>
      <c r="W35" s="11" t="s">
        <v>32</v>
      </c>
      <c r="X35" s="17">
        <v>1</v>
      </c>
      <c r="Y35" s="70"/>
    </row>
    <row r="36" spans="1:25" ht="23.4" x14ac:dyDescent="0.3">
      <c r="A36" s="65"/>
      <c r="B36" s="36">
        <f>SUM('Entered Daily Stats'!AF35:AK35)</f>
        <v>4</v>
      </c>
      <c r="C36" s="8"/>
      <c r="D36" s="10" t="str">
        <f>'Entered Daily Stats'!A35</f>
        <v>Enrollment Counclor 3</v>
      </c>
      <c r="E36" s="11"/>
      <c r="F36" s="13">
        <f>IFERROR(AVERAGEIF('Entered Daily Stats'!D35:I35,"&gt;0"),"")</f>
        <v>0.19902777777777778</v>
      </c>
      <c r="G36" s="16"/>
      <c r="H36" s="12">
        <f>IFERROR(AVERAGEIF('Entered Daily Stats'!K35:P35,"&gt;0"),"")</f>
        <v>6.75</v>
      </c>
      <c r="I36" s="11"/>
      <c r="J36" s="107">
        <f>IFERROR(AVERAGEIF('Entered Daily Stats'!R35:W35,"&gt;0"),"")</f>
        <v>40.75</v>
      </c>
      <c r="K36" s="12">
        <f ca="1">IFERROR(SUM(Monday!L36,Tuesday!L36,Wednesday!L36,Thursday!L36,Friday!L36,Saturday!L36)/COUNTIF('Entered Daily Stats'!AF35:AK35,"&gt;0"),"")</f>
        <v>50.416666666666664</v>
      </c>
      <c r="L36" s="11"/>
      <c r="M36" s="110">
        <f>IFERROR(AVERAGEIF('Entered Daily Stats'!Y35:AD35,"&gt;0"),"")</f>
        <v>0.1232638888888889</v>
      </c>
      <c r="N36" s="13">
        <f ca="1">IFERROR(SUM(Monday!O36,Tuesday!O36,Wednesday!O36,Thursday!O36,Friday!O36,Saturday!O36)/COUNTIF('Entered Daily Stats'!AF35:AK35,"&gt;0"),"")</f>
        <v>0.15729166666666666</v>
      </c>
      <c r="O36" s="11"/>
      <c r="P36" s="51">
        <f t="shared" ca="1" si="2"/>
        <v>0.79596446098553264</v>
      </c>
      <c r="Q36" s="11"/>
      <c r="R36" s="40">
        <f>IFERROR(SUM('Entered Daily Stats'!AM35:AR35)/B36,0)</f>
        <v>1</v>
      </c>
      <c r="S36" s="11"/>
      <c r="T36" s="41">
        <f>SUM('Entered Daily Stats'!AM35:AR35)</f>
        <v>4</v>
      </c>
      <c r="U36" s="11"/>
      <c r="V36" s="18"/>
      <c r="W36" s="11" t="s">
        <v>33</v>
      </c>
      <c r="X36" s="17">
        <v>1</v>
      </c>
      <c r="Y36" s="70"/>
    </row>
    <row r="37" spans="1:25" ht="23.4" x14ac:dyDescent="0.3">
      <c r="A37" s="65"/>
      <c r="B37" s="36">
        <f>SUM('Entered Daily Stats'!AF36:AK36)</f>
        <v>5</v>
      </c>
      <c r="C37" s="8"/>
      <c r="D37" s="10" t="str">
        <f>'Entered Daily Stats'!A36</f>
        <v>Enrollment Counclor 4</v>
      </c>
      <c r="E37" s="11"/>
      <c r="F37" s="13">
        <f>IFERROR(AVERAGEIF('Entered Daily Stats'!D36:I36,"&gt;0"),"")</f>
        <v>0.24895833333333334</v>
      </c>
      <c r="G37" s="16"/>
      <c r="H37" s="12">
        <f>IFERROR(AVERAGEIF('Entered Daily Stats'!K36:P36,"&gt;0"),"")</f>
        <v>8.6</v>
      </c>
      <c r="I37" s="11"/>
      <c r="J37" s="107">
        <f>IFERROR(AVERAGEIF('Entered Daily Stats'!R36:W36,"&gt;0"),"")</f>
        <v>41.8</v>
      </c>
      <c r="K37" s="12">
        <f ca="1">IFERROR(SUM(Monday!L37,Tuesday!L37,Wednesday!L37,Thursday!L37,Friday!L37,Saturday!L37)/COUNTIF('Entered Daily Stats'!AF36:AK36,"&gt;0"),"")</f>
        <v>46.3</v>
      </c>
      <c r="L37" s="11"/>
      <c r="M37" s="110">
        <f>IFERROR(AVERAGEIF('Entered Daily Stats'!Y36:AD36,"&gt;0"),"")</f>
        <v>0.14041666666666666</v>
      </c>
      <c r="N37" s="13">
        <f ca="1">IFERROR(SUM(Monday!O37,Tuesday!O37,Wednesday!O37,Thursday!O37,Friday!O37,Saturday!O37)/COUNTIF('Entered Daily Stats'!AF36:AK36,"&gt;0"),"")</f>
        <v>0.15916666666666665</v>
      </c>
      <c r="O37" s="11"/>
      <c r="P37" s="51">
        <f t="shared" ca="1" si="2"/>
        <v>0.8925033641287754</v>
      </c>
      <c r="Q37" s="11"/>
      <c r="R37" s="40">
        <f>IFERROR(SUM('Entered Daily Stats'!AM36:AR36)/B37,0)</f>
        <v>1.2</v>
      </c>
      <c r="S37" s="11"/>
      <c r="T37" s="41">
        <f>SUM('Entered Daily Stats'!AM36:AR36)</f>
        <v>6</v>
      </c>
      <c r="U37" s="11"/>
      <c r="V37" s="19"/>
      <c r="W37" s="11" t="s">
        <v>33</v>
      </c>
      <c r="X37" s="47">
        <v>0.7</v>
      </c>
      <c r="Y37" s="70"/>
    </row>
    <row r="38" spans="1:25" ht="23.4" x14ac:dyDescent="0.3">
      <c r="A38" s="65"/>
      <c r="B38" s="36">
        <f>SUM('Entered Daily Stats'!AF37:AK37)</f>
        <v>3</v>
      </c>
      <c r="C38" s="8"/>
      <c r="D38" s="10" t="str">
        <f>'Entered Daily Stats'!A37</f>
        <v>Enrollment Counclor 5</v>
      </c>
      <c r="E38" s="11"/>
      <c r="F38" s="13">
        <f>IFERROR(AVERAGEIF('Entered Daily Stats'!D37:I37,"&gt;0"),"")</f>
        <v>0.21111111111111111</v>
      </c>
      <c r="G38" s="16"/>
      <c r="H38" s="12">
        <f>IFERROR(AVERAGEIF('Entered Daily Stats'!K37:P37,"&gt;0"),"")</f>
        <v>9</v>
      </c>
      <c r="I38" s="11"/>
      <c r="J38" s="107">
        <f>IFERROR(AVERAGEIF('Entered Daily Stats'!R37:W37,"&gt;0"),"")</f>
        <v>63.666666666666664</v>
      </c>
      <c r="K38" s="12">
        <f ca="1">IFERROR(SUM(Monday!L38,Tuesday!L38,Wednesday!L38,Thursday!L38,Friday!L38,Saturday!L38)/COUNTIF('Entered Daily Stats'!AF37:AK37,"&gt;0"),"")</f>
        <v>60.94444444444445</v>
      </c>
      <c r="L38" s="11"/>
      <c r="M38" s="110">
        <f>IFERROR(AVERAGEIF('Entered Daily Stats'!Y37:AD37,"&gt;0"),"")</f>
        <v>7.8703703703703706E-2</v>
      </c>
      <c r="N38" s="13">
        <f ca="1">IFERROR(SUM(Monday!O38,Tuesday!O38,Wednesday!O38,Thursday!O38,Friday!O38,Saturday!O38)/COUNTIF('Entered Daily Stats'!AF37:AK37,"&gt;0"),"")</f>
        <v>7.2222222222222229E-2</v>
      </c>
      <c r="O38" s="11"/>
      <c r="P38" s="51">
        <f t="shared" ca="1" si="2"/>
        <v>1.0672054320641375</v>
      </c>
      <c r="Q38" s="11"/>
      <c r="R38" s="40">
        <f>IFERROR(SUM('Entered Daily Stats'!AM37:AR37)/B38,0)</f>
        <v>1</v>
      </c>
      <c r="S38" s="11"/>
      <c r="T38" s="41">
        <f>SUM('Entered Daily Stats'!AM37:AR37)</f>
        <v>3</v>
      </c>
      <c r="U38" s="11"/>
      <c r="V38" s="20"/>
      <c r="W38" s="11" t="s">
        <v>33</v>
      </c>
      <c r="X38" s="47">
        <v>0.5</v>
      </c>
      <c r="Y38" s="70"/>
    </row>
    <row r="39" spans="1:25" ht="23.4" x14ac:dyDescent="0.3">
      <c r="A39" s="65"/>
      <c r="B39" s="36">
        <f>SUM('Entered Daily Stats'!AF38:AK38)</f>
        <v>5</v>
      </c>
      <c r="C39" s="8"/>
      <c r="D39" s="10" t="str">
        <f>'Entered Daily Stats'!A38</f>
        <v>Enrollment Counclor 6</v>
      </c>
      <c r="E39" s="11"/>
      <c r="F39" s="13">
        <f>IFERROR(AVERAGEIF('Entered Daily Stats'!D38:I38,"&gt;0"),"")</f>
        <v>0.16708333333333333</v>
      </c>
      <c r="G39" s="16"/>
      <c r="H39" s="12">
        <f>IFERROR(AVERAGEIF('Entered Daily Stats'!K38:P38,"&gt;0"),"")</f>
        <v>5.8</v>
      </c>
      <c r="I39" s="11"/>
      <c r="J39" s="107">
        <f>IFERROR(AVERAGEIF('Entered Daily Stats'!R38:W38,"&gt;0"),"")</f>
        <v>31</v>
      </c>
      <c r="K39" s="12">
        <f ca="1">IFERROR(SUM(Monday!L39,Tuesday!L39,Wednesday!L39,Thursday!L39,Friday!L39,Saturday!L39)/COUNTIF('Entered Daily Stats'!AF38:AK38,"&gt;0"),"")</f>
        <v>57.3</v>
      </c>
      <c r="L39" s="11"/>
      <c r="M39" s="110">
        <f>IFERROR(AVERAGEIF('Entered Daily Stats'!Y38:AD38,"&gt;0"),"")</f>
        <v>9.4166666666666662E-2</v>
      </c>
      <c r="N39" s="13">
        <f ca="1">IFERROR(SUM(Monday!O39,Tuesday!O39,Wednesday!O39,Thursday!O39,Friday!O39,Saturday!O39)/COUNTIF('Entered Daily Stats'!AF38:AK38,"&gt;0"),"")</f>
        <v>0.19166666666666671</v>
      </c>
      <c r="O39" s="11"/>
      <c r="P39" s="51">
        <f t="shared" ca="1" si="2"/>
        <v>0.51615828211548676</v>
      </c>
      <c r="Q39" s="11"/>
      <c r="R39" s="40">
        <f>IFERROR(SUM('Entered Daily Stats'!AM38:AR38)/B39,0)</f>
        <v>0</v>
      </c>
      <c r="S39" s="11"/>
      <c r="T39" s="41">
        <f>SUM('Entered Daily Stats'!AM38:AR38)</f>
        <v>0</v>
      </c>
      <c r="U39" s="11"/>
      <c r="V39" s="21"/>
      <c r="W39" s="11" t="s">
        <v>33</v>
      </c>
      <c r="X39" s="47">
        <v>0.3</v>
      </c>
      <c r="Y39" s="70"/>
    </row>
    <row r="40" spans="1:25" ht="23.4" x14ac:dyDescent="0.3">
      <c r="A40" s="65"/>
      <c r="B40" s="36">
        <f>SUM('Entered Daily Stats'!AF39:AK39)</f>
        <v>5</v>
      </c>
      <c r="C40" s="8"/>
      <c r="D40" s="10" t="str">
        <f>'Entered Daily Stats'!A39</f>
        <v>Enrollment Counclor 7</v>
      </c>
      <c r="E40" s="11"/>
      <c r="F40" s="13">
        <f>IFERROR(AVERAGEIF('Entered Daily Stats'!D39:I39,"&gt;0"),"")</f>
        <v>0.22125</v>
      </c>
      <c r="G40" s="16"/>
      <c r="H40" s="12">
        <f>IFERROR(AVERAGEIF('Entered Daily Stats'!K39:P39,"&gt;0"),"")</f>
        <v>2.75</v>
      </c>
      <c r="I40" s="11"/>
      <c r="J40" s="107">
        <f>IFERROR(AVERAGEIF('Entered Daily Stats'!R39:W39,"&gt;0"),"")</f>
        <v>41.2</v>
      </c>
      <c r="K40" s="12">
        <f ca="1">IFERROR(SUM(Monday!L40,Tuesday!L40,Wednesday!L40,Thursday!L40,Friday!L40,Saturday!L40)/COUNTIF('Entered Daily Stats'!AF39:AK39,"&gt;0"),"")</f>
        <v>52.8</v>
      </c>
      <c r="L40" s="11"/>
      <c r="M40" s="110">
        <f>IFERROR(AVERAGEIF('Entered Daily Stats'!Y39:AD39,"&gt;0"),"")</f>
        <v>0.11333333333333336</v>
      </c>
      <c r="N40" s="13">
        <f ca="1">IFERROR(SUM(Monday!O40,Tuesday!O40,Wednesday!O40,Thursday!O40,Friday!O40,Saturday!O40)/COUNTIF('Entered Daily Stats'!AF39:AK39,"&gt;0"),"")</f>
        <v>0.16166666666666668</v>
      </c>
      <c r="O40" s="11"/>
      <c r="P40" s="51">
        <f t="shared" ca="1" si="2"/>
        <v>0.740666979069041</v>
      </c>
      <c r="Q40" s="11"/>
      <c r="R40" s="40">
        <f>IFERROR(SUM('Entered Daily Stats'!AM39:AR39)/B40,0)</f>
        <v>0.4</v>
      </c>
      <c r="S40" s="11"/>
      <c r="T40" s="41">
        <f>SUM('Entered Daily Stats'!AM39:AR39)</f>
        <v>2</v>
      </c>
      <c r="U40" s="11"/>
      <c r="V40" s="8"/>
      <c r="W40" s="8"/>
      <c r="X40" s="8"/>
      <c r="Y40" s="70"/>
    </row>
    <row r="41" spans="1:25" ht="23.4" x14ac:dyDescent="0.3">
      <c r="A41" s="65"/>
      <c r="B41" s="36">
        <f>SUM('Entered Daily Stats'!AF40:AK40)</f>
        <v>5</v>
      </c>
      <c r="C41" s="8"/>
      <c r="D41" s="10" t="str">
        <f>'Entered Daily Stats'!A40</f>
        <v>Enrollment Counclor 8</v>
      </c>
      <c r="E41" s="11"/>
      <c r="F41" s="13">
        <f>IFERROR(AVERAGEIF('Entered Daily Stats'!D40:I40,"&gt;0"),"")</f>
        <v>0.21180555555555552</v>
      </c>
      <c r="G41" s="16"/>
      <c r="H41" s="12">
        <f>IFERROR(AVERAGEIF('Entered Daily Stats'!K40:P40,"&gt;0"),"")</f>
        <v>12.6</v>
      </c>
      <c r="I41" s="11"/>
      <c r="J41" s="107">
        <f>IFERROR(AVERAGEIF('Entered Daily Stats'!R40:W40,"&gt;0"),"")</f>
        <v>37.4</v>
      </c>
      <c r="K41" s="12">
        <f ca="1">IFERROR(SUM(Monday!L41,Tuesday!L41,Wednesday!L41,Thursday!L41,Friday!L41,Saturday!L41)/COUNTIF('Entered Daily Stats'!AF40:AK40,"&gt;0"),"")</f>
        <v>60.7</v>
      </c>
      <c r="L41" s="11"/>
      <c r="M41" s="110">
        <f>IFERROR(AVERAGEIF('Entered Daily Stats'!Y40:AD40,"&gt;0"),"")</f>
        <v>7.1666666666666656E-2</v>
      </c>
      <c r="N41" s="13">
        <f ca="1">IFERROR(SUM(Monday!O41,Tuesday!O41,Wednesday!O41,Thursday!O41,Friday!O41,Saturday!O41)/COUNTIF('Entered Daily Stats'!AF40:AK40,"&gt;0"),"")</f>
        <v>0.16083333333333333</v>
      </c>
      <c r="O41" s="11"/>
      <c r="P41" s="51">
        <f t="shared" ca="1" si="2"/>
        <v>0.53087041510529143</v>
      </c>
      <c r="Q41" s="11"/>
      <c r="R41" s="40">
        <f>IFERROR(SUM('Entered Daily Stats'!AM40:AR40)/B41,0)</f>
        <v>1.2</v>
      </c>
      <c r="S41" s="11"/>
      <c r="T41" s="41">
        <f>SUM('Entered Daily Stats'!AM40:AR40)</f>
        <v>6</v>
      </c>
      <c r="U41" s="11"/>
      <c r="V41" s="138"/>
      <c r="W41" s="138"/>
      <c r="X41" s="138"/>
      <c r="Y41" s="70"/>
    </row>
    <row r="42" spans="1:25" ht="23.4" customHeight="1" x14ac:dyDescent="0.3">
      <c r="A42" s="65"/>
      <c r="B42" s="36">
        <f>SUM('Entered Daily Stats'!AF41:AK41)</f>
        <v>2.62</v>
      </c>
      <c r="C42" s="8"/>
      <c r="D42" s="10" t="str">
        <f>'Entered Daily Stats'!A41</f>
        <v>Enrollment Counclor 9</v>
      </c>
      <c r="E42" s="11"/>
      <c r="F42" s="13">
        <f>IFERROR(AVERAGEIF('Entered Daily Stats'!D41:I41,"&gt;0"),"")</f>
        <v>0.18703703703703703</v>
      </c>
      <c r="G42" s="16"/>
      <c r="H42" s="12">
        <f>IFERROR(AVERAGEIF('Entered Daily Stats'!K41:P41,"&gt;0"),"")</f>
        <v>8.3333333333333339</v>
      </c>
      <c r="I42" s="11"/>
      <c r="J42" s="107">
        <f>IFERROR(AVERAGEIF('Entered Daily Stats'!R41:W41,"&gt;0"),"")</f>
        <v>30</v>
      </c>
      <c r="K42" s="12">
        <f ca="1">IFERROR(SUM(Monday!L42,Tuesday!L42,Wednesday!L42,Thursday!L42,Friday!L42,Saturday!L42)/COUNTIF('Entered Daily Stats'!AF41:AK41,"&gt;0"),"")</f>
        <v>46.636666666666663</v>
      </c>
      <c r="L42" s="11"/>
      <c r="M42" s="110">
        <f>IFERROR(AVERAGEIF('Entered Daily Stats'!Y41:AD41,"&gt;0"),"")</f>
        <v>0.10972222222222223</v>
      </c>
      <c r="N42" s="13">
        <f ca="1">IFERROR(SUM(Monday!O42,Tuesday!O42,Wednesday!O42,Thursday!O42,Friday!O42,Saturday!O42)/COUNTIF('Entered Daily Stats'!AF41:AK41,"&gt;0"),"")</f>
        <v>0.16805555555555554</v>
      </c>
      <c r="O42" s="11"/>
      <c r="P42" s="51">
        <f t="shared" ca="1" si="2"/>
        <v>0.64808161799409425</v>
      </c>
      <c r="Q42" s="11"/>
      <c r="R42" s="40">
        <f>IFERROR(SUM('Entered Daily Stats'!AM41:AR41)/B42,0)</f>
        <v>0</v>
      </c>
      <c r="S42" s="11"/>
      <c r="T42" s="41">
        <f>SUM('Entered Daily Stats'!AM41:AR41)</f>
        <v>0</v>
      </c>
      <c r="U42" s="11"/>
      <c r="V42" s="142"/>
      <c r="W42" s="142"/>
      <c r="X42" s="142"/>
      <c r="Y42" s="70"/>
    </row>
    <row r="43" spans="1:25" ht="23.4" customHeight="1" x14ac:dyDescent="0.3">
      <c r="A43" s="65"/>
      <c r="B43" s="36">
        <f>SUM('Entered Daily Stats'!AF42:AK42)</f>
        <v>4.75</v>
      </c>
      <c r="C43" s="8"/>
      <c r="D43" s="10" t="str">
        <f>'Entered Daily Stats'!A42</f>
        <v>Enrollment Counclor 10</v>
      </c>
      <c r="E43" s="11"/>
      <c r="F43" s="13">
        <f>IFERROR(AVERAGEIF('Entered Daily Stats'!D42:I42,"&gt;0"),"")</f>
        <v>0.14361111111111111</v>
      </c>
      <c r="G43" s="16"/>
      <c r="H43" s="12">
        <f>IFERROR(AVERAGEIF('Entered Daily Stats'!K42:P42,"&gt;0"),"")</f>
        <v>3.75</v>
      </c>
      <c r="I43" s="11"/>
      <c r="J43" s="107">
        <f>IFERROR(AVERAGEIF('Entered Daily Stats'!R42:W42,"&gt;0"),"")</f>
        <v>36.6</v>
      </c>
      <c r="K43" s="12">
        <f ca="1">IFERROR(SUM(Monday!L43,Tuesday!L43,Wednesday!L43,Thursday!L43,Friday!L43,Saturday!L43)/COUNTIF('Entered Daily Stats'!AF42:AK42,"&gt;0"),"")</f>
        <v>48.108333333333334</v>
      </c>
      <c r="L43" s="11"/>
      <c r="M43" s="110">
        <f>IFERROR(AVERAGEIF('Entered Daily Stats'!Y42:AD42,"&gt;0"),"")</f>
        <v>0.12027777777777779</v>
      </c>
      <c r="N43" s="13">
        <f ca="1">IFERROR(SUM(Monday!O43,Tuesday!O43,Wednesday!O43,Thursday!O43,Friday!O43,Saturday!O43)/COUNTIF('Entered Daily Stats'!AF42:AK42,"&gt;0"),"")</f>
        <v>0.15875</v>
      </c>
      <c r="O43" s="11"/>
      <c r="P43" s="51">
        <f t="shared" ca="1" si="2"/>
        <v>0.75921912411217085</v>
      </c>
      <c r="Q43" s="11"/>
      <c r="R43" s="40">
        <f>IFERROR(SUM('Entered Daily Stats'!AM42:AR42)/B43,0)</f>
        <v>0.21052631578947367</v>
      </c>
      <c r="S43" s="11"/>
      <c r="T43" s="41">
        <f>SUM('Entered Daily Stats'!AM42:AR42)</f>
        <v>1</v>
      </c>
      <c r="U43" s="11"/>
      <c r="V43" s="142"/>
      <c r="W43" s="142"/>
      <c r="X43" s="142"/>
      <c r="Y43" s="70"/>
    </row>
    <row r="44" spans="1:25" s="37" customFormat="1" ht="23.4" x14ac:dyDescent="0.3">
      <c r="A44" s="65"/>
      <c r="B44" s="36">
        <f>SUM('Entered Daily Stats'!AF43:AK43)</f>
        <v>0</v>
      </c>
      <c r="C44" s="8"/>
      <c r="D44" s="10" t="str">
        <f>'Entered Daily Stats'!A43</f>
        <v>Enrollment Counclor 11</v>
      </c>
      <c r="E44" s="11"/>
      <c r="F44" s="13" t="str">
        <f>IFERROR(AVERAGEIF('Entered Daily Stats'!D43:I43,"&gt;0"),"")</f>
        <v/>
      </c>
      <c r="G44" s="16"/>
      <c r="H44" s="12" t="str">
        <f>IFERROR(AVERAGEIF('Entered Daily Stats'!K43:P43,"&gt;0"),"")</f>
        <v/>
      </c>
      <c r="I44" s="11"/>
      <c r="J44" s="107" t="str">
        <f>IFERROR(AVERAGEIF('Entered Daily Stats'!R43:W43,"&gt;0"),"")</f>
        <v/>
      </c>
      <c r="K44" s="12" t="str">
        <f ca="1">IFERROR(SUM(Monday!L44,Tuesday!L44,Wednesday!L44,Thursday!L44,Friday!L44,Saturday!L44)/COUNTIF('Entered Daily Stats'!AF43:AK43,"&gt;0"),"")</f>
        <v/>
      </c>
      <c r="L44" s="11"/>
      <c r="M44" s="110" t="str">
        <f>IFERROR(AVERAGEIF('Entered Daily Stats'!Y43:AD43,"&gt;0"),"")</f>
        <v/>
      </c>
      <c r="N44" s="13" t="str">
        <f ca="1">IFERROR(SUM(Monday!O44,Tuesday!O44,Wednesday!O44,Thursday!O44,Friday!O44,Saturday!O44)/COUNTIF('Entered Daily Stats'!AF43:AK43,"&gt;0"),"")</f>
        <v/>
      </c>
      <c r="O44" s="11"/>
      <c r="P44" s="51" t="str">
        <f t="shared" si="2"/>
        <v/>
      </c>
      <c r="Q44" s="11"/>
      <c r="R44" s="40">
        <f>IFERROR(SUM('Entered Daily Stats'!AM43:AR43)/B44,0)</f>
        <v>0</v>
      </c>
      <c r="S44" s="11"/>
      <c r="T44" s="41">
        <f>SUM('Entered Daily Stats'!AM43:AR43)</f>
        <v>0</v>
      </c>
      <c r="U44" s="11"/>
      <c r="V44" s="71"/>
      <c r="W44" s="71"/>
      <c r="X44" s="71"/>
      <c r="Y44" s="70"/>
    </row>
    <row r="45" spans="1:25" s="37" customFormat="1" ht="23.4" x14ac:dyDescent="0.3">
      <c r="A45" s="65"/>
      <c r="B45" s="36">
        <f>SUM('Entered Daily Stats'!AF44:AK44)</f>
        <v>5</v>
      </c>
      <c r="C45" s="8"/>
      <c r="D45" s="10" t="str">
        <f>'Entered Daily Stats'!A44</f>
        <v>Enrollment Counclor 12</v>
      </c>
      <c r="E45" s="11"/>
      <c r="F45" s="13">
        <f>IFERROR(AVERAGEIF('Entered Daily Stats'!D44:I44,"&gt;0"),"")</f>
        <v>0.25513888888888892</v>
      </c>
      <c r="G45" s="16"/>
      <c r="H45" s="12">
        <f>IFERROR(AVERAGEIF('Entered Daily Stats'!K44:P44,"&gt;0"),"")</f>
        <v>6.8</v>
      </c>
      <c r="I45" s="11"/>
      <c r="J45" s="107">
        <f>IFERROR(AVERAGEIF('Entered Daily Stats'!R44:W44,"&gt;0"),"")</f>
        <v>40.4</v>
      </c>
      <c r="K45" s="12">
        <f ca="1">IFERROR(SUM(Monday!L45,Tuesday!L45,Wednesday!L45,Thursday!L45,Friday!L45,Saturday!L45)/COUNTIF('Entered Daily Stats'!AF44:AK44,"&gt;0"),"")</f>
        <v>47.533333333333339</v>
      </c>
      <c r="L45" s="11"/>
      <c r="M45" s="110">
        <f>IFERROR(AVERAGEIF('Entered Daily Stats'!Y44:AD44,"&gt;0"),"")</f>
        <v>0.13527777777777777</v>
      </c>
      <c r="N45" s="13">
        <f ca="1">IFERROR(SUM(Monday!O45,Tuesday!O45,Wednesday!O45,Thursday!O45,Friday!O45,Saturday!O45)/COUNTIF('Entered Daily Stats'!AF44:AK44,"&gt;0"),"")</f>
        <v>0.16499999999999998</v>
      </c>
      <c r="O45" s="11"/>
      <c r="P45" s="51">
        <f t="shared" ca="1" si="2"/>
        <v>0.83489759681905551</v>
      </c>
      <c r="Q45" s="11"/>
      <c r="R45" s="40">
        <f>IFERROR(SUM('Entered Daily Stats'!AM44:AR44)/B45,0)</f>
        <v>0.6</v>
      </c>
      <c r="S45" s="11"/>
      <c r="T45" s="41">
        <f>SUM('Entered Daily Stats'!AM44:AR44)</f>
        <v>3</v>
      </c>
      <c r="U45" s="11"/>
      <c r="V45" s="138"/>
      <c r="W45" s="138"/>
      <c r="X45" s="138"/>
      <c r="Y45" s="143"/>
    </row>
    <row r="46" spans="1:25" s="37" customFormat="1" ht="23.4" x14ac:dyDescent="0.3">
      <c r="A46" s="65"/>
      <c r="B46" s="36">
        <f>SUM('Entered Daily Stats'!AF45:AK45)</f>
        <v>0</v>
      </c>
      <c r="C46" s="8"/>
      <c r="D46" s="10">
        <f>'Entered Daily Stats'!A45</f>
        <v>0</v>
      </c>
      <c r="E46" s="11"/>
      <c r="F46" s="13" t="str">
        <f>IFERROR(AVERAGEIF('Entered Daily Stats'!D45:I45,"&gt;0"),"")</f>
        <v/>
      </c>
      <c r="G46" s="16"/>
      <c r="H46" s="12" t="str">
        <f>IFERROR(AVERAGEIF('Entered Daily Stats'!K45:P45,"&gt;0"),"")</f>
        <v/>
      </c>
      <c r="I46" s="11"/>
      <c r="J46" s="107" t="str">
        <f>IFERROR(AVERAGEIF('Entered Daily Stats'!R45:W45,"&gt;0"),"")</f>
        <v/>
      </c>
      <c r="K46" s="12" t="str">
        <f ca="1">IFERROR(SUM(Monday!L46,Tuesday!L46,Wednesday!L46,Thursday!L46,Friday!L46,Saturday!L46)/COUNTIF('Entered Daily Stats'!AF45:AK45,"&gt;0"),"")</f>
        <v/>
      </c>
      <c r="L46" s="11"/>
      <c r="M46" s="110" t="str">
        <f>IFERROR(AVERAGEIF('Entered Daily Stats'!Y45:AD45,"&gt;0"),"")</f>
        <v/>
      </c>
      <c r="N46" s="13" t="str">
        <f ca="1">IFERROR(SUM(Monday!O46,Tuesday!O46,Wednesday!O46,Thursday!O46,Friday!O46,Saturday!O46)/COUNTIF('Entered Daily Stats'!AF45:AK45,"&gt;0"),"")</f>
        <v/>
      </c>
      <c r="O46" s="11"/>
      <c r="P46" s="51" t="str">
        <f t="shared" si="2"/>
        <v/>
      </c>
      <c r="Q46" s="47"/>
      <c r="R46" s="40">
        <f>IFERROR(SUM('Entered Daily Stats'!AM45:AR45)/B46,0)</f>
        <v>0</v>
      </c>
      <c r="S46" s="47"/>
      <c r="T46" s="41">
        <f>SUM('Entered Daily Stats'!AM45:AR45)</f>
        <v>0</v>
      </c>
      <c r="U46" s="47"/>
      <c r="V46" s="138"/>
      <c r="W46" s="138"/>
      <c r="X46" s="138"/>
      <c r="Y46" s="143"/>
    </row>
    <row r="47" spans="1:25" s="37" customFormat="1" ht="23.4" x14ac:dyDescent="0.3">
      <c r="A47" s="65"/>
      <c r="B47" s="36">
        <f>SUM('Entered Daily Stats'!AF46:AK46)</f>
        <v>0</v>
      </c>
      <c r="C47" s="8"/>
      <c r="D47" s="10">
        <f>'Entered Daily Stats'!A46</f>
        <v>0</v>
      </c>
      <c r="E47" s="23"/>
      <c r="F47" s="13" t="str">
        <f>IFERROR(AVERAGEIF('Entered Daily Stats'!D46:I46,"&gt;0"),"")</f>
        <v/>
      </c>
      <c r="G47" s="11"/>
      <c r="H47" s="12" t="str">
        <f>IFERROR(AVERAGEIF('Entered Daily Stats'!K46:P46,"&gt;0"),"")</f>
        <v/>
      </c>
      <c r="I47" s="11"/>
      <c r="J47" s="107" t="str">
        <f>IFERROR(AVERAGEIF('Entered Daily Stats'!R46:W46,"&gt;0"),"")</f>
        <v/>
      </c>
      <c r="K47" s="12" t="str">
        <f ca="1">IFERROR(SUM(Monday!L47,Tuesday!L47,Wednesday!L47,Thursday!L47,Friday!L47,Saturday!L47)/COUNTIF('Entered Daily Stats'!AF46:AK46,"&gt;0"),"")</f>
        <v/>
      </c>
      <c r="L47" s="11"/>
      <c r="M47" s="110" t="str">
        <f>IFERROR(AVERAGEIF('Entered Daily Stats'!Y46:AD46,"&gt;0"),"")</f>
        <v/>
      </c>
      <c r="N47" s="13" t="str">
        <f ca="1">IFERROR(SUM(Monday!O47,Tuesday!O47,Wednesday!O47,Thursday!O47,Friday!O47,Saturday!O47)/COUNTIF('Entered Daily Stats'!AF46:AK46,"&gt;0"),"")</f>
        <v/>
      </c>
      <c r="O47" s="11"/>
      <c r="P47" s="51" t="str">
        <f t="shared" si="2"/>
        <v/>
      </c>
      <c r="Q47" s="11"/>
      <c r="R47" s="40">
        <f>IFERROR(SUM('Entered Daily Stats'!AM46:AR46)/B47,0)</f>
        <v>0</v>
      </c>
      <c r="S47" s="11"/>
      <c r="T47" s="41">
        <f>SUM('Entered Daily Stats'!AM46:AR46)</f>
        <v>0</v>
      </c>
      <c r="U47" s="11"/>
      <c r="V47" s="138"/>
      <c r="W47" s="138"/>
      <c r="X47" s="138"/>
      <c r="Y47" s="143"/>
    </row>
    <row r="48" spans="1:25" s="37" customFormat="1" ht="23.4" x14ac:dyDescent="0.3">
      <c r="A48" s="65"/>
      <c r="B48" s="36">
        <f>SUM('Entered Daily Stats'!AF47:AK47)</f>
        <v>0</v>
      </c>
      <c r="C48" s="8"/>
      <c r="D48" s="10">
        <f>'Entered Daily Stats'!A47</f>
        <v>0</v>
      </c>
      <c r="E48" s="11"/>
      <c r="F48" s="13" t="str">
        <f>IFERROR(AVERAGEIF('Entered Daily Stats'!D47:I47,"&gt;0"),"")</f>
        <v/>
      </c>
      <c r="G48" s="16"/>
      <c r="H48" s="12" t="str">
        <f>IFERROR(AVERAGEIF('Entered Daily Stats'!K47:P47,"&gt;0"),"")</f>
        <v/>
      </c>
      <c r="I48" s="11"/>
      <c r="J48" s="107" t="str">
        <f>IFERROR(AVERAGEIF('Entered Daily Stats'!R47:W47,"&gt;0"),"")</f>
        <v/>
      </c>
      <c r="K48" s="12" t="str">
        <f ca="1">IFERROR(SUM(Monday!L48,Tuesday!L48,Wednesday!L48,Thursday!L48,Friday!L48,Saturday!L48)/COUNTIF('Entered Daily Stats'!AF47:AK47,"&gt;0"),"")</f>
        <v/>
      </c>
      <c r="L48" s="11"/>
      <c r="M48" s="110" t="str">
        <f>IFERROR(AVERAGEIF('Entered Daily Stats'!Y47:AD47,"&gt;0"),"")</f>
        <v/>
      </c>
      <c r="N48" s="13" t="str">
        <f ca="1">IFERROR(SUM(Monday!O48,Tuesday!O48,Wednesday!O48,Thursday!O48,Friday!O48,Saturday!O48)/COUNTIF('Entered Daily Stats'!AF47:AK47,"&gt;0"),"")</f>
        <v/>
      </c>
      <c r="O48" s="11"/>
      <c r="P48" s="51" t="str">
        <f t="shared" si="2"/>
        <v/>
      </c>
      <c r="Q48" s="11"/>
      <c r="R48" s="40">
        <f>IFERROR(SUM('Entered Daily Stats'!AM47:AR47)/B48,0)</f>
        <v>0</v>
      </c>
      <c r="S48" s="11"/>
      <c r="T48" s="41">
        <f>SUM('Entered Daily Stats'!AM47:AR47)</f>
        <v>0</v>
      </c>
      <c r="U48" s="11"/>
      <c r="V48" s="138"/>
      <c r="W48" s="138"/>
      <c r="X48" s="138"/>
      <c r="Y48" s="143"/>
    </row>
    <row r="49" spans="1:25" ht="23.4" x14ac:dyDescent="0.3">
      <c r="A49" s="65"/>
      <c r="B49" s="36">
        <f>SUM('Entered Daily Stats'!AF48:AK48)</f>
        <v>0</v>
      </c>
      <c r="C49" s="8"/>
      <c r="D49" s="10">
        <f>'Entered Daily Stats'!A48</f>
        <v>0</v>
      </c>
      <c r="E49" s="11"/>
      <c r="F49" s="13" t="str">
        <f>IFERROR(AVERAGEIF('Entered Daily Stats'!D48:I48,"&gt;0"),"")</f>
        <v/>
      </c>
      <c r="G49" s="16"/>
      <c r="H49" s="12" t="str">
        <f>IFERROR(AVERAGEIF('Entered Daily Stats'!K48:P48,"&gt;0"),"")</f>
        <v/>
      </c>
      <c r="I49" s="11"/>
      <c r="J49" s="107" t="str">
        <f>IFERROR(AVERAGEIF('Entered Daily Stats'!R48:W48,"&gt;0"),"")</f>
        <v/>
      </c>
      <c r="K49" s="12" t="str">
        <f ca="1">IFERROR(SUM(Monday!L49,Tuesday!L49,Wednesday!L49,Thursday!L49,Friday!L49,Saturday!L49)/COUNTIF('Entered Daily Stats'!AF48:AK48,"&gt;0"),"")</f>
        <v/>
      </c>
      <c r="L49" s="11"/>
      <c r="M49" s="110" t="str">
        <f>IFERROR(AVERAGEIF('Entered Daily Stats'!Y48:AD48,"&gt;0"),"")</f>
        <v/>
      </c>
      <c r="N49" s="13" t="str">
        <f ca="1">IFERROR(SUM(Monday!O49,Tuesday!O49,Wednesday!O49,Thursday!O49,Friday!O49,Saturday!O49)/COUNTIF('Entered Daily Stats'!AF48:AK48,"&gt;0"),"")</f>
        <v/>
      </c>
      <c r="O49" s="11"/>
      <c r="P49" s="51" t="str">
        <f t="shared" si="2"/>
        <v/>
      </c>
      <c r="Q49" s="11"/>
      <c r="R49" s="40">
        <f>IFERROR(SUM('Entered Daily Stats'!AM48:AR48)/B49,0)</f>
        <v>0</v>
      </c>
      <c r="S49" s="11"/>
      <c r="T49" s="41">
        <f>SUM('Entered Daily Stats'!AM48:AR48)</f>
        <v>0</v>
      </c>
      <c r="U49" s="11"/>
      <c r="V49" s="71"/>
      <c r="W49" s="71"/>
      <c r="X49" s="71"/>
      <c r="Y49" s="70"/>
    </row>
    <row r="50" spans="1:25" ht="23.4" x14ac:dyDescent="0.3">
      <c r="A50" s="65"/>
      <c r="B50" s="36">
        <f>SUM('Entered Daily Stats'!AF49:AK49)</f>
        <v>0</v>
      </c>
      <c r="C50" s="8"/>
      <c r="D50" s="10">
        <f>'Entered Daily Stats'!A49</f>
        <v>0</v>
      </c>
      <c r="E50" s="11"/>
      <c r="F50" s="13" t="str">
        <f>IFERROR(AVERAGEIF('Entered Daily Stats'!D49:I49,"&gt;0"),"")</f>
        <v/>
      </c>
      <c r="G50" s="16"/>
      <c r="H50" s="12" t="str">
        <f>IFERROR(AVERAGEIF('Entered Daily Stats'!K49:P49,"&gt;0"),"")</f>
        <v/>
      </c>
      <c r="I50" s="11"/>
      <c r="J50" s="107" t="str">
        <f>IFERROR(AVERAGEIF('Entered Daily Stats'!R49:W49,"&gt;0"),"")</f>
        <v/>
      </c>
      <c r="K50" s="12" t="str">
        <f ca="1">IFERROR(SUM(Monday!L50,Tuesday!L50,Wednesday!L50,Thursday!L50,Friday!L50,Saturday!L50)/COUNTIF('Entered Daily Stats'!AF49:AK49,"&gt;0"),"")</f>
        <v/>
      </c>
      <c r="L50" s="11"/>
      <c r="M50" s="110" t="str">
        <f>IFERROR(AVERAGEIF('Entered Daily Stats'!Y49:AD49,"&gt;0"),"")</f>
        <v/>
      </c>
      <c r="N50" s="13" t="str">
        <f ca="1">IFERROR(SUM(Monday!O50,Tuesday!O50,Wednesday!O50,Thursday!O50,Friday!O50,Saturday!O50)/COUNTIF('Entered Daily Stats'!AF49:AK49,"&gt;0"),"")</f>
        <v/>
      </c>
      <c r="O50" s="11"/>
      <c r="P50" s="51" t="str">
        <f t="shared" si="2"/>
        <v/>
      </c>
      <c r="Q50" s="11"/>
      <c r="R50" s="40">
        <f>IFERROR(SUM('Entered Daily Stats'!AM49:AR49)/B50,0)</f>
        <v>0</v>
      </c>
      <c r="S50" s="11"/>
      <c r="T50" s="41">
        <f>SUM('Entered Daily Stats'!AM49:AR49)</f>
        <v>0</v>
      </c>
      <c r="U50" s="11"/>
      <c r="V50" s="138"/>
      <c r="W50" s="138"/>
      <c r="X50" s="138"/>
      <c r="Y50" s="143"/>
    </row>
    <row r="51" spans="1:25" ht="23.4" x14ac:dyDescent="0.3">
      <c r="A51" s="65"/>
      <c r="B51" s="36">
        <f>SUM('Entered Daily Stats'!AF50:AK50)</f>
        <v>0</v>
      </c>
      <c r="C51" s="8"/>
      <c r="D51" s="10">
        <f>'Entered Daily Stats'!A50</f>
        <v>0</v>
      </c>
      <c r="E51" s="11"/>
      <c r="F51" s="13" t="str">
        <f>IFERROR(AVERAGEIF('Entered Daily Stats'!D50:I50,"&gt;0"),"")</f>
        <v/>
      </c>
      <c r="G51" s="16"/>
      <c r="H51" s="12" t="str">
        <f>IFERROR(AVERAGEIF('Entered Daily Stats'!K50:P50,"&gt;0"),"")</f>
        <v/>
      </c>
      <c r="I51" s="11"/>
      <c r="J51" s="107" t="str">
        <f>IFERROR(AVERAGEIF('Entered Daily Stats'!R50:W50,"&gt;0"),"")</f>
        <v/>
      </c>
      <c r="K51" s="12" t="str">
        <f ca="1">IFERROR(SUM(Monday!L51,Tuesday!L51,Wednesday!L51,Thursday!L51,Friday!L51,Saturday!L51)/COUNTIF('Entered Daily Stats'!AF50:AK50,"&gt;0"),"")</f>
        <v/>
      </c>
      <c r="L51" s="11"/>
      <c r="M51" s="110" t="str">
        <f>IFERROR(AVERAGEIF('Entered Daily Stats'!Y50:AD50,"&gt;0"),"")</f>
        <v/>
      </c>
      <c r="N51" s="13" t="str">
        <f ca="1">IFERROR(SUM(Monday!O51,Tuesday!O51,Wednesday!O51,Thursday!O51,Friday!O51,Saturday!O51)/COUNTIF('Entered Daily Stats'!AF50:AK50,"&gt;0"),"")</f>
        <v/>
      </c>
      <c r="O51" s="11"/>
      <c r="P51" s="51" t="str">
        <f t="shared" si="2"/>
        <v/>
      </c>
      <c r="Q51" s="47"/>
      <c r="R51" s="40">
        <f>IFERROR(SUM('Entered Daily Stats'!AM50:AR50)/B51,0)</f>
        <v>0</v>
      </c>
      <c r="S51" s="47"/>
      <c r="T51" s="41">
        <f>SUM('Entered Daily Stats'!AM50:AR50)</f>
        <v>0</v>
      </c>
      <c r="U51" s="47"/>
      <c r="V51" s="138"/>
      <c r="W51" s="138"/>
      <c r="X51" s="138"/>
      <c r="Y51" s="143"/>
    </row>
    <row r="52" spans="1:25" ht="23.4" x14ac:dyDescent="0.3">
      <c r="A52" s="65"/>
      <c r="B52" s="36">
        <f>SUM('Entered Daily Stats'!AF51:AK51)</f>
        <v>0</v>
      </c>
      <c r="C52" s="8"/>
      <c r="D52" s="10">
        <f>'Entered Daily Stats'!A51</f>
        <v>0</v>
      </c>
      <c r="E52" s="23"/>
      <c r="F52" s="13" t="str">
        <f>IFERROR(AVERAGEIF('Entered Daily Stats'!D51:I51,"&gt;0"),"")</f>
        <v/>
      </c>
      <c r="G52" s="11"/>
      <c r="H52" s="12" t="str">
        <f>IFERROR(AVERAGEIF('Entered Daily Stats'!K51:P51,"&gt;0"),"")</f>
        <v/>
      </c>
      <c r="I52" s="11"/>
      <c r="J52" s="107" t="str">
        <f>IFERROR(AVERAGEIF('Entered Daily Stats'!R51:W51,"&gt;0"),"")</f>
        <v/>
      </c>
      <c r="K52" s="12" t="str">
        <f ca="1">IFERROR(SUM(Monday!L52,Tuesday!L52,Wednesday!L52,Thursday!L52,Friday!L52,Saturday!L52)/COUNTIF('Entered Daily Stats'!AF51:AK51,"&gt;0"),"")</f>
        <v/>
      </c>
      <c r="L52" s="11"/>
      <c r="M52" s="110" t="str">
        <f>IFERROR(AVERAGEIF('Entered Daily Stats'!Y51:AD51,"&gt;0"),"")</f>
        <v/>
      </c>
      <c r="N52" s="13" t="str">
        <f ca="1">IFERROR(SUM(Monday!O52,Tuesday!O52,Wednesday!O52,Thursday!O52,Friday!O52,Saturday!O52)/COUNTIF('Entered Daily Stats'!AF51:AK51,"&gt;0"),"")</f>
        <v/>
      </c>
      <c r="O52" s="11"/>
      <c r="P52" s="51" t="str">
        <f t="shared" si="2"/>
        <v/>
      </c>
      <c r="Q52" s="11"/>
      <c r="R52" s="40">
        <f>IFERROR(SUM('Entered Daily Stats'!AM51:AR51)/B52,0)</f>
        <v>0</v>
      </c>
      <c r="S52" s="11"/>
      <c r="T52" s="41">
        <f>SUM('Entered Daily Stats'!AM51:AR51)</f>
        <v>0</v>
      </c>
      <c r="U52" s="11"/>
      <c r="V52" s="138"/>
      <c r="W52" s="138"/>
      <c r="X52" s="138"/>
      <c r="Y52" s="143"/>
    </row>
    <row r="53" spans="1:25" ht="23.4" x14ac:dyDescent="0.3">
      <c r="A53" s="65"/>
      <c r="B53" s="36">
        <f>SUM('Entered Daily Stats'!AF52:AK52)</f>
        <v>0</v>
      </c>
      <c r="C53" s="8"/>
      <c r="D53" s="10">
        <f>'Entered Daily Stats'!A52</f>
        <v>0</v>
      </c>
      <c r="E53" s="11"/>
      <c r="F53" s="13" t="str">
        <f>IFERROR(AVERAGEIF('Entered Daily Stats'!D52:I52,"&gt;0"),"")</f>
        <v/>
      </c>
      <c r="G53" s="16"/>
      <c r="H53" s="12" t="str">
        <f>IFERROR(AVERAGEIF('Entered Daily Stats'!K52:P52,"&gt;0"),"")</f>
        <v/>
      </c>
      <c r="I53" s="11"/>
      <c r="J53" s="107" t="str">
        <f>IFERROR(AVERAGEIF('Entered Daily Stats'!R52:W52,"&gt;0"),"")</f>
        <v/>
      </c>
      <c r="K53" s="12" t="str">
        <f ca="1">IFERROR(SUM(Monday!L53,Tuesday!L53,Wednesday!L53,Thursday!L53,Friday!L53,Saturday!L53)/COUNTIF('Entered Daily Stats'!AF52:AK52,"&gt;0"),"")</f>
        <v/>
      </c>
      <c r="L53" s="11"/>
      <c r="M53" s="110" t="str">
        <f>IFERROR(AVERAGEIF('Entered Daily Stats'!Y52:AD52,"&gt;0"),"")</f>
        <v/>
      </c>
      <c r="N53" s="13" t="str">
        <f ca="1">IFERROR(SUM(Monday!O53,Tuesday!O53,Wednesday!O53,Thursday!O53,Friday!O53,Saturday!O53)/COUNTIF('Entered Daily Stats'!AF52:AK52,"&gt;0"),"")</f>
        <v/>
      </c>
      <c r="O53" s="11"/>
      <c r="P53" s="51" t="str">
        <f t="shared" si="2"/>
        <v/>
      </c>
      <c r="Q53" s="11"/>
      <c r="R53" s="40">
        <f>IFERROR(SUM('Entered Daily Stats'!AM52:AR52)/B53,0)</f>
        <v>0</v>
      </c>
      <c r="S53" s="11"/>
      <c r="T53" s="41">
        <f>SUM('Entered Daily Stats'!AM52:AR52)</f>
        <v>0</v>
      </c>
      <c r="U53" s="11"/>
      <c r="V53" s="138"/>
      <c r="W53" s="138"/>
      <c r="X53" s="138"/>
      <c r="Y53" s="143"/>
    </row>
    <row r="54" spans="1:25" x14ac:dyDescent="0.3">
      <c r="A54" s="65"/>
      <c r="B54" s="8"/>
      <c r="C54" s="8"/>
      <c r="D54" s="8"/>
      <c r="E54" s="8"/>
      <c r="F54" s="8"/>
      <c r="G54" s="8"/>
      <c r="H54" s="72"/>
      <c r="I54" s="8"/>
      <c r="J54" s="108"/>
      <c r="K54" s="8"/>
      <c r="L54" s="8"/>
      <c r="M54" s="10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64"/>
    </row>
    <row r="55" spans="1:25" ht="25.8" x14ac:dyDescent="0.5">
      <c r="A55" s="73"/>
      <c r="B55" s="74"/>
      <c r="C55" s="8"/>
      <c r="D55" s="123" t="s">
        <v>34</v>
      </c>
      <c r="E55" s="24"/>
      <c r="F55" s="25">
        <f>IFERROR(AVERAGEIF(F34:F53,"&gt;0"),"")</f>
        <v>0.20586342592592594</v>
      </c>
      <c r="G55" s="26"/>
      <c r="H55" s="101">
        <f>IFERROR(AVERAGEIF(H34:H53,"&gt;0"),"")</f>
        <v>7.038333333333334</v>
      </c>
      <c r="I55" s="75"/>
      <c r="J55" s="109">
        <f>IFERROR(AVERAGEIF(J34:J53,"&gt;0"),"")</f>
        <v>39.601666666666667</v>
      </c>
      <c r="K55" s="28">
        <f ca="1">IFERROR(AVERAGEIF(K34:K53,"&gt;0"),"")</f>
        <v>53.093944444444446</v>
      </c>
      <c r="L55" s="75"/>
      <c r="M55" s="111">
        <f>IFERROR(AVERAGEIF(M34:M53,"&gt;0"),"")</f>
        <v>0.10661342592592593</v>
      </c>
      <c r="N55" s="25">
        <f ca="1">IFERROR(AVERAGEIF(N34:N53,"&gt;0"),"")</f>
        <v>0.15871527777777777</v>
      </c>
      <c r="O55" s="75"/>
      <c r="P55" s="29">
        <f ca="1">IFERROR(AVERAGEIF(P34:P53,"&gt;0"),"")</f>
        <v>0.726730323668769</v>
      </c>
      <c r="Q55" s="8"/>
      <c r="R55" s="27">
        <f>IFERROR(AVERAGEIF(R34:R53,"&gt;0"),0)</f>
        <v>0.72631578947368414</v>
      </c>
      <c r="S55" s="8"/>
      <c r="T55" s="42">
        <f>SUM(T34:T53)</f>
        <v>26</v>
      </c>
      <c r="U55" s="8"/>
      <c r="V55" s="8"/>
      <c r="W55" s="8"/>
      <c r="X55" s="8"/>
      <c r="Y55" s="64"/>
    </row>
    <row r="56" spans="1:25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8"/>
    </row>
    <row r="58" spans="1:25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V58" s="37"/>
      <c r="W58" s="37"/>
      <c r="X58" s="37"/>
      <c r="Y58" s="37"/>
    </row>
    <row r="59" spans="1:25" ht="14.4" customHeight="1" x14ac:dyDescent="0.3">
      <c r="A59" s="128" t="str">
        <f>'Entered Daily Stats'!A59</f>
        <v>Team Lead 3</v>
      </c>
      <c r="B59" s="129"/>
      <c r="C59" s="129"/>
      <c r="D59" s="129"/>
      <c r="E59" s="53"/>
      <c r="F59" s="129" t="s">
        <v>16</v>
      </c>
      <c r="G59" s="129"/>
      <c r="H59" s="129"/>
      <c r="I59" s="129"/>
      <c r="J59" s="144">
        <v>44130</v>
      </c>
      <c r="K59" s="144"/>
      <c r="L59" s="129" t="s">
        <v>17</v>
      </c>
      <c r="M59" s="129"/>
      <c r="N59" s="146">
        <v>44136</v>
      </c>
      <c r="O59" s="146"/>
      <c r="P59" s="146"/>
      <c r="Q59" s="53"/>
      <c r="R59" s="53"/>
      <c r="S59" s="53"/>
      <c r="T59" s="53"/>
      <c r="U59" s="53"/>
      <c r="V59" s="53"/>
      <c r="W59" s="53"/>
      <c r="X59" s="53"/>
      <c r="Y59" s="63"/>
    </row>
    <row r="60" spans="1:25" ht="14.4" customHeight="1" x14ac:dyDescent="0.3">
      <c r="A60" s="130"/>
      <c r="B60" s="131"/>
      <c r="C60" s="131"/>
      <c r="D60" s="131"/>
      <c r="E60" s="8"/>
      <c r="F60" s="133"/>
      <c r="G60" s="133"/>
      <c r="H60" s="133"/>
      <c r="I60" s="133"/>
      <c r="J60" s="145"/>
      <c r="K60" s="145"/>
      <c r="L60" s="133"/>
      <c r="M60" s="133"/>
      <c r="N60" s="147"/>
      <c r="O60" s="147"/>
      <c r="P60" s="147"/>
      <c r="Q60" s="8"/>
      <c r="R60" s="8"/>
      <c r="S60" s="8"/>
      <c r="T60" s="8"/>
      <c r="U60" s="8"/>
      <c r="V60" s="8"/>
      <c r="W60" s="8"/>
      <c r="X60" s="8"/>
      <c r="Y60" s="64"/>
    </row>
    <row r="61" spans="1:25" ht="21" customHeight="1" x14ac:dyDescent="0.3">
      <c r="A61" s="132"/>
      <c r="B61" s="133"/>
      <c r="C61" s="133"/>
      <c r="D61" s="133"/>
      <c r="E61" s="8"/>
      <c r="F61" s="124" t="s">
        <v>18</v>
      </c>
      <c r="G61" s="123"/>
      <c r="H61" s="124" t="s">
        <v>19</v>
      </c>
      <c r="I61" s="8"/>
      <c r="J61" s="140" t="s">
        <v>20</v>
      </c>
      <c r="K61" s="140"/>
      <c r="L61" s="8"/>
      <c r="M61" s="126" t="s">
        <v>21</v>
      </c>
      <c r="N61" s="126"/>
      <c r="O61" s="8"/>
      <c r="P61" s="8"/>
      <c r="Q61" s="8"/>
      <c r="R61" s="140" t="s">
        <v>22</v>
      </c>
      <c r="S61" s="140"/>
      <c r="T61" s="140"/>
      <c r="U61" s="22"/>
      <c r="V61" s="8"/>
      <c r="W61" s="8"/>
      <c r="X61" s="8"/>
      <c r="Y61" s="64"/>
    </row>
    <row r="62" spans="1:25" ht="54" x14ac:dyDescent="0.3">
      <c r="A62" s="65"/>
      <c r="B62" s="66" t="s">
        <v>23</v>
      </c>
      <c r="C62" s="56"/>
      <c r="D62" s="67" t="s">
        <v>24</v>
      </c>
      <c r="E62" s="68"/>
      <c r="F62" s="56"/>
      <c r="G62" s="56"/>
      <c r="H62" s="56"/>
      <c r="I62" s="8"/>
      <c r="J62" s="56"/>
      <c r="K62" s="9" t="s">
        <v>25</v>
      </c>
      <c r="L62" s="69"/>
      <c r="M62" s="56"/>
      <c r="N62" s="9" t="s">
        <v>26</v>
      </c>
      <c r="O62" s="8"/>
      <c r="P62" s="9" t="s">
        <v>27</v>
      </c>
      <c r="Q62" s="8"/>
      <c r="R62" s="66" t="s">
        <v>28</v>
      </c>
      <c r="S62" s="8"/>
      <c r="T62" s="66" t="s">
        <v>29</v>
      </c>
      <c r="U62" s="8"/>
      <c r="V62" s="138" t="s">
        <v>30</v>
      </c>
      <c r="W62" s="138"/>
      <c r="X62" s="138"/>
      <c r="Y62" s="70"/>
    </row>
    <row r="63" spans="1:25" ht="23.4" x14ac:dyDescent="0.3">
      <c r="A63" s="65"/>
      <c r="B63" s="36">
        <f>SUM('Entered Daily Stats'!AF62:AK62)</f>
        <v>5</v>
      </c>
      <c r="C63" s="8"/>
      <c r="D63" s="10" t="str">
        <f>'Entered Daily Stats'!A62</f>
        <v>Enrollment Counclor 1</v>
      </c>
      <c r="E63" s="11"/>
      <c r="F63" s="13">
        <f>IFERROR(AVERAGEIF('Entered Daily Stats'!D62:I62,"&gt;0"),"")</f>
        <v>0.28333333333333333</v>
      </c>
      <c r="G63" s="11"/>
      <c r="H63" s="12">
        <f>IFERROR(AVERAGEIF('Entered Daily Stats'!K62:P62,"&gt;0"),"")</f>
        <v>3</v>
      </c>
      <c r="I63" s="11"/>
      <c r="J63" s="107">
        <f>IFERROR(AVERAGEIF('Entered Daily Stats'!R62:W62,"&gt;0"),"")</f>
        <v>52</v>
      </c>
      <c r="K63" s="12">
        <f ca="1">IFERROR(SUM(Monday!L63,Tuesday!L63,Wednesday!L63,Thursday!L63,Friday!L63,Saturday!L63)/COUNTIF('Entered Daily Stats'!AF62:AK62,"&gt;0"),"")</f>
        <v>43.8</v>
      </c>
      <c r="L63" s="11"/>
      <c r="M63" s="110">
        <f>IFERROR(AVERAGEIF('Entered Daily Stats'!Y62:AD62,"&gt;0"),"")</f>
        <v>0.15083333333333332</v>
      </c>
      <c r="N63" s="13">
        <f ca="1">IFERROR(SUM(Monday!O63,Tuesday!O63,Wednesday!O63,Thursday!O63,Friday!O63,Saturday!O63)/COUNTIF('Entered Daily Stats'!AF62:AK62,"&gt;0"),"")</f>
        <v>0.1166666666666667</v>
      </c>
      <c r="O63" s="11"/>
      <c r="P63" s="51">
        <f ca="1">IFERROR(IF(J63=M63,"",((M63/N63)+(J63/K63))/2),"")</f>
        <v>1.2400358773646443</v>
      </c>
      <c r="Q63" s="11"/>
      <c r="R63" s="40">
        <f>IFERROR(SUM('Entered Daily Stats'!AM62:AR62)/B63,0)</f>
        <v>0.2</v>
      </c>
      <c r="S63" s="11"/>
      <c r="T63" s="41">
        <f>SUM('Entered Daily Stats'!AM62:AR62)</f>
        <v>1</v>
      </c>
      <c r="U63" s="11"/>
      <c r="V63" s="15"/>
      <c r="W63" s="11" t="s">
        <v>31</v>
      </c>
      <c r="X63" s="47">
        <v>1.3</v>
      </c>
      <c r="Y63" s="70"/>
    </row>
    <row r="64" spans="1:25" ht="23.4" x14ac:dyDescent="0.3">
      <c r="A64" s="65"/>
      <c r="B64" s="36">
        <f>SUM('Entered Daily Stats'!AF63:AK63)</f>
        <v>5</v>
      </c>
      <c r="C64" s="8"/>
      <c r="D64" s="10" t="str">
        <f>'Entered Daily Stats'!A63</f>
        <v>Enrollment Counclor 2</v>
      </c>
      <c r="E64" s="11"/>
      <c r="F64" s="13">
        <f>IFERROR(AVERAGEIF('Entered Daily Stats'!D63:I63,"&gt;0"),"")</f>
        <v>0.18277777777777776</v>
      </c>
      <c r="G64" s="16"/>
      <c r="H64" s="12">
        <f>IFERROR(AVERAGEIF('Entered Daily Stats'!K63:P63,"&gt;0"),"")</f>
        <v>5.6</v>
      </c>
      <c r="I64" s="11"/>
      <c r="J64" s="107">
        <f>IFERROR(AVERAGEIF('Entered Daily Stats'!R63:W63,"&gt;0"),"")</f>
        <v>26.8</v>
      </c>
      <c r="K64" s="12">
        <f ca="1">IFERROR(SUM(Monday!L64,Tuesday!L64,Wednesday!L64,Thursday!L64,Friday!L64,Saturday!L64)/COUNTIF('Entered Daily Stats'!AF63:AK63,"&gt;0"),"")</f>
        <v>60.966666666666661</v>
      </c>
      <c r="L64" s="11"/>
      <c r="M64" s="110">
        <f>IFERROR(AVERAGEIF('Entered Daily Stats'!Y63:AD63,"&gt;0"),"")</f>
        <v>7.3472222222222217E-2</v>
      </c>
      <c r="N64" s="13">
        <f ca="1">IFERROR(SUM(Monday!O64,Tuesday!O64,Wednesday!O64,Thursday!O64,Friday!O64,Saturday!O64)/COUNTIF('Entered Daily Stats'!AF63:AK63,"&gt;0"),"")</f>
        <v>0.20083333333333334</v>
      </c>
      <c r="O64" s="11"/>
      <c r="P64" s="51">
        <f t="shared" ref="P64:P82" ca="1" si="3">IFERROR(IF(J64=M64,"",((M64/N64)+(J64/K64))/2),"")</f>
        <v>0.40271063176863914</v>
      </c>
      <c r="Q64" s="11"/>
      <c r="R64" s="40">
        <f>IFERROR(SUM('Entered Daily Stats'!AM63:AR63)/B64,0)</f>
        <v>0.4</v>
      </c>
      <c r="S64" s="11"/>
      <c r="T64" s="41">
        <f>SUM('Entered Daily Stats'!AM63:AR63)</f>
        <v>2</v>
      </c>
      <c r="U64" s="11"/>
      <c r="V64" s="43"/>
      <c r="W64" s="11" t="s">
        <v>32</v>
      </c>
      <c r="X64" s="17">
        <v>1</v>
      </c>
      <c r="Y64" s="70"/>
    </row>
    <row r="65" spans="1:25" ht="23.4" x14ac:dyDescent="0.3">
      <c r="A65" s="65"/>
      <c r="B65" s="36">
        <f>SUM('Entered Daily Stats'!AF64:AK64)</f>
        <v>5</v>
      </c>
      <c r="C65" s="8"/>
      <c r="D65" s="10" t="str">
        <f>'Entered Daily Stats'!A64</f>
        <v>Enrollment Counclor 3</v>
      </c>
      <c r="E65" s="11"/>
      <c r="F65" s="13">
        <f>IFERROR(AVERAGEIF('Entered Daily Stats'!D64:I64,"&gt;0"),"")</f>
        <v>0.2225</v>
      </c>
      <c r="G65" s="16"/>
      <c r="H65" s="12">
        <f>IFERROR(AVERAGEIF('Entered Daily Stats'!K64:P64,"&gt;0"),"")</f>
        <v>4.2</v>
      </c>
      <c r="I65" s="11"/>
      <c r="J65" s="107">
        <f>IFERROR(AVERAGEIF('Entered Daily Stats'!R64:W64,"&gt;0"),"")</f>
        <v>41.2</v>
      </c>
      <c r="K65" s="12">
        <f ca="1">IFERROR(SUM(Monday!L65,Tuesday!L65,Wednesday!L65,Thursday!L65,Friday!L65,Saturday!L65)/COUNTIF('Entered Daily Stats'!AF64:AK64,"&gt;0"),"")</f>
        <v>42.13333333333334</v>
      </c>
      <c r="L65" s="11"/>
      <c r="M65" s="110">
        <f>IFERROR(AVERAGEIF('Entered Daily Stats'!Y64:AD64,"&gt;0"),"")</f>
        <v>0.15930555555555553</v>
      </c>
      <c r="N65" s="13">
        <f ca="1">IFERROR(SUM(Monday!O65,Tuesday!O65,Wednesday!O65,Thursday!O65,Friday!O65,Saturday!O65)/COUNTIF('Entered Daily Stats'!AF64:AK64,"&gt;0"),"")</f>
        <v>0.16166666666666668</v>
      </c>
      <c r="O65" s="11"/>
      <c r="P65" s="51">
        <f t="shared" ca="1" si="3"/>
        <v>0.98162164513462946</v>
      </c>
      <c r="Q65" s="11"/>
      <c r="R65" s="40">
        <f>IFERROR(SUM('Entered Daily Stats'!AM64:AR64)/B65,0)</f>
        <v>0.2</v>
      </c>
      <c r="S65" s="11"/>
      <c r="T65" s="41">
        <f>SUM('Entered Daily Stats'!AM64:AR64)</f>
        <v>1</v>
      </c>
      <c r="U65" s="11"/>
      <c r="V65" s="18"/>
      <c r="W65" s="11" t="s">
        <v>33</v>
      </c>
      <c r="X65" s="17">
        <v>1</v>
      </c>
      <c r="Y65" s="70"/>
    </row>
    <row r="66" spans="1:25" ht="23.4" x14ac:dyDescent="0.3">
      <c r="A66" s="65"/>
      <c r="B66" s="36">
        <f>SUM('Entered Daily Stats'!AF65:AK65)</f>
        <v>5</v>
      </c>
      <c r="C66" s="8"/>
      <c r="D66" s="10" t="str">
        <f>'Entered Daily Stats'!A65</f>
        <v>Enrollment Counclor 4</v>
      </c>
      <c r="E66" s="11"/>
      <c r="F66" s="13">
        <f>IFERROR(AVERAGEIF('Entered Daily Stats'!D65:I65,"&gt;0"),"")</f>
        <v>0.26</v>
      </c>
      <c r="G66" s="16"/>
      <c r="H66" s="12">
        <f>IFERROR(AVERAGEIF('Entered Daily Stats'!K65:P65,"&gt;0"),"")</f>
        <v>2.8</v>
      </c>
      <c r="I66" s="11"/>
      <c r="J66" s="107">
        <f>IFERROR(AVERAGEIF('Entered Daily Stats'!R65:W65,"&gt;0"),"")</f>
        <v>71.400000000000006</v>
      </c>
      <c r="K66" s="12">
        <f ca="1">IFERROR(SUM(Monday!L66,Tuesday!L66,Wednesday!L66,Thursday!L66,Friday!L66,Saturday!L66)/COUNTIF('Entered Daily Stats'!AF65:AK65,"&gt;0"),"")</f>
        <v>30.366666666666667</v>
      </c>
      <c r="L66" s="11"/>
      <c r="M66" s="110">
        <f>IFERROR(AVERAGEIF('Entered Daily Stats'!Y65:AD65,"&gt;0"),"")</f>
        <v>0.22402777777777777</v>
      </c>
      <c r="N66" s="13">
        <f ca="1">IFERROR(SUM(Monday!O66,Tuesday!O66,Wednesday!O66,Thursday!O66,Friday!O66,Saturday!O66)/COUNTIF('Entered Daily Stats'!AF65:AK65,"&gt;0"),"")</f>
        <v>8.249999999999999E-2</v>
      </c>
      <c r="O66" s="11"/>
      <c r="P66" s="51">
        <f t="shared" ca="1" si="3"/>
        <v>2.5333752822775875</v>
      </c>
      <c r="Q66" s="11"/>
      <c r="R66" s="40">
        <f>IFERROR(SUM('Entered Daily Stats'!AM65:AR65)/B66,0)</f>
        <v>0.6</v>
      </c>
      <c r="S66" s="11"/>
      <c r="T66" s="41">
        <f>SUM('Entered Daily Stats'!AM65:AR65)</f>
        <v>3</v>
      </c>
      <c r="U66" s="11"/>
      <c r="V66" s="19"/>
      <c r="W66" s="11" t="s">
        <v>33</v>
      </c>
      <c r="X66" s="47">
        <v>0.7</v>
      </c>
      <c r="Y66" s="70"/>
    </row>
    <row r="67" spans="1:25" ht="23.4" x14ac:dyDescent="0.3">
      <c r="A67" s="65"/>
      <c r="B67" s="36">
        <f>SUM('Entered Daily Stats'!AF66:AK66)</f>
        <v>4</v>
      </c>
      <c r="C67" s="8"/>
      <c r="D67" s="10" t="str">
        <f>'Entered Daily Stats'!A66</f>
        <v>Enrollment Counclor 5</v>
      </c>
      <c r="E67" s="11"/>
      <c r="F67" s="13">
        <f>IFERROR(AVERAGEIF('Entered Daily Stats'!D66:I66,"&gt;0"),"")</f>
        <v>0.18559027777777776</v>
      </c>
      <c r="G67" s="16"/>
      <c r="H67" s="12">
        <f>IFERROR(AVERAGEIF('Entered Daily Stats'!K66:P66,"&gt;0"),"")</f>
        <v>3.25</v>
      </c>
      <c r="I67" s="11"/>
      <c r="J67" s="107">
        <f>IFERROR(AVERAGEIF('Entered Daily Stats'!R66:W66,"&gt;0"),"")</f>
        <v>41.5</v>
      </c>
      <c r="K67" s="12">
        <f ca="1">IFERROR(SUM(Monday!L67,Tuesday!L67,Wednesday!L67,Thursday!L67,Friday!L67,Saturday!L67)/COUNTIF('Entered Daily Stats'!AF66:AK66,"&gt;0"),"")</f>
        <v>60.916666666666671</v>
      </c>
      <c r="L67" s="11"/>
      <c r="M67" s="110">
        <f>IFERROR(AVERAGEIF('Entered Daily Stats'!Y66:AD66,"&gt;0"),"")</f>
        <v>7.9513888888888884E-2</v>
      </c>
      <c r="N67" s="13">
        <f ca="1">IFERROR(SUM(Monday!O67,Tuesday!O67,Wednesday!O67,Thursday!O67,Friday!O67,Saturday!O67)/COUNTIF('Entered Daily Stats'!AF66:AK66,"&gt;0"),"")</f>
        <v>0.16041666666666665</v>
      </c>
      <c r="O67" s="11"/>
      <c r="P67" s="51">
        <f t="shared" ca="1" si="3"/>
        <v>0.58846477280129816</v>
      </c>
      <c r="Q67" s="11"/>
      <c r="R67" s="40">
        <f>IFERROR(SUM('Entered Daily Stats'!AM66:AR66)/B67,0)</f>
        <v>1.25</v>
      </c>
      <c r="S67" s="11"/>
      <c r="T67" s="41">
        <f>SUM('Entered Daily Stats'!AM66:AR66)</f>
        <v>5</v>
      </c>
      <c r="U67" s="11"/>
      <c r="V67" s="20"/>
      <c r="W67" s="11" t="s">
        <v>33</v>
      </c>
      <c r="X67" s="47">
        <v>0.5</v>
      </c>
      <c r="Y67" s="70"/>
    </row>
    <row r="68" spans="1:25" ht="23.4" x14ac:dyDescent="0.3">
      <c r="A68" s="65"/>
      <c r="B68" s="36">
        <f>SUM('Entered Daily Stats'!AF67:AK67)</f>
        <v>4</v>
      </c>
      <c r="C68" s="8"/>
      <c r="D68" s="10" t="str">
        <f>'Entered Daily Stats'!A67</f>
        <v>Enrollment Counclor 6</v>
      </c>
      <c r="E68" s="11"/>
      <c r="F68" s="13">
        <f>IFERROR(AVERAGEIF('Entered Daily Stats'!D67:I67,"&gt;0"),"")</f>
        <v>0.14670138888888887</v>
      </c>
      <c r="G68" s="16"/>
      <c r="H68" s="12">
        <f>IFERROR(AVERAGEIF('Entered Daily Stats'!K67:P67,"&gt;0"),"")</f>
        <v>1</v>
      </c>
      <c r="I68" s="11"/>
      <c r="J68" s="107">
        <f>IFERROR(AVERAGEIF('Entered Daily Stats'!R67:W67,"&gt;0"),"")</f>
        <v>52.75</v>
      </c>
      <c r="K68" s="12">
        <f ca="1">IFERROR(SUM(Monday!L68,Tuesday!L68,Wednesday!L68,Thursday!L68,Friday!L68,Saturday!L68)/COUNTIF('Entered Daily Stats'!AF67:AK67,"&gt;0"),"")</f>
        <v>65</v>
      </c>
      <c r="L68" s="11"/>
      <c r="M68" s="110">
        <f>IFERROR(AVERAGEIF('Entered Daily Stats'!Y67:AD67,"&gt;0"),"")</f>
        <v>4.5486111111111109E-2</v>
      </c>
      <c r="N68" s="13">
        <f ca="1">IFERROR(SUM(Monday!O68,Tuesday!O68,Wednesday!O68,Thursday!O68,Friday!O68,Saturday!O68)/COUNTIF('Entered Daily Stats'!AF67:AK67,"&gt;0"),"")</f>
        <v>0.11354166666666665</v>
      </c>
      <c r="O68" s="11"/>
      <c r="P68" s="51">
        <f t="shared" ca="1" si="3"/>
        <v>0.60607504116678435</v>
      </c>
      <c r="Q68" s="11"/>
      <c r="R68" s="40">
        <f>IFERROR(SUM('Entered Daily Stats'!AM67:AR67)/B68,0)</f>
        <v>0</v>
      </c>
      <c r="S68" s="11"/>
      <c r="T68" s="41">
        <f>SUM('Entered Daily Stats'!AM67:AR67)</f>
        <v>0</v>
      </c>
      <c r="U68" s="11"/>
      <c r="V68" s="21"/>
      <c r="W68" s="11" t="s">
        <v>33</v>
      </c>
      <c r="X68" s="47">
        <v>0.3</v>
      </c>
      <c r="Y68" s="70"/>
    </row>
    <row r="69" spans="1:25" ht="23.4" x14ac:dyDescent="0.3">
      <c r="A69" s="65"/>
      <c r="B69" s="36">
        <f>SUM('Entered Daily Stats'!AF68:AK68)</f>
        <v>5</v>
      </c>
      <c r="C69" s="8"/>
      <c r="D69" s="10" t="str">
        <f>'Entered Daily Stats'!A68</f>
        <v>Enrollment Counclor 7</v>
      </c>
      <c r="E69" s="11"/>
      <c r="F69" s="13">
        <f>IFERROR(AVERAGEIF('Entered Daily Stats'!D68:I68,"&gt;0"),"")</f>
        <v>0.17083333333333334</v>
      </c>
      <c r="G69" s="16"/>
      <c r="H69" s="12">
        <f>IFERROR(AVERAGEIF('Entered Daily Stats'!K68:P68,"&gt;0"),"")</f>
        <v>12.2</v>
      </c>
      <c r="I69" s="11"/>
      <c r="J69" s="107">
        <f>IFERROR(AVERAGEIF('Entered Daily Stats'!R68:W68,"&gt;0"),"")</f>
        <v>26</v>
      </c>
      <c r="K69" s="12">
        <f ca="1">IFERROR(SUM(Monday!L69,Tuesday!L69,Wednesday!L69,Thursday!L69,Friday!L69,Saturday!L69)/COUNTIF('Entered Daily Stats'!AF68:AK68,"&gt;0"),"")</f>
        <v>63.333333333333336</v>
      </c>
      <c r="L69" s="11"/>
      <c r="M69" s="110">
        <f>IFERROR(AVERAGEIF('Entered Daily Stats'!Y68:AD68,"&gt;0"),"")</f>
        <v>6.4166666666666677E-2</v>
      </c>
      <c r="N69" s="13">
        <f ca="1">IFERROR(SUM(Monday!O69,Tuesday!O69,Wednesday!O69,Thursday!O69,Friday!O69,Saturday!O69)/COUNTIF('Entered Daily Stats'!AF68:AK68,"&gt;0"),"")</f>
        <v>0.20083333333333334</v>
      </c>
      <c r="O69" s="11"/>
      <c r="P69" s="51">
        <f t="shared" ca="1" si="3"/>
        <v>0.3650141952391352</v>
      </c>
      <c r="Q69" s="11"/>
      <c r="R69" s="40">
        <f>IFERROR(SUM('Entered Daily Stats'!AM68:AR68)/B69,0)</f>
        <v>0.4</v>
      </c>
      <c r="S69" s="11"/>
      <c r="T69" s="41">
        <f>SUM('Entered Daily Stats'!AM68:AR68)</f>
        <v>2</v>
      </c>
      <c r="U69" s="11"/>
      <c r="V69" s="8"/>
      <c r="W69" s="8"/>
      <c r="X69" s="8"/>
      <c r="Y69" s="70"/>
    </row>
    <row r="70" spans="1:25" ht="23.4" x14ac:dyDescent="0.3">
      <c r="A70" s="65"/>
      <c r="B70" s="36">
        <f>SUM('Entered Daily Stats'!AF69:AK69)</f>
        <v>4</v>
      </c>
      <c r="C70" s="8"/>
      <c r="D70" s="10" t="str">
        <f>'Entered Daily Stats'!A69</f>
        <v>Enrollment Counclor 8</v>
      </c>
      <c r="E70" s="11"/>
      <c r="F70" s="13">
        <f>IFERROR(AVERAGEIF('Entered Daily Stats'!D69:I69,"&gt;0"),"")</f>
        <v>0.25034722222222222</v>
      </c>
      <c r="G70" s="16"/>
      <c r="H70" s="12">
        <f>IFERROR(AVERAGEIF('Entered Daily Stats'!K69:P69,"&gt;0"),"")</f>
        <v>7</v>
      </c>
      <c r="I70" s="11"/>
      <c r="J70" s="107">
        <f>IFERROR(AVERAGEIF('Entered Daily Stats'!R69:W69,"&gt;0"),"")</f>
        <v>29.5</v>
      </c>
      <c r="K70" s="12">
        <f ca="1">IFERROR(SUM(Monday!L70,Tuesday!L70,Wednesday!L70,Thursday!L70,Friday!L70,Saturday!L70)/COUNTIF('Entered Daily Stats'!AF69:AK69,"&gt;0"),"")</f>
        <v>37.708333333333329</v>
      </c>
      <c r="L70" s="11"/>
      <c r="M70" s="110">
        <f>IFERROR(AVERAGEIF('Entered Daily Stats'!Y69:AD69,"&gt;0"),"")</f>
        <v>0.17621527777777779</v>
      </c>
      <c r="N70" s="13">
        <f ca="1">IFERROR(SUM(Monday!O70,Tuesday!O70,Wednesday!O70,Thursday!O70,Friday!O70,Saturday!O70)/COUNTIF('Entered Daily Stats'!AF69:AK69,"&gt;0"),"")</f>
        <v>0.20520833333333335</v>
      </c>
      <c r="O70" s="11"/>
      <c r="P70" s="51">
        <f t="shared" ca="1" si="3"/>
        <v>0.82051724299109108</v>
      </c>
      <c r="Q70" s="11"/>
      <c r="R70" s="40">
        <f>IFERROR(SUM('Entered Daily Stats'!AM69:AR69)/B70,0)</f>
        <v>2.5</v>
      </c>
      <c r="S70" s="11"/>
      <c r="T70" s="41">
        <f>SUM('Entered Daily Stats'!AM69:AR69)</f>
        <v>10</v>
      </c>
      <c r="U70" s="11"/>
      <c r="V70" s="138"/>
      <c r="W70" s="138"/>
      <c r="X70" s="138"/>
      <c r="Y70" s="70"/>
    </row>
    <row r="71" spans="1:25" ht="23.4" customHeight="1" x14ac:dyDescent="0.3">
      <c r="A71" s="65"/>
      <c r="B71" s="36">
        <f>SUM('Entered Daily Stats'!AF70:AK70)</f>
        <v>5</v>
      </c>
      <c r="C71" s="8"/>
      <c r="D71" s="10" t="str">
        <f>'Entered Daily Stats'!A70</f>
        <v>Enrollment Counclor 9</v>
      </c>
      <c r="E71" s="11"/>
      <c r="F71" s="13">
        <f>IFERROR(AVERAGEIF('Entered Daily Stats'!D70:I70,"&gt;0"),"")</f>
        <v>0.16902777777777778</v>
      </c>
      <c r="G71" s="16"/>
      <c r="H71" s="12">
        <f>IFERROR(AVERAGEIF('Entered Daily Stats'!K70:P70,"&gt;0"),"")</f>
        <v>3.6</v>
      </c>
      <c r="I71" s="11"/>
      <c r="J71" s="107">
        <f>IFERROR(AVERAGEIF('Entered Daily Stats'!R70:W70,"&gt;0"),"")</f>
        <v>19.600000000000001</v>
      </c>
      <c r="K71" s="12">
        <f ca="1">IFERROR(SUM(Monday!L71,Tuesday!L71,Wednesday!L71,Thursday!L71,Friday!L71,Saturday!L71)/COUNTIF('Entered Daily Stats'!AF70:AK70,"&gt;0"),"")</f>
        <v>46.7</v>
      </c>
      <c r="L71" s="11"/>
      <c r="M71" s="110">
        <f>IFERROR(AVERAGEIF('Entered Daily Stats'!Y70:AD70,"&gt;0"),"")</f>
        <v>0.13875000000000001</v>
      </c>
      <c r="N71" s="13">
        <f ca="1">IFERROR(SUM(Monday!O71,Tuesday!O71,Wednesday!O71,Thursday!O71,Friday!O71,Saturday!O71)/COUNTIF('Entered Daily Stats'!AF70:AK70,"&gt;0"),"")</f>
        <v>0.20833333333333334</v>
      </c>
      <c r="O71" s="11"/>
      <c r="P71" s="51">
        <f t="shared" ca="1" si="3"/>
        <v>0.54285010706638115</v>
      </c>
      <c r="Q71" s="11"/>
      <c r="R71" s="40">
        <f>IFERROR(SUM('Entered Daily Stats'!AM70:AR70)/B71,0)</f>
        <v>1.2</v>
      </c>
      <c r="S71" s="11"/>
      <c r="T71" s="41">
        <f>SUM('Entered Daily Stats'!AM70:AR70)</f>
        <v>6</v>
      </c>
      <c r="U71" s="11"/>
      <c r="V71" s="142"/>
      <c r="W71" s="142"/>
      <c r="X71" s="142"/>
      <c r="Y71" s="70"/>
    </row>
    <row r="72" spans="1:25" s="37" customFormat="1" ht="23.4" customHeight="1" x14ac:dyDescent="0.3">
      <c r="A72" s="65"/>
      <c r="B72" s="36">
        <f>SUM('Entered Daily Stats'!AF71:AK71)</f>
        <v>4.75</v>
      </c>
      <c r="C72" s="8"/>
      <c r="D72" s="10" t="str">
        <f>'Entered Daily Stats'!A71</f>
        <v>Enrollment Counclor 10</v>
      </c>
      <c r="E72" s="11"/>
      <c r="F72" s="13">
        <f>IFERROR(AVERAGEIF('Entered Daily Stats'!D71:I71,"&gt;0"),"")</f>
        <v>0.2013888888888889</v>
      </c>
      <c r="G72" s="16"/>
      <c r="H72" s="12">
        <f>IFERROR(AVERAGEIF('Entered Daily Stats'!K71:P71,"&gt;0"),"")</f>
        <v>4.5999999999999996</v>
      </c>
      <c r="I72" s="11"/>
      <c r="J72" s="107">
        <f>IFERROR(AVERAGEIF('Entered Daily Stats'!R71:W71,"&gt;0"),"")</f>
        <v>70</v>
      </c>
      <c r="K72" s="12">
        <f ca="1">IFERROR(SUM(Monday!L72,Tuesday!L72,Wednesday!L72,Thursday!L72,Friday!L72,Saturday!L72)/COUNTIF('Entered Daily Stats'!AF71:AK71,"&gt;0"),"")</f>
        <v>45.541666666666671</v>
      </c>
      <c r="L72" s="11"/>
      <c r="M72" s="110">
        <f>IFERROR(AVERAGEIF('Entered Daily Stats'!Y71:AD71,"&gt;0"),"")</f>
        <v>0.13041666666666665</v>
      </c>
      <c r="N72" s="13">
        <f ca="1">IFERROR(SUM(Monday!O72,Tuesday!O72,Wednesday!O72,Thursday!O72,Friday!O72,Saturday!O72)/COUNTIF('Entered Daily Stats'!AF71:AK71,"&gt;0"),"")</f>
        <v>7.0416666666666655E-2</v>
      </c>
      <c r="O72" s="11"/>
      <c r="P72" s="51">
        <f t="shared" ca="1" si="3"/>
        <v>1.694562492894536</v>
      </c>
      <c r="Q72" s="11"/>
      <c r="R72" s="40">
        <f>IFERROR(SUM('Entered Daily Stats'!AM71:AR71)/B72,0)</f>
        <v>0.42105263157894735</v>
      </c>
      <c r="S72" s="11"/>
      <c r="T72" s="41">
        <f>SUM('Entered Daily Stats'!AM71:AR71)</f>
        <v>2</v>
      </c>
      <c r="U72" s="11"/>
      <c r="V72" s="142"/>
      <c r="W72" s="142"/>
      <c r="X72" s="142"/>
      <c r="Y72" s="70"/>
    </row>
    <row r="73" spans="1:25" s="37" customFormat="1" ht="23.4" customHeight="1" x14ac:dyDescent="0.3">
      <c r="A73" s="65"/>
      <c r="B73" s="36">
        <f>SUM('Entered Daily Stats'!AF72:AK72)</f>
        <v>5</v>
      </c>
      <c r="C73" s="8"/>
      <c r="D73" s="10" t="str">
        <f>'Entered Daily Stats'!A72</f>
        <v>Enrollment Counclor 11</v>
      </c>
      <c r="E73" s="11"/>
      <c r="F73" s="13">
        <f>IFERROR(AVERAGEIF('Entered Daily Stats'!D72:I72,"&gt;0"),"")</f>
        <v>0.20208333333333331</v>
      </c>
      <c r="G73" s="16"/>
      <c r="H73" s="12">
        <f>IFERROR(AVERAGEIF('Entered Daily Stats'!K72:P72,"&gt;0"),"")</f>
        <v>3.6</v>
      </c>
      <c r="I73" s="11"/>
      <c r="J73" s="107">
        <f>IFERROR(AVERAGEIF('Entered Daily Stats'!R72:W72,"&gt;0"),"")</f>
        <v>29.4</v>
      </c>
      <c r="K73" s="12">
        <f ca="1">IFERROR(SUM(Monday!L73,Tuesday!L73,Wednesday!L73,Thursday!L73,Friday!L73,Saturday!L73)/COUNTIF('Entered Daily Stats'!AF72:AK72,"&gt;0"),"")</f>
        <v>51.233333333333334</v>
      </c>
      <c r="L73" s="11"/>
      <c r="M73" s="110">
        <f>IFERROR(AVERAGEIF('Entered Daily Stats'!Y72:AD72,"&gt;0"),"")</f>
        <v>0.11986111111111111</v>
      </c>
      <c r="N73" s="13">
        <f ca="1">IFERROR(SUM(Monday!O73,Tuesday!O73,Wednesday!O73,Thursday!O73,Friday!O73,Saturday!O73)/COUNTIF('Entered Daily Stats'!AF72:AK72,"&gt;0"),"")</f>
        <v>0.1875</v>
      </c>
      <c r="O73" s="11"/>
      <c r="P73" s="51">
        <f t="shared" ca="1" si="3"/>
        <v>0.6065522060772548</v>
      </c>
      <c r="Q73" s="11"/>
      <c r="R73" s="40">
        <f>IFERROR(SUM('Entered Daily Stats'!AM72:AR72)/B73,0)</f>
        <v>0.6</v>
      </c>
      <c r="S73" s="11"/>
      <c r="T73" s="41">
        <f>SUM('Entered Daily Stats'!AM72:AR72)</f>
        <v>3</v>
      </c>
      <c r="U73" s="11"/>
      <c r="V73" s="71"/>
      <c r="W73" s="71"/>
      <c r="X73" s="71"/>
      <c r="Y73" s="70"/>
    </row>
    <row r="74" spans="1:25" s="37" customFormat="1" ht="23.4" customHeight="1" x14ac:dyDescent="0.3">
      <c r="A74" s="65"/>
      <c r="B74" s="36">
        <f>SUM('Entered Daily Stats'!AF73:AK73)</f>
        <v>3.75</v>
      </c>
      <c r="C74" s="8"/>
      <c r="D74" s="10" t="str">
        <f>'Entered Daily Stats'!A73</f>
        <v>Enrollment Counclor 12</v>
      </c>
      <c r="E74" s="11"/>
      <c r="F74" s="13">
        <f>IFERROR(AVERAGEIF('Entered Daily Stats'!D73:I73,"&gt;0"),"")</f>
        <v>7.3437499999999989E-2</v>
      </c>
      <c r="G74" s="16"/>
      <c r="H74" s="12">
        <f>IFERROR(AVERAGEIF('Entered Daily Stats'!K73:P73,"&gt;0"),"")</f>
        <v>1.6666666666666667</v>
      </c>
      <c r="I74" s="11"/>
      <c r="J74" s="107">
        <f>IFERROR(AVERAGEIF('Entered Daily Stats'!R73:W73,"&gt;0"),"")</f>
        <v>12.5</v>
      </c>
      <c r="K74" s="12">
        <f ca="1">IFERROR(SUM(Monday!L74,Tuesday!L74,Wednesday!L74,Thursday!L74,Friday!L74,Saturday!L74)/COUNTIF('Entered Daily Stats'!AF73:AK73,"&gt;0"),"")</f>
        <v>60.9375</v>
      </c>
      <c r="L74" s="11"/>
      <c r="M74" s="110">
        <f>IFERROR(AVERAGEIF('Entered Daily Stats'!Y73:AD73,"&gt;0"),"")</f>
        <v>2.5000000000000001E-2</v>
      </c>
      <c r="N74" s="13">
        <f ca="1">IFERROR(SUM(Monday!O74,Tuesday!O74,Wednesday!O74,Thursday!O74,Friday!O74,Saturday!O74)/COUNTIF('Entered Daily Stats'!AF73:AK73,"&gt;0"),"")</f>
        <v>0.1953125</v>
      </c>
      <c r="O74" s="11"/>
      <c r="P74" s="51">
        <f t="shared" ca="1" si="3"/>
        <v>0.16656410256410256</v>
      </c>
      <c r="Q74" s="11"/>
      <c r="R74" s="40">
        <f>IFERROR(SUM('Entered Daily Stats'!AM73:AR73)/B74,0)</f>
        <v>0</v>
      </c>
      <c r="S74" s="11"/>
      <c r="T74" s="41">
        <f>SUM('Entered Daily Stats'!AM73:AR73)</f>
        <v>0</v>
      </c>
      <c r="U74" s="11"/>
      <c r="V74" s="138"/>
      <c r="W74" s="138"/>
      <c r="X74" s="138"/>
      <c r="Y74" s="143"/>
    </row>
    <row r="75" spans="1:25" s="37" customFormat="1" ht="23.4" customHeight="1" x14ac:dyDescent="0.3">
      <c r="A75" s="65"/>
      <c r="B75" s="36">
        <f>SUM('Entered Daily Stats'!AF74:AK74)</f>
        <v>0</v>
      </c>
      <c r="C75" s="8"/>
      <c r="D75" s="10">
        <f>'Entered Daily Stats'!A74</f>
        <v>0</v>
      </c>
      <c r="E75" s="11"/>
      <c r="F75" s="13" t="str">
        <f>IFERROR(AVERAGEIF('Entered Daily Stats'!D74:I74,"&gt;0"),"")</f>
        <v/>
      </c>
      <c r="G75" s="16"/>
      <c r="H75" s="12" t="str">
        <f>IFERROR(AVERAGEIF('Entered Daily Stats'!K74:P74,"&gt;0"),"")</f>
        <v/>
      </c>
      <c r="I75" s="11"/>
      <c r="J75" s="107" t="str">
        <f>IFERROR(AVERAGEIF('Entered Daily Stats'!R74:W74,"&gt;0"),"")</f>
        <v/>
      </c>
      <c r="K75" s="12" t="str">
        <f ca="1">IFERROR(SUM(Monday!L75,Tuesday!L75,Wednesday!L75,Thursday!L75,Friday!L75,Saturday!L75)/COUNTIF('Entered Daily Stats'!AF74:AK74,"&gt;0"),"")</f>
        <v/>
      </c>
      <c r="L75" s="11"/>
      <c r="M75" s="110" t="str">
        <f>IFERROR(AVERAGEIF('Entered Daily Stats'!Y74:AD74,"&gt;0"),"")</f>
        <v/>
      </c>
      <c r="N75" s="13" t="str">
        <f ca="1">IFERROR(SUM(Monday!O75,Tuesday!O75,Wednesday!O75,Thursday!O75,Friday!O75,Saturday!O75)/COUNTIF('Entered Daily Stats'!AF74:AK74,"&gt;0"),"")</f>
        <v/>
      </c>
      <c r="O75" s="11"/>
      <c r="P75" s="51" t="str">
        <f t="shared" si="3"/>
        <v/>
      </c>
      <c r="Q75" s="47"/>
      <c r="R75" s="40">
        <f>IFERROR(SUM('Entered Daily Stats'!AM74:AR74)/B75,0)</f>
        <v>0</v>
      </c>
      <c r="S75" s="47"/>
      <c r="T75" s="41">
        <f>SUM('Entered Daily Stats'!AM74:AR74)</f>
        <v>0</v>
      </c>
      <c r="U75" s="47"/>
      <c r="V75" s="138"/>
      <c r="W75" s="138"/>
      <c r="X75" s="138"/>
      <c r="Y75" s="143"/>
    </row>
    <row r="76" spans="1:25" s="37" customFormat="1" ht="23.4" customHeight="1" x14ac:dyDescent="0.3">
      <c r="A76" s="65"/>
      <c r="B76" s="36">
        <f>SUM('Entered Daily Stats'!AF75:AK75)</f>
        <v>0</v>
      </c>
      <c r="C76" s="8"/>
      <c r="D76" s="10">
        <f>'Entered Daily Stats'!A75</f>
        <v>0</v>
      </c>
      <c r="E76" s="23"/>
      <c r="F76" s="13" t="str">
        <f>IFERROR(AVERAGEIF('Entered Daily Stats'!D75:I75,"&gt;0"),"")</f>
        <v/>
      </c>
      <c r="G76" s="11"/>
      <c r="H76" s="12" t="str">
        <f>IFERROR(AVERAGEIF('Entered Daily Stats'!K75:P75,"&gt;0"),"")</f>
        <v/>
      </c>
      <c r="I76" s="11"/>
      <c r="J76" s="107" t="str">
        <f>IFERROR(AVERAGEIF('Entered Daily Stats'!R75:W75,"&gt;0"),"")</f>
        <v/>
      </c>
      <c r="K76" s="12" t="str">
        <f ca="1">IFERROR(SUM(Monday!L76,Tuesday!L76,Wednesday!L76,Thursday!L76,Friday!L76,Saturday!L76)/COUNTIF('Entered Daily Stats'!AF75:AK75,"&gt;0"),"")</f>
        <v/>
      </c>
      <c r="L76" s="11"/>
      <c r="M76" s="110" t="str">
        <f>IFERROR(AVERAGEIF('Entered Daily Stats'!Y75:AD75,"&gt;0"),"")</f>
        <v/>
      </c>
      <c r="N76" s="13" t="str">
        <f ca="1">IFERROR(SUM(Monday!O76,Tuesday!O76,Wednesday!O76,Thursday!O76,Friday!O76,Saturday!O76)/COUNTIF('Entered Daily Stats'!AF75:AK75,"&gt;0"),"")</f>
        <v/>
      </c>
      <c r="O76" s="11"/>
      <c r="P76" s="51" t="str">
        <f t="shared" si="3"/>
        <v/>
      </c>
      <c r="Q76" s="11"/>
      <c r="R76" s="40">
        <f>IFERROR(SUM('Entered Daily Stats'!AM75:AR75)/B76,0)</f>
        <v>0</v>
      </c>
      <c r="S76" s="11"/>
      <c r="T76" s="41">
        <f>SUM('Entered Daily Stats'!AM75:AR75)</f>
        <v>0</v>
      </c>
      <c r="U76" s="11"/>
      <c r="V76" s="138"/>
      <c r="W76" s="138"/>
      <c r="X76" s="138"/>
      <c r="Y76" s="143"/>
    </row>
    <row r="77" spans="1:25" s="37" customFormat="1" ht="24" customHeight="1" x14ac:dyDescent="0.3">
      <c r="A77" s="65"/>
      <c r="B77" s="36">
        <f>SUM('Entered Daily Stats'!AF76:AK76)</f>
        <v>0</v>
      </c>
      <c r="C77" s="8"/>
      <c r="D77" s="10">
        <f>'Entered Daily Stats'!A76</f>
        <v>0</v>
      </c>
      <c r="E77" s="11"/>
      <c r="F77" s="13" t="str">
        <f>IFERROR(AVERAGEIF('Entered Daily Stats'!D76:I76,"&gt;0"),"")</f>
        <v/>
      </c>
      <c r="G77" s="16"/>
      <c r="H77" s="12" t="str">
        <f>IFERROR(AVERAGEIF('Entered Daily Stats'!K76:P76,"&gt;0"),"")</f>
        <v/>
      </c>
      <c r="I77" s="11"/>
      <c r="J77" s="107" t="str">
        <f>IFERROR(AVERAGEIF('Entered Daily Stats'!R76:W76,"&gt;0"),"")</f>
        <v/>
      </c>
      <c r="K77" s="12" t="str">
        <f ca="1">IFERROR(SUM(Monday!L77,Tuesday!L77,Wednesday!L77,Thursday!L77,Friday!L77,Saturday!L77)/COUNTIF('Entered Daily Stats'!AF76:AK76,"&gt;0"),"")</f>
        <v/>
      </c>
      <c r="L77" s="11"/>
      <c r="M77" s="110" t="str">
        <f>IFERROR(AVERAGEIF('Entered Daily Stats'!Y76:AD76,"&gt;0"),"")</f>
        <v/>
      </c>
      <c r="N77" s="13" t="str">
        <f ca="1">IFERROR(SUM(Monday!O77,Tuesday!O77,Wednesday!O77,Thursday!O77,Friday!O77,Saturday!O77)/COUNTIF('Entered Daily Stats'!AF76:AK76,"&gt;0"),"")</f>
        <v/>
      </c>
      <c r="O77" s="11"/>
      <c r="P77" s="51" t="str">
        <f t="shared" si="3"/>
        <v/>
      </c>
      <c r="Q77" s="11"/>
      <c r="R77" s="40">
        <f>IFERROR(SUM('Entered Daily Stats'!AM76:AR76)/B77,0)</f>
        <v>0</v>
      </c>
      <c r="S77" s="11"/>
      <c r="T77" s="41">
        <f>SUM('Entered Daily Stats'!AM76:AR76)</f>
        <v>0</v>
      </c>
      <c r="U77" s="11"/>
      <c r="V77" s="138"/>
      <c r="W77" s="138"/>
      <c r="X77" s="138"/>
      <c r="Y77" s="143"/>
    </row>
    <row r="78" spans="1:25" ht="23.4" customHeight="1" x14ac:dyDescent="0.3">
      <c r="A78" s="65"/>
      <c r="B78" s="36">
        <f>SUM('Entered Daily Stats'!AF77:AK77)</f>
        <v>0</v>
      </c>
      <c r="C78" s="8"/>
      <c r="D78" s="10">
        <f>'Entered Daily Stats'!A77</f>
        <v>0</v>
      </c>
      <c r="E78" s="11"/>
      <c r="F78" s="13" t="str">
        <f>IFERROR(AVERAGEIF('Entered Daily Stats'!D77:I77,"&gt;0"),"")</f>
        <v/>
      </c>
      <c r="G78" s="16"/>
      <c r="H78" s="12" t="str">
        <f>IFERROR(AVERAGEIF('Entered Daily Stats'!K77:P77,"&gt;0"),"")</f>
        <v/>
      </c>
      <c r="I78" s="11"/>
      <c r="J78" s="107" t="str">
        <f>IFERROR(AVERAGEIF('Entered Daily Stats'!R77:W77,"&gt;0"),"")</f>
        <v/>
      </c>
      <c r="K78" s="12" t="str">
        <f ca="1">IFERROR(SUM(Monday!L78,Tuesday!L78,Wednesday!L78,Thursday!L78,Friday!L78,Saturday!L78)/COUNTIF('Entered Daily Stats'!AF77:AK77,"&gt;0"),"")</f>
        <v/>
      </c>
      <c r="L78" s="11"/>
      <c r="M78" s="110" t="str">
        <f>IFERROR(AVERAGEIF('Entered Daily Stats'!Y77:AD77,"&gt;0"),"")</f>
        <v/>
      </c>
      <c r="N78" s="13" t="str">
        <f ca="1">IFERROR(SUM(Monday!O78,Tuesday!O78,Wednesday!O78,Thursday!O78,Friday!O78,Saturday!O78)/COUNTIF('Entered Daily Stats'!AF77:AK77,"&gt;0"),"")</f>
        <v/>
      </c>
      <c r="O78" s="11"/>
      <c r="P78" s="51" t="str">
        <f t="shared" si="3"/>
        <v/>
      </c>
      <c r="Q78" s="11"/>
      <c r="R78" s="40">
        <f>IFERROR(SUM('Entered Daily Stats'!AM77:AR77)/B78,0)</f>
        <v>0</v>
      </c>
      <c r="S78" s="11"/>
      <c r="T78" s="41">
        <f>SUM('Entered Daily Stats'!AM77:AR77)</f>
        <v>0</v>
      </c>
      <c r="U78" s="11"/>
      <c r="V78" s="71"/>
      <c r="W78" s="71"/>
      <c r="X78" s="71"/>
      <c r="Y78" s="70"/>
    </row>
    <row r="79" spans="1:25" ht="23.4" x14ac:dyDescent="0.3">
      <c r="A79" s="65"/>
      <c r="B79" s="36">
        <f>SUM('Entered Daily Stats'!AF78:AK78)</f>
        <v>0</v>
      </c>
      <c r="C79" s="8"/>
      <c r="D79" s="10">
        <f>'Entered Daily Stats'!A78</f>
        <v>0</v>
      </c>
      <c r="E79" s="11"/>
      <c r="F79" s="13" t="str">
        <f>IFERROR(AVERAGEIF('Entered Daily Stats'!D78:I78,"&gt;0"),"")</f>
        <v/>
      </c>
      <c r="G79" s="16"/>
      <c r="H79" s="12" t="str">
        <f>IFERROR(AVERAGEIF('Entered Daily Stats'!K78:P78,"&gt;0"),"")</f>
        <v/>
      </c>
      <c r="I79" s="11"/>
      <c r="J79" s="107" t="str">
        <f>IFERROR(AVERAGEIF('Entered Daily Stats'!R78:W78,"&gt;0"),"")</f>
        <v/>
      </c>
      <c r="K79" s="12" t="str">
        <f ca="1">IFERROR(SUM(Monday!L79,Tuesday!L79,Wednesday!L79,Thursday!L79,Friday!L79,Saturday!L79)/COUNTIF('Entered Daily Stats'!AF78:AK78,"&gt;0"),"")</f>
        <v/>
      </c>
      <c r="L79" s="11"/>
      <c r="M79" s="110" t="str">
        <f>IFERROR(AVERAGEIF('Entered Daily Stats'!Y78:AD78,"&gt;0"),"")</f>
        <v/>
      </c>
      <c r="N79" s="13" t="str">
        <f ca="1">IFERROR(SUM(Monday!O79,Tuesday!O79,Wednesday!O79,Thursday!O79,Friday!O79,Saturday!O79)/COUNTIF('Entered Daily Stats'!AF78:AK78,"&gt;0"),"")</f>
        <v/>
      </c>
      <c r="O79" s="11"/>
      <c r="P79" s="51" t="str">
        <f t="shared" si="3"/>
        <v/>
      </c>
      <c r="Q79" s="11"/>
      <c r="R79" s="40">
        <f>IFERROR(SUM('Entered Daily Stats'!AM78:AR78)/B79,0)</f>
        <v>0</v>
      </c>
      <c r="S79" s="11"/>
      <c r="T79" s="41">
        <f>SUM('Entered Daily Stats'!AM78:AR78)</f>
        <v>0</v>
      </c>
      <c r="U79" s="11"/>
      <c r="V79" s="138"/>
      <c r="W79" s="138"/>
      <c r="X79" s="138"/>
      <c r="Y79" s="143"/>
    </row>
    <row r="80" spans="1:25" ht="23.4" x14ac:dyDescent="0.3">
      <c r="A80" s="65"/>
      <c r="B80" s="36">
        <f>SUM('Entered Daily Stats'!AF79:AK79)</f>
        <v>0</v>
      </c>
      <c r="C80" s="8"/>
      <c r="D80" s="10">
        <f>'Entered Daily Stats'!A79</f>
        <v>0</v>
      </c>
      <c r="E80" s="11"/>
      <c r="F80" s="13" t="str">
        <f>IFERROR(AVERAGEIF('Entered Daily Stats'!D79:I79,"&gt;0"),"")</f>
        <v/>
      </c>
      <c r="G80" s="16"/>
      <c r="H80" s="12" t="str">
        <f>IFERROR(AVERAGEIF('Entered Daily Stats'!K79:P79,"&gt;0"),"")</f>
        <v/>
      </c>
      <c r="I80" s="11"/>
      <c r="J80" s="107" t="str">
        <f>IFERROR(AVERAGEIF('Entered Daily Stats'!R79:W79,"&gt;0"),"")</f>
        <v/>
      </c>
      <c r="K80" s="12" t="str">
        <f ca="1">IFERROR(SUM(Monday!L80,Tuesday!L80,Wednesday!L80,Thursday!L80,Friday!L80,Saturday!L80)/COUNTIF('Entered Daily Stats'!AF79:AK79,"&gt;0"),"")</f>
        <v/>
      </c>
      <c r="L80" s="11"/>
      <c r="M80" s="110" t="str">
        <f>IFERROR(AVERAGEIF('Entered Daily Stats'!Y79:AD79,"&gt;0"),"")</f>
        <v/>
      </c>
      <c r="N80" s="13" t="str">
        <f ca="1">IFERROR(SUM(Monday!O80,Tuesday!O80,Wednesday!O80,Thursday!O80,Friday!O80,Saturday!O80)/COUNTIF('Entered Daily Stats'!AF79:AK79,"&gt;0"),"")</f>
        <v/>
      </c>
      <c r="O80" s="11"/>
      <c r="P80" s="51" t="str">
        <f t="shared" si="3"/>
        <v/>
      </c>
      <c r="Q80" s="47"/>
      <c r="R80" s="40">
        <f>IFERROR(SUM('Entered Daily Stats'!AM79:AR79)/B80,0)</f>
        <v>0</v>
      </c>
      <c r="S80" s="47"/>
      <c r="T80" s="41">
        <f>SUM('Entered Daily Stats'!AM79:AR79)</f>
        <v>0</v>
      </c>
      <c r="U80" s="47"/>
      <c r="V80" s="138"/>
      <c r="W80" s="138"/>
      <c r="X80" s="138"/>
      <c r="Y80" s="143"/>
    </row>
    <row r="81" spans="1:25" ht="23.4" x14ac:dyDescent="0.3">
      <c r="A81" s="65"/>
      <c r="B81" s="36">
        <f>SUM('Entered Daily Stats'!AF80:AK80)</f>
        <v>0</v>
      </c>
      <c r="C81" s="8"/>
      <c r="D81" s="10">
        <f>'Entered Daily Stats'!A80</f>
        <v>0</v>
      </c>
      <c r="E81" s="23"/>
      <c r="F81" s="13" t="str">
        <f>IFERROR(AVERAGEIF('Entered Daily Stats'!D80:I80,"&gt;0"),"")</f>
        <v/>
      </c>
      <c r="G81" s="11"/>
      <c r="H81" s="12" t="str">
        <f>IFERROR(AVERAGEIF('Entered Daily Stats'!K80:P80,"&gt;0"),"")</f>
        <v/>
      </c>
      <c r="I81" s="11"/>
      <c r="J81" s="107" t="str">
        <f>IFERROR(AVERAGEIF('Entered Daily Stats'!R80:W80,"&gt;0"),"")</f>
        <v/>
      </c>
      <c r="K81" s="12" t="str">
        <f ca="1">IFERROR(SUM(Monday!L81,Tuesday!L81,Wednesday!L81,Thursday!L81,Friday!L81,Saturday!L81)/COUNTIF('Entered Daily Stats'!AF80:AK80,"&gt;0"),"")</f>
        <v/>
      </c>
      <c r="L81" s="11"/>
      <c r="M81" s="110" t="str">
        <f>IFERROR(AVERAGEIF('Entered Daily Stats'!Y80:AD80,"&gt;0"),"")</f>
        <v/>
      </c>
      <c r="N81" s="13" t="str">
        <f ca="1">IFERROR(SUM(Monday!O81,Tuesday!O81,Wednesday!O81,Thursday!O81,Friday!O81,Saturday!O81)/COUNTIF('Entered Daily Stats'!AF80:AK80,"&gt;0"),"")</f>
        <v/>
      </c>
      <c r="O81" s="11"/>
      <c r="P81" s="51" t="str">
        <f t="shared" si="3"/>
        <v/>
      </c>
      <c r="Q81" s="11"/>
      <c r="R81" s="40">
        <f>IFERROR(SUM('Entered Daily Stats'!AM80:AR80)/B81,0)</f>
        <v>0</v>
      </c>
      <c r="S81" s="11"/>
      <c r="T81" s="41">
        <f>SUM('Entered Daily Stats'!AM80:AR80)</f>
        <v>0</v>
      </c>
      <c r="U81" s="11"/>
      <c r="V81" s="138"/>
      <c r="W81" s="138"/>
      <c r="X81" s="138"/>
      <c r="Y81" s="143"/>
    </row>
    <row r="82" spans="1:25" ht="23.4" x14ac:dyDescent="0.3">
      <c r="A82" s="65"/>
      <c r="B82" s="36">
        <f>SUM('Entered Daily Stats'!AF81:AK81)</f>
        <v>0</v>
      </c>
      <c r="C82" s="8"/>
      <c r="D82" s="10">
        <f>'Entered Daily Stats'!A81</f>
        <v>0</v>
      </c>
      <c r="E82" s="11"/>
      <c r="F82" s="13" t="str">
        <f>IFERROR(AVERAGEIF('Entered Daily Stats'!D81:I81,"&gt;0"),"")</f>
        <v/>
      </c>
      <c r="G82" s="16"/>
      <c r="H82" s="12" t="str">
        <f>IFERROR(AVERAGEIF('Entered Daily Stats'!K81:P81,"&gt;0"),"")</f>
        <v/>
      </c>
      <c r="I82" s="11"/>
      <c r="J82" s="107" t="str">
        <f>IFERROR(AVERAGEIF('Entered Daily Stats'!R81:W81,"&gt;0"),"")</f>
        <v/>
      </c>
      <c r="K82" s="12" t="str">
        <f ca="1">IFERROR(SUM(Monday!L82,Tuesday!L82,Wednesday!L82,Thursday!L82,Friday!L82,Saturday!L82)/COUNTIF('Entered Daily Stats'!AF81:AK81,"&gt;0"),"")</f>
        <v/>
      </c>
      <c r="L82" s="11"/>
      <c r="M82" s="110" t="str">
        <f>IFERROR(AVERAGEIF('Entered Daily Stats'!Y81:AD81,"&gt;0"),"")</f>
        <v/>
      </c>
      <c r="N82" s="13" t="str">
        <f ca="1">IFERROR(SUM(Monday!O82,Tuesday!O82,Wednesday!O82,Thursday!O82,Friday!O82,Saturday!O82)/COUNTIF('Entered Daily Stats'!AF81:AK81,"&gt;0"),"")</f>
        <v/>
      </c>
      <c r="O82" s="11"/>
      <c r="P82" s="51" t="str">
        <f t="shared" si="3"/>
        <v/>
      </c>
      <c r="Q82" s="11"/>
      <c r="R82" s="40">
        <f>IFERROR(SUM('Entered Daily Stats'!AM81:AR81)/B82,0)</f>
        <v>0</v>
      </c>
      <c r="S82" s="11"/>
      <c r="T82" s="41">
        <f>SUM('Entered Daily Stats'!AM81:AR81)</f>
        <v>0</v>
      </c>
      <c r="U82" s="11"/>
      <c r="V82" s="138"/>
      <c r="W82" s="138"/>
      <c r="X82" s="138"/>
      <c r="Y82" s="143"/>
    </row>
    <row r="83" spans="1:25" ht="24" customHeight="1" x14ac:dyDescent="0.3">
      <c r="A83" s="65"/>
      <c r="B83" s="8"/>
      <c r="C83" s="8"/>
      <c r="D83" s="8"/>
      <c r="E83" s="8"/>
      <c r="F83" s="8"/>
      <c r="G83" s="8"/>
      <c r="H83" s="72"/>
      <c r="I83" s="8"/>
      <c r="J83" s="108"/>
      <c r="K83" s="8"/>
      <c r="L83" s="8"/>
      <c r="M83" s="10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64"/>
    </row>
    <row r="84" spans="1:25" ht="25.8" x14ac:dyDescent="0.5">
      <c r="A84" s="73"/>
      <c r="B84" s="74"/>
      <c r="C84" s="8"/>
      <c r="D84" s="123" t="s">
        <v>34</v>
      </c>
      <c r="E84" s="24"/>
      <c r="F84" s="25">
        <f>IFERROR(AVERAGEIF(F63:F82,"&gt;0"),"")</f>
        <v>0.19566840277777778</v>
      </c>
      <c r="G84" s="26"/>
      <c r="H84" s="101">
        <f>IFERROR(AVERAGEIF(H63:H82,"&gt;0"),"")</f>
        <v>4.3763888888888891</v>
      </c>
      <c r="I84" s="75"/>
      <c r="J84" s="109">
        <f>IFERROR(AVERAGEIF(J63:J82,"&gt;0"),"")</f>
        <v>39.387499999999996</v>
      </c>
      <c r="K84" s="28">
        <f ca="1">IFERROR(AVERAGEIF(K63:K82,"&gt;0"),"")</f>
        <v>50.719791666666659</v>
      </c>
      <c r="L84" s="75"/>
      <c r="M84" s="111">
        <f>IFERROR(AVERAGEIF(M63:M82,"&gt;0"),"")</f>
        <v>0.11558738425925925</v>
      </c>
      <c r="N84" s="25">
        <f ca="1">IFERROR(AVERAGEIF(N63:N82,"&gt;0"),"")</f>
        <v>0.15860243055555553</v>
      </c>
      <c r="O84" s="75"/>
      <c r="P84" s="29">
        <f ca="1">IFERROR(AVERAGEIF(P63:P82,"&gt;0"),"")</f>
        <v>0.87902863311217361</v>
      </c>
      <c r="Q84" s="8"/>
      <c r="R84" s="27">
        <f>IFERROR(AVERAGEIF(R63:R82,"&gt;0"),0)</f>
        <v>0.77710526315789463</v>
      </c>
      <c r="S84" s="8"/>
      <c r="T84" s="42">
        <f>SUM(T63:T82)</f>
        <v>35</v>
      </c>
      <c r="U84" s="8"/>
      <c r="V84" s="8"/>
      <c r="W84" s="8"/>
      <c r="X84" s="8"/>
      <c r="Y84" s="64"/>
    </row>
    <row r="85" spans="1:25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8"/>
    </row>
    <row r="87" spans="1:25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V87" s="37"/>
      <c r="W87" s="37"/>
      <c r="X87" s="37"/>
      <c r="Y87" s="37"/>
    </row>
    <row r="88" spans="1:25" ht="14.4" customHeight="1" x14ac:dyDescent="0.3">
      <c r="A88" s="128" t="str">
        <f>'Entered Daily Stats'!A88</f>
        <v>Team Lead 4</v>
      </c>
      <c r="B88" s="129"/>
      <c r="C88" s="129"/>
      <c r="D88" s="129"/>
      <c r="E88" s="53"/>
      <c r="F88" s="129" t="s">
        <v>16</v>
      </c>
      <c r="G88" s="129"/>
      <c r="H88" s="129"/>
      <c r="I88" s="129"/>
      <c r="J88" s="144">
        <v>44130</v>
      </c>
      <c r="K88" s="144"/>
      <c r="L88" s="129" t="s">
        <v>17</v>
      </c>
      <c r="M88" s="129"/>
      <c r="N88" s="146">
        <v>44136</v>
      </c>
      <c r="O88" s="146"/>
      <c r="P88" s="146"/>
      <c r="Q88" s="53"/>
      <c r="R88" s="53"/>
      <c r="S88" s="53"/>
      <c r="T88" s="53"/>
      <c r="U88" s="53"/>
      <c r="V88" s="53"/>
      <c r="W88" s="53"/>
      <c r="X88" s="53"/>
      <c r="Y88" s="63"/>
    </row>
    <row r="89" spans="1:25" ht="25.5" customHeight="1" x14ac:dyDescent="0.3">
      <c r="A89" s="130"/>
      <c r="B89" s="131"/>
      <c r="C89" s="131"/>
      <c r="D89" s="131"/>
      <c r="E89" s="8"/>
      <c r="F89" s="133"/>
      <c r="G89" s="133"/>
      <c r="H89" s="133"/>
      <c r="I89" s="133"/>
      <c r="J89" s="145"/>
      <c r="K89" s="145"/>
      <c r="L89" s="133"/>
      <c r="M89" s="133"/>
      <c r="N89" s="147"/>
      <c r="O89" s="147"/>
      <c r="P89" s="147"/>
      <c r="Q89" s="8"/>
      <c r="R89" s="8"/>
      <c r="S89" s="8"/>
      <c r="T89" s="8"/>
      <c r="U89" s="8"/>
      <c r="V89" s="8"/>
      <c r="W89" s="8"/>
      <c r="X89" s="8"/>
      <c r="Y89" s="64"/>
    </row>
    <row r="90" spans="1:25" ht="21" customHeight="1" x14ac:dyDescent="0.3">
      <c r="A90" s="132"/>
      <c r="B90" s="133"/>
      <c r="C90" s="133"/>
      <c r="D90" s="133"/>
      <c r="E90" s="8"/>
      <c r="F90" s="124" t="s">
        <v>18</v>
      </c>
      <c r="G90" s="123"/>
      <c r="H90" s="124" t="s">
        <v>19</v>
      </c>
      <c r="I90" s="8"/>
      <c r="J90" s="140" t="s">
        <v>20</v>
      </c>
      <c r="K90" s="140"/>
      <c r="L90" s="8"/>
      <c r="M90" s="126" t="s">
        <v>21</v>
      </c>
      <c r="N90" s="126"/>
      <c r="O90" s="8"/>
      <c r="P90" s="8"/>
      <c r="Q90" s="8"/>
      <c r="R90" s="140" t="s">
        <v>22</v>
      </c>
      <c r="S90" s="140"/>
      <c r="T90" s="140"/>
      <c r="U90" s="22"/>
      <c r="V90" s="8"/>
      <c r="W90" s="8"/>
      <c r="X90" s="8"/>
      <c r="Y90" s="64"/>
    </row>
    <row r="91" spans="1:25" ht="54" x14ac:dyDescent="0.3">
      <c r="A91" s="65"/>
      <c r="B91" s="66" t="s">
        <v>23</v>
      </c>
      <c r="C91" s="56"/>
      <c r="D91" s="67" t="s">
        <v>24</v>
      </c>
      <c r="E91" s="68"/>
      <c r="F91" s="56"/>
      <c r="G91" s="56"/>
      <c r="H91" s="56"/>
      <c r="I91" s="8"/>
      <c r="J91" s="56"/>
      <c r="K91" s="9" t="s">
        <v>25</v>
      </c>
      <c r="L91" s="69"/>
      <c r="M91" s="56"/>
      <c r="N91" s="9" t="s">
        <v>26</v>
      </c>
      <c r="O91" s="8"/>
      <c r="P91" s="9" t="s">
        <v>27</v>
      </c>
      <c r="Q91" s="8"/>
      <c r="R91" s="66" t="s">
        <v>28</v>
      </c>
      <c r="S91" s="8"/>
      <c r="T91" s="66" t="s">
        <v>29</v>
      </c>
      <c r="U91" s="8"/>
      <c r="V91" s="138" t="s">
        <v>30</v>
      </c>
      <c r="W91" s="138"/>
      <c r="X91" s="138"/>
      <c r="Y91" s="70"/>
    </row>
    <row r="92" spans="1:25" ht="23.4" x14ac:dyDescent="0.3">
      <c r="A92" s="65"/>
      <c r="B92" s="36">
        <f>SUM('Entered Daily Stats'!AF91:AK91)</f>
        <v>4</v>
      </c>
      <c r="C92" s="8"/>
      <c r="D92" s="10" t="str">
        <f>'Entered Daily Stats'!A91</f>
        <v>Enrollment Counclor 1</v>
      </c>
      <c r="E92" s="11"/>
      <c r="F92" s="13">
        <f>IFERROR(AVERAGEIF('Entered Daily Stats'!D91:I91,"&gt;0"),"")</f>
        <v>0.19495081018518517</v>
      </c>
      <c r="G92" s="11"/>
      <c r="H92" s="12">
        <f>IFERROR(AVERAGEIF('Entered Daily Stats'!K91:P91,"&gt;0"),"")</f>
        <v>3</v>
      </c>
      <c r="I92" s="11"/>
      <c r="J92" s="107">
        <f>IFERROR(AVERAGEIF('Entered Daily Stats'!R91:W91,"&gt;0"),"")</f>
        <v>34.5</v>
      </c>
      <c r="K92" s="12">
        <f ca="1">IFERROR(SUM(Monday!L92,Tuesday!L92,Wednesday!L92,Thursday!L92,Friday!L92,Saturday!L92)/COUNTIF('Entered Daily Stats'!AF91:AK91,"&gt;0"),"")</f>
        <v>44.077777777777776</v>
      </c>
      <c r="L92" s="11"/>
      <c r="M92" s="110">
        <f>IFERROR(AVERAGEIF('Entered Daily Stats'!Y91:AD91,"&gt;0"),"")</f>
        <v>0.14967592592592593</v>
      </c>
      <c r="N92" s="13">
        <f ca="1">IFERROR(SUM(Monday!O92,Tuesday!O92,Wednesday!O92,Thursday!O92,Friday!O92,Saturday!O92)/COUNTIF('Entered Daily Stats'!AF91:AK91,"&gt;0"),"")</f>
        <v>0.18437500000000001</v>
      </c>
      <c r="O92" s="11"/>
      <c r="P92" s="51">
        <f ca="1">IFERROR(IF(J92=M92,"",((M92/N92)+(J92/K92))/2),"")</f>
        <v>0.7972544838293194</v>
      </c>
      <c r="Q92" s="11"/>
      <c r="R92" s="40">
        <f>IFERROR(SUM('Entered Daily Stats'!AM91:AR91)/B92,0)</f>
        <v>0</v>
      </c>
      <c r="S92" s="11"/>
      <c r="T92" s="41">
        <f>SUM('Entered Daily Stats'!AM91:AR91)</f>
        <v>0</v>
      </c>
      <c r="U92" s="11"/>
      <c r="V92" s="15"/>
      <c r="W92" s="11" t="s">
        <v>31</v>
      </c>
      <c r="X92" s="47">
        <v>1.3</v>
      </c>
      <c r="Y92" s="70"/>
    </row>
    <row r="93" spans="1:25" ht="23.4" x14ac:dyDescent="0.3">
      <c r="A93" s="65"/>
      <c r="B93" s="36">
        <f>SUM('Entered Daily Stats'!AF92:AK92)</f>
        <v>5</v>
      </c>
      <c r="C93" s="8"/>
      <c r="D93" s="10" t="str">
        <f>'Entered Daily Stats'!A92</f>
        <v>Enrollment Counclor 2</v>
      </c>
      <c r="E93" s="11"/>
      <c r="F93" s="13">
        <f>IFERROR(AVERAGEIF('Entered Daily Stats'!D92:I92,"&gt;0"),"")</f>
        <v>0.17672453703703703</v>
      </c>
      <c r="G93" s="16"/>
      <c r="H93" s="12">
        <f>IFERROR(AVERAGEIF('Entered Daily Stats'!K92:P92,"&gt;0"),"")</f>
        <v>4.2</v>
      </c>
      <c r="I93" s="11"/>
      <c r="J93" s="107">
        <f>IFERROR(AVERAGEIF('Entered Daily Stats'!R92:W92,"&gt;0"),"")</f>
        <v>32.200000000000003</v>
      </c>
      <c r="K93" s="12">
        <f ca="1">IFERROR(SUM(Monday!L93,Tuesday!L93,Wednesday!L93,Thursday!L93,Friday!L93,Saturday!L93)/COUNTIF('Entered Daily Stats'!AF92:AK92,"&gt;0"),"")</f>
        <v>46.108888888888885</v>
      </c>
      <c r="L93" s="11"/>
      <c r="M93" s="110">
        <f>IFERROR(AVERAGEIF('Entered Daily Stats'!Y92:AD92,"&gt;0"),"")</f>
        <v>0.14121296296296296</v>
      </c>
      <c r="N93" s="13">
        <f ca="1">IFERROR(SUM(Monday!O93,Tuesday!O93,Wednesday!O93,Thursday!O93,Friday!O93,Saturday!O93)/COUNTIF('Entered Daily Stats'!AF92:AK92,"&gt;0"),"")</f>
        <v>0.19416666666666665</v>
      </c>
      <c r="O93" s="11"/>
      <c r="P93" s="51">
        <f t="shared" ref="P93:P111" ca="1" si="4">IFERROR(IF(J93=M93,"",((M93/N93)+(J93/K93))/2),"")</f>
        <v>0.71281198537746615</v>
      </c>
      <c r="Q93" s="11"/>
      <c r="R93" s="40">
        <f>IFERROR(SUM('Entered Daily Stats'!AM92:AR92)/B93,0)</f>
        <v>1.2</v>
      </c>
      <c r="S93" s="11"/>
      <c r="T93" s="41">
        <f>SUM('Entered Daily Stats'!AM92:AR92)</f>
        <v>6</v>
      </c>
      <c r="U93" s="11"/>
      <c r="V93" s="43"/>
      <c r="W93" s="11" t="s">
        <v>32</v>
      </c>
      <c r="X93" s="17">
        <v>1</v>
      </c>
      <c r="Y93" s="70"/>
    </row>
    <row r="94" spans="1:25" ht="23.4" x14ac:dyDescent="0.3">
      <c r="A94" s="65"/>
      <c r="B94" s="36">
        <f>SUM('Entered Daily Stats'!AF93:AK93)</f>
        <v>5</v>
      </c>
      <c r="C94" s="8"/>
      <c r="D94" s="10" t="str">
        <f>'Entered Daily Stats'!A93</f>
        <v>Enrollment Counclor 3</v>
      </c>
      <c r="E94" s="11"/>
      <c r="F94" s="13">
        <f>IFERROR(AVERAGEIF('Entered Daily Stats'!D93:I93,"&gt;0"),"")</f>
        <v>0.22525694444444441</v>
      </c>
      <c r="G94" s="16"/>
      <c r="H94" s="12">
        <f>IFERROR(AVERAGEIF('Entered Daily Stats'!K93:P93,"&gt;0"),"")</f>
        <v>2.2000000000000002</v>
      </c>
      <c r="I94" s="11"/>
      <c r="J94" s="107">
        <f>IFERROR(AVERAGEIF('Entered Daily Stats'!R93:W93,"&gt;0"),"")</f>
        <v>28.2</v>
      </c>
      <c r="K94" s="12">
        <f ca="1">IFERROR(SUM(Monday!L94,Tuesday!L94,Wednesday!L94,Thursday!L94,Friday!L94,Saturday!L94)/COUNTIF('Entered Daily Stats'!AF93:AK93,"&gt;0"),"")</f>
        <v>53.916666666666671</v>
      </c>
      <c r="L94" s="11"/>
      <c r="M94" s="110">
        <f>IFERROR(AVERAGEIF('Entered Daily Stats'!Y93:AD93,"&gt;0"),"")</f>
        <v>0.10868055555555553</v>
      </c>
      <c r="N94" s="13">
        <f ca="1">IFERROR(SUM(Monday!O94,Tuesday!O94,Wednesday!O94,Thursday!O94,Friday!O94,Saturday!O94)/COUNTIF('Entered Daily Stats'!AF93:AK93,"&gt;0"),"")</f>
        <v>0.20333333333333337</v>
      </c>
      <c r="O94" s="11"/>
      <c r="P94" s="51">
        <f t="shared" ca="1" si="4"/>
        <v>0.52876195091257672</v>
      </c>
      <c r="Q94" s="11"/>
      <c r="R94" s="40">
        <f>IFERROR(SUM('Entered Daily Stats'!AM93:AR93)/B94,0)</f>
        <v>2</v>
      </c>
      <c r="S94" s="11"/>
      <c r="T94" s="41">
        <f>SUM('Entered Daily Stats'!AM93:AR93)</f>
        <v>10</v>
      </c>
      <c r="U94" s="11"/>
      <c r="V94" s="18"/>
      <c r="W94" s="11" t="s">
        <v>33</v>
      </c>
      <c r="X94" s="17">
        <v>1</v>
      </c>
      <c r="Y94" s="70"/>
    </row>
    <row r="95" spans="1:25" ht="23.4" x14ac:dyDescent="0.3">
      <c r="A95" s="65"/>
      <c r="B95" s="36">
        <f>SUM('Entered Daily Stats'!AF94:AK94)</f>
        <v>5</v>
      </c>
      <c r="C95" s="8"/>
      <c r="D95" s="10" t="str">
        <f>'Entered Daily Stats'!A94</f>
        <v>Enrollment Counclor 4</v>
      </c>
      <c r="E95" s="11"/>
      <c r="F95" s="13">
        <f>IFERROR(AVERAGEIF('Entered Daily Stats'!D94:I94,"&gt;0"),"")</f>
        <v>0.26409027777777777</v>
      </c>
      <c r="G95" s="16"/>
      <c r="H95" s="12">
        <f>IFERROR(AVERAGEIF('Entered Daily Stats'!K94:P94,"&gt;0"),"")</f>
        <v>4.75</v>
      </c>
      <c r="I95" s="11"/>
      <c r="J95" s="107">
        <f>IFERROR(AVERAGEIF('Entered Daily Stats'!R94:W94,"&gt;0"),"")</f>
        <v>58.2</v>
      </c>
      <c r="K95" s="12">
        <f ca="1">IFERROR(SUM(Monday!L95,Tuesday!L95,Wednesday!L95,Thursday!L95,Friday!L95,Saturday!L95)/COUNTIF('Entered Daily Stats'!AF94:AK94,"&gt;0"),"")</f>
        <v>53.468333333333327</v>
      </c>
      <c r="L95" s="11"/>
      <c r="M95" s="110">
        <f>IFERROR(AVERAGEIF('Entered Daily Stats'!Y94:AD94,"&gt;0"),"")</f>
        <v>0.11054861111111111</v>
      </c>
      <c r="N95" s="13">
        <f ca="1">IFERROR(SUM(Monday!O95,Tuesday!O95,Wednesday!O95,Thursday!O95,Friday!O95,Saturday!O95)/COUNTIF('Entered Daily Stats'!AF94:AK94,"&gt;0"),"")</f>
        <v>9.0833333333333335E-2</v>
      </c>
      <c r="O95" s="11"/>
      <c r="P95" s="51">
        <f t="shared" ca="1" si="4"/>
        <v>1.1527718386667845</v>
      </c>
      <c r="Q95" s="11"/>
      <c r="R95" s="40">
        <f>IFERROR(SUM('Entered Daily Stats'!AM94:AR94)/B95,0)</f>
        <v>0.2</v>
      </c>
      <c r="S95" s="11"/>
      <c r="T95" s="41">
        <f>SUM('Entered Daily Stats'!AM94:AR94)</f>
        <v>1</v>
      </c>
      <c r="U95" s="11"/>
      <c r="V95" s="19"/>
      <c r="W95" s="11" t="s">
        <v>33</v>
      </c>
      <c r="X95" s="47">
        <v>0.7</v>
      </c>
      <c r="Y95" s="70"/>
    </row>
    <row r="96" spans="1:25" ht="23.4" x14ac:dyDescent="0.3">
      <c r="A96" s="65"/>
      <c r="B96" s="36">
        <f>SUM('Entered Daily Stats'!AF95:AK95)</f>
        <v>5</v>
      </c>
      <c r="C96" s="8"/>
      <c r="D96" s="10" t="str">
        <f>'Entered Daily Stats'!A95</f>
        <v>Enrollment Counclor 5</v>
      </c>
      <c r="E96" s="11"/>
      <c r="F96" s="13">
        <f>IFERROR(AVERAGEIF('Entered Daily Stats'!D95:I95,"&gt;0"),"")</f>
        <v>0.25132870370370369</v>
      </c>
      <c r="G96" s="16"/>
      <c r="H96" s="12">
        <f>IFERROR(AVERAGEIF('Entered Daily Stats'!K95:P95,"&gt;0"),"")</f>
        <v>6</v>
      </c>
      <c r="I96" s="11"/>
      <c r="J96" s="107">
        <f>IFERROR(AVERAGEIF('Entered Daily Stats'!R95:W95,"&gt;0"),"")</f>
        <v>39</v>
      </c>
      <c r="K96" s="12">
        <f ca="1">IFERROR(SUM(Monday!L96,Tuesday!L96,Wednesday!L96,Thursday!L96,Friday!L96,Saturday!L96)/COUNTIF('Entered Daily Stats'!AF95:AK95,"&gt;0"),"")</f>
        <v>47.672777777777782</v>
      </c>
      <c r="L96" s="11"/>
      <c r="M96" s="110">
        <f>IFERROR(AVERAGEIF('Entered Daily Stats'!Y95:AD95,"&gt;0"),"")</f>
        <v>0.13469675925925925</v>
      </c>
      <c r="N96" s="13">
        <f ca="1">IFERROR(SUM(Monday!O96,Tuesday!O96,Wednesday!O96,Thursday!O96,Friday!O96,Saturday!O96)/COUNTIF('Entered Daily Stats'!AF95:AK95,"&gt;0"),"")</f>
        <v>0.16916666666666669</v>
      </c>
      <c r="O96" s="11"/>
      <c r="P96" s="51">
        <f t="shared" ca="1" si="4"/>
        <v>0.80715696853531738</v>
      </c>
      <c r="Q96" s="11"/>
      <c r="R96" s="40">
        <f>IFERROR(SUM('Entered Daily Stats'!AM95:AR95)/B96,0)</f>
        <v>1.6</v>
      </c>
      <c r="S96" s="11"/>
      <c r="T96" s="41">
        <f>SUM('Entered Daily Stats'!AM95:AR95)</f>
        <v>8</v>
      </c>
      <c r="U96" s="11"/>
      <c r="V96" s="20"/>
      <c r="W96" s="11" t="s">
        <v>33</v>
      </c>
      <c r="X96" s="47">
        <v>0.5</v>
      </c>
      <c r="Y96" s="70"/>
    </row>
    <row r="97" spans="1:25" ht="23.4" x14ac:dyDescent="0.3">
      <c r="A97" s="65"/>
      <c r="B97" s="36">
        <f>SUM('Entered Daily Stats'!AF96:AK96)</f>
        <v>5</v>
      </c>
      <c r="C97" s="8"/>
      <c r="D97" s="10" t="str">
        <f>'Entered Daily Stats'!A96</f>
        <v>Enrollment Counclor 6</v>
      </c>
      <c r="E97" s="11"/>
      <c r="F97" s="13">
        <f>IFERROR(AVERAGEIF('Entered Daily Stats'!D96:I96,"&gt;0"),"")</f>
        <v>0.24765740740740738</v>
      </c>
      <c r="G97" s="16"/>
      <c r="H97" s="12">
        <f>IFERROR(AVERAGEIF('Entered Daily Stats'!K96:P96,"&gt;0"),"")</f>
        <v>5.8</v>
      </c>
      <c r="I97" s="11"/>
      <c r="J97" s="107">
        <f>IFERROR(AVERAGEIF('Entered Daily Stats'!R96:W96,"&gt;0"),"")</f>
        <v>39.6</v>
      </c>
      <c r="K97" s="12">
        <f ca="1">IFERROR(SUM(Monday!L97,Tuesday!L97,Wednesday!L97,Thursday!L97,Friday!L97,Saturday!L97)/COUNTIF('Entered Daily Stats'!AF96:AK96,"&gt;0"),"")</f>
        <v>46.959999999999994</v>
      </c>
      <c r="L97" s="11"/>
      <c r="M97" s="110">
        <f>IFERROR(AVERAGEIF('Entered Daily Stats'!Y96:AD96,"&gt;0"),"")</f>
        <v>0.13766666666666666</v>
      </c>
      <c r="N97" s="13">
        <f ca="1">IFERROR(SUM(Monday!O97,Tuesday!O97,Wednesday!O97,Thursday!O97,Friday!O97,Saturday!O97)/COUNTIF('Entered Daily Stats'!AF96:AK96,"&gt;0"),"")</f>
        <v>0.16833333333333333</v>
      </c>
      <c r="O97" s="11"/>
      <c r="P97" s="51">
        <f t="shared" ca="1" si="4"/>
        <v>0.83054632550137475</v>
      </c>
      <c r="Q97" s="11"/>
      <c r="R97" s="40">
        <f>IFERROR(SUM('Entered Daily Stats'!AM96:AR96)/B97,0)</f>
        <v>0.4</v>
      </c>
      <c r="S97" s="11"/>
      <c r="T97" s="41">
        <f>SUM('Entered Daily Stats'!AM96:AR96)</f>
        <v>2</v>
      </c>
      <c r="U97" s="11"/>
      <c r="V97" s="21"/>
      <c r="W97" s="11" t="s">
        <v>33</v>
      </c>
      <c r="X97" s="47">
        <v>0.3</v>
      </c>
      <c r="Y97" s="70"/>
    </row>
    <row r="98" spans="1:25" ht="23.4" x14ac:dyDescent="0.3">
      <c r="A98" s="65"/>
      <c r="B98" s="36">
        <f>SUM('Entered Daily Stats'!AF97:AK97)</f>
        <v>5</v>
      </c>
      <c r="C98" s="8"/>
      <c r="D98" s="10" t="str">
        <f>'Entered Daily Stats'!A97</f>
        <v>Enrollment Counclor 7</v>
      </c>
      <c r="E98" s="11"/>
      <c r="F98" s="13">
        <f>IFERROR(AVERAGEIF('Entered Daily Stats'!D97:I97,"&gt;0"),"")</f>
        <v>0.18657638888888889</v>
      </c>
      <c r="G98" s="16"/>
      <c r="H98" s="12">
        <f>IFERROR(AVERAGEIF('Entered Daily Stats'!K97:P97,"&gt;0"),"")</f>
        <v>5.6</v>
      </c>
      <c r="I98" s="11"/>
      <c r="J98" s="107">
        <f>IFERROR(AVERAGEIF('Entered Daily Stats'!R97:W97,"&gt;0"),"")</f>
        <v>29.6</v>
      </c>
      <c r="K98" s="12">
        <f ca="1">IFERROR(SUM(Monday!L98,Tuesday!L98,Wednesday!L98,Thursday!L98,Friday!L98,Saturday!L98)/COUNTIF('Entered Daily Stats'!AF97:AK97,"&gt;0"),"")</f>
        <v>64.131666666666661</v>
      </c>
      <c r="L98" s="11"/>
      <c r="M98" s="110">
        <f>IFERROR(AVERAGEIF('Entered Daily Stats'!Y97:AD97,"&gt;0"),"")</f>
        <v>4.8025462962962964E-2</v>
      </c>
      <c r="N98" s="13">
        <f ca="1">IFERROR(SUM(Monday!O98,Tuesday!O98,Wednesday!O98,Thursday!O98,Friday!O98,Saturday!O98)/COUNTIF('Entered Daily Stats'!AF97:AK97,"&gt;0"),"")</f>
        <v>0.19666666666666668</v>
      </c>
      <c r="O98" s="11"/>
      <c r="P98" s="51">
        <f t="shared" ca="1" si="4"/>
        <v>0.3528738626980677</v>
      </c>
      <c r="Q98" s="11"/>
      <c r="R98" s="40">
        <f>IFERROR(SUM('Entered Daily Stats'!AM97:AR97)/B98,0)</f>
        <v>0</v>
      </c>
      <c r="S98" s="11"/>
      <c r="T98" s="41">
        <f>SUM('Entered Daily Stats'!AM97:AR97)</f>
        <v>0</v>
      </c>
      <c r="U98" s="11"/>
      <c r="V98" s="8"/>
      <c r="W98" s="8"/>
      <c r="X98" s="8"/>
      <c r="Y98" s="70"/>
    </row>
    <row r="99" spans="1:25" ht="23.4" x14ac:dyDescent="0.3">
      <c r="A99" s="65"/>
      <c r="B99" s="36">
        <f>SUM('Entered Daily Stats'!AF98:AK98)</f>
        <v>5</v>
      </c>
      <c r="C99" s="8"/>
      <c r="D99" s="10" t="str">
        <f>'Entered Daily Stats'!A98</f>
        <v>Enrollment Counclor 8</v>
      </c>
      <c r="E99" s="11"/>
      <c r="F99" s="13">
        <f>IFERROR(AVERAGEIF('Entered Daily Stats'!D98:I98,"&gt;0"),"")</f>
        <v>0.2623125</v>
      </c>
      <c r="G99" s="16"/>
      <c r="H99" s="12">
        <f>IFERROR(AVERAGEIF('Entered Daily Stats'!K98:P98,"&gt;0"),"")</f>
        <v>7.8</v>
      </c>
      <c r="I99" s="11"/>
      <c r="J99" s="107">
        <f>IFERROR(AVERAGEIF('Entered Daily Stats'!R98:W98,"&gt;0"),"")</f>
        <v>31.4</v>
      </c>
      <c r="K99" s="12">
        <f ca="1">IFERROR(SUM(Monday!L99,Tuesday!L99,Wednesday!L99,Thursday!L99,Friday!L99,Saturday!L99)/COUNTIF('Entered Daily Stats'!AF98:AK98,"&gt;0"),"")</f>
        <v>57.913333333333334</v>
      </c>
      <c r="L99" s="11"/>
      <c r="M99" s="110">
        <f>IFERROR(AVERAGEIF('Entered Daily Stats'!Y98:AD98,"&gt;0"),"")</f>
        <v>9.2027777777777778E-2</v>
      </c>
      <c r="N99" s="13">
        <f ca="1">IFERROR(SUM(Monday!O99,Tuesday!O99,Wednesday!O99,Thursday!O99,Friday!O99,Saturday!O99)/COUNTIF('Entered Daily Stats'!AF98:AK98,"&gt;0"),"")</f>
        <v>0.19416666666666668</v>
      </c>
      <c r="O99" s="11"/>
      <c r="P99" s="51">
        <f t="shared" ca="1" si="4"/>
        <v>0.50807614126843048</v>
      </c>
      <c r="Q99" s="11"/>
      <c r="R99" s="40">
        <f>IFERROR(SUM('Entered Daily Stats'!AM98:AR98)/B99,0)</f>
        <v>2</v>
      </c>
      <c r="S99" s="11"/>
      <c r="T99" s="41">
        <f>SUM('Entered Daily Stats'!AM98:AR98)</f>
        <v>10</v>
      </c>
      <c r="U99" s="11"/>
      <c r="V99" s="138"/>
      <c r="W99" s="138"/>
      <c r="X99" s="138"/>
      <c r="Y99" s="70"/>
    </row>
    <row r="100" spans="1:25" ht="23.4" customHeight="1" x14ac:dyDescent="0.3">
      <c r="A100" s="65"/>
      <c r="B100" s="36">
        <f>SUM('Entered Daily Stats'!AF99:AK99)</f>
        <v>5</v>
      </c>
      <c r="C100" s="8"/>
      <c r="D100" s="10" t="str">
        <f>'Entered Daily Stats'!A99</f>
        <v>Enrollment Counclor 9</v>
      </c>
      <c r="E100" s="11"/>
      <c r="F100" s="13">
        <f>IFERROR(AVERAGEIF('Entered Daily Stats'!D99:I99,"&gt;0"),"")</f>
        <v>0.28578935185185184</v>
      </c>
      <c r="G100" s="16"/>
      <c r="H100" s="12">
        <f>IFERROR(AVERAGEIF('Entered Daily Stats'!K99:P99,"&gt;0"),"")</f>
        <v>5.8</v>
      </c>
      <c r="I100" s="11"/>
      <c r="J100" s="107">
        <f>IFERROR(AVERAGEIF('Entered Daily Stats'!R99:W99,"&gt;0"),"")</f>
        <v>56.6</v>
      </c>
      <c r="K100" s="12">
        <f ca="1">IFERROR(SUM(Monday!L100,Tuesday!L100,Wednesday!L100,Thursday!L100,Friday!L100,Saturday!L100)/COUNTIF('Entered Daily Stats'!AF99:AK99,"&gt;0"),"")</f>
        <v>46.315555555555548</v>
      </c>
      <c r="L100" s="11"/>
      <c r="M100" s="110">
        <f>IFERROR(AVERAGEIF('Entered Daily Stats'!Y99:AD99,"&gt;0"),"")</f>
        <v>0.14035185185185187</v>
      </c>
      <c r="N100" s="13">
        <f ca="1">IFERROR(SUM(Monday!O100,Tuesday!O100,Wednesday!O100,Thursday!O100,Friday!O100,Saturday!O100)/COUNTIF('Entered Daily Stats'!AF99:AK99,"&gt;0"),"")</f>
        <v>9.7500000000000003E-2</v>
      </c>
      <c r="O100" s="11"/>
      <c r="P100" s="51">
        <f t="shared" ca="1" si="4"/>
        <v>1.3307788996814365</v>
      </c>
      <c r="Q100" s="11"/>
      <c r="R100" s="40">
        <f>IFERROR(SUM('Entered Daily Stats'!AM99:AR99)/B100,0)</f>
        <v>2</v>
      </c>
      <c r="S100" s="11"/>
      <c r="T100" s="41">
        <f>SUM('Entered Daily Stats'!AM99:AR99)</f>
        <v>10</v>
      </c>
      <c r="U100" s="11"/>
      <c r="V100" s="142"/>
      <c r="W100" s="142"/>
      <c r="X100" s="142"/>
      <c r="Y100" s="70"/>
    </row>
    <row r="101" spans="1:25" ht="23.4" customHeight="1" x14ac:dyDescent="0.3">
      <c r="A101" s="65"/>
      <c r="B101" s="36">
        <f>SUM('Entered Daily Stats'!AF100:AK100)</f>
        <v>5</v>
      </c>
      <c r="C101" s="8"/>
      <c r="D101" s="10" t="str">
        <f>'Entered Daily Stats'!A100</f>
        <v>Enrollment Counclor 10</v>
      </c>
      <c r="E101" s="11"/>
      <c r="F101" s="13">
        <f>IFERROR(AVERAGEIF('Entered Daily Stats'!D100:I100,"&gt;0"),"")</f>
        <v>0.15387500000000001</v>
      </c>
      <c r="G101" s="16"/>
      <c r="H101" s="12">
        <f>IFERROR(AVERAGEIF('Entered Daily Stats'!K100:P100,"&gt;0"),"")</f>
        <v>3.2</v>
      </c>
      <c r="I101" s="11"/>
      <c r="J101" s="107">
        <f>IFERROR(AVERAGEIF('Entered Daily Stats'!R100:W100,"&gt;0"),"")</f>
        <v>23.8</v>
      </c>
      <c r="K101" s="12">
        <f ca="1">IFERROR(SUM(Monday!L101,Tuesday!L101,Wednesday!L101,Thursday!L101,Friday!L101,Saturday!L101)/COUNTIF('Entered Daily Stats'!AF100:AK100,"&gt;0"),"")</f>
        <v>62.93944444444444</v>
      </c>
      <c r="L101" s="11"/>
      <c r="M101" s="110">
        <f>IFERROR(AVERAGEIF('Entered Daily Stats'!Y100:AD100,"&gt;0"),"")</f>
        <v>6.1388888888888896E-2</v>
      </c>
      <c r="N101" s="13">
        <f ca="1">IFERROR(SUM(Monday!O101,Tuesday!O101,Wednesday!O101,Thursday!O101,Friday!O101,Saturday!O101)/COUNTIF('Entered Daily Stats'!AF100:AK100,"&gt;0"),"")</f>
        <v>0.20499999999999999</v>
      </c>
      <c r="O101" s="11"/>
      <c r="P101" s="51">
        <f t="shared" ca="1" si="4"/>
        <v>0.33879962072872805</v>
      </c>
      <c r="Q101" s="11"/>
      <c r="R101" s="40">
        <f>IFERROR(SUM('Entered Daily Stats'!AM100:AR100)/B101,0)</f>
        <v>0.6</v>
      </c>
      <c r="S101" s="11"/>
      <c r="T101" s="41">
        <f>SUM('Entered Daily Stats'!AM100:AR100)</f>
        <v>3</v>
      </c>
      <c r="U101" s="11"/>
      <c r="V101" s="142"/>
      <c r="W101" s="142"/>
      <c r="X101" s="142"/>
      <c r="Y101" s="70"/>
    </row>
    <row r="102" spans="1:25" s="37" customFormat="1" ht="23.4" x14ac:dyDescent="0.3">
      <c r="A102" s="65"/>
      <c r="B102" s="36">
        <f>SUM('Entered Daily Stats'!AF101:AK101)</f>
        <v>2</v>
      </c>
      <c r="C102" s="8"/>
      <c r="D102" s="10" t="str">
        <f>'Entered Daily Stats'!A101</f>
        <v>Enrollment Counclor 11</v>
      </c>
      <c r="E102" s="11"/>
      <c r="F102" s="13">
        <f>IFERROR(AVERAGEIF('Entered Daily Stats'!D101:I101,"&gt;0"),"")</f>
        <v>0.22858796296296297</v>
      </c>
      <c r="G102" s="16"/>
      <c r="H102" s="12">
        <f>IFERROR(AVERAGEIF('Entered Daily Stats'!K101:P101,"&gt;0"),"")</f>
        <v>8.5</v>
      </c>
      <c r="I102" s="11"/>
      <c r="J102" s="107">
        <f>IFERROR(AVERAGEIF('Entered Daily Stats'!R101:W101,"&gt;0"),"")</f>
        <v>29.5</v>
      </c>
      <c r="K102" s="12">
        <f ca="1">IFERROR(SUM(Monday!L102,Tuesday!L102,Wednesday!L102,Thursday!L102,Friday!L102,Saturday!L102)/COUNTIF('Entered Daily Stats'!AF101:AK101,"&gt;0"),"")</f>
        <v>59.169444444444437</v>
      </c>
      <c r="L102" s="11"/>
      <c r="M102" s="110">
        <f>IFERROR(AVERAGEIF('Entered Daily Stats'!Y101:AD101,"&gt;0"),"")</f>
        <v>8.6793981481481486E-2</v>
      </c>
      <c r="N102" s="13">
        <f ca="1">IFERROR(SUM(Monday!O102,Tuesday!O102,Wednesday!O102,Thursday!O102,Friday!O102,Saturday!O102)/COUNTIF('Entered Daily Stats'!AF101:AK101,"&gt;0"),"")</f>
        <v>0.20208333333333334</v>
      </c>
      <c r="O102" s="11"/>
      <c r="P102" s="51">
        <f t="shared" ca="1" si="4"/>
        <v>0.46403206658846619</v>
      </c>
      <c r="Q102" s="11"/>
      <c r="R102" s="40">
        <f>IFERROR(SUM('Entered Daily Stats'!AM101:AR101)/B102,0)</f>
        <v>0</v>
      </c>
      <c r="S102" s="11"/>
      <c r="T102" s="41">
        <f>SUM('Entered Daily Stats'!AM101:AR101)</f>
        <v>0</v>
      </c>
      <c r="U102" s="11"/>
      <c r="V102" s="71"/>
      <c r="W102" s="71"/>
      <c r="X102" s="71"/>
      <c r="Y102" s="70"/>
    </row>
    <row r="103" spans="1:25" s="37" customFormat="1" ht="23.4" x14ac:dyDescent="0.3">
      <c r="A103" s="65"/>
      <c r="B103" s="36">
        <f>SUM('Entered Daily Stats'!AF102:AK102)</f>
        <v>4.75</v>
      </c>
      <c r="C103" s="8"/>
      <c r="D103" s="10" t="str">
        <f>'Entered Daily Stats'!A102</f>
        <v>Enrollment Counclor 12</v>
      </c>
      <c r="E103" s="11"/>
      <c r="F103" s="13">
        <f>IFERROR(AVERAGEIF('Entered Daily Stats'!D102:I102,"&gt;0"),"")</f>
        <v>0.19792361111111109</v>
      </c>
      <c r="G103" s="16"/>
      <c r="H103" s="12">
        <f>IFERROR(AVERAGEIF('Entered Daily Stats'!K102:P102,"&gt;0"),"")</f>
        <v>5.8</v>
      </c>
      <c r="I103" s="11"/>
      <c r="J103" s="107">
        <f>IFERROR(AVERAGEIF('Entered Daily Stats'!R102:W102,"&gt;0"),"")</f>
        <v>25.4</v>
      </c>
      <c r="K103" s="12">
        <f ca="1">IFERROR(SUM(Monday!L103,Tuesday!L103,Wednesday!L103,Thursday!L103,Friday!L103,Saturday!L103)/COUNTIF('Entered Daily Stats'!AF102:AK102,"&gt;0"),"")</f>
        <v>51.933888888888887</v>
      </c>
      <c r="L103" s="11"/>
      <c r="M103" s="110">
        <f>IFERROR(AVERAGEIF('Entered Daily Stats'!Y102:AD102,"&gt;0"),"")</f>
        <v>0.10234953703703704</v>
      </c>
      <c r="N103" s="13">
        <f ca="1">IFERROR(SUM(Monday!O103,Tuesday!O103,Wednesday!O103,Thursday!O103,Friday!O103,Saturday!O103)/COUNTIF('Entered Daily Stats'!AF102:AK102,"&gt;0"),"")</f>
        <v>0.18791666666666668</v>
      </c>
      <c r="O103" s="11"/>
      <c r="P103" s="51">
        <f t="shared" ca="1" si="4"/>
        <v>0.51686859938435648</v>
      </c>
      <c r="Q103" s="11"/>
      <c r="R103" s="40">
        <f>IFERROR(SUM('Entered Daily Stats'!AM102:AR102)/B103,0)</f>
        <v>0.84210526315789469</v>
      </c>
      <c r="S103" s="11"/>
      <c r="T103" s="41">
        <f>SUM('Entered Daily Stats'!AM102:AR102)</f>
        <v>4</v>
      </c>
      <c r="U103" s="11"/>
      <c r="V103" s="138"/>
      <c r="W103" s="138"/>
      <c r="X103" s="138"/>
      <c r="Y103" s="143"/>
    </row>
    <row r="104" spans="1:25" s="37" customFormat="1" ht="23.4" x14ac:dyDescent="0.3">
      <c r="A104" s="65"/>
      <c r="B104" s="36">
        <f>SUM('Entered Daily Stats'!AF103:AK103)</f>
        <v>3</v>
      </c>
      <c r="C104" s="8"/>
      <c r="D104" s="10" t="str">
        <f>'Entered Daily Stats'!A103</f>
        <v>Enrollment Counclor 13</v>
      </c>
      <c r="E104" s="11"/>
      <c r="F104" s="13">
        <f>IFERROR(AVERAGEIF('Entered Daily Stats'!D103:I103,"&gt;0"),"")</f>
        <v>0.20842978395061729</v>
      </c>
      <c r="G104" s="16"/>
      <c r="H104" s="12">
        <f>IFERROR(AVERAGEIF('Entered Daily Stats'!K103:P103,"&gt;0"),"")</f>
        <v>5</v>
      </c>
      <c r="I104" s="11"/>
      <c r="J104" s="107">
        <f>IFERROR(AVERAGEIF('Entered Daily Stats'!R103:W103,"&gt;0"),"")</f>
        <v>30.333333333333332</v>
      </c>
      <c r="K104" s="12">
        <f ca="1">IFERROR(SUM(Monday!L104,Tuesday!L104,Wednesday!L104,Thursday!L104,Friday!L104,Saturday!L104)/COUNTIF('Entered Daily Stats'!AF103:AK103,"&gt;0"),"")</f>
        <v>62.758333333333333</v>
      </c>
      <c r="L104" s="11"/>
      <c r="M104" s="110">
        <f>IFERROR(AVERAGEIF('Entered Daily Stats'!Y103:AD103,"&gt;0"),"")</f>
        <v>6.6535493827160494E-2</v>
      </c>
      <c r="N104" s="13">
        <f ca="1">IFERROR(SUM(Monday!O104,Tuesday!O104,Wednesday!O104,Thursday!O104,Friday!O104,Saturday!O104)/COUNTIF('Entered Daily Stats'!AF103:AK103,"&gt;0"),"")</f>
        <v>0.19722222222222222</v>
      </c>
      <c r="O104" s="11"/>
      <c r="P104" s="51">
        <f t="shared" ca="1" si="4"/>
        <v>0.41034930685041215</v>
      </c>
      <c r="Q104" s="47"/>
      <c r="R104" s="40">
        <f>IFERROR(SUM('Entered Daily Stats'!AM103:AR103)/B104,0)</f>
        <v>0.66666666666666663</v>
      </c>
      <c r="S104" s="47"/>
      <c r="T104" s="41">
        <f>SUM('Entered Daily Stats'!AM103:AR103)</f>
        <v>2</v>
      </c>
      <c r="U104" s="47"/>
      <c r="V104" s="138"/>
      <c r="W104" s="138"/>
      <c r="X104" s="138"/>
      <c r="Y104" s="143"/>
    </row>
    <row r="105" spans="1:25" s="37" customFormat="1" ht="23.4" x14ac:dyDescent="0.3">
      <c r="A105" s="65"/>
      <c r="B105" s="36">
        <f>SUM('Entered Daily Stats'!AF104:AK104)</f>
        <v>0</v>
      </c>
      <c r="C105" s="8"/>
      <c r="D105" s="10">
        <f>'Entered Daily Stats'!A104</f>
        <v>0</v>
      </c>
      <c r="E105" s="23"/>
      <c r="F105" s="13" t="str">
        <f>IFERROR(AVERAGEIF('Entered Daily Stats'!D104:I104,"&gt;0"),"")</f>
        <v/>
      </c>
      <c r="G105" s="11"/>
      <c r="H105" s="12" t="str">
        <f>IFERROR(AVERAGEIF('Entered Daily Stats'!K104:P104,"&gt;0"),"")</f>
        <v/>
      </c>
      <c r="I105" s="11"/>
      <c r="J105" s="107" t="str">
        <f>IFERROR(AVERAGEIF('Entered Daily Stats'!R104:W104,"&gt;0"),"")</f>
        <v/>
      </c>
      <c r="K105" s="12" t="str">
        <f ca="1">IFERROR(SUM(Monday!L105,Tuesday!L105,Wednesday!L105,Thursday!L105,Friday!L105,Saturday!L105)/COUNTIF('Entered Daily Stats'!AF104:AK104,"&gt;0"),"")</f>
        <v/>
      </c>
      <c r="L105" s="11"/>
      <c r="M105" s="110" t="str">
        <f>IFERROR(AVERAGEIF('Entered Daily Stats'!Y104:AD104,"&gt;0"),"")</f>
        <v/>
      </c>
      <c r="N105" s="13" t="str">
        <f ca="1">IFERROR(SUM(Monday!O105,Tuesday!O105,Wednesday!O105,Thursday!O105,Friday!O105,Saturday!O105)/COUNTIF('Entered Daily Stats'!AF104:AK104,"&gt;0"),"")</f>
        <v/>
      </c>
      <c r="O105" s="11"/>
      <c r="P105" s="51" t="str">
        <f t="shared" si="4"/>
        <v/>
      </c>
      <c r="Q105" s="11"/>
      <c r="R105" s="40">
        <f>IFERROR(SUM('Entered Daily Stats'!AM104:AR104)/B105,0)</f>
        <v>0</v>
      </c>
      <c r="S105" s="11"/>
      <c r="T105" s="41">
        <f>SUM('Entered Daily Stats'!AM104:AR104)</f>
        <v>0</v>
      </c>
      <c r="U105" s="11"/>
      <c r="V105" s="138"/>
      <c r="W105" s="138"/>
      <c r="X105" s="138"/>
      <c r="Y105" s="143"/>
    </row>
    <row r="106" spans="1:25" s="37" customFormat="1" ht="23.4" x14ac:dyDescent="0.3">
      <c r="A106" s="65"/>
      <c r="B106" s="36">
        <f>SUM('Entered Daily Stats'!AF105:AK105)</f>
        <v>0</v>
      </c>
      <c r="C106" s="8"/>
      <c r="D106" s="10">
        <f>'Entered Daily Stats'!A105</f>
        <v>0</v>
      </c>
      <c r="E106" s="11"/>
      <c r="F106" s="13" t="str">
        <f>IFERROR(AVERAGEIF('Entered Daily Stats'!D105:I105,"&gt;0"),"")</f>
        <v/>
      </c>
      <c r="G106" s="16"/>
      <c r="H106" s="12" t="str">
        <f>IFERROR(AVERAGEIF('Entered Daily Stats'!K105:P105,"&gt;0"),"")</f>
        <v/>
      </c>
      <c r="I106" s="11"/>
      <c r="J106" s="107" t="str">
        <f>IFERROR(AVERAGEIF('Entered Daily Stats'!R105:W105,"&gt;0"),"")</f>
        <v/>
      </c>
      <c r="K106" s="12" t="str">
        <f ca="1">IFERROR(SUM(Monday!L106,Tuesday!L106,Wednesday!L106,Thursday!L106,Friday!L106,Saturday!L106)/COUNTIF('Entered Daily Stats'!AF105:AK105,"&gt;0"),"")</f>
        <v/>
      </c>
      <c r="L106" s="11"/>
      <c r="M106" s="110" t="str">
        <f>IFERROR(AVERAGEIF('Entered Daily Stats'!Y105:AD105,"&gt;0"),"")</f>
        <v/>
      </c>
      <c r="N106" s="13" t="str">
        <f ca="1">IFERROR(SUM(Monday!O106,Tuesday!O106,Wednesday!O106,Thursday!O106,Friday!O106,Saturday!O106)/COUNTIF('Entered Daily Stats'!AF105:AK105,"&gt;0"),"")</f>
        <v/>
      </c>
      <c r="O106" s="11"/>
      <c r="P106" s="51" t="str">
        <f t="shared" si="4"/>
        <v/>
      </c>
      <c r="Q106" s="11"/>
      <c r="R106" s="40">
        <f>IFERROR(SUM('Entered Daily Stats'!AM105:AR105)/B106,0)</f>
        <v>0</v>
      </c>
      <c r="S106" s="11"/>
      <c r="T106" s="41">
        <f>SUM('Entered Daily Stats'!AM105:AR105)</f>
        <v>0</v>
      </c>
      <c r="U106" s="11"/>
      <c r="V106" s="138"/>
      <c r="W106" s="138"/>
      <c r="X106" s="138"/>
      <c r="Y106" s="143"/>
    </row>
    <row r="107" spans="1:25" ht="23.4" x14ac:dyDescent="0.3">
      <c r="A107" s="65"/>
      <c r="B107" s="36">
        <f>SUM('Entered Daily Stats'!AF106:AK106)</f>
        <v>0</v>
      </c>
      <c r="C107" s="8"/>
      <c r="D107" s="10">
        <f>'Entered Daily Stats'!A106</f>
        <v>0</v>
      </c>
      <c r="E107" s="11"/>
      <c r="F107" s="13" t="str">
        <f>IFERROR(AVERAGEIF('Entered Daily Stats'!D106:I106,"&gt;0"),"")</f>
        <v/>
      </c>
      <c r="G107" s="16"/>
      <c r="H107" s="12" t="str">
        <f>IFERROR(AVERAGEIF('Entered Daily Stats'!K106:P106,"&gt;0"),"")</f>
        <v/>
      </c>
      <c r="I107" s="11"/>
      <c r="J107" s="107" t="str">
        <f>IFERROR(AVERAGEIF('Entered Daily Stats'!R106:W106,"&gt;0"),"")</f>
        <v/>
      </c>
      <c r="K107" s="12" t="str">
        <f ca="1">IFERROR(SUM(Monday!L107,Tuesday!L107,Wednesday!L107,Thursday!L107,Friday!L107,Saturday!L107)/COUNTIF('Entered Daily Stats'!AF106:AK106,"&gt;0"),"")</f>
        <v/>
      </c>
      <c r="L107" s="11"/>
      <c r="M107" s="110" t="str">
        <f>IFERROR(AVERAGEIF('Entered Daily Stats'!Y106:AD106,"&gt;0"),"")</f>
        <v/>
      </c>
      <c r="N107" s="13" t="str">
        <f ca="1">IFERROR(SUM(Monday!O107,Tuesday!O107,Wednesday!O107,Thursday!O107,Friday!O107,Saturday!O107)/COUNTIF('Entered Daily Stats'!AF106:AK106,"&gt;0"),"")</f>
        <v/>
      </c>
      <c r="O107" s="11"/>
      <c r="P107" s="51" t="str">
        <f t="shared" si="4"/>
        <v/>
      </c>
      <c r="Q107" s="11"/>
      <c r="R107" s="40">
        <f>IFERROR(SUM('Entered Daily Stats'!AM106:AR106)/B107,0)</f>
        <v>0</v>
      </c>
      <c r="S107" s="11"/>
      <c r="T107" s="41">
        <f>SUM('Entered Daily Stats'!AM106:AR106)</f>
        <v>0</v>
      </c>
      <c r="U107" s="11"/>
      <c r="V107" s="71"/>
      <c r="W107" s="71"/>
      <c r="X107" s="71"/>
      <c r="Y107" s="70"/>
    </row>
    <row r="108" spans="1:25" ht="23.4" x14ac:dyDescent="0.3">
      <c r="A108" s="65"/>
      <c r="B108" s="36">
        <f>SUM('Entered Daily Stats'!AF107:AK107)</f>
        <v>0</v>
      </c>
      <c r="C108" s="8"/>
      <c r="D108" s="10">
        <f>'Entered Daily Stats'!A107</f>
        <v>0</v>
      </c>
      <c r="E108" s="11"/>
      <c r="F108" s="13" t="str">
        <f>IFERROR(AVERAGEIF('Entered Daily Stats'!D107:I107,"&gt;0"),"")</f>
        <v/>
      </c>
      <c r="G108" s="16"/>
      <c r="H108" s="12" t="str">
        <f>IFERROR(AVERAGEIF('Entered Daily Stats'!K107:P107,"&gt;0"),"")</f>
        <v/>
      </c>
      <c r="I108" s="11"/>
      <c r="J108" s="107" t="str">
        <f>IFERROR(AVERAGEIF('Entered Daily Stats'!R107:W107,"&gt;0"),"")</f>
        <v/>
      </c>
      <c r="K108" s="12" t="str">
        <f ca="1">IFERROR(SUM(Monday!L108,Tuesday!L108,Wednesday!L108,Thursday!L108,Friday!L108,Saturday!L108)/COUNTIF('Entered Daily Stats'!AF107:AK107,"&gt;0"),"")</f>
        <v/>
      </c>
      <c r="L108" s="11"/>
      <c r="M108" s="110" t="str">
        <f>IFERROR(AVERAGEIF('Entered Daily Stats'!Y107:AD107,"&gt;0"),"")</f>
        <v/>
      </c>
      <c r="N108" s="13" t="str">
        <f ca="1">IFERROR(SUM(Monday!O108,Tuesday!O108,Wednesday!O108,Thursday!O108,Friday!O108,Saturday!O108)/COUNTIF('Entered Daily Stats'!AF107:AK107,"&gt;0"),"")</f>
        <v/>
      </c>
      <c r="O108" s="11"/>
      <c r="P108" s="51" t="str">
        <f t="shared" si="4"/>
        <v/>
      </c>
      <c r="Q108" s="11"/>
      <c r="R108" s="40">
        <f>IFERROR(SUM('Entered Daily Stats'!AM107:AR107)/B108,0)</f>
        <v>0</v>
      </c>
      <c r="S108" s="11"/>
      <c r="T108" s="41">
        <f>SUM('Entered Daily Stats'!AM107:AR107)</f>
        <v>0</v>
      </c>
      <c r="U108" s="11"/>
      <c r="V108" s="138"/>
      <c r="W108" s="138"/>
      <c r="X108" s="138"/>
      <c r="Y108" s="143"/>
    </row>
    <row r="109" spans="1:25" ht="23.4" x14ac:dyDescent="0.3">
      <c r="A109" s="65"/>
      <c r="B109" s="36">
        <f>SUM('Entered Daily Stats'!AF108:AK108)</f>
        <v>0</v>
      </c>
      <c r="C109" s="8"/>
      <c r="D109" s="10">
        <f>'Entered Daily Stats'!A108</f>
        <v>0</v>
      </c>
      <c r="E109" s="11"/>
      <c r="F109" s="13" t="str">
        <f>IFERROR(AVERAGEIF('Entered Daily Stats'!D108:I108,"&gt;0"),"")</f>
        <v/>
      </c>
      <c r="G109" s="16"/>
      <c r="H109" s="12" t="str">
        <f>IFERROR(AVERAGEIF('Entered Daily Stats'!K108:P108,"&gt;0"),"")</f>
        <v/>
      </c>
      <c r="I109" s="11"/>
      <c r="J109" s="107" t="str">
        <f>IFERROR(AVERAGEIF('Entered Daily Stats'!R108:W108,"&gt;0"),"")</f>
        <v/>
      </c>
      <c r="K109" s="12" t="str">
        <f ca="1">IFERROR(SUM(Monday!L109,Tuesday!L109,Wednesday!L109,Thursday!L109,Friday!L109,Saturday!L109)/COUNTIF('Entered Daily Stats'!AF108:AK108,"&gt;0"),"")</f>
        <v/>
      </c>
      <c r="L109" s="11"/>
      <c r="M109" s="110" t="str">
        <f>IFERROR(AVERAGEIF('Entered Daily Stats'!Y108:AD108,"&gt;0"),"")</f>
        <v/>
      </c>
      <c r="N109" s="13" t="str">
        <f ca="1">IFERROR(SUM(Monday!O109,Tuesday!O109,Wednesday!O109,Thursday!O109,Friday!O109,Saturday!O109)/COUNTIF('Entered Daily Stats'!AF108:AK108,"&gt;0"),"")</f>
        <v/>
      </c>
      <c r="O109" s="11"/>
      <c r="P109" s="51" t="str">
        <f t="shared" si="4"/>
        <v/>
      </c>
      <c r="Q109" s="47"/>
      <c r="R109" s="40">
        <f>IFERROR(SUM('Entered Daily Stats'!AM108:AR108)/B109,0)</f>
        <v>0</v>
      </c>
      <c r="S109" s="47"/>
      <c r="T109" s="41">
        <f>SUM('Entered Daily Stats'!AM108:AR108)</f>
        <v>0</v>
      </c>
      <c r="U109" s="47"/>
      <c r="V109" s="138"/>
      <c r="W109" s="138"/>
      <c r="X109" s="138"/>
      <c r="Y109" s="143"/>
    </row>
    <row r="110" spans="1:25" ht="23.4" x14ac:dyDescent="0.3">
      <c r="A110" s="65"/>
      <c r="B110" s="36">
        <f>SUM('Entered Daily Stats'!AF109:AK109)</f>
        <v>0</v>
      </c>
      <c r="C110" s="8"/>
      <c r="D110" s="10">
        <f>'Entered Daily Stats'!A109</f>
        <v>0</v>
      </c>
      <c r="E110" s="23"/>
      <c r="F110" s="13" t="str">
        <f>IFERROR(AVERAGEIF('Entered Daily Stats'!D109:I109,"&gt;0"),"")</f>
        <v/>
      </c>
      <c r="G110" s="11"/>
      <c r="H110" s="12" t="str">
        <f>IFERROR(AVERAGEIF('Entered Daily Stats'!K109:P109,"&gt;0"),"")</f>
        <v/>
      </c>
      <c r="I110" s="11"/>
      <c r="J110" s="107" t="str">
        <f>IFERROR(AVERAGEIF('Entered Daily Stats'!R109:W109,"&gt;0"),"")</f>
        <v/>
      </c>
      <c r="K110" s="12" t="str">
        <f ca="1">IFERROR(SUM(Monday!L110,Tuesday!L110,Wednesday!L110,Thursday!L110,Friday!L110,Saturday!L110)/COUNTIF('Entered Daily Stats'!AF109:AK109,"&gt;0"),"")</f>
        <v/>
      </c>
      <c r="L110" s="11"/>
      <c r="M110" s="110" t="str">
        <f>IFERROR(AVERAGEIF('Entered Daily Stats'!Y109:AD109,"&gt;0"),"")</f>
        <v/>
      </c>
      <c r="N110" s="13" t="str">
        <f ca="1">IFERROR(SUM(Monday!O110,Tuesday!O110,Wednesday!O110,Thursday!O110,Friday!O110,Saturday!O110)/COUNTIF('Entered Daily Stats'!AF109:AK109,"&gt;0"),"")</f>
        <v/>
      </c>
      <c r="O110" s="11"/>
      <c r="P110" s="51" t="str">
        <f t="shared" si="4"/>
        <v/>
      </c>
      <c r="Q110" s="11"/>
      <c r="R110" s="40">
        <f>IFERROR(SUM('Entered Daily Stats'!AM109:AR109)/B110,0)</f>
        <v>0</v>
      </c>
      <c r="S110" s="11"/>
      <c r="T110" s="41">
        <f>SUM('Entered Daily Stats'!AM109:AR109)</f>
        <v>0</v>
      </c>
      <c r="U110" s="11"/>
      <c r="V110" s="138"/>
      <c r="W110" s="138"/>
      <c r="X110" s="138"/>
      <c r="Y110" s="143"/>
    </row>
    <row r="111" spans="1:25" ht="23.4" x14ac:dyDescent="0.3">
      <c r="A111" s="65"/>
      <c r="B111" s="36">
        <f>SUM('Entered Daily Stats'!AF110:AK110)</f>
        <v>0</v>
      </c>
      <c r="C111" s="8"/>
      <c r="D111" s="10">
        <f>'Entered Daily Stats'!A110</f>
        <v>0</v>
      </c>
      <c r="E111" s="11"/>
      <c r="F111" s="13" t="str">
        <f>IFERROR(AVERAGEIF('Entered Daily Stats'!D110:I110,"&gt;0"),"")</f>
        <v/>
      </c>
      <c r="G111" s="16"/>
      <c r="H111" s="12" t="str">
        <f>IFERROR(AVERAGEIF('Entered Daily Stats'!K110:P110,"&gt;0"),"")</f>
        <v/>
      </c>
      <c r="I111" s="11"/>
      <c r="J111" s="107" t="str">
        <f>IFERROR(AVERAGEIF('Entered Daily Stats'!R110:W110,"&gt;0"),"")</f>
        <v/>
      </c>
      <c r="K111" s="12" t="str">
        <f ca="1">IFERROR(SUM(Monday!L111,Tuesday!L111,Wednesday!L111,Thursday!L111,Friday!L111,Saturday!L111)/COUNTIF('Entered Daily Stats'!AF110:AK110,"&gt;0"),"")</f>
        <v/>
      </c>
      <c r="L111" s="11"/>
      <c r="M111" s="110" t="str">
        <f>IFERROR(AVERAGEIF('Entered Daily Stats'!Y110:AD110,"&gt;0"),"")</f>
        <v/>
      </c>
      <c r="N111" s="13" t="str">
        <f ca="1">IFERROR(SUM(Monday!O111,Tuesday!O111,Wednesday!O111,Thursday!O111,Friday!O111,Saturday!O111)/COUNTIF('Entered Daily Stats'!AF110:AK110,"&gt;0"),"")</f>
        <v/>
      </c>
      <c r="O111" s="11"/>
      <c r="P111" s="51" t="str">
        <f t="shared" si="4"/>
        <v/>
      </c>
      <c r="Q111" s="11"/>
      <c r="R111" s="40">
        <f>IFERROR(SUM('Entered Daily Stats'!AM110:AR110)/B111,0)</f>
        <v>0</v>
      </c>
      <c r="S111" s="11"/>
      <c r="T111" s="41">
        <f>SUM('Entered Daily Stats'!AM110:AR110)</f>
        <v>0</v>
      </c>
      <c r="U111" s="11"/>
      <c r="V111" s="138"/>
      <c r="W111" s="138"/>
      <c r="X111" s="138"/>
      <c r="Y111" s="143"/>
    </row>
    <row r="112" spans="1:25" x14ac:dyDescent="0.3">
      <c r="A112" s="65"/>
      <c r="B112" s="8"/>
      <c r="C112" s="8"/>
      <c r="D112" s="8"/>
      <c r="E112" s="8"/>
      <c r="F112" s="8"/>
      <c r="G112" s="8"/>
      <c r="H112" s="72"/>
      <c r="I112" s="8"/>
      <c r="J112" s="108"/>
      <c r="K112" s="8"/>
      <c r="L112" s="8"/>
      <c r="M112" s="10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64"/>
    </row>
    <row r="113" spans="1:25" ht="25.8" x14ac:dyDescent="0.5">
      <c r="A113" s="73"/>
      <c r="B113" s="74"/>
      <c r="C113" s="8"/>
      <c r="D113" s="123" t="s">
        <v>34</v>
      </c>
      <c r="E113" s="24"/>
      <c r="F113" s="25">
        <f>IFERROR(AVERAGEIF(F92:F111,"&gt;0"),"")</f>
        <v>0.22180794456315292</v>
      </c>
      <c r="G113" s="26"/>
      <c r="H113" s="101">
        <f>IFERROR(AVERAGEIF(H92:H111,"&gt;0"),"")</f>
        <v>5.2038461538461531</v>
      </c>
      <c r="I113" s="75"/>
      <c r="J113" s="109">
        <f>IFERROR(AVERAGEIF(J92:J111,"&gt;0"),"")</f>
        <v>35.256410256410255</v>
      </c>
      <c r="K113" s="28">
        <f ca="1">IFERROR(AVERAGEIF(K92:K111,"&gt;0"),"")</f>
        <v>53.643547008547003</v>
      </c>
      <c r="L113" s="75"/>
      <c r="M113" s="111">
        <f>IFERROR(AVERAGEIF(M92:M111,"&gt;0"),"")</f>
        <v>0.10615034425451095</v>
      </c>
      <c r="N113" s="25">
        <f ca="1">IFERROR(AVERAGEIF(N92:N111,"&gt;0"),"")</f>
        <v>0.17621260683760687</v>
      </c>
      <c r="O113" s="75"/>
      <c r="P113" s="29">
        <f ca="1">IFERROR(AVERAGEIF(P92:P111,"&gt;0"),"")</f>
        <v>0.67316015769405646</v>
      </c>
      <c r="Q113" s="8"/>
      <c r="R113" s="27">
        <f>IFERROR(AVERAGEIF(R92:R111,"&gt;0"),0)</f>
        <v>1.1508771929824559</v>
      </c>
      <c r="S113" s="8"/>
      <c r="T113" s="42">
        <f>SUM(T92:T111)</f>
        <v>56</v>
      </c>
      <c r="U113" s="8"/>
      <c r="V113" s="8"/>
      <c r="W113" s="8"/>
      <c r="X113" s="8"/>
      <c r="Y113" s="64"/>
    </row>
    <row r="114" spans="1:25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8"/>
    </row>
    <row r="116" spans="1:25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V116" s="37"/>
      <c r="W116" s="37"/>
      <c r="X116" s="37"/>
      <c r="Y116" s="37"/>
    </row>
    <row r="117" spans="1:25" ht="14.4" customHeight="1" x14ac:dyDescent="0.3">
      <c r="A117" s="128" t="str">
        <f>'Entered Daily Stats'!A117</f>
        <v>Team Lead 5</v>
      </c>
      <c r="B117" s="129"/>
      <c r="C117" s="129"/>
      <c r="D117" s="129"/>
      <c r="E117" s="53"/>
      <c r="F117" s="129" t="s">
        <v>16</v>
      </c>
      <c r="G117" s="129"/>
      <c r="H117" s="129"/>
      <c r="I117" s="129"/>
      <c r="J117" s="144">
        <v>44130</v>
      </c>
      <c r="K117" s="144"/>
      <c r="L117" s="129" t="s">
        <v>17</v>
      </c>
      <c r="M117" s="129"/>
      <c r="N117" s="146">
        <v>44136</v>
      </c>
      <c r="O117" s="146"/>
      <c r="P117" s="146"/>
      <c r="Q117" s="53"/>
      <c r="R117" s="53"/>
      <c r="S117" s="53"/>
      <c r="T117" s="53"/>
      <c r="U117" s="53"/>
      <c r="V117" s="53"/>
      <c r="W117" s="53"/>
      <c r="X117" s="53"/>
      <c r="Y117" s="63"/>
    </row>
    <row r="118" spans="1:25" ht="14.4" customHeight="1" x14ac:dyDescent="0.3">
      <c r="A118" s="130"/>
      <c r="B118" s="131"/>
      <c r="C118" s="131"/>
      <c r="D118" s="131"/>
      <c r="E118" s="8"/>
      <c r="F118" s="133"/>
      <c r="G118" s="133"/>
      <c r="H118" s="133"/>
      <c r="I118" s="133"/>
      <c r="J118" s="145"/>
      <c r="K118" s="145"/>
      <c r="L118" s="133"/>
      <c r="M118" s="133"/>
      <c r="N118" s="147"/>
      <c r="O118" s="147"/>
      <c r="P118" s="147"/>
      <c r="Q118" s="8"/>
      <c r="R118" s="8"/>
      <c r="S118" s="8"/>
      <c r="T118" s="8"/>
      <c r="U118" s="8"/>
      <c r="V118" s="8"/>
      <c r="W118" s="8"/>
      <c r="X118" s="8"/>
      <c r="Y118" s="64"/>
    </row>
    <row r="119" spans="1:25" ht="21" customHeight="1" x14ac:dyDescent="0.3">
      <c r="A119" s="132"/>
      <c r="B119" s="133"/>
      <c r="C119" s="133"/>
      <c r="D119" s="133"/>
      <c r="E119" s="8"/>
      <c r="F119" s="124" t="s">
        <v>18</v>
      </c>
      <c r="G119" s="123"/>
      <c r="H119" s="124" t="s">
        <v>19</v>
      </c>
      <c r="I119" s="8"/>
      <c r="J119" s="140" t="s">
        <v>20</v>
      </c>
      <c r="K119" s="140"/>
      <c r="L119" s="8"/>
      <c r="M119" s="126" t="s">
        <v>21</v>
      </c>
      <c r="N119" s="126"/>
      <c r="O119" s="8"/>
      <c r="P119" s="8"/>
      <c r="Q119" s="8"/>
      <c r="R119" s="140" t="s">
        <v>22</v>
      </c>
      <c r="S119" s="140"/>
      <c r="T119" s="140"/>
      <c r="U119" s="22"/>
      <c r="V119" s="8"/>
      <c r="W119" s="8"/>
      <c r="X119" s="8"/>
      <c r="Y119" s="64"/>
    </row>
    <row r="120" spans="1:25" ht="54" x14ac:dyDescent="0.3">
      <c r="A120" s="65"/>
      <c r="B120" s="66" t="s">
        <v>23</v>
      </c>
      <c r="C120" s="56"/>
      <c r="D120" s="67" t="s">
        <v>24</v>
      </c>
      <c r="E120" s="68"/>
      <c r="F120" s="56"/>
      <c r="G120" s="56"/>
      <c r="H120" s="56"/>
      <c r="I120" s="8"/>
      <c r="J120" s="56"/>
      <c r="K120" s="9" t="s">
        <v>25</v>
      </c>
      <c r="L120" s="69"/>
      <c r="M120" s="56"/>
      <c r="N120" s="9" t="s">
        <v>26</v>
      </c>
      <c r="O120" s="8"/>
      <c r="P120" s="9" t="s">
        <v>27</v>
      </c>
      <c r="Q120" s="8"/>
      <c r="R120" s="66" t="s">
        <v>28</v>
      </c>
      <c r="S120" s="8"/>
      <c r="T120" s="66" t="s">
        <v>29</v>
      </c>
      <c r="U120" s="8"/>
      <c r="V120" s="138" t="s">
        <v>30</v>
      </c>
      <c r="W120" s="138"/>
      <c r="X120" s="138"/>
      <c r="Y120" s="70"/>
    </row>
    <row r="121" spans="1:25" ht="23.4" x14ac:dyDescent="0.3">
      <c r="A121" s="65"/>
      <c r="B121" s="36">
        <f>SUM('Entered Daily Stats'!AF120:AK120)</f>
        <v>2</v>
      </c>
      <c r="C121" s="8"/>
      <c r="D121" s="10" t="str">
        <f>'Entered Daily Stats'!A120</f>
        <v>Enrollment Counclor 1</v>
      </c>
      <c r="E121" s="11"/>
      <c r="F121" s="13">
        <f>IFERROR(AVERAGEIF('Entered Daily Stats'!D120:I120,"&gt;0"),"")</f>
        <v>0.14305555555555555</v>
      </c>
      <c r="G121" s="11"/>
      <c r="H121" s="12">
        <f>IFERROR(AVERAGEIF('Entered Daily Stats'!K120:P120,"&gt;0"),"")</f>
        <v>3</v>
      </c>
      <c r="I121" s="11"/>
      <c r="J121" s="107">
        <f>IFERROR(AVERAGEIF('Entered Daily Stats'!R120:W120,"&gt;0"),"")</f>
        <v>26.5</v>
      </c>
      <c r="K121" s="12">
        <f ca="1">IFERROR(SUM(Monday!L121,Tuesday!L121,Wednesday!L121,Thursday!L121,Friday!L121,Saturday!L121)/COUNTIF('Entered Daily Stats'!AF120:AK120,"&gt;0"),"")</f>
        <v>58.416666666666664</v>
      </c>
      <c r="L121" s="11"/>
      <c r="M121" s="110">
        <f>IFERROR(AVERAGEIF('Entered Daily Stats'!Y120:AD120,"&gt;0"),"")</f>
        <v>8.9930555555555569E-2</v>
      </c>
      <c r="N121" s="13">
        <f ca="1">IFERROR(SUM(Monday!O121,Tuesday!O121,Wednesday!O121,Thursday!O121,Friday!O121,Saturday!O121)/COUNTIF('Entered Daily Stats'!AF120:AK120,"&gt;0"),"")</f>
        <v>0.20833333333333334</v>
      </c>
      <c r="O121" s="11"/>
      <c r="P121" s="51">
        <f ca="1">IFERROR(IF(J121=M121,"",((M121/N121)+(J121/K121))/2),"")</f>
        <v>0.44265216357584403</v>
      </c>
      <c r="Q121" s="11"/>
      <c r="R121" s="40">
        <f>IFERROR(SUM('Entered Daily Stats'!AM120:AR120)/B121,0)</f>
        <v>1</v>
      </c>
      <c r="S121" s="11"/>
      <c r="T121" s="41">
        <f>SUM('Entered Daily Stats'!AM120:AR120)</f>
        <v>2</v>
      </c>
      <c r="U121" s="11"/>
      <c r="V121" s="15"/>
      <c r="W121" s="11" t="s">
        <v>31</v>
      </c>
      <c r="X121" s="47">
        <v>1.3</v>
      </c>
      <c r="Y121" s="70"/>
    </row>
    <row r="122" spans="1:25" ht="23.4" x14ac:dyDescent="0.3">
      <c r="A122" s="65"/>
      <c r="B122" s="36">
        <f>SUM('Entered Daily Stats'!AF121:AK121)</f>
        <v>5</v>
      </c>
      <c r="C122" s="8"/>
      <c r="D122" s="10" t="str">
        <f>'Entered Daily Stats'!A121</f>
        <v>Enrollment Counclor 2</v>
      </c>
      <c r="E122" s="11"/>
      <c r="F122" s="13">
        <f>IFERROR(AVERAGEIF('Entered Daily Stats'!D121:I121,"&gt;0"),"")</f>
        <v>0.2361111111111111</v>
      </c>
      <c r="G122" s="16"/>
      <c r="H122" s="12">
        <f>IFERROR(AVERAGEIF('Entered Daily Stats'!K121:P121,"&gt;0"),"")</f>
        <v>1.5</v>
      </c>
      <c r="I122" s="11"/>
      <c r="J122" s="107">
        <f>IFERROR(AVERAGEIF('Entered Daily Stats'!R121:W121,"&gt;0"),"")</f>
        <v>48.8</v>
      </c>
      <c r="K122" s="12">
        <f ca="1">IFERROR(SUM(Monday!L122,Tuesday!L122,Wednesday!L122,Thursday!L122,Friday!L122,Saturday!L122)/COUNTIF('Entered Daily Stats'!AF121:AK121,"&gt;0"),"")</f>
        <v>51.166666666666671</v>
      </c>
      <c r="L122" s="11"/>
      <c r="M122" s="110">
        <f>IFERROR(AVERAGEIF('Entered Daily Stats'!Y121:AD121,"&gt;0"),"")</f>
        <v>0.12013888888888888</v>
      </c>
      <c r="N122" s="13">
        <f ca="1">IFERROR(SUM(Monday!O122,Tuesday!O122,Wednesday!O122,Thursday!O122,Friday!O122,Saturday!O122)/COUNTIF('Entered Daily Stats'!AF121:AK121,"&gt;0"),"")</f>
        <v>0.13</v>
      </c>
      <c r="O122" s="11"/>
      <c r="P122" s="51">
        <f t="shared" ref="P122:P140" ca="1" si="5">IFERROR(IF(J122=M122,"",((M122/N122)+(J122/K122))/2),"")</f>
        <v>0.93894561374203056</v>
      </c>
      <c r="Q122" s="11"/>
      <c r="R122" s="40">
        <f>IFERROR(SUM('Entered Daily Stats'!AM121:AR121)/B122,0)</f>
        <v>0.2</v>
      </c>
      <c r="S122" s="11"/>
      <c r="T122" s="41">
        <f>SUM('Entered Daily Stats'!AM121:AR121)</f>
        <v>1</v>
      </c>
      <c r="U122" s="11"/>
      <c r="V122" s="43"/>
      <c r="W122" s="11" t="s">
        <v>32</v>
      </c>
      <c r="X122" s="17">
        <v>1</v>
      </c>
      <c r="Y122" s="70"/>
    </row>
    <row r="123" spans="1:25" ht="23.4" x14ac:dyDescent="0.3">
      <c r="A123" s="65"/>
      <c r="B123" s="36">
        <f>SUM('Entered Daily Stats'!AF122:AK122)</f>
        <v>5</v>
      </c>
      <c r="C123" s="8"/>
      <c r="D123" s="10" t="str">
        <f>'Entered Daily Stats'!A122</f>
        <v>Enrollment Counclor 3</v>
      </c>
      <c r="E123" s="11"/>
      <c r="F123" s="13">
        <f>IFERROR(AVERAGEIF('Entered Daily Stats'!D122:I122,"&gt;0"),"")</f>
        <v>0.21763888888888888</v>
      </c>
      <c r="G123" s="16"/>
      <c r="H123" s="12">
        <f>IFERROR(AVERAGEIF('Entered Daily Stats'!K122:P122,"&gt;0"),"")</f>
        <v>4.4000000000000004</v>
      </c>
      <c r="I123" s="11"/>
      <c r="J123" s="107">
        <f>IFERROR(AVERAGEIF('Entered Daily Stats'!R122:W122,"&gt;0"),"")</f>
        <v>39.200000000000003</v>
      </c>
      <c r="K123" s="12">
        <f ca="1">IFERROR(SUM(Monday!L123,Tuesday!L123,Wednesday!L123,Thursday!L123,Friday!L123,Saturday!L123)/COUNTIF('Entered Daily Stats'!AF122:AK122,"&gt;0"),"")</f>
        <v>49.433333333333337</v>
      </c>
      <c r="L123" s="11"/>
      <c r="M123" s="110">
        <f>IFERROR(AVERAGEIF('Entered Daily Stats'!Y122:AD122,"&gt;0"),"")</f>
        <v>0.12736111111111112</v>
      </c>
      <c r="N123" s="13">
        <f ca="1">IFERROR(SUM(Monday!O123,Tuesday!O123,Wednesday!O123,Thursday!O123,Friday!O123,Saturday!O123)/COUNTIF('Entered Daily Stats'!AF122:AK122,"&gt;0"),"")</f>
        <v>0.16416666666666668</v>
      </c>
      <c r="O123" s="11"/>
      <c r="P123" s="51">
        <f t="shared" ca="1" si="5"/>
        <v>0.78439545531819732</v>
      </c>
      <c r="Q123" s="11"/>
      <c r="R123" s="40">
        <f>IFERROR(SUM('Entered Daily Stats'!AM122:AR122)/B123,0)</f>
        <v>0.6</v>
      </c>
      <c r="S123" s="11"/>
      <c r="T123" s="41">
        <f>SUM('Entered Daily Stats'!AM122:AR122)</f>
        <v>3</v>
      </c>
      <c r="U123" s="11"/>
      <c r="V123" s="18"/>
      <c r="W123" s="11" t="s">
        <v>33</v>
      </c>
      <c r="X123" s="17">
        <v>1</v>
      </c>
      <c r="Y123" s="70"/>
    </row>
    <row r="124" spans="1:25" ht="23.4" x14ac:dyDescent="0.3">
      <c r="A124" s="65"/>
      <c r="B124" s="36">
        <f>SUM('Entered Daily Stats'!AF123:AK123)</f>
        <v>5</v>
      </c>
      <c r="C124" s="8"/>
      <c r="D124" s="10" t="str">
        <f>'Entered Daily Stats'!A123</f>
        <v>Enrollment Counclor 4</v>
      </c>
      <c r="E124" s="11"/>
      <c r="F124" s="13">
        <f>IFERROR(AVERAGEIF('Entered Daily Stats'!D123:I123,"&gt;0"),"")</f>
        <v>0.22722222222222221</v>
      </c>
      <c r="G124" s="16"/>
      <c r="H124" s="12">
        <f>IFERROR(AVERAGEIF('Entered Daily Stats'!K123:P123,"&gt;0"),"")</f>
        <v>7.4</v>
      </c>
      <c r="I124" s="11"/>
      <c r="J124" s="107">
        <f>IFERROR(AVERAGEIF('Entered Daily Stats'!R123:W123,"&gt;0"),"")</f>
        <v>65</v>
      </c>
      <c r="K124" s="12">
        <f ca="1">IFERROR(SUM(Monday!L124,Tuesday!L124,Wednesday!L124,Thursday!L124,Friday!L124,Saturday!L124)/COUNTIF('Entered Daily Stats'!AF123:AK123,"&gt;0"),"")</f>
        <v>46.166666666666664</v>
      </c>
      <c r="L124" s="11"/>
      <c r="M124" s="110">
        <f>IFERROR(AVERAGEIF('Entered Daily Stats'!Y123:AD123,"&gt;0"),"")</f>
        <v>0.14097222222222222</v>
      </c>
      <c r="N124" s="13">
        <f ca="1">IFERROR(SUM(Monday!O124,Tuesday!O124,Wednesday!O124,Thursday!O124,Friday!O124,Saturday!O124)/COUNTIF('Entered Daily Stats'!AF123:AK123,"&gt;0"),"")</f>
        <v>7.9999999999999988E-2</v>
      </c>
      <c r="O124" s="11"/>
      <c r="P124" s="51">
        <f t="shared" ca="1" si="5"/>
        <v>1.5850475080224631</v>
      </c>
      <c r="Q124" s="11"/>
      <c r="R124" s="40">
        <f>IFERROR(SUM('Entered Daily Stats'!AM123:AR123)/B124,0)</f>
        <v>1.2</v>
      </c>
      <c r="S124" s="11"/>
      <c r="T124" s="41">
        <f>SUM('Entered Daily Stats'!AM123:AR123)</f>
        <v>6</v>
      </c>
      <c r="U124" s="11"/>
      <c r="V124" s="19"/>
      <c r="W124" s="11" t="s">
        <v>33</v>
      </c>
      <c r="X124" s="47">
        <v>0.7</v>
      </c>
      <c r="Y124" s="70"/>
    </row>
    <row r="125" spans="1:25" ht="23.4" x14ac:dyDescent="0.3">
      <c r="A125" s="65"/>
      <c r="B125" s="36">
        <f>SUM('Entered Daily Stats'!AF124:AK124)</f>
        <v>4</v>
      </c>
      <c r="C125" s="8"/>
      <c r="D125" s="10" t="str">
        <f>'Entered Daily Stats'!A124</f>
        <v>Enrollment Counclor 5</v>
      </c>
      <c r="E125" s="11"/>
      <c r="F125" s="13">
        <f>IFERROR(AVERAGEIF('Entered Daily Stats'!D124:I124,"&gt;0"),"")</f>
        <v>0.22444444444444445</v>
      </c>
      <c r="G125" s="16"/>
      <c r="H125" s="12">
        <f>IFERROR(AVERAGEIF('Entered Daily Stats'!K124:P124,"&gt;0"),"")</f>
        <v>3.6</v>
      </c>
      <c r="I125" s="11"/>
      <c r="J125" s="107">
        <f>IFERROR(AVERAGEIF('Entered Daily Stats'!R124:W124,"&gt;0"),"")</f>
        <v>37.799999999999997</v>
      </c>
      <c r="K125" s="12">
        <f ca="1">IFERROR(SUM(Monday!L125,Tuesday!L125,Wednesday!L125,Thursday!L125,Friday!L125,Saturday!L125)/COUNTIF('Entered Daily Stats'!AF124:AK124,"&gt;0"),"")</f>
        <v>48.683333333333323</v>
      </c>
      <c r="L125" s="11"/>
      <c r="M125" s="110">
        <f>IFERROR(AVERAGEIF('Entered Daily Stats'!Y124:AD124,"&gt;0"),"")</f>
        <v>8.0416666666666664E-2</v>
      </c>
      <c r="N125" s="13">
        <f ca="1">IFERROR(SUM(Monday!O125,Tuesday!O125,Wednesday!O125,Thursday!O125,Friday!O125,Saturday!O125)/COUNTIF('Entered Daily Stats'!AF124:AK124,"&gt;0"),"")</f>
        <v>0.12666666666666665</v>
      </c>
      <c r="O125" s="11"/>
      <c r="P125" s="51">
        <f t="shared" ca="1" si="5"/>
        <v>0.70565742175534707</v>
      </c>
      <c r="Q125" s="11"/>
      <c r="R125" s="40">
        <f>IFERROR(SUM('Entered Daily Stats'!AM124:AR124)/B125,0)</f>
        <v>0.5</v>
      </c>
      <c r="S125" s="11"/>
      <c r="T125" s="41">
        <f>SUM('Entered Daily Stats'!AM124:AR124)</f>
        <v>2</v>
      </c>
      <c r="U125" s="11"/>
      <c r="V125" s="20"/>
      <c r="W125" s="11" t="s">
        <v>33</v>
      </c>
      <c r="X125" s="47">
        <v>0.5</v>
      </c>
      <c r="Y125" s="70"/>
    </row>
    <row r="126" spans="1:25" ht="23.4" x14ac:dyDescent="0.3">
      <c r="A126" s="65"/>
      <c r="B126" s="36">
        <f>SUM('Entered Daily Stats'!AF125:AK125)</f>
        <v>1</v>
      </c>
      <c r="C126" s="8"/>
      <c r="D126" s="10" t="str">
        <f>'Entered Daily Stats'!A125</f>
        <v>Enrollment Counclor 6</v>
      </c>
      <c r="E126" s="11"/>
      <c r="F126" s="13" t="str">
        <f>IFERROR(AVERAGEIF('Entered Daily Stats'!D125:I125,"&gt;0"),"")</f>
        <v/>
      </c>
      <c r="G126" s="16"/>
      <c r="H126" s="12" t="str">
        <f>IFERROR(AVERAGEIF('Entered Daily Stats'!K125:P125,"&gt;0"),"")</f>
        <v/>
      </c>
      <c r="I126" s="11"/>
      <c r="J126" s="107" t="str">
        <f>IFERROR(AVERAGEIF('Entered Daily Stats'!R125:W125,"&gt;0"),"")</f>
        <v/>
      </c>
      <c r="K126" s="12">
        <f ca="1">IFERROR(SUM(Monday!L126,Tuesday!L126,Wednesday!L126,Thursday!L126,Friday!L126,Saturday!L126)/COUNTIF('Entered Daily Stats'!AF125:AK125,"&gt;0"),"")</f>
        <v>0</v>
      </c>
      <c r="L126" s="11"/>
      <c r="M126" s="110" t="str">
        <f>IFERROR(AVERAGEIF('Entered Daily Stats'!Y125:AD125,"&gt;0"),"")</f>
        <v/>
      </c>
      <c r="N126" s="13">
        <f ca="1">IFERROR(SUM(Monday!O126,Tuesday!O126,Wednesday!O126,Thursday!O126,Friday!O126,Saturday!O126)/COUNTIF('Entered Daily Stats'!AF125:AK125,"&gt;0"),"")</f>
        <v>0</v>
      </c>
      <c r="O126" s="11"/>
      <c r="P126" s="51" t="str">
        <f t="shared" si="5"/>
        <v/>
      </c>
      <c r="Q126" s="11"/>
      <c r="R126" s="40">
        <f>IFERROR(SUM('Entered Daily Stats'!AM125:AR125)/B126,0)</f>
        <v>0</v>
      </c>
      <c r="S126" s="11"/>
      <c r="T126" s="41">
        <f>SUM('Entered Daily Stats'!AM125:AR125)</f>
        <v>0</v>
      </c>
      <c r="U126" s="11"/>
      <c r="V126" s="21"/>
      <c r="W126" s="11" t="s">
        <v>33</v>
      </c>
      <c r="X126" s="47">
        <v>0.3</v>
      </c>
      <c r="Y126" s="70"/>
    </row>
    <row r="127" spans="1:25" ht="23.4" x14ac:dyDescent="0.3">
      <c r="A127" s="65"/>
      <c r="B127" s="36">
        <f>SUM('Entered Daily Stats'!AF126:AK126)</f>
        <v>3.25</v>
      </c>
      <c r="C127" s="8"/>
      <c r="D127" s="10" t="str">
        <f>'Entered Daily Stats'!A126</f>
        <v>Enrollment Counclor 7</v>
      </c>
      <c r="E127" s="11"/>
      <c r="F127" s="13">
        <f>IFERROR(AVERAGEIF('Entered Daily Stats'!D126:I126,"&gt;0"),"")</f>
        <v>0.11510416666666666</v>
      </c>
      <c r="G127" s="16"/>
      <c r="H127" s="12">
        <f>IFERROR(AVERAGEIF('Entered Daily Stats'!K126:P126,"&gt;0"),"")</f>
        <v>3.3333333333333335</v>
      </c>
      <c r="I127" s="11"/>
      <c r="J127" s="107">
        <f>IFERROR(AVERAGEIF('Entered Daily Stats'!R126:W126,"&gt;0"),"")</f>
        <v>21</v>
      </c>
      <c r="K127" s="12">
        <f ca="1">IFERROR(SUM(Monday!L127,Tuesday!L127,Wednesday!L127,Thursday!L127,Friday!L127,Saturday!L127)/COUNTIF('Entered Daily Stats'!AF126:AK126,"&gt;0"),"")</f>
        <v>50.4375</v>
      </c>
      <c r="L127" s="11"/>
      <c r="M127" s="110">
        <f>IFERROR(AVERAGEIF('Entered Daily Stats'!Y126:AD126,"&gt;0"),"")</f>
        <v>6.5798611111111113E-2</v>
      </c>
      <c r="N127" s="13">
        <f ca="1">IFERROR(SUM(Monday!O127,Tuesday!O127,Wednesday!O127,Thursday!O127,Friday!O127,Saturday!O127)/COUNTIF('Entered Daily Stats'!AF126:AK126,"&gt;0"),"")</f>
        <v>0.16302083333333334</v>
      </c>
      <c r="O127" s="11"/>
      <c r="P127" s="51">
        <f t="shared" ca="1" si="5"/>
        <v>0.4099888752964278</v>
      </c>
      <c r="Q127" s="11"/>
      <c r="R127" s="40">
        <f>IFERROR(SUM('Entered Daily Stats'!AM126:AR126)/B127,0)</f>
        <v>0.92307692307692313</v>
      </c>
      <c r="S127" s="11"/>
      <c r="T127" s="41">
        <f>SUM('Entered Daily Stats'!AM126:AR126)</f>
        <v>3</v>
      </c>
      <c r="U127" s="11"/>
      <c r="V127" s="8"/>
      <c r="W127" s="8"/>
      <c r="X127" s="8"/>
      <c r="Y127" s="70"/>
    </row>
    <row r="128" spans="1:25" ht="23.4" x14ac:dyDescent="0.3">
      <c r="A128" s="65"/>
      <c r="B128" s="36">
        <f>SUM('Entered Daily Stats'!AF127:AK127)</f>
        <v>5</v>
      </c>
      <c r="C128" s="8"/>
      <c r="D128" s="10" t="str">
        <f>'Entered Daily Stats'!A127</f>
        <v>Enrollment Counclor 8</v>
      </c>
      <c r="E128" s="11"/>
      <c r="F128" s="13">
        <f>IFERROR(AVERAGEIF('Entered Daily Stats'!D127:I127,"&gt;0"),"")</f>
        <v>0.17430555555555555</v>
      </c>
      <c r="G128" s="16"/>
      <c r="H128" s="12">
        <f>IFERROR(AVERAGEIF('Entered Daily Stats'!K127:P127,"&gt;0"),"")</f>
        <v>1.6</v>
      </c>
      <c r="I128" s="11"/>
      <c r="J128" s="107">
        <f>IFERROR(AVERAGEIF('Entered Daily Stats'!R127:W127,"&gt;0"),"")</f>
        <v>73.400000000000006</v>
      </c>
      <c r="K128" s="12">
        <f ca="1">IFERROR(SUM(Monday!L128,Tuesday!L128,Wednesday!L128,Thursday!L128,Friday!L128,Saturday!L128)/COUNTIF('Entered Daily Stats'!AF127:AK127,"&gt;0"),"")</f>
        <v>57</v>
      </c>
      <c r="L128" s="11"/>
      <c r="M128" s="110">
        <f>IFERROR(AVERAGEIF('Entered Daily Stats'!Y127:AD127,"&gt;0"),"")</f>
        <v>9.583333333333334E-2</v>
      </c>
      <c r="N128" s="13">
        <f ca="1">IFERROR(SUM(Monday!O128,Tuesday!O128,Wednesday!O128,Thursday!O128,Friday!O128,Saturday!O128)/COUNTIF('Entered Daily Stats'!AF127:AK127,"&gt;0"),"")</f>
        <v>6.25E-2</v>
      </c>
      <c r="O128" s="11"/>
      <c r="P128" s="51">
        <f t="shared" ca="1" si="5"/>
        <v>1.4105263157894736</v>
      </c>
      <c r="Q128" s="11"/>
      <c r="R128" s="40">
        <f>IFERROR(SUM('Entered Daily Stats'!AM127:AR127)/B128,0)</f>
        <v>0.2</v>
      </c>
      <c r="S128" s="11"/>
      <c r="T128" s="41">
        <f>SUM('Entered Daily Stats'!AM127:AR127)</f>
        <v>1</v>
      </c>
      <c r="U128" s="11"/>
      <c r="V128" s="138"/>
      <c r="W128" s="138"/>
      <c r="X128" s="138"/>
      <c r="Y128" s="70"/>
    </row>
    <row r="129" spans="1:25" ht="23.4" customHeight="1" x14ac:dyDescent="0.3">
      <c r="A129" s="65"/>
      <c r="B129" s="36">
        <f>SUM('Entered Daily Stats'!AF128:AK128)</f>
        <v>5</v>
      </c>
      <c r="C129" s="8"/>
      <c r="D129" s="10" t="str">
        <f>'Entered Daily Stats'!A128</f>
        <v>Enrollment Counclor 9</v>
      </c>
      <c r="E129" s="11"/>
      <c r="F129" s="13">
        <f>IFERROR(AVERAGEIF('Entered Daily Stats'!D128:I128,"&gt;0"),"")</f>
        <v>0.17527777777777778</v>
      </c>
      <c r="G129" s="16"/>
      <c r="H129" s="12">
        <f>IFERROR(AVERAGEIF('Entered Daily Stats'!K128:P128,"&gt;0"),"")</f>
        <v>2.25</v>
      </c>
      <c r="I129" s="11"/>
      <c r="J129" s="107">
        <f>IFERROR(AVERAGEIF('Entered Daily Stats'!R128:W128,"&gt;0"),"")</f>
        <v>60.8</v>
      </c>
      <c r="K129" s="12">
        <f ca="1">IFERROR(SUM(Monday!L129,Tuesday!L129,Wednesday!L129,Thursday!L129,Friday!L129,Saturday!L129)/COUNTIF('Entered Daily Stats'!AF128:AK128,"&gt;0"),"")</f>
        <v>55.8</v>
      </c>
      <c r="L129" s="11"/>
      <c r="M129" s="110">
        <f>IFERROR(AVERAGEIF('Entered Daily Stats'!Y128:AD128,"&gt;0"),"")</f>
        <v>0.10083333333333333</v>
      </c>
      <c r="N129" s="13">
        <f ca="1">IFERROR(SUM(Monday!O129,Tuesday!O129,Wednesday!O129,Thursday!O129,Friday!O129,Saturday!O129)/COUNTIF('Entered Daily Stats'!AF128:AK128,"&gt;0"),"")</f>
        <v>0.10249999999999999</v>
      </c>
      <c r="O129" s="11"/>
      <c r="P129" s="51">
        <f t="shared" ca="1" si="5"/>
        <v>1.0366727860826996</v>
      </c>
      <c r="Q129" s="11"/>
      <c r="R129" s="40">
        <f>IFERROR(SUM('Entered Daily Stats'!AM128:AR128)/B129,0)</f>
        <v>0.4</v>
      </c>
      <c r="S129" s="11"/>
      <c r="T129" s="41">
        <f>SUM('Entered Daily Stats'!AM128:AR128)</f>
        <v>2</v>
      </c>
      <c r="U129" s="11"/>
      <c r="V129" s="142"/>
      <c r="W129" s="142"/>
      <c r="X129" s="142"/>
      <c r="Y129" s="70"/>
    </row>
    <row r="130" spans="1:25" ht="23.4" customHeight="1" x14ac:dyDescent="0.3">
      <c r="A130" s="65"/>
      <c r="B130" s="36">
        <f>SUM('Entered Daily Stats'!AF129:AK129)</f>
        <v>4</v>
      </c>
      <c r="C130" s="8"/>
      <c r="D130" s="10" t="str">
        <f>'Entered Daily Stats'!A129</f>
        <v>Enrollment Counclor 10</v>
      </c>
      <c r="E130" s="11"/>
      <c r="F130" s="13">
        <f>IFERROR(AVERAGEIF('Entered Daily Stats'!D129:I129,"&gt;0"),"")</f>
        <v>0.24618055555555557</v>
      </c>
      <c r="G130" s="16"/>
      <c r="H130" s="12">
        <f>IFERROR(AVERAGEIF('Entered Daily Stats'!K129:P129,"&gt;0"),"")</f>
        <v>8.5</v>
      </c>
      <c r="I130" s="11"/>
      <c r="J130" s="107">
        <f>IFERROR(AVERAGEIF('Entered Daily Stats'!R129:W129,"&gt;0"),"")</f>
        <v>31.25</v>
      </c>
      <c r="K130" s="12">
        <f ca="1">IFERROR(SUM(Monday!L130,Tuesday!L130,Wednesday!L130,Thursday!L130,Friday!L130,Saturday!L130)/COUNTIF('Entered Daily Stats'!AF129:AK129,"&gt;0"),"")</f>
        <v>51.333333333333329</v>
      </c>
      <c r="L130" s="11"/>
      <c r="M130" s="110">
        <f>IFERROR(AVERAGEIF('Entered Daily Stats'!Y129:AD129,"&gt;0"),"")</f>
        <v>0.11944444444444445</v>
      </c>
      <c r="N130" s="13">
        <f ca="1">IFERROR(SUM(Monday!O130,Tuesday!O130,Wednesday!O130,Thursday!O130,Friday!O130,Saturday!O130)/COUNTIF('Entered Daily Stats'!AF129:AK129,"&gt;0"),"")</f>
        <v>0.19895833333333335</v>
      </c>
      <c r="O130" s="11"/>
      <c r="P130" s="51">
        <f t="shared" ca="1" si="5"/>
        <v>0.60455763695292486</v>
      </c>
      <c r="Q130" s="11"/>
      <c r="R130" s="40">
        <f>IFERROR(SUM('Entered Daily Stats'!AM129:AR129)/B130,0)</f>
        <v>1.5</v>
      </c>
      <c r="S130" s="11"/>
      <c r="T130" s="41">
        <f>SUM('Entered Daily Stats'!AM129:AR129)</f>
        <v>6</v>
      </c>
      <c r="U130" s="11"/>
      <c r="V130" s="142"/>
      <c r="W130" s="142"/>
      <c r="X130" s="142"/>
      <c r="Y130" s="70"/>
    </row>
    <row r="131" spans="1:25" s="37" customFormat="1" ht="23.4" x14ac:dyDescent="0.3">
      <c r="A131" s="65"/>
      <c r="B131" s="36">
        <f>SUM('Entered Daily Stats'!AF130:AK130)</f>
        <v>5</v>
      </c>
      <c r="C131" s="8"/>
      <c r="D131" s="10" t="str">
        <f>'Entered Daily Stats'!A130</f>
        <v>Enrollment Counclor 11</v>
      </c>
      <c r="E131" s="11"/>
      <c r="F131" s="13">
        <f>IFERROR(AVERAGEIF('Entered Daily Stats'!D130:I130,"&gt;0"),"")</f>
        <v>0.23416666666666669</v>
      </c>
      <c r="G131" s="16"/>
      <c r="H131" s="12">
        <f>IFERROR(AVERAGEIF('Entered Daily Stats'!K130:P130,"&gt;0"),"")</f>
        <v>5.8</v>
      </c>
      <c r="I131" s="11"/>
      <c r="J131" s="107">
        <f>IFERROR(AVERAGEIF('Entered Daily Stats'!R130:W130,"&gt;0"),"")</f>
        <v>35.4</v>
      </c>
      <c r="K131" s="12">
        <f ca="1">IFERROR(SUM(Monday!L131,Tuesday!L131,Wednesday!L131,Thursday!L131,Friday!L131,Saturday!L131)/COUNTIF('Entered Daily Stats'!AF130:AK130,"&gt;0"),"")</f>
        <v>49.06666666666667</v>
      </c>
      <c r="L131" s="11"/>
      <c r="M131" s="110">
        <f>IFERROR(AVERAGEIF('Entered Daily Stats'!Y130:AD130,"&gt;0"),"")</f>
        <v>0.12888888888888889</v>
      </c>
      <c r="N131" s="13">
        <f ca="1">IFERROR(SUM(Monday!O131,Tuesday!O131,Wednesday!O131,Thursday!O131,Friday!O131,Saturday!O131)/COUNTIF('Entered Daily Stats'!AF130:AK130,"&gt;0"),"")</f>
        <v>0.1791666666666667</v>
      </c>
      <c r="O131" s="11"/>
      <c r="P131" s="51">
        <f t="shared" ca="1" si="5"/>
        <v>0.72042361813279399</v>
      </c>
      <c r="Q131" s="11"/>
      <c r="R131" s="40">
        <f>IFERROR(SUM('Entered Daily Stats'!AM130:AR130)/B131,0)</f>
        <v>2</v>
      </c>
      <c r="S131" s="11"/>
      <c r="T131" s="41">
        <f>SUM('Entered Daily Stats'!AM130:AR130)</f>
        <v>10</v>
      </c>
      <c r="U131" s="11"/>
      <c r="V131" s="71"/>
      <c r="W131" s="71"/>
      <c r="X131" s="71"/>
      <c r="Y131" s="70"/>
    </row>
    <row r="132" spans="1:25" s="37" customFormat="1" ht="23.4" x14ac:dyDescent="0.3">
      <c r="A132" s="65"/>
      <c r="B132" s="36">
        <f>SUM('Entered Daily Stats'!AF131:AK131)</f>
        <v>5</v>
      </c>
      <c r="C132" s="8"/>
      <c r="D132" s="10" t="str">
        <f>'Entered Daily Stats'!A131</f>
        <v>Enrollment Counclor 12</v>
      </c>
      <c r="E132" s="11"/>
      <c r="F132" s="13">
        <f>IFERROR(AVERAGEIF('Entered Daily Stats'!D131:I131,"&gt;0"),"")</f>
        <v>0.23944444444444443</v>
      </c>
      <c r="G132" s="16"/>
      <c r="H132" s="12">
        <f>IFERROR(AVERAGEIF('Entered Daily Stats'!K131:P131,"&gt;0"),"")</f>
        <v>7</v>
      </c>
      <c r="I132" s="11"/>
      <c r="J132" s="107">
        <f>IFERROR(AVERAGEIF('Entered Daily Stats'!R131:W131,"&gt;0"),"")</f>
        <v>44.2</v>
      </c>
      <c r="K132" s="12">
        <f ca="1">IFERROR(SUM(Monday!L132,Tuesday!L132,Wednesday!L132,Thursday!L132,Friday!L132,Saturday!L132)/COUNTIF('Entered Daily Stats'!AF131:AK131,"&gt;0"),"")</f>
        <v>41.466666666666661</v>
      </c>
      <c r="L132" s="11"/>
      <c r="M132" s="110">
        <f>IFERROR(AVERAGEIF('Entered Daily Stats'!Y131:AD131,"&gt;0"),"")</f>
        <v>0.1736111111111111</v>
      </c>
      <c r="N132" s="13">
        <f ca="1">IFERROR(SUM(Monday!O132,Tuesday!O132,Wednesday!O132,Thursday!O132,Friday!O132,Saturday!O132)/COUNTIF('Entered Daily Stats'!AF131:AK131,"&gt;0"),"")</f>
        <v>0.14916666666666667</v>
      </c>
      <c r="O132" s="11"/>
      <c r="P132" s="51">
        <f t="shared" ca="1" si="5"/>
        <v>1.1148948846455538</v>
      </c>
      <c r="Q132" s="11"/>
      <c r="R132" s="40">
        <f>IFERROR(SUM('Entered Daily Stats'!AM131:AR131)/B132,0)</f>
        <v>0.8</v>
      </c>
      <c r="S132" s="11"/>
      <c r="T132" s="41">
        <f>SUM('Entered Daily Stats'!AM131:AR131)</f>
        <v>4</v>
      </c>
      <c r="U132" s="11"/>
      <c r="V132" s="138"/>
      <c r="W132" s="138"/>
      <c r="X132" s="138"/>
      <c r="Y132" s="143"/>
    </row>
    <row r="133" spans="1:25" s="37" customFormat="1" ht="23.4" x14ac:dyDescent="0.3">
      <c r="A133" s="65"/>
      <c r="B133" s="36">
        <f>SUM('Entered Daily Stats'!AF132:AK132)</f>
        <v>0</v>
      </c>
      <c r="C133" s="8"/>
      <c r="D133" s="10">
        <f>'Entered Daily Stats'!A132</f>
        <v>0</v>
      </c>
      <c r="E133" s="11"/>
      <c r="F133" s="13" t="str">
        <f>IFERROR(AVERAGEIF('Entered Daily Stats'!D132:I132,"&gt;0"),"")</f>
        <v/>
      </c>
      <c r="G133" s="16"/>
      <c r="H133" s="12" t="str">
        <f>IFERROR(AVERAGEIF('Entered Daily Stats'!K132:P132,"&gt;0"),"")</f>
        <v/>
      </c>
      <c r="I133" s="11"/>
      <c r="J133" s="107" t="str">
        <f>IFERROR(AVERAGEIF('Entered Daily Stats'!R132:W132,"&gt;0"),"")</f>
        <v/>
      </c>
      <c r="K133" s="12" t="str">
        <f ca="1">IFERROR(SUM(Monday!L133,Tuesday!L133,Wednesday!L133,Thursday!L133,Friday!L133,Saturday!L133)/COUNTIF('Entered Daily Stats'!AF132:AK132,"&gt;0"),"")</f>
        <v/>
      </c>
      <c r="L133" s="11"/>
      <c r="M133" s="110" t="str">
        <f>IFERROR(AVERAGEIF('Entered Daily Stats'!Y132:AD132,"&gt;0"),"")</f>
        <v/>
      </c>
      <c r="N133" s="13" t="str">
        <f ca="1">IFERROR(SUM(Monday!O133,Tuesday!O133,Wednesday!O133,Thursday!O133,Friday!O133,Saturday!O133)/COUNTIF('Entered Daily Stats'!AF132:AK132,"&gt;0"),"")</f>
        <v/>
      </c>
      <c r="O133" s="11"/>
      <c r="P133" s="51" t="str">
        <f t="shared" si="5"/>
        <v/>
      </c>
      <c r="Q133" s="47"/>
      <c r="R133" s="40">
        <f>IFERROR(SUM('Entered Daily Stats'!AM132:AR132)/B133,0)</f>
        <v>0</v>
      </c>
      <c r="S133" s="47"/>
      <c r="T133" s="41">
        <f>SUM('Entered Daily Stats'!AM132:AR132)</f>
        <v>0</v>
      </c>
      <c r="U133" s="47"/>
      <c r="V133" s="138"/>
      <c r="W133" s="138"/>
      <c r="X133" s="138"/>
      <c r="Y133" s="143"/>
    </row>
    <row r="134" spans="1:25" s="37" customFormat="1" ht="23.4" x14ac:dyDescent="0.3">
      <c r="A134" s="65"/>
      <c r="B134" s="36">
        <f>SUM('Entered Daily Stats'!AF133:AK133)</f>
        <v>0</v>
      </c>
      <c r="C134" s="8"/>
      <c r="D134" s="10">
        <f>'Entered Daily Stats'!A133</f>
        <v>0</v>
      </c>
      <c r="E134" s="23"/>
      <c r="F134" s="13" t="str">
        <f>IFERROR(AVERAGEIF('Entered Daily Stats'!D133:I133,"&gt;0"),"")</f>
        <v/>
      </c>
      <c r="G134" s="11"/>
      <c r="H134" s="12" t="str">
        <f>IFERROR(AVERAGEIF('Entered Daily Stats'!K133:P133,"&gt;0"),"")</f>
        <v/>
      </c>
      <c r="I134" s="11"/>
      <c r="J134" s="107" t="str">
        <f>IFERROR(AVERAGEIF('Entered Daily Stats'!R133:W133,"&gt;0"),"")</f>
        <v/>
      </c>
      <c r="K134" s="12" t="str">
        <f ca="1">IFERROR(SUM(Monday!L134,Tuesday!L134,Wednesday!L134,Thursday!L134,Friday!L134,Saturday!L134)/COUNTIF('Entered Daily Stats'!AF133:AK133,"&gt;0"),"")</f>
        <v/>
      </c>
      <c r="L134" s="11"/>
      <c r="M134" s="110" t="str">
        <f>IFERROR(AVERAGEIF('Entered Daily Stats'!Y133:AD133,"&gt;0"),"")</f>
        <v/>
      </c>
      <c r="N134" s="13" t="str">
        <f ca="1">IFERROR(SUM(Monday!O134,Tuesday!O134,Wednesday!O134,Thursday!O134,Friday!O134,Saturday!O134)/COUNTIF('Entered Daily Stats'!AF133:AK133,"&gt;0"),"")</f>
        <v/>
      </c>
      <c r="O134" s="11"/>
      <c r="P134" s="51" t="str">
        <f t="shared" si="5"/>
        <v/>
      </c>
      <c r="Q134" s="11"/>
      <c r="R134" s="40">
        <f>IFERROR(SUM('Entered Daily Stats'!AM133:AR133)/B134,0)</f>
        <v>0</v>
      </c>
      <c r="S134" s="11"/>
      <c r="T134" s="41">
        <f>SUM('Entered Daily Stats'!AM133:AR133)</f>
        <v>0</v>
      </c>
      <c r="U134" s="11"/>
      <c r="V134" s="138"/>
      <c r="W134" s="138"/>
      <c r="X134" s="138"/>
      <c r="Y134" s="143"/>
    </row>
    <row r="135" spans="1:25" s="37" customFormat="1" ht="23.4" x14ac:dyDescent="0.3">
      <c r="A135" s="65"/>
      <c r="B135" s="36">
        <f>SUM('Entered Daily Stats'!AF134:AK134)</f>
        <v>0</v>
      </c>
      <c r="C135" s="8"/>
      <c r="D135" s="10">
        <f>'Entered Daily Stats'!A134</f>
        <v>0</v>
      </c>
      <c r="E135" s="11"/>
      <c r="F135" s="13" t="str">
        <f>IFERROR(AVERAGEIF('Entered Daily Stats'!D134:I134,"&gt;0"),"")</f>
        <v/>
      </c>
      <c r="G135" s="16"/>
      <c r="H135" s="12" t="str">
        <f>IFERROR(AVERAGEIF('Entered Daily Stats'!K134:P134,"&gt;0"),"")</f>
        <v/>
      </c>
      <c r="I135" s="11"/>
      <c r="J135" s="107" t="str">
        <f>IFERROR(AVERAGEIF('Entered Daily Stats'!R134:W134,"&gt;0"),"")</f>
        <v/>
      </c>
      <c r="K135" s="12" t="str">
        <f ca="1">IFERROR(SUM(Monday!L135,Tuesday!L135,Wednesday!L135,Thursday!L135,Friday!L135,Saturday!L135)/COUNTIF('Entered Daily Stats'!AF134:AK134,"&gt;0"),"")</f>
        <v/>
      </c>
      <c r="L135" s="11"/>
      <c r="M135" s="110" t="str">
        <f>IFERROR(AVERAGEIF('Entered Daily Stats'!Y134:AD134,"&gt;0"),"")</f>
        <v/>
      </c>
      <c r="N135" s="13" t="str">
        <f ca="1">IFERROR(SUM(Monday!O135,Tuesday!O135,Wednesday!O135,Thursday!O135,Friday!O135,Saturday!O135)/COUNTIF('Entered Daily Stats'!AF134:AK134,"&gt;0"),"")</f>
        <v/>
      </c>
      <c r="O135" s="11"/>
      <c r="P135" s="51" t="str">
        <f t="shared" si="5"/>
        <v/>
      </c>
      <c r="Q135" s="11"/>
      <c r="R135" s="40">
        <f>IFERROR(SUM('Entered Daily Stats'!AM134:AR134)/B135,0)</f>
        <v>0</v>
      </c>
      <c r="S135" s="11"/>
      <c r="T135" s="41">
        <f>SUM('Entered Daily Stats'!AM134:AR134)</f>
        <v>0</v>
      </c>
      <c r="U135" s="11"/>
      <c r="V135" s="138"/>
      <c r="W135" s="138"/>
      <c r="X135" s="138"/>
      <c r="Y135" s="143"/>
    </row>
    <row r="136" spans="1:25" ht="23.4" x14ac:dyDescent="0.3">
      <c r="A136" s="65"/>
      <c r="B136" s="36">
        <f>SUM('Entered Daily Stats'!AF135:AK135)</f>
        <v>0</v>
      </c>
      <c r="C136" s="8"/>
      <c r="D136" s="10">
        <f>'Entered Daily Stats'!A135</f>
        <v>0</v>
      </c>
      <c r="E136" s="11"/>
      <c r="F136" s="13" t="str">
        <f>IFERROR(AVERAGEIF('Entered Daily Stats'!D135:I135,"&gt;0"),"")</f>
        <v/>
      </c>
      <c r="G136" s="16"/>
      <c r="H136" s="12" t="str">
        <f>IFERROR(AVERAGEIF('Entered Daily Stats'!K135:P135,"&gt;0"),"")</f>
        <v/>
      </c>
      <c r="I136" s="11"/>
      <c r="J136" s="107" t="str">
        <f>IFERROR(AVERAGEIF('Entered Daily Stats'!R135:W135,"&gt;0"),"")</f>
        <v/>
      </c>
      <c r="K136" s="12" t="str">
        <f ca="1">IFERROR(SUM(Monday!L136,Tuesday!L136,Wednesday!L136,Thursday!L136,Friday!L136,Saturday!L136)/COUNTIF('Entered Daily Stats'!AF135:AK135,"&gt;0"),"")</f>
        <v/>
      </c>
      <c r="L136" s="11"/>
      <c r="M136" s="110" t="str">
        <f>IFERROR(AVERAGEIF('Entered Daily Stats'!Y135:AD135,"&gt;0"),"")</f>
        <v/>
      </c>
      <c r="N136" s="13" t="str">
        <f ca="1">IFERROR(SUM(Monday!O136,Tuesday!O136,Wednesday!O136,Thursday!O136,Friday!O136,Saturday!O136)/COUNTIF('Entered Daily Stats'!AF135:AK135,"&gt;0"),"")</f>
        <v/>
      </c>
      <c r="O136" s="11"/>
      <c r="P136" s="51" t="str">
        <f t="shared" si="5"/>
        <v/>
      </c>
      <c r="Q136" s="11"/>
      <c r="R136" s="40">
        <f>IFERROR(SUM('Entered Daily Stats'!AM135:AR135)/B136,0)</f>
        <v>0</v>
      </c>
      <c r="S136" s="11"/>
      <c r="T136" s="41">
        <f>SUM('Entered Daily Stats'!AM135:AR135)</f>
        <v>0</v>
      </c>
      <c r="U136" s="11"/>
      <c r="V136" s="71"/>
      <c r="W136" s="71"/>
      <c r="X136" s="71"/>
      <c r="Y136" s="70"/>
    </row>
    <row r="137" spans="1:25" ht="23.4" x14ac:dyDescent="0.3">
      <c r="A137" s="65"/>
      <c r="B137" s="36">
        <f>SUM('Entered Daily Stats'!AF136:AK136)</f>
        <v>0</v>
      </c>
      <c r="C137" s="8"/>
      <c r="D137" s="10">
        <f>'Entered Daily Stats'!A136</f>
        <v>0</v>
      </c>
      <c r="E137" s="11"/>
      <c r="F137" s="13" t="str">
        <f>IFERROR(AVERAGEIF('Entered Daily Stats'!D136:I136,"&gt;0"),"")</f>
        <v/>
      </c>
      <c r="G137" s="16"/>
      <c r="H137" s="12" t="str">
        <f>IFERROR(AVERAGEIF('Entered Daily Stats'!K136:P136,"&gt;0"),"")</f>
        <v/>
      </c>
      <c r="I137" s="11"/>
      <c r="J137" s="107" t="str">
        <f>IFERROR(AVERAGEIF('Entered Daily Stats'!R136:W136,"&gt;0"),"")</f>
        <v/>
      </c>
      <c r="K137" s="12" t="str">
        <f ca="1">IFERROR(SUM(Monday!L137,Tuesday!L137,Wednesday!L137,Thursday!L137,Friday!L137,Saturday!L137)/COUNTIF('Entered Daily Stats'!AF136:AK136,"&gt;0"),"")</f>
        <v/>
      </c>
      <c r="L137" s="11"/>
      <c r="M137" s="110" t="str">
        <f>IFERROR(AVERAGEIF('Entered Daily Stats'!Y136:AD136,"&gt;0"),"")</f>
        <v/>
      </c>
      <c r="N137" s="13" t="str">
        <f ca="1">IFERROR(SUM(Monday!O137,Tuesday!O137,Wednesday!O137,Thursday!O137,Friday!O137,Saturday!O137)/COUNTIF('Entered Daily Stats'!AF136:AK136,"&gt;0"),"")</f>
        <v/>
      </c>
      <c r="O137" s="11"/>
      <c r="P137" s="51" t="str">
        <f t="shared" si="5"/>
        <v/>
      </c>
      <c r="Q137" s="11"/>
      <c r="R137" s="40">
        <f>IFERROR(SUM('Entered Daily Stats'!AM136:AR136)/B137,0)</f>
        <v>0</v>
      </c>
      <c r="S137" s="11"/>
      <c r="T137" s="41">
        <f>SUM('Entered Daily Stats'!AM136:AR136)</f>
        <v>0</v>
      </c>
      <c r="U137" s="11"/>
      <c r="V137" s="138"/>
      <c r="W137" s="138"/>
      <c r="X137" s="138"/>
      <c r="Y137" s="143"/>
    </row>
    <row r="138" spans="1:25" ht="23.4" x14ac:dyDescent="0.3">
      <c r="A138" s="65"/>
      <c r="B138" s="36">
        <f>SUM('Entered Daily Stats'!AF137:AK137)</f>
        <v>0</v>
      </c>
      <c r="C138" s="8"/>
      <c r="D138" s="10">
        <f>'Entered Daily Stats'!A137</f>
        <v>0</v>
      </c>
      <c r="E138" s="11"/>
      <c r="F138" s="13" t="str">
        <f>IFERROR(AVERAGEIF('Entered Daily Stats'!D137:I137,"&gt;0"),"")</f>
        <v/>
      </c>
      <c r="G138" s="16"/>
      <c r="H138" s="12" t="str">
        <f>IFERROR(AVERAGEIF('Entered Daily Stats'!K137:P137,"&gt;0"),"")</f>
        <v/>
      </c>
      <c r="I138" s="11"/>
      <c r="J138" s="107" t="str">
        <f>IFERROR(AVERAGEIF('Entered Daily Stats'!R137:W137,"&gt;0"),"")</f>
        <v/>
      </c>
      <c r="K138" s="12" t="str">
        <f ca="1">IFERROR(SUM(Monday!L138,Tuesday!L138,Wednesday!L138,Thursday!L138,Friday!L138,Saturday!L138)/COUNTIF('Entered Daily Stats'!AF137:AK137,"&gt;0"),"")</f>
        <v/>
      </c>
      <c r="L138" s="11"/>
      <c r="M138" s="110" t="str">
        <f>IFERROR(AVERAGEIF('Entered Daily Stats'!Y137:AD137,"&gt;0"),"")</f>
        <v/>
      </c>
      <c r="N138" s="13" t="str">
        <f ca="1">IFERROR(SUM(Monday!O138,Tuesday!O138,Wednesday!O138,Thursday!O138,Friday!O138,Saturday!O138)/COUNTIF('Entered Daily Stats'!AF137:AK137,"&gt;0"),"")</f>
        <v/>
      </c>
      <c r="O138" s="11"/>
      <c r="P138" s="51" t="str">
        <f t="shared" si="5"/>
        <v/>
      </c>
      <c r="Q138" s="47"/>
      <c r="R138" s="40">
        <f>IFERROR(SUM('Entered Daily Stats'!AM137:AR137)/B138,0)</f>
        <v>0</v>
      </c>
      <c r="S138" s="47"/>
      <c r="T138" s="41">
        <f>SUM('Entered Daily Stats'!AM137:AR137)</f>
        <v>0</v>
      </c>
      <c r="U138" s="47"/>
      <c r="V138" s="138"/>
      <c r="W138" s="138"/>
      <c r="X138" s="138"/>
      <c r="Y138" s="143"/>
    </row>
    <row r="139" spans="1:25" ht="23.4" x14ac:dyDescent="0.3">
      <c r="A139" s="65"/>
      <c r="B139" s="36">
        <f>SUM('Entered Daily Stats'!AF138:AK138)</f>
        <v>0</v>
      </c>
      <c r="C139" s="8"/>
      <c r="D139" s="10">
        <f>'Entered Daily Stats'!A138</f>
        <v>0</v>
      </c>
      <c r="E139" s="23"/>
      <c r="F139" s="13" t="str">
        <f>IFERROR(AVERAGEIF('Entered Daily Stats'!D138:I138,"&gt;0"),"")</f>
        <v/>
      </c>
      <c r="G139" s="11"/>
      <c r="H139" s="12" t="str">
        <f>IFERROR(AVERAGEIF('Entered Daily Stats'!K138:P138,"&gt;0"),"")</f>
        <v/>
      </c>
      <c r="I139" s="11"/>
      <c r="J139" s="107" t="str">
        <f>IFERROR(AVERAGEIF('Entered Daily Stats'!R138:W138,"&gt;0"),"")</f>
        <v/>
      </c>
      <c r="K139" s="12" t="str">
        <f ca="1">IFERROR(SUM(Monday!L139,Tuesday!L139,Wednesday!L139,Thursday!L139,Friday!L139,Saturday!L139)/COUNTIF('Entered Daily Stats'!AF138:AK138,"&gt;0"),"")</f>
        <v/>
      </c>
      <c r="L139" s="11"/>
      <c r="M139" s="110" t="str">
        <f>IFERROR(AVERAGEIF('Entered Daily Stats'!Y138:AD138,"&gt;0"),"")</f>
        <v/>
      </c>
      <c r="N139" s="13" t="str">
        <f ca="1">IFERROR(SUM(Monday!O139,Tuesday!O139,Wednesday!O139,Thursday!O139,Friday!O139,Saturday!O139)/COUNTIF('Entered Daily Stats'!AF138:AK138,"&gt;0"),"")</f>
        <v/>
      </c>
      <c r="O139" s="11"/>
      <c r="P139" s="51" t="str">
        <f t="shared" si="5"/>
        <v/>
      </c>
      <c r="Q139" s="11"/>
      <c r="R139" s="40">
        <f>IFERROR(SUM('Entered Daily Stats'!AM138:AR138)/B139,0)</f>
        <v>0</v>
      </c>
      <c r="S139" s="11"/>
      <c r="T139" s="41">
        <f>SUM('Entered Daily Stats'!AM138:AR138)</f>
        <v>0</v>
      </c>
      <c r="U139" s="11"/>
      <c r="V139" s="138"/>
      <c r="W139" s="138"/>
      <c r="X139" s="138"/>
      <c r="Y139" s="143"/>
    </row>
    <row r="140" spans="1:25" ht="23.4" x14ac:dyDescent="0.3">
      <c r="A140" s="65"/>
      <c r="B140" s="36">
        <f>SUM('Entered Daily Stats'!AF139:AK139)</f>
        <v>0</v>
      </c>
      <c r="C140" s="8"/>
      <c r="D140" s="10">
        <f>'Entered Daily Stats'!A139</f>
        <v>0</v>
      </c>
      <c r="E140" s="11"/>
      <c r="F140" s="13" t="str">
        <f>IFERROR(AVERAGEIF('Entered Daily Stats'!D139:I139,"&gt;0"),"")</f>
        <v/>
      </c>
      <c r="G140" s="16"/>
      <c r="H140" s="12" t="str">
        <f>IFERROR(AVERAGEIF('Entered Daily Stats'!K139:P139,"&gt;0"),"")</f>
        <v/>
      </c>
      <c r="I140" s="11"/>
      <c r="J140" s="107" t="str">
        <f>IFERROR(AVERAGEIF('Entered Daily Stats'!R139:W139,"&gt;0"),"")</f>
        <v/>
      </c>
      <c r="K140" s="12" t="str">
        <f ca="1">IFERROR(SUM(Monday!L140,Tuesday!L140,Wednesday!L140,Thursday!L140,Friday!L140,Saturday!L140)/COUNTIF('Entered Daily Stats'!AF139:AK139,"&gt;0"),"")</f>
        <v/>
      </c>
      <c r="L140" s="11"/>
      <c r="M140" s="110" t="str">
        <f>IFERROR(AVERAGEIF('Entered Daily Stats'!Y139:AD139,"&gt;0"),"")</f>
        <v/>
      </c>
      <c r="N140" s="13" t="str">
        <f ca="1">IFERROR(SUM(Monday!O140,Tuesday!O140,Wednesday!O140,Thursday!O140,Friday!O140,Saturday!O140)/COUNTIF('Entered Daily Stats'!AF139:AK139,"&gt;0"),"")</f>
        <v/>
      </c>
      <c r="O140" s="11"/>
      <c r="P140" s="51" t="str">
        <f t="shared" si="5"/>
        <v/>
      </c>
      <c r="Q140" s="11"/>
      <c r="R140" s="40">
        <f>IFERROR(SUM('Entered Daily Stats'!AM139:AR139)/B140,0)</f>
        <v>0</v>
      </c>
      <c r="S140" s="11"/>
      <c r="T140" s="41">
        <f>SUM('Entered Daily Stats'!AM139:AR139)</f>
        <v>0</v>
      </c>
      <c r="U140" s="11"/>
      <c r="V140" s="138"/>
      <c r="W140" s="138"/>
      <c r="X140" s="138"/>
      <c r="Y140" s="143"/>
    </row>
    <row r="141" spans="1:25" x14ac:dyDescent="0.3">
      <c r="A141" s="65"/>
      <c r="B141" s="8"/>
      <c r="C141" s="8"/>
      <c r="D141" s="8"/>
      <c r="E141" s="8"/>
      <c r="F141" s="8"/>
      <c r="G141" s="8"/>
      <c r="H141" s="72"/>
      <c r="I141" s="8"/>
      <c r="J141" s="108"/>
      <c r="K141" s="8"/>
      <c r="L141" s="8"/>
      <c r="M141" s="10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64"/>
    </row>
    <row r="142" spans="1:25" ht="25.8" x14ac:dyDescent="0.5">
      <c r="A142" s="73"/>
      <c r="B142" s="74"/>
      <c r="C142" s="8"/>
      <c r="D142" s="123" t="s">
        <v>34</v>
      </c>
      <c r="E142" s="24"/>
      <c r="F142" s="25">
        <f>IFERROR(AVERAGEIF(F121:F140,"&gt;0"),"")</f>
        <v>0.20299558080808081</v>
      </c>
      <c r="G142" s="26"/>
      <c r="H142" s="101">
        <f>IFERROR(AVERAGEIF(H121:H140,"&gt;0"),"")</f>
        <v>4.3984848484848484</v>
      </c>
      <c r="I142" s="75"/>
      <c r="J142" s="109">
        <f>IFERROR(AVERAGEIF(J121:J140,"&gt;0"),"")</f>
        <v>43.940909090909095</v>
      </c>
      <c r="K142" s="28">
        <f ca="1">IFERROR(AVERAGEIF(K121:K140,"&gt;0"),"")</f>
        <v>50.815530303030307</v>
      </c>
      <c r="L142" s="75"/>
      <c r="M142" s="111">
        <f>IFERROR(AVERAGEIF(M121:M140,"&gt;0"),"")</f>
        <v>0.11302083333333333</v>
      </c>
      <c r="N142" s="25">
        <f ca="1">IFERROR(AVERAGEIF(N121:N140,"&gt;0"),"")</f>
        <v>0.1422253787878788</v>
      </c>
      <c r="O142" s="75"/>
      <c r="P142" s="29">
        <f ca="1">IFERROR(AVERAGEIF(P121:P140,"&gt;0"),"")</f>
        <v>0.8867056617557959</v>
      </c>
      <c r="Q142" s="8"/>
      <c r="R142" s="27">
        <f>IFERROR(AVERAGEIF(R121:R140,"&gt;0"),0)</f>
        <v>0.84755244755244774</v>
      </c>
      <c r="S142" s="8"/>
      <c r="T142" s="42">
        <f>SUM(T121:T140)</f>
        <v>40</v>
      </c>
      <c r="U142" s="8"/>
      <c r="V142" s="8"/>
      <c r="W142" s="8"/>
      <c r="X142" s="8"/>
      <c r="Y142" s="64"/>
    </row>
    <row r="143" spans="1:25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8"/>
    </row>
    <row r="145" spans="1:25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V145" s="37"/>
      <c r="W145" s="37"/>
      <c r="X145" s="37"/>
      <c r="Y145" s="37"/>
    </row>
    <row r="146" spans="1:25" ht="14.4" customHeight="1" x14ac:dyDescent="0.3">
      <c r="A146" s="128" t="str">
        <f>'Entered Daily Stats'!A146</f>
        <v>Team Lead 6</v>
      </c>
      <c r="B146" s="129"/>
      <c r="C146" s="129"/>
      <c r="D146" s="129"/>
      <c r="E146" s="53"/>
      <c r="F146" s="129" t="s">
        <v>16</v>
      </c>
      <c r="G146" s="129"/>
      <c r="H146" s="129"/>
      <c r="I146" s="129"/>
      <c r="J146" s="144">
        <v>44130</v>
      </c>
      <c r="K146" s="144"/>
      <c r="L146" s="129" t="s">
        <v>17</v>
      </c>
      <c r="M146" s="129"/>
      <c r="N146" s="146">
        <v>44136</v>
      </c>
      <c r="O146" s="146"/>
      <c r="P146" s="146"/>
      <c r="Q146" s="53"/>
      <c r="R146" s="53"/>
      <c r="S146" s="53"/>
      <c r="T146" s="53"/>
      <c r="U146" s="53"/>
      <c r="V146" s="53"/>
      <c r="W146" s="53"/>
      <c r="X146" s="53"/>
      <c r="Y146" s="63"/>
    </row>
    <row r="147" spans="1:25" ht="14.4" customHeight="1" x14ac:dyDescent="0.3">
      <c r="A147" s="130"/>
      <c r="B147" s="131"/>
      <c r="C147" s="131"/>
      <c r="D147" s="131"/>
      <c r="E147" s="8"/>
      <c r="F147" s="133"/>
      <c r="G147" s="133"/>
      <c r="H147" s="133"/>
      <c r="I147" s="133"/>
      <c r="J147" s="145"/>
      <c r="K147" s="145"/>
      <c r="L147" s="133"/>
      <c r="M147" s="133"/>
      <c r="N147" s="147"/>
      <c r="O147" s="147"/>
      <c r="P147" s="147"/>
      <c r="Q147" s="8"/>
      <c r="R147" s="8"/>
      <c r="S147" s="8"/>
      <c r="T147" s="8"/>
      <c r="U147" s="8"/>
      <c r="V147" s="8"/>
      <c r="W147" s="8"/>
      <c r="X147" s="8"/>
      <c r="Y147" s="64"/>
    </row>
    <row r="148" spans="1:25" ht="21" customHeight="1" x14ac:dyDescent="0.3">
      <c r="A148" s="132"/>
      <c r="B148" s="133"/>
      <c r="C148" s="133"/>
      <c r="D148" s="133"/>
      <c r="E148" s="8"/>
      <c r="F148" s="124" t="s">
        <v>18</v>
      </c>
      <c r="G148" s="123"/>
      <c r="H148" s="124" t="s">
        <v>19</v>
      </c>
      <c r="I148" s="8"/>
      <c r="J148" s="140" t="s">
        <v>20</v>
      </c>
      <c r="K148" s="140"/>
      <c r="L148" s="8"/>
      <c r="M148" s="126" t="s">
        <v>21</v>
      </c>
      <c r="N148" s="126"/>
      <c r="O148" s="8"/>
      <c r="P148" s="8"/>
      <c r="Q148" s="8"/>
      <c r="R148" s="140" t="s">
        <v>22</v>
      </c>
      <c r="S148" s="140"/>
      <c r="T148" s="140"/>
      <c r="U148" s="22"/>
      <c r="V148" s="8"/>
      <c r="W148" s="8"/>
      <c r="X148" s="8"/>
      <c r="Y148" s="64"/>
    </row>
    <row r="149" spans="1:25" ht="54" x14ac:dyDescent="0.3">
      <c r="A149" s="65"/>
      <c r="B149" s="66" t="s">
        <v>23</v>
      </c>
      <c r="C149" s="56"/>
      <c r="D149" s="67" t="s">
        <v>24</v>
      </c>
      <c r="E149" s="68"/>
      <c r="F149" s="56"/>
      <c r="G149" s="56"/>
      <c r="H149" s="56"/>
      <c r="I149" s="8"/>
      <c r="J149" s="56"/>
      <c r="K149" s="9" t="s">
        <v>25</v>
      </c>
      <c r="L149" s="69"/>
      <c r="M149" s="56"/>
      <c r="N149" s="9" t="s">
        <v>26</v>
      </c>
      <c r="O149" s="8"/>
      <c r="P149" s="9" t="s">
        <v>27</v>
      </c>
      <c r="Q149" s="8"/>
      <c r="R149" s="66" t="s">
        <v>28</v>
      </c>
      <c r="S149" s="8"/>
      <c r="T149" s="66" t="s">
        <v>29</v>
      </c>
      <c r="U149" s="8"/>
      <c r="V149" s="138" t="s">
        <v>30</v>
      </c>
      <c r="W149" s="138"/>
      <c r="X149" s="138"/>
      <c r="Y149" s="70"/>
    </row>
    <row r="150" spans="1:25" ht="23.4" x14ac:dyDescent="0.3">
      <c r="A150" s="65"/>
      <c r="B150" s="36">
        <f>SUM('Entered Daily Stats'!AF149:AK149)</f>
        <v>5</v>
      </c>
      <c r="C150" s="8"/>
      <c r="D150" s="10" t="str">
        <f>'Entered Daily Stats'!A149</f>
        <v>Enrollment Counclor 1</v>
      </c>
      <c r="E150" s="11"/>
      <c r="F150" s="13">
        <f>IFERROR(AVERAGEIF('Entered Daily Stats'!D149:I149,"&gt;0"),"")</f>
        <v>0.1125</v>
      </c>
      <c r="G150" s="11"/>
      <c r="H150" s="12">
        <f>IFERROR(AVERAGEIF('Entered Daily Stats'!K149:P149,"&gt;0"),"")</f>
        <v>5.4</v>
      </c>
      <c r="I150" s="11"/>
      <c r="J150" s="107">
        <f>IFERROR(AVERAGEIF('Entered Daily Stats'!R149:W149,"&gt;0"),"")</f>
        <v>20.6</v>
      </c>
      <c r="K150" s="12">
        <f ca="1">IFERROR(SUM(Monday!L150,Tuesday!L150,Wednesday!L150,Thursday!L150,Friday!L150,Saturday!L150)/COUNTIF('Entered Daily Stats'!AF149:AK149,"&gt;0"),"")</f>
        <v>53.966666666666661</v>
      </c>
      <c r="L150" s="11"/>
      <c r="M150" s="110">
        <f>IFERROR(AVERAGEIF('Entered Daily Stats'!Y149:AD149,"&gt;0"),"")</f>
        <v>0.10847222222222222</v>
      </c>
      <c r="N150" s="13">
        <f ca="1">IFERROR(SUM(Monday!O150,Tuesday!O150,Wednesday!O150,Thursday!O150,Friday!O150,Saturday!O150)/COUNTIF('Entered Daily Stats'!AF149:AK149,"&gt;0"),"")</f>
        <v>0.20833333333333334</v>
      </c>
      <c r="O150" s="11"/>
      <c r="P150" s="51">
        <f ca="1">IFERROR(IF(J150=M150,"",((M150/N150)+(J150/K150))/2),"")</f>
        <v>0.45119188799670579</v>
      </c>
      <c r="Q150" s="11"/>
      <c r="R150" s="40">
        <f>IFERROR(SUM('Entered Daily Stats'!AM149:AR149)/B150,0)</f>
        <v>0.8</v>
      </c>
      <c r="S150" s="11"/>
      <c r="T150" s="41">
        <f>SUM('Entered Daily Stats'!AM149:AR149)</f>
        <v>4</v>
      </c>
      <c r="U150" s="11"/>
      <c r="V150" s="15"/>
      <c r="W150" s="11" t="s">
        <v>31</v>
      </c>
      <c r="X150" s="47">
        <v>1.3</v>
      </c>
      <c r="Y150" s="70"/>
    </row>
    <row r="151" spans="1:25" ht="23.4" x14ac:dyDescent="0.3">
      <c r="A151" s="65"/>
      <c r="B151" s="36">
        <f>SUM('Entered Daily Stats'!AF150:AK150)</f>
        <v>5</v>
      </c>
      <c r="C151" s="8"/>
      <c r="D151" s="10" t="str">
        <f>'Entered Daily Stats'!A150</f>
        <v>Enrollment Counclor 2</v>
      </c>
      <c r="E151" s="11"/>
      <c r="F151" s="13">
        <f>IFERROR(AVERAGEIF('Entered Daily Stats'!D150:I150,"&gt;0"),"")</f>
        <v>0.2680555555555556</v>
      </c>
      <c r="G151" s="16"/>
      <c r="H151" s="12" t="str">
        <f>IFERROR(AVERAGEIF('Entered Daily Stats'!K150:P150,"&gt;0"),"")</f>
        <v/>
      </c>
      <c r="I151" s="11"/>
      <c r="J151" s="107">
        <f>IFERROR(AVERAGEIF('Entered Daily Stats'!R150:W150,"&gt;0"),"")</f>
        <v>43.2</v>
      </c>
      <c r="K151" s="12">
        <f ca="1">IFERROR(SUM(Monday!L151,Tuesday!L151,Wednesday!L151,Thursday!L151,Friday!L151,Saturday!L151)/COUNTIF('Entered Daily Stats'!AF150:AK150,"&gt;0"),"")</f>
        <v>48.1</v>
      </c>
      <c r="L151" s="11"/>
      <c r="M151" s="110">
        <f>IFERROR(AVERAGEIF('Entered Daily Stats'!Y150:AD150,"&gt;0"),"")</f>
        <v>0.13291666666666666</v>
      </c>
      <c r="N151" s="13">
        <f ca="1">IFERROR(SUM(Monday!O151,Tuesday!O151,Wednesday!O151,Thursday!O151,Friday!O151,Saturday!O151)/COUNTIF('Entered Daily Stats'!AF150:AK150,"&gt;0"),"")</f>
        <v>0.15333333333333332</v>
      </c>
      <c r="O151" s="11"/>
      <c r="P151" s="51">
        <f t="shared" ref="P151:P169" ca="1" si="6">IFERROR(IF(J151=M151,"",((M151/N151)+(J151/K151))/2),"")</f>
        <v>0.88248836210792736</v>
      </c>
      <c r="Q151" s="11"/>
      <c r="R151" s="40">
        <f>IFERROR(SUM('Entered Daily Stats'!AM150:AR150)/B151,0)</f>
        <v>0</v>
      </c>
      <c r="S151" s="11"/>
      <c r="T151" s="41">
        <f>SUM('Entered Daily Stats'!AM150:AR150)</f>
        <v>0</v>
      </c>
      <c r="U151" s="11"/>
      <c r="V151" s="43"/>
      <c r="W151" s="11" t="s">
        <v>32</v>
      </c>
      <c r="X151" s="17">
        <v>1</v>
      </c>
      <c r="Y151" s="70"/>
    </row>
    <row r="152" spans="1:25" ht="23.4" x14ac:dyDescent="0.3">
      <c r="A152" s="65"/>
      <c r="B152" s="36">
        <f>SUM('Entered Daily Stats'!AF151:AK151)</f>
        <v>5</v>
      </c>
      <c r="C152" s="8"/>
      <c r="D152" s="10" t="str">
        <f>'Entered Daily Stats'!A151</f>
        <v>Enrollment Counclor 3</v>
      </c>
      <c r="E152" s="11"/>
      <c r="F152" s="13">
        <f>IFERROR(AVERAGEIF('Entered Daily Stats'!D151:I151,"&gt;0"),"")</f>
        <v>0.22430555555555559</v>
      </c>
      <c r="G152" s="16"/>
      <c r="H152" s="12">
        <f>IFERROR(AVERAGEIF('Entered Daily Stats'!K151:P151,"&gt;0"),"")</f>
        <v>8.6</v>
      </c>
      <c r="I152" s="11"/>
      <c r="J152" s="107">
        <f>IFERROR(AVERAGEIF('Entered Daily Stats'!R151:W151,"&gt;0"),"")</f>
        <v>59.6</v>
      </c>
      <c r="K152" s="12">
        <f ca="1">IFERROR(SUM(Monday!L152,Tuesday!L152,Wednesday!L152,Thursday!L152,Friday!L152,Saturday!L152)/COUNTIF('Entered Daily Stats'!AF151:AK151,"&gt;0"),"")</f>
        <v>53.666666666666664</v>
      </c>
      <c r="L152" s="11"/>
      <c r="M152" s="110">
        <f>IFERROR(AVERAGEIF('Entered Daily Stats'!Y151:AD151,"&gt;0"),"")</f>
        <v>0.10972222222222221</v>
      </c>
      <c r="N152" s="13">
        <f ca="1">IFERROR(SUM(Monday!O152,Tuesday!O152,Wednesday!O152,Thursday!O152,Friday!O152,Saturday!O152)/COUNTIF('Entered Daily Stats'!AF151:AK151,"&gt;0"),"")</f>
        <v>8.4999999999999992E-2</v>
      </c>
      <c r="O152" s="11"/>
      <c r="P152" s="51">
        <f t="shared" ca="1" si="6"/>
        <v>1.2007043397068973</v>
      </c>
      <c r="Q152" s="11"/>
      <c r="R152" s="40">
        <f>IFERROR(SUM('Entered Daily Stats'!AM151:AR151)/B152,0)</f>
        <v>0.6</v>
      </c>
      <c r="S152" s="11"/>
      <c r="T152" s="41">
        <f>SUM('Entered Daily Stats'!AM151:AR151)</f>
        <v>3</v>
      </c>
      <c r="U152" s="11"/>
      <c r="V152" s="18"/>
      <c r="W152" s="11" t="s">
        <v>33</v>
      </c>
      <c r="X152" s="17">
        <v>1</v>
      </c>
      <c r="Y152" s="70"/>
    </row>
    <row r="153" spans="1:25" ht="23.4" x14ac:dyDescent="0.3">
      <c r="A153" s="65"/>
      <c r="B153" s="36">
        <f>SUM('Entered Daily Stats'!AF152:AK152)</f>
        <v>4</v>
      </c>
      <c r="C153" s="8"/>
      <c r="D153" s="10" t="str">
        <f>'Entered Daily Stats'!A152</f>
        <v>Enrollment Counclor 4</v>
      </c>
      <c r="E153" s="11"/>
      <c r="F153" s="13">
        <f>IFERROR(AVERAGEIF('Entered Daily Stats'!D152:I152,"&gt;0"),"")</f>
        <v>0.2204861111111111</v>
      </c>
      <c r="G153" s="16"/>
      <c r="H153" s="12">
        <f>IFERROR(AVERAGEIF('Entered Daily Stats'!K152:P152,"&gt;0"),"")</f>
        <v>1.5</v>
      </c>
      <c r="I153" s="11"/>
      <c r="J153" s="107">
        <f>IFERROR(AVERAGEIF('Entered Daily Stats'!R152:W152,"&gt;0"),"")</f>
        <v>29.25</v>
      </c>
      <c r="K153" s="12">
        <f ca="1">IFERROR(SUM(Monday!L153,Tuesday!L153,Wednesday!L153,Thursday!L153,Friday!L153,Saturday!L153)/COUNTIF('Entered Daily Stats'!AF152:AK152,"&gt;0"),"")</f>
        <v>47.791666666666664</v>
      </c>
      <c r="L153" s="11"/>
      <c r="M153" s="110">
        <f>IFERROR(AVERAGEIF('Entered Daily Stats'!Y152:AD152,"&gt;0"),"")</f>
        <v>0.13420138888888888</v>
      </c>
      <c r="N153" s="13">
        <f ca="1">IFERROR(SUM(Monday!O153,Tuesday!O153,Wednesday!O153,Thursday!O153,Friday!O153,Saturday!O153)/COUNTIF('Entered Daily Stats'!AF152:AK152,"&gt;0"),"")</f>
        <v>0.20729166666666668</v>
      </c>
      <c r="O153" s="11"/>
      <c r="P153" s="51">
        <f t="shared" ca="1" si="6"/>
        <v>0.62971753565853095</v>
      </c>
      <c r="Q153" s="11"/>
      <c r="R153" s="40">
        <f>IFERROR(SUM('Entered Daily Stats'!AM152:AR152)/B153,0)</f>
        <v>0.75</v>
      </c>
      <c r="S153" s="11"/>
      <c r="T153" s="41">
        <f>SUM('Entered Daily Stats'!AM152:AR152)</f>
        <v>3</v>
      </c>
      <c r="U153" s="11"/>
      <c r="V153" s="19"/>
      <c r="W153" s="11" t="s">
        <v>33</v>
      </c>
      <c r="X153" s="47">
        <v>0.7</v>
      </c>
      <c r="Y153" s="70"/>
    </row>
    <row r="154" spans="1:25" ht="23.4" x14ac:dyDescent="0.3">
      <c r="A154" s="65"/>
      <c r="B154" s="36">
        <f>SUM('Entered Daily Stats'!AF153:AK153)</f>
        <v>4</v>
      </c>
      <c r="C154" s="8"/>
      <c r="D154" s="10" t="str">
        <f>'Entered Daily Stats'!A153</f>
        <v>Enrollment Counclor 5</v>
      </c>
      <c r="E154" s="11"/>
      <c r="F154" s="13">
        <f>IFERROR(AVERAGEIF('Entered Daily Stats'!D153:I153,"&gt;0"),"")</f>
        <v>0.23437500000000003</v>
      </c>
      <c r="G154" s="16"/>
      <c r="H154" s="12">
        <f>IFERROR(AVERAGEIF('Entered Daily Stats'!K153:P153,"&gt;0"),"")</f>
        <v>7.75</v>
      </c>
      <c r="I154" s="11"/>
      <c r="J154" s="107">
        <f>IFERROR(AVERAGEIF('Entered Daily Stats'!R153:W153,"&gt;0"),"")</f>
        <v>17</v>
      </c>
      <c r="K154" s="12">
        <f ca="1">IFERROR(SUM(Monday!L154,Tuesday!L154,Wednesday!L154,Thursday!L154,Friday!L154,Saturday!L154)/COUNTIF('Entered Daily Stats'!AF153:AK153,"&gt;0"),"")</f>
        <v>39.916666666666664</v>
      </c>
      <c r="L154" s="11"/>
      <c r="M154" s="110">
        <f>IFERROR(AVERAGEIF('Entered Daily Stats'!Y153:AD153,"&gt;0"),"")</f>
        <v>0.16701388888888888</v>
      </c>
      <c r="N154" s="13">
        <f ca="1">IFERROR(SUM(Monday!O154,Tuesday!O154,Wednesday!O154,Thursday!O154,Friday!O154,Saturday!O154)/COUNTIF('Entered Daily Stats'!AF153:AK153,"&gt;0"),"")</f>
        <v>0.20833333333333334</v>
      </c>
      <c r="O154" s="11"/>
      <c r="P154" s="51">
        <f t="shared" ca="1" si="6"/>
        <v>0.61377696590118291</v>
      </c>
      <c r="Q154" s="11"/>
      <c r="R154" s="40">
        <f>IFERROR(SUM('Entered Daily Stats'!AM153:AR153)/B154,0)</f>
        <v>0.25</v>
      </c>
      <c r="S154" s="11"/>
      <c r="T154" s="41">
        <f>SUM('Entered Daily Stats'!AM153:AR153)</f>
        <v>1</v>
      </c>
      <c r="U154" s="11"/>
      <c r="V154" s="20"/>
      <c r="W154" s="11" t="s">
        <v>33</v>
      </c>
      <c r="X154" s="47">
        <v>0.5</v>
      </c>
      <c r="Y154" s="70"/>
    </row>
    <row r="155" spans="1:25" ht="23.4" x14ac:dyDescent="0.3">
      <c r="A155" s="65"/>
      <c r="B155" s="36">
        <f>SUM('Entered Daily Stats'!AF154:AK154)</f>
        <v>3</v>
      </c>
      <c r="C155" s="8"/>
      <c r="D155" s="10" t="str">
        <f>'Entered Daily Stats'!A154</f>
        <v>Enrollment Counclor 6</v>
      </c>
      <c r="E155" s="11"/>
      <c r="F155" s="13">
        <f>IFERROR(AVERAGEIF('Entered Daily Stats'!D154:I154,"&gt;0"),"")</f>
        <v>0.24629629629629635</v>
      </c>
      <c r="G155" s="16"/>
      <c r="H155" s="12">
        <f>IFERROR(AVERAGEIF('Entered Daily Stats'!K154:P154,"&gt;0"),"")</f>
        <v>7.666666666666667</v>
      </c>
      <c r="I155" s="11"/>
      <c r="J155" s="107">
        <f>IFERROR(AVERAGEIF('Entered Daily Stats'!R154:W154,"&gt;0"),"")</f>
        <v>24.333333333333332</v>
      </c>
      <c r="K155" s="12">
        <f ca="1">IFERROR(SUM(Monday!L155,Tuesday!L155,Wednesday!L155,Thursday!L155,Friday!L155,Saturday!L155)/COUNTIF('Entered Daily Stats'!AF154:AK154,"&gt;0"),"")</f>
        <v>44.944444444444436</v>
      </c>
      <c r="L155" s="11"/>
      <c r="M155" s="110">
        <f>IFERROR(AVERAGEIF('Entered Daily Stats'!Y154:AD154,"&gt;0"),"")</f>
        <v>0.14606481481481481</v>
      </c>
      <c r="N155" s="13">
        <f ca="1">IFERROR(SUM(Monday!O155,Tuesday!O155,Wednesday!O155,Thursday!O155,Friday!O155,Saturday!O155)/COUNTIF('Entered Daily Stats'!AF154:AK154,"&gt;0"),"")</f>
        <v>0.20833333333333334</v>
      </c>
      <c r="O155" s="11"/>
      <c r="P155" s="51">
        <f t="shared" ca="1" si="6"/>
        <v>0.62126012910314521</v>
      </c>
      <c r="Q155" s="11"/>
      <c r="R155" s="40">
        <f>IFERROR(SUM('Entered Daily Stats'!AM154:AR154)/B155,0)</f>
        <v>0</v>
      </c>
      <c r="S155" s="11"/>
      <c r="T155" s="41">
        <f>SUM('Entered Daily Stats'!AM154:AR154)</f>
        <v>0</v>
      </c>
      <c r="U155" s="11"/>
      <c r="V155" s="21"/>
      <c r="W155" s="11" t="s">
        <v>33</v>
      </c>
      <c r="X155" s="47">
        <v>0.3</v>
      </c>
      <c r="Y155" s="70"/>
    </row>
    <row r="156" spans="1:25" ht="23.4" x14ac:dyDescent="0.3">
      <c r="A156" s="65"/>
      <c r="B156" s="36">
        <f>SUM('Entered Daily Stats'!AF155:AK155)</f>
        <v>5</v>
      </c>
      <c r="C156" s="8"/>
      <c r="D156" s="10" t="str">
        <f>'Entered Daily Stats'!A155</f>
        <v>Enrollment Counclor 7</v>
      </c>
      <c r="E156" s="11"/>
      <c r="F156" s="13">
        <f>IFERROR(AVERAGEIF('Entered Daily Stats'!D155:I155,"&gt;0"),"")</f>
        <v>0.20749999999999996</v>
      </c>
      <c r="G156" s="16"/>
      <c r="H156" s="12">
        <f>IFERROR(AVERAGEIF('Entered Daily Stats'!K155:P155,"&gt;0"),"")</f>
        <v>7.4</v>
      </c>
      <c r="I156" s="11"/>
      <c r="J156" s="107">
        <f>IFERROR(AVERAGEIF('Entered Daily Stats'!R155:W155,"&gt;0"),"")</f>
        <v>43.8</v>
      </c>
      <c r="K156" s="12">
        <f ca="1">IFERROR(SUM(Monday!L156,Tuesday!L156,Wednesday!L156,Thursday!L156,Friday!L156,Saturday!L156)/COUNTIF('Entered Daily Stats'!AF155:AK155,"&gt;0"),"")</f>
        <v>54.9</v>
      </c>
      <c r="L156" s="11"/>
      <c r="M156" s="110">
        <f>IFERROR(AVERAGEIF('Entered Daily Stats'!Y155:AD155,"&gt;0"),"")</f>
        <v>0.10458333333333333</v>
      </c>
      <c r="N156" s="13">
        <f ca="1">IFERROR(SUM(Monday!O156,Tuesday!O156,Wednesday!O156,Thursday!O156,Friday!O156,Saturday!O156)/COUNTIF('Entered Daily Stats'!AF155:AK155,"&gt;0"),"")</f>
        <v>0.15083333333333335</v>
      </c>
      <c r="O156" s="11"/>
      <c r="P156" s="51">
        <f t="shared" ca="1" si="6"/>
        <v>0.74559218669806482</v>
      </c>
      <c r="Q156" s="11"/>
      <c r="R156" s="40">
        <f>IFERROR(SUM('Entered Daily Stats'!AM155:AR155)/B156,0)</f>
        <v>0.2</v>
      </c>
      <c r="S156" s="11"/>
      <c r="T156" s="41">
        <f>SUM('Entered Daily Stats'!AM155:AR155)</f>
        <v>1</v>
      </c>
      <c r="U156" s="11"/>
      <c r="V156" s="8"/>
      <c r="W156" s="8"/>
      <c r="X156" s="8"/>
      <c r="Y156" s="70"/>
    </row>
    <row r="157" spans="1:25" ht="23.4" x14ac:dyDescent="0.3">
      <c r="A157" s="65"/>
      <c r="B157" s="36">
        <f>SUM('Entered Daily Stats'!AF156:AK156)</f>
        <v>6</v>
      </c>
      <c r="C157" s="8"/>
      <c r="D157" s="10" t="str">
        <f>'Entered Daily Stats'!A156</f>
        <v>Enrollment Counclor 8</v>
      </c>
      <c r="E157" s="11"/>
      <c r="F157" s="13">
        <f>IFERROR(AVERAGEIF('Entered Daily Stats'!D156:I156,"&gt;0"),"")</f>
        <v>0.28217592592592594</v>
      </c>
      <c r="G157" s="16"/>
      <c r="H157" s="12">
        <f>IFERROR(AVERAGEIF('Entered Daily Stats'!K156:P156,"&gt;0"),"")</f>
        <v>3.6666666666666665</v>
      </c>
      <c r="I157" s="11"/>
      <c r="J157" s="107">
        <f>IFERROR(AVERAGEIF('Entered Daily Stats'!R156:W156,"&gt;0"),"")</f>
        <v>62.333333333333336</v>
      </c>
      <c r="K157" s="12">
        <f ca="1">IFERROR(SUM(Monday!L157,Tuesday!L157,Wednesday!L157,Thursday!L157,Friday!L157,Saturday!L157)/COUNTIF('Entered Daily Stats'!AF156:AK156,"&gt;0"),"")</f>
        <v>45.833333333333336</v>
      </c>
      <c r="L157" s="11"/>
      <c r="M157" s="110">
        <f>IFERROR(AVERAGEIF('Entered Daily Stats'!Y156:AD156,"&gt;0"),"")</f>
        <v>0.14236111111111113</v>
      </c>
      <c r="N157" s="13">
        <f ca="1">IFERROR(SUM(Monday!O157,Tuesday!O157,Wednesday!O157,Thursday!O157,Friday!O157,Saturday!O157)/COUNTIF('Entered Daily Stats'!AF156:AK156,"&gt;0"),"")</f>
        <v>0.10208333333333332</v>
      </c>
      <c r="O157" s="11"/>
      <c r="P157" s="51">
        <f t="shared" ca="1" si="6"/>
        <v>1.377278911564626</v>
      </c>
      <c r="Q157" s="11"/>
      <c r="R157" s="40">
        <f>IFERROR(SUM('Entered Daily Stats'!AM156:AR156)/B157,0)</f>
        <v>0.33333333333333331</v>
      </c>
      <c r="S157" s="11"/>
      <c r="T157" s="41">
        <f>SUM('Entered Daily Stats'!AM156:AR156)</f>
        <v>2</v>
      </c>
      <c r="U157" s="11"/>
      <c r="V157" s="138"/>
      <c r="W157" s="138"/>
      <c r="X157" s="138"/>
      <c r="Y157" s="70"/>
    </row>
    <row r="158" spans="1:25" ht="23.4" customHeight="1" x14ac:dyDescent="0.3">
      <c r="A158" s="65"/>
      <c r="B158" s="36">
        <f>SUM('Entered Daily Stats'!AF157:AK157)</f>
        <v>5</v>
      </c>
      <c r="C158" s="8"/>
      <c r="D158" s="10" t="str">
        <f>'Entered Daily Stats'!A157</f>
        <v>Enrollment Counclor 9</v>
      </c>
      <c r="E158" s="11"/>
      <c r="F158" s="13">
        <f>IFERROR(AVERAGEIF('Entered Daily Stats'!D157:I157,"&gt;0"),"")</f>
        <v>0.25263888888888886</v>
      </c>
      <c r="G158" s="16"/>
      <c r="H158" s="12">
        <f>IFERROR(AVERAGEIF('Entered Daily Stats'!K157:P157,"&gt;0"),"")</f>
        <v>2.75</v>
      </c>
      <c r="I158" s="11"/>
      <c r="J158" s="107">
        <f>IFERROR(AVERAGEIF('Entered Daily Stats'!R157:W157,"&gt;0"),"")</f>
        <v>42.4</v>
      </c>
      <c r="K158" s="12">
        <f ca="1">IFERROR(SUM(Monday!L158,Tuesday!L158,Wednesday!L158,Thursday!L158,Friday!L158,Saturday!L158)/COUNTIF('Entered Daily Stats'!AF157:AK157,"&gt;0"),"")</f>
        <v>33.966666666666669</v>
      </c>
      <c r="L158" s="11"/>
      <c r="M158" s="110">
        <f>IFERROR(AVERAGEIF('Entered Daily Stats'!Y157:AD157,"&gt;0"),"")</f>
        <v>0.19180555555555556</v>
      </c>
      <c r="N158" s="13">
        <f ca="1">IFERROR(SUM(Monday!O158,Tuesday!O158,Wednesday!O158,Thursday!O158,Friday!O158,Saturday!O158)/COUNTIF('Entered Daily Stats'!AF157:AK157,"&gt;0"),"")</f>
        <v>0.15666666666666668</v>
      </c>
      <c r="O158" s="11"/>
      <c r="P158" s="51">
        <f t="shared" ca="1" si="6"/>
        <v>1.2362867050856421</v>
      </c>
      <c r="Q158" s="11"/>
      <c r="R158" s="40">
        <f>IFERROR(SUM('Entered Daily Stats'!AM157:AR157)/B158,0)</f>
        <v>0.4</v>
      </c>
      <c r="S158" s="11"/>
      <c r="T158" s="41">
        <f>SUM('Entered Daily Stats'!AM157:AR157)</f>
        <v>2</v>
      </c>
      <c r="U158" s="11"/>
      <c r="V158" s="142"/>
      <c r="W158" s="142"/>
      <c r="X158" s="142"/>
      <c r="Y158" s="70"/>
    </row>
    <row r="159" spans="1:25" ht="23.4" customHeight="1" x14ac:dyDescent="0.3">
      <c r="A159" s="65"/>
      <c r="B159" s="36">
        <f>SUM('Entered Daily Stats'!AF158:AK158)</f>
        <v>4</v>
      </c>
      <c r="C159" s="8"/>
      <c r="D159" s="10" t="str">
        <f>'Entered Daily Stats'!A158</f>
        <v>Enrollment Counclor 10</v>
      </c>
      <c r="E159" s="11"/>
      <c r="F159" s="13">
        <f>IFERROR(AVERAGEIF('Entered Daily Stats'!D158:I158,"&gt;0"),"")</f>
        <v>0.30121527777777779</v>
      </c>
      <c r="G159" s="16"/>
      <c r="H159" s="12">
        <f>IFERROR(AVERAGEIF('Entered Daily Stats'!K158:P158,"&gt;0"),"")</f>
        <v>4.75</v>
      </c>
      <c r="I159" s="11"/>
      <c r="J159" s="107">
        <f>IFERROR(AVERAGEIF('Entered Daily Stats'!R158:W158,"&gt;0"),"")</f>
        <v>35.6</v>
      </c>
      <c r="K159" s="12">
        <f ca="1">IFERROR(SUM(Monday!L159,Tuesday!L159,Wednesday!L159,Thursday!L159,Friday!L159,Saturday!L159)/COUNTIF('Entered Daily Stats'!AF158:AK158,"&gt;0"),"")</f>
        <v>40.291666666666664</v>
      </c>
      <c r="L159" s="11"/>
      <c r="M159" s="110">
        <f>IFERROR(AVERAGEIF('Entered Daily Stats'!Y158:AD158,"&gt;0"),"")</f>
        <v>0.13416666666666668</v>
      </c>
      <c r="N159" s="13">
        <f ca="1">IFERROR(SUM(Monday!O159,Tuesday!O159,Wednesday!O159,Thursday!O159,Friday!O159,Saturday!O159)/COUNTIF('Entered Daily Stats'!AF158:AK158,"&gt;0"),"")</f>
        <v>0.14895833333333333</v>
      </c>
      <c r="O159" s="11"/>
      <c r="P159" s="51">
        <f t="shared" ca="1" si="6"/>
        <v>0.89212834735068458</v>
      </c>
      <c r="Q159" s="11"/>
      <c r="R159" s="40">
        <f>IFERROR(SUM('Entered Daily Stats'!AM158:AR158)/B159,0)</f>
        <v>0</v>
      </c>
      <c r="S159" s="11"/>
      <c r="T159" s="41">
        <f>SUM('Entered Daily Stats'!AM158:AR158)</f>
        <v>0</v>
      </c>
      <c r="U159" s="11"/>
      <c r="V159" s="142"/>
      <c r="W159" s="142"/>
      <c r="X159" s="142"/>
      <c r="Y159" s="70"/>
    </row>
    <row r="160" spans="1:25" s="37" customFormat="1" ht="23.4" x14ac:dyDescent="0.3">
      <c r="A160" s="65"/>
      <c r="B160" s="36">
        <f>SUM('Entered Daily Stats'!AF159:AK159)</f>
        <v>4</v>
      </c>
      <c r="C160" s="8"/>
      <c r="D160" s="10" t="str">
        <f>'Entered Daily Stats'!A159</f>
        <v>Enrollment Counclor 11</v>
      </c>
      <c r="E160" s="11"/>
      <c r="F160" s="13">
        <f>IFERROR(AVERAGEIF('Entered Daily Stats'!D159:I159,"&gt;0"),"")</f>
        <v>0.21961805555555555</v>
      </c>
      <c r="G160" s="16"/>
      <c r="H160" s="12">
        <f>IFERROR(AVERAGEIF('Entered Daily Stats'!K159:P159,"&gt;0"),"")</f>
        <v>1</v>
      </c>
      <c r="I160" s="11"/>
      <c r="J160" s="107">
        <f>IFERROR(AVERAGEIF('Entered Daily Stats'!R159:W159,"&gt;0"),"")</f>
        <v>32.25</v>
      </c>
      <c r="K160" s="12">
        <f ca="1">IFERROR(SUM(Monday!L160,Tuesday!L160,Wednesday!L160,Thursday!L160,Friday!L160,Saturday!L160)/COUNTIF('Entered Daily Stats'!AF159:AK159,"&gt;0"),"")</f>
        <v>33.583333333333343</v>
      </c>
      <c r="L160" s="11"/>
      <c r="M160" s="110">
        <f>IFERROR(AVERAGEIF('Entered Daily Stats'!Y159:AD159,"&gt;0"),"")</f>
        <v>0.19340277777777776</v>
      </c>
      <c r="N160" s="13">
        <f ca="1">IFERROR(SUM(Monday!O160,Tuesday!O160,Wednesday!O160,Thursday!O160,Friday!O160,Saturday!O160)/COUNTIF('Entered Daily Stats'!AF159:AK159,"&gt;0"),"")</f>
        <v>0.19687500000000002</v>
      </c>
      <c r="O160" s="11"/>
      <c r="P160" s="51">
        <f t="shared" ca="1" si="6"/>
        <v>0.9713305412230141</v>
      </c>
      <c r="Q160" s="11"/>
      <c r="R160" s="40">
        <f>IFERROR(SUM('Entered Daily Stats'!AM159:AR159)/B160,0)</f>
        <v>0</v>
      </c>
      <c r="S160" s="11"/>
      <c r="T160" s="41">
        <f>SUM('Entered Daily Stats'!AM159:AR159)</f>
        <v>0</v>
      </c>
      <c r="U160" s="11"/>
      <c r="V160" s="71"/>
      <c r="W160" s="71"/>
      <c r="X160" s="71"/>
      <c r="Y160" s="70"/>
    </row>
    <row r="161" spans="1:25" s="37" customFormat="1" ht="23.4" x14ac:dyDescent="0.3">
      <c r="A161" s="65"/>
      <c r="B161" s="36">
        <f>SUM('Entered Daily Stats'!AF160:AK160)</f>
        <v>4</v>
      </c>
      <c r="C161" s="8"/>
      <c r="D161" s="10" t="str">
        <f>'Entered Daily Stats'!A160</f>
        <v>Enrollment Counclor 12</v>
      </c>
      <c r="E161" s="11"/>
      <c r="F161" s="13">
        <f>IFERROR(AVERAGEIF('Entered Daily Stats'!D160:I160,"&gt;0"),"")</f>
        <v>0.17673611111111115</v>
      </c>
      <c r="G161" s="16"/>
      <c r="H161" s="12">
        <f>IFERROR(AVERAGEIF('Entered Daily Stats'!K160:P160,"&gt;0"),"")</f>
        <v>4.75</v>
      </c>
      <c r="I161" s="11"/>
      <c r="J161" s="107">
        <f>IFERROR(AVERAGEIF('Entered Daily Stats'!R160:W160,"&gt;0"),"")</f>
        <v>26</v>
      </c>
      <c r="K161" s="12">
        <f ca="1">IFERROR(SUM(Monday!L161,Tuesday!L161,Wednesday!L161,Thursday!L161,Friday!L161,Saturday!L161)/COUNTIF('Entered Daily Stats'!AF160:AK160,"&gt;0"),"")</f>
        <v>64.333333333333329</v>
      </c>
      <c r="L161" s="11"/>
      <c r="M161" s="110">
        <f>IFERROR(AVERAGEIF('Entered Daily Stats'!Y160:AD160,"&gt;0"),"")</f>
        <v>5.5555555555555552E-2</v>
      </c>
      <c r="N161" s="13">
        <f ca="1">IFERROR(SUM(Monday!O161,Tuesday!O161,Wednesday!O161,Thursday!O161,Friday!O161,Saturday!O161)/COUNTIF('Entered Daily Stats'!AF160:AK160,"&gt;0"),"")</f>
        <v>0.20416666666666669</v>
      </c>
      <c r="O161" s="11"/>
      <c r="P161" s="51">
        <f t="shared" ca="1" si="6"/>
        <v>0.33812696062881109</v>
      </c>
      <c r="Q161" s="11"/>
      <c r="R161" s="40">
        <f>IFERROR(SUM('Entered Daily Stats'!AM160:AR160)/B161,0)</f>
        <v>0</v>
      </c>
      <c r="S161" s="11"/>
      <c r="T161" s="41">
        <f>SUM('Entered Daily Stats'!AM160:AR160)</f>
        <v>0</v>
      </c>
      <c r="U161" s="11"/>
      <c r="V161" s="138"/>
      <c r="W161" s="138"/>
      <c r="X161" s="138"/>
      <c r="Y161" s="143"/>
    </row>
    <row r="162" spans="1:25" s="37" customFormat="1" ht="23.4" x14ac:dyDescent="0.3">
      <c r="A162" s="65"/>
      <c r="B162" s="36">
        <f>SUM('Entered Daily Stats'!AF161:AK161)</f>
        <v>0</v>
      </c>
      <c r="C162" s="8"/>
      <c r="D162" s="10">
        <f>'Entered Daily Stats'!A161</f>
        <v>0</v>
      </c>
      <c r="E162" s="11"/>
      <c r="F162" s="13" t="str">
        <f>IFERROR(AVERAGEIF('Entered Daily Stats'!D161:I161,"&gt;0"),"")</f>
        <v/>
      </c>
      <c r="G162" s="16"/>
      <c r="H162" s="12" t="str">
        <f>IFERROR(AVERAGEIF('Entered Daily Stats'!K161:P161,"&gt;0"),"")</f>
        <v/>
      </c>
      <c r="I162" s="11"/>
      <c r="J162" s="107" t="str">
        <f>IFERROR(AVERAGEIF('Entered Daily Stats'!R161:W161,"&gt;0"),"")</f>
        <v/>
      </c>
      <c r="K162" s="12" t="str">
        <f ca="1">IFERROR(SUM(Monday!L162,Tuesday!L162,Wednesday!L162,Thursday!L162,Friday!L162,Saturday!L162)/COUNTIF('Entered Daily Stats'!AF161:AK161,"&gt;0"),"")</f>
        <v/>
      </c>
      <c r="L162" s="11"/>
      <c r="M162" s="110" t="str">
        <f>IFERROR(AVERAGEIF('Entered Daily Stats'!Y161:AD161,"&gt;0"),"")</f>
        <v/>
      </c>
      <c r="N162" s="13" t="str">
        <f ca="1">IFERROR(SUM(Monday!O162,Tuesday!O162,Wednesday!O162,Thursday!O162,Friday!O162,Saturday!O162)/COUNTIF('Entered Daily Stats'!AF161:AK161,"&gt;0"),"")</f>
        <v/>
      </c>
      <c r="O162" s="11"/>
      <c r="P162" s="51" t="str">
        <f t="shared" si="6"/>
        <v/>
      </c>
      <c r="Q162" s="47"/>
      <c r="R162" s="40">
        <f>IFERROR(SUM('Entered Daily Stats'!AM161:AR161)/B162,0)</f>
        <v>0</v>
      </c>
      <c r="S162" s="47"/>
      <c r="T162" s="41">
        <f>SUM('Entered Daily Stats'!AM161:AR161)</f>
        <v>0</v>
      </c>
      <c r="U162" s="47"/>
      <c r="V162" s="138"/>
      <c r="W162" s="138"/>
      <c r="X162" s="138"/>
      <c r="Y162" s="143"/>
    </row>
    <row r="163" spans="1:25" s="37" customFormat="1" ht="23.4" x14ac:dyDescent="0.3">
      <c r="A163" s="65"/>
      <c r="B163" s="36">
        <f>SUM('Entered Daily Stats'!AF162:AK162)</f>
        <v>1</v>
      </c>
      <c r="C163" s="8"/>
      <c r="D163" s="10">
        <f>'Entered Daily Stats'!A162</f>
        <v>0</v>
      </c>
      <c r="E163" s="23"/>
      <c r="F163" s="13" t="str">
        <f>IFERROR(AVERAGEIF('Entered Daily Stats'!D162:I162,"&gt;0"),"")</f>
        <v/>
      </c>
      <c r="G163" s="11"/>
      <c r="H163" s="12">
        <f>IFERROR(AVERAGEIF('Entered Daily Stats'!K162:P162,"&gt;0"),"")</f>
        <v>3</v>
      </c>
      <c r="I163" s="11"/>
      <c r="J163" s="107">
        <f>IFERROR(AVERAGEIF('Entered Daily Stats'!R162:W162,"&gt;0"),"")</f>
        <v>16</v>
      </c>
      <c r="K163" s="12">
        <f ca="1">IFERROR(SUM(Monday!L163,Tuesday!L163,Wednesday!L163,Thursday!L163,Friday!L163,Saturday!L163)/COUNTIF('Entered Daily Stats'!AF162:AK162,"&gt;0"),"")</f>
        <v>65</v>
      </c>
      <c r="L163" s="11"/>
      <c r="M163" s="110">
        <f>IFERROR(AVERAGEIF('Entered Daily Stats'!Y162:AD162,"&gt;0"),"")</f>
        <v>4.9305555555555554E-2</v>
      </c>
      <c r="N163" s="13">
        <f ca="1">IFERROR(SUM(Monday!O163,Tuesday!O163,Wednesday!O163,Thursday!O163,Friday!O163,Saturday!O163)/COUNTIF('Entered Daily Stats'!AF162:AK162,"&gt;0"),"")</f>
        <v>0.20833333333333334</v>
      </c>
      <c r="O163" s="11"/>
      <c r="P163" s="51">
        <f t="shared" ca="1" si="6"/>
        <v>0.2414102564102564</v>
      </c>
      <c r="Q163" s="11"/>
      <c r="R163" s="40">
        <f>IFERROR(SUM('Entered Daily Stats'!AM162:AR162)/B163,0)</f>
        <v>0</v>
      </c>
      <c r="S163" s="11"/>
      <c r="T163" s="41">
        <f>SUM('Entered Daily Stats'!AM162:AR162)</f>
        <v>0</v>
      </c>
      <c r="U163" s="11"/>
      <c r="V163" s="138"/>
      <c r="W163" s="138"/>
      <c r="X163" s="138"/>
      <c r="Y163" s="143"/>
    </row>
    <row r="164" spans="1:25" s="37" customFormat="1" ht="23.4" x14ac:dyDescent="0.3">
      <c r="A164" s="65"/>
      <c r="B164" s="36">
        <f>SUM('Entered Daily Stats'!AF163:AK163)</f>
        <v>0</v>
      </c>
      <c r="C164" s="8"/>
      <c r="D164" s="10">
        <f>'Entered Daily Stats'!A163</f>
        <v>0</v>
      </c>
      <c r="E164" s="11"/>
      <c r="F164" s="13" t="str">
        <f>IFERROR(AVERAGEIF('Entered Daily Stats'!D163:I163,"&gt;0"),"")</f>
        <v/>
      </c>
      <c r="G164" s="16"/>
      <c r="H164" s="12" t="str">
        <f>IFERROR(AVERAGEIF('Entered Daily Stats'!K163:P163,"&gt;0"),"")</f>
        <v/>
      </c>
      <c r="I164" s="11"/>
      <c r="J164" s="107" t="str">
        <f>IFERROR(AVERAGEIF('Entered Daily Stats'!R163:W163,"&gt;0"),"")</f>
        <v/>
      </c>
      <c r="K164" s="12" t="str">
        <f ca="1">IFERROR(SUM(Monday!L164,Tuesday!L164,Wednesday!L164,Thursday!L164,Friday!L164,Saturday!L164)/COUNTIF('Entered Daily Stats'!AF163:AK163,"&gt;0"),"")</f>
        <v/>
      </c>
      <c r="L164" s="11"/>
      <c r="M164" s="110" t="str">
        <f>IFERROR(AVERAGEIF('Entered Daily Stats'!Y163:AD163,"&gt;0"),"")</f>
        <v/>
      </c>
      <c r="N164" s="13" t="str">
        <f ca="1">IFERROR(SUM(Monday!O164,Tuesday!O164,Wednesday!O164,Thursday!O164,Friday!O164,Saturday!O164)/COUNTIF('Entered Daily Stats'!AF163:AK163,"&gt;0"),"")</f>
        <v/>
      </c>
      <c r="O164" s="11"/>
      <c r="P164" s="51" t="str">
        <f t="shared" si="6"/>
        <v/>
      </c>
      <c r="Q164" s="11"/>
      <c r="R164" s="40">
        <f>IFERROR(SUM('Entered Daily Stats'!AM163:AR163)/B164,0)</f>
        <v>0</v>
      </c>
      <c r="S164" s="11"/>
      <c r="T164" s="41">
        <f>SUM('Entered Daily Stats'!AM163:AR163)</f>
        <v>0</v>
      </c>
      <c r="U164" s="11"/>
      <c r="V164" s="138"/>
      <c r="W164" s="138"/>
      <c r="X164" s="138"/>
      <c r="Y164" s="143"/>
    </row>
    <row r="165" spans="1:25" ht="23.4" x14ac:dyDescent="0.3">
      <c r="A165" s="65"/>
      <c r="B165" s="36">
        <f>SUM('Entered Daily Stats'!AF164:AK164)</f>
        <v>0</v>
      </c>
      <c r="C165" s="8"/>
      <c r="D165" s="10">
        <f>'Entered Daily Stats'!A164</f>
        <v>0</v>
      </c>
      <c r="E165" s="11"/>
      <c r="F165" s="13" t="str">
        <f>IFERROR(AVERAGEIF('Entered Daily Stats'!D164:I164,"&gt;0"),"")</f>
        <v/>
      </c>
      <c r="G165" s="16"/>
      <c r="H165" s="12" t="str">
        <f>IFERROR(AVERAGEIF('Entered Daily Stats'!K164:P164,"&gt;0"),"")</f>
        <v/>
      </c>
      <c r="I165" s="11"/>
      <c r="J165" s="107" t="str">
        <f>IFERROR(AVERAGEIF('Entered Daily Stats'!R164:W164,"&gt;0"),"")</f>
        <v/>
      </c>
      <c r="K165" s="12" t="str">
        <f ca="1">IFERROR(SUM(Monday!L165,Tuesday!L165,Wednesday!L165,Thursday!L165,Friday!L165,Saturday!L165)/COUNTIF('Entered Daily Stats'!AF164:AK164,"&gt;0"),"")</f>
        <v/>
      </c>
      <c r="L165" s="11"/>
      <c r="M165" s="110" t="str">
        <f>IFERROR(AVERAGEIF('Entered Daily Stats'!Y164:AD164,"&gt;0"),"")</f>
        <v/>
      </c>
      <c r="N165" s="13" t="str">
        <f ca="1">IFERROR(SUM(Monday!O165,Tuesday!O165,Wednesday!O165,Thursday!O165,Friday!O165,Saturday!O165)/COUNTIF('Entered Daily Stats'!AF164:AK164,"&gt;0"),"")</f>
        <v/>
      </c>
      <c r="O165" s="11"/>
      <c r="P165" s="51" t="str">
        <f t="shared" si="6"/>
        <v/>
      </c>
      <c r="Q165" s="11"/>
      <c r="R165" s="40">
        <f>IFERROR(SUM('Entered Daily Stats'!AM164:AR164)/B165,0)</f>
        <v>0</v>
      </c>
      <c r="S165" s="11"/>
      <c r="T165" s="41">
        <f>SUM('Entered Daily Stats'!AM164:AR164)</f>
        <v>0</v>
      </c>
      <c r="U165" s="11"/>
      <c r="V165" s="71"/>
      <c r="W165" s="71"/>
      <c r="X165" s="71"/>
      <c r="Y165" s="70"/>
    </row>
    <row r="166" spans="1:25" ht="23.4" x14ac:dyDescent="0.3">
      <c r="A166" s="65"/>
      <c r="B166" s="36">
        <f>SUM('Entered Daily Stats'!AF165:AK165)</f>
        <v>0</v>
      </c>
      <c r="C166" s="8"/>
      <c r="D166" s="10">
        <f>'Entered Daily Stats'!A165</f>
        <v>0</v>
      </c>
      <c r="E166" s="11"/>
      <c r="F166" s="13" t="str">
        <f>IFERROR(AVERAGEIF('Entered Daily Stats'!D165:I165,"&gt;0"),"")</f>
        <v/>
      </c>
      <c r="G166" s="16"/>
      <c r="H166" s="12" t="str">
        <f>IFERROR(AVERAGEIF('Entered Daily Stats'!K165:P165,"&gt;0"),"")</f>
        <v/>
      </c>
      <c r="I166" s="11"/>
      <c r="J166" s="107" t="str">
        <f>IFERROR(AVERAGEIF('Entered Daily Stats'!R165:W165,"&gt;0"),"")</f>
        <v/>
      </c>
      <c r="K166" s="12" t="str">
        <f ca="1">IFERROR(SUM(Monday!L166,Tuesday!L166,Wednesday!L166,Thursday!L166,Friday!L166,Saturday!L166)/COUNTIF('Entered Daily Stats'!AF165:AK165,"&gt;0"),"")</f>
        <v/>
      </c>
      <c r="L166" s="11"/>
      <c r="M166" s="110" t="str">
        <f>IFERROR(AVERAGEIF('Entered Daily Stats'!Y165:AD165,"&gt;0"),"")</f>
        <v/>
      </c>
      <c r="N166" s="13" t="str">
        <f ca="1">IFERROR(SUM(Monday!O166,Tuesday!O166,Wednesday!O166,Thursday!O166,Friday!O166,Saturday!O166)/COUNTIF('Entered Daily Stats'!AF165:AK165,"&gt;0"),"")</f>
        <v/>
      </c>
      <c r="O166" s="11"/>
      <c r="P166" s="51" t="str">
        <f t="shared" si="6"/>
        <v/>
      </c>
      <c r="Q166" s="11"/>
      <c r="R166" s="40">
        <f>IFERROR(SUM('Entered Daily Stats'!AM165:AR165)/B166,0)</f>
        <v>0</v>
      </c>
      <c r="S166" s="11"/>
      <c r="T166" s="41">
        <f>SUM('Entered Daily Stats'!AM165:AR165)</f>
        <v>0</v>
      </c>
      <c r="U166" s="11"/>
      <c r="V166" s="138"/>
      <c r="W166" s="138"/>
      <c r="X166" s="138"/>
      <c r="Y166" s="143"/>
    </row>
    <row r="167" spans="1:25" ht="23.4" x14ac:dyDescent="0.3">
      <c r="A167" s="65"/>
      <c r="B167" s="36">
        <f>SUM('Entered Daily Stats'!AF166:AK166)</f>
        <v>0</v>
      </c>
      <c r="C167" s="8"/>
      <c r="D167" s="10">
        <f>'Entered Daily Stats'!A166</f>
        <v>0</v>
      </c>
      <c r="E167" s="11"/>
      <c r="F167" s="13" t="str">
        <f>IFERROR(AVERAGEIF('Entered Daily Stats'!D166:I166,"&gt;0"),"")</f>
        <v/>
      </c>
      <c r="G167" s="16"/>
      <c r="H167" s="12" t="str">
        <f>IFERROR(AVERAGEIF('Entered Daily Stats'!K166:P166,"&gt;0"),"")</f>
        <v/>
      </c>
      <c r="I167" s="11"/>
      <c r="J167" s="107" t="str">
        <f>IFERROR(AVERAGEIF('Entered Daily Stats'!R166:W166,"&gt;0"),"")</f>
        <v/>
      </c>
      <c r="K167" s="12" t="str">
        <f ca="1">IFERROR(SUM(Monday!L167,Tuesday!L167,Wednesday!L167,Thursday!L167,Friday!L167,Saturday!L167)/COUNTIF('Entered Daily Stats'!AF166:AK166,"&gt;0"),"")</f>
        <v/>
      </c>
      <c r="L167" s="11"/>
      <c r="M167" s="110" t="str">
        <f>IFERROR(AVERAGEIF('Entered Daily Stats'!Y166:AD166,"&gt;0"),"")</f>
        <v/>
      </c>
      <c r="N167" s="13" t="str">
        <f ca="1">IFERROR(SUM(Monday!O167,Tuesday!O167,Wednesday!O167,Thursday!O167,Friday!O167,Saturday!O167)/COUNTIF('Entered Daily Stats'!AF166:AK166,"&gt;0"),"")</f>
        <v/>
      </c>
      <c r="O167" s="11"/>
      <c r="P167" s="51" t="str">
        <f t="shared" si="6"/>
        <v/>
      </c>
      <c r="Q167" s="47"/>
      <c r="R167" s="40">
        <f>IFERROR(SUM('Entered Daily Stats'!AM166:AR166)/B167,0)</f>
        <v>0</v>
      </c>
      <c r="S167" s="47"/>
      <c r="T167" s="41">
        <f>SUM('Entered Daily Stats'!AM166:AR166)</f>
        <v>0</v>
      </c>
      <c r="U167" s="47"/>
      <c r="V167" s="138"/>
      <c r="W167" s="138"/>
      <c r="X167" s="138"/>
      <c r="Y167" s="143"/>
    </row>
    <row r="168" spans="1:25" ht="23.4" x14ac:dyDescent="0.3">
      <c r="A168" s="65"/>
      <c r="B168" s="36">
        <f>SUM('Entered Daily Stats'!AF167:AK167)</f>
        <v>0</v>
      </c>
      <c r="C168" s="8"/>
      <c r="D168" s="10">
        <f>'Entered Daily Stats'!A167</f>
        <v>0</v>
      </c>
      <c r="E168" s="23"/>
      <c r="F168" s="13" t="str">
        <f>IFERROR(AVERAGEIF('Entered Daily Stats'!D167:I167,"&gt;0"),"")</f>
        <v/>
      </c>
      <c r="G168" s="11"/>
      <c r="H168" s="12" t="str">
        <f>IFERROR(AVERAGEIF('Entered Daily Stats'!K167:P167,"&gt;0"),"")</f>
        <v/>
      </c>
      <c r="I168" s="11"/>
      <c r="J168" s="107" t="str">
        <f>IFERROR(AVERAGEIF('Entered Daily Stats'!R167:W167,"&gt;0"),"")</f>
        <v/>
      </c>
      <c r="K168" s="12" t="str">
        <f ca="1">IFERROR(SUM(Monday!L168,Tuesday!L168,Wednesday!L168,Thursday!L168,Friday!L168,Saturday!L168)/COUNTIF('Entered Daily Stats'!AF167:AK167,"&gt;0"),"")</f>
        <v/>
      </c>
      <c r="L168" s="11"/>
      <c r="M168" s="110" t="str">
        <f>IFERROR(AVERAGEIF('Entered Daily Stats'!Y167:AD167,"&gt;0"),"")</f>
        <v/>
      </c>
      <c r="N168" s="13" t="str">
        <f ca="1">IFERROR(SUM(Monday!O168,Tuesday!O168,Wednesday!O168,Thursday!O168,Friday!O168,Saturday!O168)/COUNTIF('Entered Daily Stats'!AF167:AK167,"&gt;0"),"")</f>
        <v/>
      </c>
      <c r="O168" s="11"/>
      <c r="P168" s="51" t="str">
        <f t="shared" si="6"/>
        <v/>
      </c>
      <c r="Q168" s="11"/>
      <c r="R168" s="40">
        <f>IFERROR(SUM('Entered Daily Stats'!AM167:AR167)/B168,0)</f>
        <v>0</v>
      </c>
      <c r="S168" s="11"/>
      <c r="T168" s="41">
        <f>SUM('Entered Daily Stats'!AM167:AR167)</f>
        <v>0</v>
      </c>
      <c r="U168" s="11"/>
      <c r="V168" s="138"/>
      <c r="W168" s="138"/>
      <c r="X168" s="138"/>
      <c r="Y168" s="143"/>
    </row>
    <row r="169" spans="1:25" ht="23.4" hidden="1" customHeight="1" x14ac:dyDescent="0.3">
      <c r="A169" s="65"/>
      <c r="B169" s="36">
        <f>SUM('Entered Daily Stats'!AF168:AK168)</f>
        <v>0</v>
      </c>
      <c r="C169" s="8"/>
      <c r="D169" s="10">
        <f>'Entered Daily Stats'!A168</f>
        <v>0</v>
      </c>
      <c r="E169" s="11"/>
      <c r="F169" s="13" t="str">
        <f>IFERROR(AVERAGEIF('Entered Daily Stats'!D168:I168,"&gt;0"),"")</f>
        <v/>
      </c>
      <c r="G169" s="16"/>
      <c r="H169" s="12" t="str">
        <f>IFERROR(AVERAGEIF('Entered Daily Stats'!K168:P168,"&gt;0"),"")</f>
        <v/>
      </c>
      <c r="I169" s="11"/>
      <c r="J169" s="107" t="str">
        <f>IFERROR(AVERAGEIF('Entered Daily Stats'!R168:W168,"&gt;0"),"")</f>
        <v/>
      </c>
      <c r="K169" s="12" t="str">
        <f ca="1">IFERROR(SUM(Monday!L169,Tuesday!L169,Wednesday!L169,Thursday!L169,Friday!L169,Saturday!L169)/COUNTIF('Entered Daily Stats'!AF168:AK168,"&gt;0"),"")</f>
        <v/>
      </c>
      <c r="L169" s="11"/>
      <c r="M169" s="110" t="str">
        <f>IFERROR(AVERAGEIF('Entered Daily Stats'!Y168:AD168,"&gt;0"),"")</f>
        <v/>
      </c>
      <c r="N169" s="13" t="str">
        <f ca="1">IFERROR(SUM(Monday!O169,Tuesday!O169,Wednesday!O169,Thursday!O169,Friday!O169,Saturday!O169)/COUNTIF('Entered Daily Stats'!AF168:AK168,"&gt;0"),"")</f>
        <v/>
      </c>
      <c r="O169" s="11"/>
      <c r="P169" s="51" t="str">
        <f t="shared" si="6"/>
        <v/>
      </c>
      <c r="Q169" s="11"/>
      <c r="R169" s="40">
        <f>IFERROR(SUM('Entered Daily Stats'!AM168:AR168)/B169,0)</f>
        <v>0</v>
      </c>
      <c r="S169" s="11"/>
      <c r="T169" s="41">
        <f>SUM('Entered Daily Stats'!AM168:AR168)</f>
        <v>0</v>
      </c>
      <c r="U169" s="11"/>
      <c r="V169" s="138"/>
      <c r="W169" s="138"/>
      <c r="X169" s="138"/>
      <c r="Y169" s="143"/>
    </row>
    <row r="170" spans="1:25" x14ac:dyDescent="0.3">
      <c r="A170" s="65"/>
      <c r="B170" s="8"/>
      <c r="C170" s="8"/>
      <c r="D170" s="8"/>
      <c r="E170" s="8"/>
      <c r="F170" s="8"/>
      <c r="G170" s="8"/>
      <c r="H170" s="72"/>
      <c r="I170" s="8"/>
      <c r="J170" s="108"/>
      <c r="K170" s="8"/>
      <c r="L170" s="8"/>
      <c r="M170" s="10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64"/>
    </row>
    <row r="171" spans="1:25" ht="25.8" x14ac:dyDescent="0.5">
      <c r="A171" s="73"/>
      <c r="B171" s="74"/>
      <c r="C171" s="8"/>
      <c r="D171" s="123" t="s">
        <v>34</v>
      </c>
      <c r="E171" s="24"/>
      <c r="F171" s="25">
        <f>IFERROR(AVERAGEIF(F150:F169,"&gt;0"),"")</f>
        <v>0.22882523148148148</v>
      </c>
      <c r="G171" s="26"/>
      <c r="H171" s="101">
        <f>IFERROR(AVERAGEIF(H150:H169,"&gt;0"),"")</f>
        <v>4.8527777777777779</v>
      </c>
      <c r="I171" s="75"/>
      <c r="J171" s="109">
        <f>IFERROR(AVERAGEIF(J150:J169,"&gt;0"),"")</f>
        <v>34.797435897435896</v>
      </c>
      <c r="K171" s="28">
        <f ca="1">IFERROR(AVERAGEIF(K150:K169,"&gt;0"),"")</f>
        <v>48.176495726495723</v>
      </c>
      <c r="L171" s="75"/>
      <c r="M171" s="111">
        <f>IFERROR(AVERAGEIF(M150:M169,"&gt;0"),"")</f>
        <v>0.12842859686609687</v>
      </c>
      <c r="N171" s="25">
        <f ca="1">IFERROR(AVERAGEIF(N150:N169,"&gt;0"),"")</f>
        <v>0.17219551282051285</v>
      </c>
      <c r="O171" s="75"/>
      <c r="P171" s="29">
        <f ca="1">IFERROR(AVERAGEIF(P150:P169,"&gt;0"),"")</f>
        <v>0.78471485611042224</v>
      </c>
      <c r="Q171" s="8"/>
      <c r="R171" s="27">
        <f>IFERROR(AVERAGEIF(R150:R169,"&gt;0"),0)</f>
        <v>0.47619047619047622</v>
      </c>
      <c r="S171" s="8"/>
      <c r="T171" s="42">
        <f>SUM(T150:T169)</f>
        <v>16</v>
      </c>
      <c r="U171" s="8"/>
      <c r="V171" s="8"/>
      <c r="W171" s="8"/>
      <c r="X171" s="8"/>
      <c r="Y171" s="64"/>
    </row>
    <row r="172" spans="1:25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8"/>
    </row>
    <row r="174" spans="1:25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V174" s="37"/>
      <c r="W174" s="37"/>
      <c r="X174" s="37"/>
      <c r="Y174" s="37"/>
    </row>
    <row r="175" spans="1:25" ht="14.4" customHeight="1" x14ac:dyDescent="0.3">
      <c r="A175" s="128" t="str">
        <f>'Entered Daily Stats'!A175</f>
        <v>Team Lead 7</v>
      </c>
      <c r="B175" s="129"/>
      <c r="C175" s="129"/>
      <c r="D175" s="129"/>
      <c r="E175" s="53"/>
      <c r="F175" s="129" t="s">
        <v>16</v>
      </c>
      <c r="G175" s="129"/>
      <c r="H175" s="129"/>
      <c r="I175" s="129"/>
      <c r="J175" s="144">
        <v>44130</v>
      </c>
      <c r="K175" s="144"/>
      <c r="L175" s="129" t="s">
        <v>17</v>
      </c>
      <c r="M175" s="129"/>
      <c r="N175" s="146">
        <v>44136</v>
      </c>
      <c r="O175" s="146"/>
      <c r="P175" s="146"/>
      <c r="Q175" s="53"/>
      <c r="R175" s="53"/>
      <c r="S175" s="53"/>
      <c r="T175" s="53"/>
      <c r="U175" s="53"/>
      <c r="V175" s="53"/>
      <c r="W175" s="53"/>
      <c r="X175" s="53"/>
      <c r="Y175" s="63"/>
    </row>
    <row r="176" spans="1:25" ht="14.4" customHeight="1" x14ac:dyDescent="0.3">
      <c r="A176" s="130"/>
      <c r="B176" s="131"/>
      <c r="C176" s="131"/>
      <c r="D176" s="131"/>
      <c r="E176" s="8"/>
      <c r="F176" s="133"/>
      <c r="G176" s="133"/>
      <c r="H176" s="133"/>
      <c r="I176" s="133"/>
      <c r="J176" s="145"/>
      <c r="K176" s="145"/>
      <c r="L176" s="133"/>
      <c r="M176" s="133"/>
      <c r="N176" s="147"/>
      <c r="O176" s="147"/>
      <c r="P176" s="147"/>
      <c r="Q176" s="8"/>
      <c r="R176" s="8"/>
      <c r="S176" s="8"/>
      <c r="T176" s="8"/>
      <c r="U176" s="8"/>
      <c r="V176" s="8"/>
      <c r="W176" s="8"/>
      <c r="X176" s="8"/>
      <c r="Y176" s="64"/>
    </row>
    <row r="177" spans="1:25" ht="21" customHeight="1" x14ac:dyDescent="0.3">
      <c r="A177" s="132"/>
      <c r="B177" s="133"/>
      <c r="C177" s="133"/>
      <c r="D177" s="133"/>
      <c r="E177" s="8"/>
      <c r="F177" s="124" t="s">
        <v>18</v>
      </c>
      <c r="G177" s="123"/>
      <c r="H177" s="124" t="s">
        <v>19</v>
      </c>
      <c r="I177" s="8"/>
      <c r="J177" s="140" t="s">
        <v>20</v>
      </c>
      <c r="K177" s="140"/>
      <c r="L177" s="8"/>
      <c r="M177" s="126" t="s">
        <v>21</v>
      </c>
      <c r="N177" s="126"/>
      <c r="O177" s="8"/>
      <c r="P177" s="8"/>
      <c r="Q177" s="8"/>
      <c r="R177" s="140" t="s">
        <v>22</v>
      </c>
      <c r="S177" s="140"/>
      <c r="T177" s="140"/>
      <c r="U177" s="22"/>
      <c r="V177" s="8"/>
      <c r="W177" s="8"/>
      <c r="X177" s="8"/>
      <c r="Y177" s="64"/>
    </row>
    <row r="178" spans="1:25" ht="54" x14ac:dyDescent="0.3">
      <c r="A178" s="65"/>
      <c r="B178" s="66" t="s">
        <v>23</v>
      </c>
      <c r="C178" s="56"/>
      <c r="D178" s="67" t="s">
        <v>24</v>
      </c>
      <c r="E178" s="68"/>
      <c r="F178" s="56"/>
      <c r="G178" s="56"/>
      <c r="H178" s="56"/>
      <c r="I178" s="8"/>
      <c r="J178" s="56"/>
      <c r="K178" s="9" t="s">
        <v>25</v>
      </c>
      <c r="L178" s="69"/>
      <c r="M178" s="56"/>
      <c r="N178" s="9" t="s">
        <v>26</v>
      </c>
      <c r="O178" s="8"/>
      <c r="P178" s="9" t="s">
        <v>27</v>
      </c>
      <c r="Q178" s="8"/>
      <c r="R178" s="66" t="s">
        <v>28</v>
      </c>
      <c r="S178" s="8"/>
      <c r="T178" s="66" t="s">
        <v>29</v>
      </c>
      <c r="U178" s="8"/>
      <c r="V178" s="138" t="s">
        <v>30</v>
      </c>
      <c r="W178" s="138"/>
      <c r="X178" s="138"/>
      <c r="Y178" s="70"/>
    </row>
    <row r="179" spans="1:25" ht="23.4" x14ac:dyDescent="0.3">
      <c r="A179" s="65"/>
      <c r="B179" s="36">
        <f>SUM('Entered Daily Stats'!AF178:AK178)</f>
        <v>2.5</v>
      </c>
      <c r="C179" s="8"/>
      <c r="D179" s="10" t="str">
        <f>'Entered Daily Stats'!A178</f>
        <v>Enrollment Counclor 1</v>
      </c>
      <c r="E179" s="11"/>
      <c r="F179" s="13">
        <f>IFERROR(AVERAGEIF('Entered Daily Stats'!D178:I178,"&gt;0"),"")</f>
        <v>0.17013888888888887</v>
      </c>
      <c r="G179" s="11"/>
      <c r="H179" s="12">
        <f>IFERROR(AVERAGEIF('Entered Daily Stats'!K178:P178,"&gt;0"),"")</f>
        <v>5.333333333333333</v>
      </c>
      <c r="I179" s="11"/>
      <c r="J179" s="107">
        <f>IFERROR(AVERAGEIF('Entered Daily Stats'!R178:W178,"&gt;0"),"")</f>
        <v>17.666666666666668</v>
      </c>
      <c r="K179" s="12">
        <f ca="1">IFERROR(SUM(Monday!L179,Tuesday!L179,Wednesday!L179,Thursday!L179,Friday!L179,Saturday!L179)/COUNTIF('Entered Daily Stats'!AF178:AK178,"&gt;0"),"")</f>
        <v>54.166666666666664</v>
      </c>
      <c r="L179" s="11"/>
      <c r="M179" s="110">
        <f>IFERROR(AVERAGEIF('Entered Daily Stats'!Y178:AD178,"&gt;0"),"")</f>
        <v>3.1481481481481478E-2</v>
      </c>
      <c r="N179" s="13">
        <f ca="1">IFERROR(SUM(Monday!O179,Tuesday!O179,Wednesday!O179,Thursday!O179,Friday!O179,Saturday!O179)/COUNTIF('Entered Daily Stats'!AF178:AK178,"&gt;0"),"")</f>
        <v>0.17361111111111113</v>
      </c>
      <c r="O179" s="11"/>
      <c r="P179" s="51">
        <f ca="1">IFERROR(IF(J179=M179,"",((M179/N179)+(J179/K179))/2),"")</f>
        <v>0.25374358974358974</v>
      </c>
      <c r="Q179" s="11"/>
      <c r="R179" s="40">
        <f>IFERROR(SUM('Entered Daily Stats'!AM178:AR178)/B179,0)</f>
        <v>0</v>
      </c>
      <c r="S179" s="11"/>
      <c r="T179" s="41">
        <f>SUM('Entered Daily Stats'!AM178:AR178)</f>
        <v>0</v>
      </c>
      <c r="U179" s="11"/>
      <c r="V179" s="15"/>
      <c r="W179" s="11" t="s">
        <v>31</v>
      </c>
      <c r="X179" s="47">
        <v>1.3</v>
      </c>
      <c r="Y179" s="70"/>
    </row>
    <row r="180" spans="1:25" ht="23.4" x14ac:dyDescent="0.3">
      <c r="A180" s="65"/>
      <c r="B180" s="36">
        <f>SUM('Entered Daily Stats'!AF179:AK179)</f>
        <v>5</v>
      </c>
      <c r="C180" s="8"/>
      <c r="D180" s="10" t="str">
        <f>'Entered Daily Stats'!A179</f>
        <v>Enrollment Counclor 2</v>
      </c>
      <c r="E180" s="11"/>
      <c r="F180" s="13">
        <f>IFERROR(AVERAGEIF('Entered Daily Stats'!D179:I179,"&gt;0"),"")</f>
        <v>0.18625</v>
      </c>
      <c r="G180" s="16"/>
      <c r="H180" s="12">
        <f>IFERROR(AVERAGEIF('Entered Daily Stats'!K179:P179,"&gt;0"),"")</f>
        <v>4</v>
      </c>
      <c r="I180" s="11"/>
      <c r="J180" s="107">
        <f>IFERROR(AVERAGEIF('Entered Daily Stats'!R179:W179,"&gt;0"),"")</f>
        <v>14.6</v>
      </c>
      <c r="K180" s="12">
        <f ca="1">IFERROR(SUM(Monday!L180,Tuesday!L180,Wednesday!L180,Thursday!L180,Friday!L180,Saturday!L180)/COUNTIF('Entered Daily Stats'!AF179:AK179,"&gt;0"),"")</f>
        <v>48.133333333333333</v>
      </c>
      <c r="L180" s="11"/>
      <c r="M180" s="110">
        <f>IFERROR(AVERAGEIF('Entered Daily Stats'!Y179:AD179,"&gt;0"),"")</f>
        <v>0.13277777777777774</v>
      </c>
      <c r="N180" s="13">
        <f ca="1">IFERROR(SUM(Monday!O180,Tuesday!O180,Wednesday!O180,Thursday!O180,Friday!O180,Saturday!O180)/COUNTIF('Entered Daily Stats'!AF179:AK179,"&gt;0"),"")</f>
        <v>0.20833333333333334</v>
      </c>
      <c r="O180" s="11"/>
      <c r="P180" s="51">
        <f t="shared" ref="P180:P198" ca="1" si="7">IFERROR(IF(J180=M180,"",((M180/N180)+(J180/K180))/2),"")</f>
        <v>0.47032871652816244</v>
      </c>
      <c r="Q180" s="11"/>
      <c r="R180" s="40">
        <f>IFERROR(SUM('Entered Daily Stats'!AM179:AR179)/B180,0)</f>
        <v>0.4</v>
      </c>
      <c r="S180" s="11"/>
      <c r="T180" s="41">
        <f>SUM('Entered Daily Stats'!AM179:AR179)</f>
        <v>2</v>
      </c>
      <c r="U180" s="11"/>
      <c r="V180" s="43"/>
      <c r="W180" s="11" t="s">
        <v>32</v>
      </c>
      <c r="X180" s="17">
        <v>1</v>
      </c>
      <c r="Y180" s="70"/>
    </row>
    <row r="181" spans="1:25" ht="23.4" x14ac:dyDescent="0.3">
      <c r="A181" s="65"/>
      <c r="B181" s="36">
        <f>SUM('Entered Daily Stats'!AF180:AK180)</f>
        <v>5</v>
      </c>
      <c r="C181" s="8"/>
      <c r="D181" s="10" t="str">
        <f>'Entered Daily Stats'!A180</f>
        <v>Enrollment Counclor 3</v>
      </c>
      <c r="E181" s="11"/>
      <c r="F181" s="13">
        <f>IFERROR(AVERAGEIF('Entered Daily Stats'!D180:I180,"&gt;0"),"")</f>
        <v>0.16277777777777774</v>
      </c>
      <c r="G181" s="16"/>
      <c r="H181" s="12">
        <f>IFERROR(AVERAGEIF('Entered Daily Stats'!K180:P180,"&gt;0"),"")</f>
        <v>6.8</v>
      </c>
      <c r="I181" s="11"/>
      <c r="J181" s="107">
        <f>IFERROR(AVERAGEIF('Entered Daily Stats'!R180:W180,"&gt;0"),"")</f>
        <v>32</v>
      </c>
      <c r="K181" s="12">
        <f ca="1">IFERROR(SUM(Monday!L181,Tuesday!L181,Wednesday!L181,Thursday!L181,Friday!L181,Saturday!L181)/COUNTIF('Entered Daily Stats'!AF180:AK180,"&gt;0"),"")</f>
        <v>50.766666666666666</v>
      </c>
      <c r="L181" s="11"/>
      <c r="M181" s="110">
        <f>IFERROR(AVERAGEIF('Entered Daily Stats'!Y180:AD180,"&gt;0"),"")</f>
        <v>0.12055555555555557</v>
      </c>
      <c r="N181" s="13">
        <f ca="1">IFERROR(SUM(Monday!O181,Tuesday!O181,Wednesday!O181,Thursday!O181,Friday!O181,Saturday!O181)/COUNTIF('Entered Daily Stats'!AF180:AK180,"&gt;0"),"")</f>
        <v>0.18916666666666668</v>
      </c>
      <c r="O181" s="11"/>
      <c r="P181" s="51">
        <f t="shared" ca="1" si="7"/>
        <v>0.63381647821991338</v>
      </c>
      <c r="Q181" s="11"/>
      <c r="R181" s="40">
        <f>IFERROR(SUM('Entered Daily Stats'!AM180:AR180)/B181,0)</f>
        <v>0.6</v>
      </c>
      <c r="S181" s="11"/>
      <c r="T181" s="41">
        <f>SUM('Entered Daily Stats'!AM180:AR180)</f>
        <v>3</v>
      </c>
      <c r="U181" s="11"/>
      <c r="V181" s="18"/>
      <c r="W181" s="11" t="s">
        <v>33</v>
      </c>
      <c r="X181" s="17">
        <v>1</v>
      </c>
      <c r="Y181" s="70"/>
    </row>
    <row r="182" spans="1:25" ht="23.4" x14ac:dyDescent="0.3">
      <c r="A182" s="65"/>
      <c r="B182" s="36">
        <f>SUM('Entered Daily Stats'!AF181:AK181)</f>
        <v>4</v>
      </c>
      <c r="C182" s="8"/>
      <c r="D182" s="10" t="str">
        <f>'Entered Daily Stats'!A181</f>
        <v>Enrollment Counclor 4</v>
      </c>
      <c r="E182" s="11"/>
      <c r="F182" s="13">
        <f>IFERROR(AVERAGEIF('Entered Daily Stats'!D181:I181,"&gt;0"),"")</f>
        <v>0.13722222222222222</v>
      </c>
      <c r="G182" s="16"/>
      <c r="H182" s="12">
        <f>IFERROR(AVERAGEIF('Entered Daily Stats'!K181:P181,"&gt;0"),"")</f>
        <v>1</v>
      </c>
      <c r="I182" s="11"/>
      <c r="J182" s="107">
        <f>IFERROR(AVERAGEIF('Entered Daily Stats'!R181:W181,"&gt;0"),"")</f>
        <v>33.4</v>
      </c>
      <c r="K182" s="12">
        <f ca="1">IFERROR(SUM(Monday!L182,Tuesday!L182,Wednesday!L182,Thursday!L182,Friday!L182,Saturday!L182)/COUNTIF('Entered Daily Stats'!AF181:AK181,"&gt;0"),"")</f>
        <v>51.63333333333334</v>
      </c>
      <c r="L182" s="11"/>
      <c r="M182" s="110">
        <f>IFERROR(AVERAGEIF('Entered Daily Stats'!Y181:AD181,"&gt;0"),"")</f>
        <v>4.4305555555555556E-2</v>
      </c>
      <c r="N182" s="13">
        <f ca="1">IFERROR(SUM(Monday!O182,Tuesday!O182,Wednesday!O182,Thursday!O182,Friday!O182,Saturday!O182)/COUNTIF('Entered Daily Stats'!AF181:AK181,"&gt;0"),"")</f>
        <v>0.13666666666666666</v>
      </c>
      <c r="O182" s="11"/>
      <c r="P182" s="51">
        <f t="shared" ca="1" si="7"/>
        <v>0.48552796978905871</v>
      </c>
      <c r="Q182" s="11"/>
      <c r="R182" s="40">
        <f>IFERROR(SUM('Entered Daily Stats'!AM181:AR181)/B182,0)</f>
        <v>0.25</v>
      </c>
      <c r="S182" s="11"/>
      <c r="T182" s="41">
        <f>SUM('Entered Daily Stats'!AM181:AR181)</f>
        <v>1</v>
      </c>
      <c r="U182" s="11"/>
      <c r="V182" s="19"/>
      <c r="W182" s="11" t="s">
        <v>33</v>
      </c>
      <c r="X182" s="47">
        <v>0.7</v>
      </c>
      <c r="Y182" s="70"/>
    </row>
    <row r="183" spans="1:25" ht="23.4" x14ac:dyDescent="0.3">
      <c r="A183" s="65"/>
      <c r="B183" s="36">
        <f>SUM('Entered Daily Stats'!AF182:AK182)</f>
        <v>5</v>
      </c>
      <c r="C183" s="8"/>
      <c r="D183" s="10" t="str">
        <f>'Entered Daily Stats'!A182</f>
        <v>Enrollment Counclor 5</v>
      </c>
      <c r="E183" s="11"/>
      <c r="F183" s="13">
        <f>IFERROR(AVERAGEIF('Entered Daily Stats'!D182:I182,"&gt;0"),"")</f>
        <v>0.2508333333333333</v>
      </c>
      <c r="G183" s="16"/>
      <c r="H183" s="12">
        <f>IFERROR(AVERAGEIF('Entered Daily Stats'!K182:P182,"&gt;0"),"")</f>
        <v>4.4000000000000004</v>
      </c>
      <c r="I183" s="11"/>
      <c r="J183" s="107">
        <f>IFERROR(AVERAGEIF('Entered Daily Stats'!R182:W182,"&gt;0"),"")</f>
        <v>85.6</v>
      </c>
      <c r="K183" s="12">
        <f ca="1">IFERROR(SUM(Monday!L183,Tuesday!L183,Wednesday!L183,Thursday!L183,Friday!L183,Saturday!L183)/COUNTIF('Entered Daily Stats'!AF182:AK182,"&gt;0"),"")</f>
        <v>46.399999999999991</v>
      </c>
      <c r="L183" s="11"/>
      <c r="M183" s="110">
        <f>IFERROR(AVERAGEIF('Entered Daily Stats'!Y182:AD182,"&gt;0"),"")</f>
        <v>0.13999999999999999</v>
      </c>
      <c r="N183" s="13">
        <f ca="1">IFERROR(SUM(Monday!O183,Tuesday!O183,Wednesday!O183,Thursday!O183,Friday!O183,Saturday!O183)/COUNTIF('Entered Daily Stats'!AF182:AK182,"&gt;0"),"")</f>
        <v>6.7499999999999991E-2</v>
      </c>
      <c r="O183" s="11"/>
      <c r="P183" s="51">
        <f t="shared" ca="1" si="7"/>
        <v>1.9594508301404854</v>
      </c>
      <c r="Q183" s="11"/>
      <c r="R183" s="40">
        <f>IFERROR(SUM('Entered Daily Stats'!AM182:AR182)/B183,0)</f>
        <v>1.4</v>
      </c>
      <c r="S183" s="11"/>
      <c r="T183" s="41">
        <f>SUM('Entered Daily Stats'!AM182:AR182)</f>
        <v>7</v>
      </c>
      <c r="U183" s="11"/>
      <c r="V183" s="20"/>
      <c r="W183" s="11" t="s">
        <v>33</v>
      </c>
      <c r="X183" s="47">
        <v>0.5</v>
      </c>
      <c r="Y183" s="70"/>
    </row>
    <row r="184" spans="1:25" ht="23.4" x14ac:dyDescent="0.3">
      <c r="A184" s="65"/>
      <c r="B184" s="36">
        <f>SUM('Entered Daily Stats'!AF183:AK183)</f>
        <v>5</v>
      </c>
      <c r="C184" s="8"/>
      <c r="D184" s="10" t="str">
        <f>'Entered Daily Stats'!A183</f>
        <v>Enrollment Counclor 6</v>
      </c>
      <c r="E184" s="11"/>
      <c r="F184" s="13">
        <f>IFERROR(AVERAGEIF('Entered Daily Stats'!D183:I183,"&gt;0"),"")</f>
        <v>0.27166666666666667</v>
      </c>
      <c r="G184" s="16"/>
      <c r="H184" s="12">
        <f>IFERROR(AVERAGEIF('Entered Daily Stats'!K183:P183,"&gt;0"),"")</f>
        <v>2.5</v>
      </c>
      <c r="I184" s="11"/>
      <c r="J184" s="107">
        <f>IFERROR(AVERAGEIF('Entered Daily Stats'!R183:W183,"&gt;0"),"")</f>
        <v>28.2</v>
      </c>
      <c r="K184" s="12">
        <f ca="1">IFERROR(SUM(Monday!L184,Tuesday!L184,Wednesday!L184,Thursday!L184,Friday!L184,Saturday!L184)/COUNTIF('Entered Daily Stats'!AF183:AK183,"&gt;0"),"")</f>
        <v>37</v>
      </c>
      <c r="L184" s="11"/>
      <c r="M184" s="110">
        <f>IFERROR(AVERAGEIF('Entered Daily Stats'!Y183:AD183,"&gt;0"),"")</f>
        <v>0.19166666666666668</v>
      </c>
      <c r="N184" s="13">
        <f ca="1">IFERROR(SUM(Monday!O184,Tuesday!O184,Wednesday!O184,Thursday!O184,Friday!O184,Saturday!O184)/COUNTIF('Entered Daily Stats'!AF183:AK183,"&gt;0"),"")</f>
        <v>0.19750000000000001</v>
      </c>
      <c r="O184" s="11"/>
      <c r="P184" s="51">
        <f t="shared" ca="1" si="7"/>
        <v>0.86631314859162956</v>
      </c>
      <c r="Q184" s="11"/>
      <c r="R184" s="40">
        <f>IFERROR(SUM('Entered Daily Stats'!AM183:AR183)/B184,0)</f>
        <v>1.2</v>
      </c>
      <c r="S184" s="11"/>
      <c r="T184" s="41">
        <f>SUM('Entered Daily Stats'!AM183:AR183)</f>
        <v>6</v>
      </c>
      <c r="U184" s="11"/>
      <c r="V184" s="21"/>
      <c r="W184" s="11" t="s">
        <v>33</v>
      </c>
      <c r="X184" s="47">
        <v>0.3</v>
      </c>
      <c r="Y184" s="70"/>
    </row>
    <row r="185" spans="1:25" ht="23.4" x14ac:dyDescent="0.3">
      <c r="A185" s="65"/>
      <c r="B185" s="36">
        <f>SUM('Entered Daily Stats'!AF184:AK184)</f>
        <v>4</v>
      </c>
      <c r="C185" s="8"/>
      <c r="D185" s="10" t="str">
        <f>'Entered Daily Stats'!A184</f>
        <v>Enrollment Counclor 7</v>
      </c>
      <c r="E185" s="11"/>
      <c r="F185" s="13">
        <f>IFERROR(AVERAGEIF('Entered Daily Stats'!D184:I184,"&gt;0"),"")</f>
        <v>0.16944444444444443</v>
      </c>
      <c r="G185" s="16"/>
      <c r="H185" s="12">
        <f>IFERROR(AVERAGEIF('Entered Daily Stats'!K184:P184,"&gt;0"),"")</f>
        <v>3</v>
      </c>
      <c r="I185" s="11"/>
      <c r="J185" s="107">
        <f>IFERROR(AVERAGEIF('Entered Daily Stats'!R184:W184,"&gt;0"),"")</f>
        <v>30.25</v>
      </c>
      <c r="K185" s="12">
        <f ca="1">IFERROR(SUM(Monday!L185,Tuesday!L185,Wednesday!L185,Thursday!L185,Friday!L185,Saturday!L185)/COUNTIF('Entered Daily Stats'!AF184:AK184,"&gt;0"),"")</f>
        <v>61.583333333333329</v>
      </c>
      <c r="L185" s="11"/>
      <c r="M185" s="110">
        <f>IFERROR(AVERAGEIF('Entered Daily Stats'!Y184:AD184,"&gt;0"),"")</f>
        <v>7.0659722222222221E-2</v>
      </c>
      <c r="N185" s="13">
        <f ca="1">IFERROR(SUM(Monday!O185,Tuesday!O185,Wednesday!O185,Thursday!O185,Friday!O185,Saturday!O185)/COUNTIF('Entered Daily Stats'!AF184:AK184,"&gt;0"),"")</f>
        <v>0.19583333333333336</v>
      </c>
      <c r="O185" s="11"/>
      <c r="P185" s="51">
        <f t="shared" ca="1" si="7"/>
        <v>0.42600996650639639</v>
      </c>
      <c r="Q185" s="11"/>
      <c r="R185" s="40">
        <f>IFERROR(SUM('Entered Daily Stats'!AM184:AR184)/B185,0)</f>
        <v>0</v>
      </c>
      <c r="S185" s="11"/>
      <c r="T185" s="41">
        <f>SUM('Entered Daily Stats'!AM184:AR184)</f>
        <v>0</v>
      </c>
      <c r="U185" s="11"/>
      <c r="V185" s="8"/>
      <c r="W185" s="8"/>
      <c r="X185" s="8"/>
      <c r="Y185" s="70"/>
    </row>
    <row r="186" spans="1:25" ht="23.4" x14ac:dyDescent="0.3">
      <c r="A186" s="65"/>
      <c r="B186" s="36">
        <f>SUM('Entered Daily Stats'!AF185:AK185)</f>
        <v>4</v>
      </c>
      <c r="C186" s="8"/>
      <c r="D186" s="10" t="str">
        <f>'Entered Daily Stats'!A185</f>
        <v>Enrollment Counclor 8</v>
      </c>
      <c r="E186" s="11"/>
      <c r="F186" s="13">
        <f>IFERROR(AVERAGEIF('Entered Daily Stats'!D185:I185,"&gt;0"),"")</f>
        <v>0.16319444444444445</v>
      </c>
      <c r="G186" s="16"/>
      <c r="H186" s="12">
        <f>IFERROR(AVERAGEIF('Entered Daily Stats'!K185:P185,"&gt;0"),"")</f>
        <v>3</v>
      </c>
      <c r="I186" s="11"/>
      <c r="J186" s="107">
        <f>IFERROR(AVERAGEIF('Entered Daily Stats'!R185:W185,"&gt;0"),"")</f>
        <v>40.333333333333336</v>
      </c>
      <c r="K186" s="12">
        <f ca="1">IFERROR(SUM(Monday!L186,Tuesday!L186,Wednesday!L186,Thursday!L186,Friday!L186,Saturday!L186)/COUNTIF('Entered Daily Stats'!AF185:AK185,"&gt;0"),"")</f>
        <v>45.541666666666671</v>
      </c>
      <c r="L186" s="11"/>
      <c r="M186" s="110">
        <f>IFERROR(AVERAGEIF('Entered Daily Stats'!Y185:AD185,"&gt;0"),"")</f>
        <v>8.0324074074074089E-2</v>
      </c>
      <c r="N186" s="13">
        <f ca="1">IFERROR(SUM(Monday!O186,Tuesday!O186,Wednesday!O186,Thursday!O186,Friday!O186,Saturday!O186)/COUNTIF('Entered Daily Stats'!AF185:AK185,"&gt;0"),"")</f>
        <v>0.109375</v>
      </c>
      <c r="O186" s="11"/>
      <c r="P186" s="51">
        <f t="shared" ca="1" si="7"/>
        <v>0.81001369949219904</v>
      </c>
      <c r="Q186" s="11"/>
      <c r="R186" s="40">
        <f>IFERROR(SUM('Entered Daily Stats'!AM185:AR185)/B186,0)</f>
        <v>0.25</v>
      </c>
      <c r="S186" s="11"/>
      <c r="T186" s="41">
        <f>SUM('Entered Daily Stats'!AM185:AR185)</f>
        <v>1</v>
      </c>
      <c r="U186" s="11"/>
      <c r="V186" s="138"/>
      <c r="W186" s="138"/>
      <c r="X186" s="138"/>
      <c r="Y186" s="70"/>
    </row>
    <row r="187" spans="1:25" ht="23.4" customHeight="1" x14ac:dyDescent="0.3">
      <c r="A187" s="65"/>
      <c r="B187" s="36">
        <f>SUM('Entered Daily Stats'!AF186:AK186)</f>
        <v>4</v>
      </c>
      <c r="C187" s="8"/>
      <c r="D187" s="10" t="str">
        <f>'Entered Daily Stats'!A186</f>
        <v>Enrollment Counclor 9</v>
      </c>
      <c r="E187" s="11"/>
      <c r="F187" s="13">
        <f>IFERROR(AVERAGEIF('Entered Daily Stats'!D186:I186,"&gt;0"),"")</f>
        <v>0.12743055555555555</v>
      </c>
      <c r="G187" s="16"/>
      <c r="H187" s="12" t="str">
        <f>IFERROR(AVERAGEIF('Entered Daily Stats'!K186:P186,"&gt;0"),"")</f>
        <v/>
      </c>
      <c r="I187" s="11"/>
      <c r="J187" s="107">
        <f>IFERROR(AVERAGEIF('Entered Daily Stats'!R186:W186,"&gt;0"),"")</f>
        <v>19.25</v>
      </c>
      <c r="K187" s="12">
        <f ca="1">IFERROR(SUM(Monday!L187,Tuesday!L187,Wednesday!L187,Thursday!L187,Friday!L187,Saturday!L187)/COUNTIF('Entered Daily Stats'!AF186:AK186,"&gt;0"),"")</f>
        <v>65</v>
      </c>
      <c r="L187" s="11"/>
      <c r="M187" s="110">
        <f>IFERROR(AVERAGEIF('Entered Daily Stats'!Y186:AD186,"&gt;0"),"")</f>
        <v>4.1319444444444443E-2</v>
      </c>
      <c r="N187" s="13">
        <f ca="1">IFERROR(SUM(Monday!O187,Tuesday!O187,Wednesday!O187,Thursday!O187,Friday!O187,Saturday!O187)/COUNTIF('Entered Daily Stats'!AF186:AK186,"&gt;0"),"")</f>
        <v>0.20833333333333334</v>
      </c>
      <c r="O187" s="11"/>
      <c r="P187" s="51">
        <f t="shared" ca="1" si="7"/>
        <v>0.24724358974358973</v>
      </c>
      <c r="Q187" s="11"/>
      <c r="R187" s="40">
        <f>IFERROR(SUM('Entered Daily Stats'!AM186:AR186)/B187,0)</f>
        <v>0</v>
      </c>
      <c r="S187" s="11"/>
      <c r="T187" s="41">
        <f>SUM('Entered Daily Stats'!AM186:AR186)</f>
        <v>0</v>
      </c>
      <c r="U187" s="11"/>
      <c r="V187" s="142"/>
      <c r="W187" s="142"/>
      <c r="X187" s="142"/>
      <c r="Y187" s="70"/>
    </row>
    <row r="188" spans="1:25" ht="23.4" customHeight="1" x14ac:dyDescent="0.3">
      <c r="A188" s="65"/>
      <c r="B188" s="36">
        <f>SUM('Entered Daily Stats'!AF187:AK187)</f>
        <v>4</v>
      </c>
      <c r="C188" s="8"/>
      <c r="D188" s="10" t="str">
        <f>'Entered Daily Stats'!A187</f>
        <v>Enrollment Counclor 10</v>
      </c>
      <c r="E188" s="11"/>
      <c r="F188" s="13">
        <f>IFERROR(AVERAGEIF('Entered Daily Stats'!D187:I187,"&gt;0"),"")</f>
        <v>0.27500000000000002</v>
      </c>
      <c r="G188" s="16"/>
      <c r="H188" s="12">
        <f>IFERROR(AVERAGEIF('Entered Daily Stats'!K187:P187,"&gt;0"),"")</f>
        <v>2.5</v>
      </c>
      <c r="I188" s="11"/>
      <c r="J188" s="107">
        <f>IFERROR(AVERAGEIF('Entered Daily Stats'!R187:W187,"&gt;0"),"")</f>
        <v>63.25</v>
      </c>
      <c r="K188" s="12">
        <f ca="1">IFERROR(SUM(Monday!L188,Tuesday!L188,Wednesday!L188,Thursday!L188,Friday!L188,Saturday!L188)/COUNTIF('Entered Daily Stats'!AF187:AK187,"&gt;0"),"")</f>
        <v>38.333333333333336</v>
      </c>
      <c r="L188" s="11"/>
      <c r="M188" s="110">
        <f>IFERROR(AVERAGEIF('Entered Daily Stats'!Y187:AD187,"&gt;0"),"")</f>
        <v>0.17465277777777777</v>
      </c>
      <c r="N188" s="13">
        <f ca="1">IFERROR(SUM(Monday!O188,Tuesday!O188,Wednesday!O188,Thursday!O188,Friday!O188,Saturday!O188)/COUNTIF('Entered Daily Stats'!AF187:AK187,"&gt;0"),"")</f>
        <v>8.6458333333333331E-2</v>
      </c>
      <c r="O188" s="11"/>
      <c r="P188" s="51">
        <f t="shared" ca="1" si="7"/>
        <v>1.8350401606425701</v>
      </c>
      <c r="Q188" s="11"/>
      <c r="R188" s="40">
        <f>IFERROR(SUM('Entered Daily Stats'!AM187:AR187)/B188,0)</f>
        <v>1.25</v>
      </c>
      <c r="S188" s="11"/>
      <c r="T188" s="41">
        <f>SUM('Entered Daily Stats'!AM187:AR187)</f>
        <v>5</v>
      </c>
      <c r="U188" s="11"/>
      <c r="V188" s="142"/>
      <c r="W188" s="142"/>
      <c r="X188" s="142"/>
      <c r="Y188" s="70"/>
    </row>
    <row r="189" spans="1:25" s="37" customFormat="1" ht="23.4" x14ac:dyDescent="0.3">
      <c r="A189" s="65"/>
      <c r="B189" s="36">
        <f>SUM('Entered Daily Stats'!AF188:AK188)</f>
        <v>4.75</v>
      </c>
      <c r="C189" s="8"/>
      <c r="D189" s="10" t="str">
        <f>'Entered Daily Stats'!A188</f>
        <v>Enrollment Counclor 11</v>
      </c>
      <c r="E189" s="11"/>
      <c r="F189" s="13">
        <f>IFERROR(AVERAGEIF('Entered Daily Stats'!D188:I188,"&gt;0"),"")</f>
        <v>0.17055555555555554</v>
      </c>
      <c r="G189" s="16"/>
      <c r="H189" s="12">
        <f>IFERROR(AVERAGEIF('Entered Daily Stats'!K188:P188,"&gt;0"),"")</f>
        <v>2.4</v>
      </c>
      <c r="I189" s="11"/>
      <c r="J189" s="107">
        <f>IFERROR(AVERAGEIF('Entered Daily Stats'!R188:W188,"&gt;0"),"")</f>
        <v>40.6</v>
      </c>
      <c r="K189" s="12">
        <f ca="1">IFERROR(SUM(Monday!L189,Tuesday!L189,Wednesday!L189,Thursday!L189,Friday!L189,Saturday!L189)/COUNTIF('Entered Daily Stats'!AF188:AK188,"&gt;0"),"")</f>
        <v>61.75</v>
      </c>
      <c r="L189" s="11"/>
      <c r="M189" s="110">
        <f>IFERROR(AVERAGEIF('Entered Daily Stats'!Y188:AD188,"&gt;0"),"")</f>
        <v>5.2638888888888888E-2</v>
      </c>
      <c r="N189" s="13">
        <f ca="1">IFERROR(SUM(Monday!O189,Tuesday!O189,Wednesday!O189,Thursday!O189,Friday!O189,Saturday!O189)/COUNTIF('Entered Daily Stats'!AF188:AK188,"&gt;0"),"")</f>
        <v>0.15416666666666667</v>
      </c>
      <c r="O189" s="11"/>
      <c r="P189" s="51">
        <f t="shared" ca="1" si="7"/>
        <v>0.49946565999197579</v>
      </c>
      <c r="Q189" s="11"/>
      <c r="R189" s="40">
        <f>IFERROR(SUM('Entered Daily Stats'!AM188:AR188)/B189,0)</f>
        <v>0.42105263157894735</v>
      </c>
      <c r="S189" s="11"/>
      <c r="T189" s="41">
        <f>SUM('Entered Daily Stats'!AM188:AR188)</f>
        <v>2</v>
      </c>
      <c r="U189" s="11"/>
      <c r="V189" s="71"/>
      <c r="W189" s="71"/>
      <c r="X189" s="71"/>
      <c r="Y189" s="70"/>
    </row>
    <row r="190" spans="1:25" s="37" customFormat="1" ht="23.4" x14ac:dyDescent="0.3">
      <c r="A190" s="65"/>
      <c r="B190" s="36">
        <f>SUM('Entered Daily Stats'!AF189:AK189)</f>
        <v>5</v>
      </c>
      <c r="C190" s="8"/>
      <c r="D190" s="10" t="str">
        <f>'Entered Daily Stats'!A189</f>
        <v>Enrollment Counclor 12</v>
      </c>
      <c r="E190" s="11"/>
      <c r="F190" s="13">
        <f>IFERROR(AVERAGEIF('Entered Daily Stats'!D189:I189,"&gt;0"),"")</f>
        <v>0.19583333333333333</v>
      </c>
      <c r="G190" s="16"/>
      <c r="H190" s="12">
        <f>IFERROR(AVERAGEIF('Entered Daily Stats'!K189:P189,"&gt;0"),"")</f>
        <v>1.5</v>
      </c>
      <c r="I190" s="11"/>
      <c r="J190" s="107">
        <f>IFERROR(AVERAGEIF('Entered Daily Stats'!R189:W189,"&gt;0"),"")</f>
        <v>44.4</v>
      </c>
      <c r="K190" s="12">
        <f ca="1">IFERROR(SUM(Monday!L190,Tuesday!L190,Wednesday!L190,Thursday!L190,Friday!L190,Saturday!L190)/COUNTIF('Entered Daily Stats'!AF189:AK189,"&gt;0"),"")</f>
        <v>54.366666666666674</v>
      </c>
      <c r="L190" s="11"/>
      <c r="M190" s="110">
        <f>IFERROR(AVERAGEIF('Entered Daily Stats'!Y189:AD189,"&gt;0"),"")</f>
        <v>0.10680555555555556</v>
      </c>
      <c r="N190" s="13">
        <f ca="1">IFERROR(SUM(Monday!O190,Tuesday!O190,Wednesday!O190,Thursday!O190,Friday!O190,Saturday!O190)/COUNTIF('Entered Daily Stats'!AF189:AK189,"&gt;0"),"")</f>
        <v>0.14833333333333334</v>
      </c>
      <c r="O190" s="11"/>
      <c r="P190" s="51">
        <f t="shared" ca="1" si="7"/>
        <v>0.76835716926496689</v>
      </c>
      <c r="Q190" s="11"/>
      <c r="R190" s="40">
        <f>IFERROR(SUM('Entered Daily Stats'!AM189:AR189)/B190,0)</f>
        <v>0.2</v>
      </c>
      <c r="S190" s="11"/>
      <c r="T190" s="41">
        <f>SUM('Entered Daily Stats'!AM189:AR189)</f>
        <v>1</v>
      </c>
      <c r="U190" s="11"/>
      <c r="V190" s="138"/>
      <c r="W190" s="138"/>
      <c r="X190" s="138"/>
      <c r="Y190" s="143"/>
    </row>
    <row r="191" spans="1:25" s="37" customFormat="1" ht="23.4" x14ac:dyDescent="0.3">
      <c r="A191" s="65"/>
      <c r="B191" s="36">
        <f>SUM('Entered Daily Stats'!AF190:AK190)</f>
        <v>5</v>
      </c>
      <c r="C191" s="8"/>
      <c r="D191" s="10" t="str">
        <f>'Entered Daily Stats'!A190</f>
        <v>Enrollment Counclor 13</v>
      </c>
      <c r="E191" s="11"/>
      <c r="F191" s="13">
        <f>IFERROR(AVERAGEIF('Entered Daily Stats'!D190:I190,"&gt;0"),"")</f>
        <v>0.21249999999999999</v>
      </c>
      <c r="G191" s="16"/>
      <c r="H191" s="12">
        <f>IFERROR(AVERAGEIF('Entered Daily Stats'!K190:P190,"&gt;0"),"")</f>
        <v>4.8</v>
      </c>
      <c r="I191" s="11"/>
      <c r="J191" s="107">
        <f>IFERROR(AVERAGEIF('Entered Daily Stats'!R190:W190,"&gt;0"),"")</f>
        <v>29</v>
      </c>
      <c r="K191" s="12">
        <f ca="1">IFERROR(SUM(Monday!L191,Tuesday!L191,Wednesday!L191,Thursday!L191,Friday!L191,Saturday!L191)/COUNTIF('Entered Daily Stats'!AF190:AK190,"&gt;0"),"")</f>
        <v>53.400000000000013</v>
      </c>
      <c r="L191" s="11"/>
      <c r="M191" s="110">
        <f>IFERROR(AVERAGEIF('Entered Daily Stats'!Y190:AD190,"&gt;0"),"")</f>
        <v>0.10083333333333333</v>
      </c>
      <c r="N191" s="13">
        <f ca="1">IFERROR(SUM(Monday!O191,Tuesday!O191,Wednesday!O191,Thursday!O191,Friday!O191,Saturday!O191)/COUNTIF('Entered Daily Stats'!AF190:AK190,"&gt;0"),"")</f>
        <v>0.18833333333333332</v>
      </c>
      <c r="O191" s="11"/>
      <c r="P191" s="51">
        <f t="shared" ca="1" si="7"/>
        <v>0.53923469556859227</v>
      </c>
      <c r="Q191" s="47"/>
      <c r="R191" s="40">
        <f>IFERROR(SUM('Entered Daily Stats'!AM190:AR190)/B191,0)</f>
        <v>1.2</v>
      </c>
      <c r="S191" s="47"/>
      <c r="T191" s="41">
        <f>SUM('Entered Daily Stats'!AM190:AR190)</f>
        <v>6</v>
      </c>
      <c r="U191" s="47"/>
      <c r="V191" s="138"/>
      <c r="W191" s="138"/>
      <c r="X191" s="138"/>
      <c r="Y191" s="143"/>
    </row>
    <row r="192" spans="1:25" s="37" customFormat="1" ht="23.4" x14ac:dyDescent="0.3">
      <c r="A192" s="65"/>
      <c r="B192" s="36">
        <f>SUM('Entered Daily Stats'!AF191:AK191)</f>
        <v>4.75</v>
      </c>
      <c r="C192" s="8"/>
      <c r="D192" s="10" t="str">
        <f>'Entered Daily Stats'!A191</f>
        <v>Enrollment Counclor 14</v>
      </c>
      <c r="E192" s="23"/>
      <c r="F192" s="13">
        <f>IFERROR(AVERAGEIF('Entered Daily Stats'!D191:I191,"&gt;0"),"")</f>
        <v>0.255</v>
      </c>
      <c r="G192" s="11"/>
      <c r="H192" s="12">
        <f>IFERROR(AVERAGEIF('Entered Daily Stats'!K191:P191,"&gt;0"),"")</f>
        <v>1.5</v>
      </c>
      <c r="I192" s="11"/>
      <c r="J192" s="107">
        <f>IFERROR(AVERAGEIF('Entered Daily Stats'!R191:W191,"&gt;0"),"")</f>
        <v>43.8</v>
      </c>
      <c r="K192" s="12">
        <f ca="1">IFERROR(SUM(Monday!L192,Tuesday!L192,Wednesday!L192,Thursday!L192,Friday!L192,Saturday!L192)/COUNTIF('Entered Daily Stats'!AF191:AK191,"&gt;0"),"")</f>
        <v>60.716666666666661</v>
      </c>
      <c r="L192" s="11"/>
      <c r="M192" s="110">
        <f>IFERROR(AVERAGEIF('Entered Daily Stats'!Y191:AD191,"&gt;0"),"")</f>
        <v>5.5833333333333332E-2</v>
      </c>
      <c r="N192" s="13">
        <f ca="1">IFERROR(SUM(Monday!O192,Tuesday!O192,Wednesday!O192,Thursday!O192,Friday!O192,Saturday!O192)/COUNTIF('Entered Daily Stats'!AF191:AK191,"&gt;0"),"")</f>
        <v>0.13791666666666669</v>
      </c>
      <c r="O192" s="11"/>
      <c r="P192" s="51">
        <f t="shared" ca="1" si="7"/>
        <v>0.56310865600792148</v>
      </c>
      <c r="Q192" s="11"/>
      <c r="R192" s="40">
        <f>IFERROR(SUM('Entered Daily Stats'!AM191:AR191)/B192,0)</f>
        <v>0.21052631578947367</v>
      </c>
      <c r="S192" s="11"/>
      <c r="T192" s="41">
        <f>SUM('Entered Daily Stats'!AM191:AR191)</f>
        <v>1</v>
      </c>
      <c r="U192" s="11"/>
      <c r="V192" s="138"/>
      <c r="W192" s="138"/>
      <c r="X192" s="138"/>
      <c r="Y192" s="143"/>
    </row>
    <row r="193" spans="1:25" s="37" customFormat="1" ht="23.4" x14ac:dyDescent="0.3">
      <c r="A193" s="65"/>
      <c r="B193" s="36">
        <f>SUM('Entered Daily Stats'!AF192:AK192)</f>
        <v>0</v>
      </c>
      <c r="C193" s="8"/>
      <c r="D193" s="10">
        <f>'Entered Daily Stats'!A192</f>
        <v>0</v>
      </c>
      <c r="E193" s="11"/>
      <c r="F193" s="13" t="str">
        <f>IFERROR(AVERAGEIF('Entered Daily Stats'!D192:I192,"&gt;0"),"")</f>
        <v/>
      </c>
      <c r="G193" s="16"/>
      <c r="H193" s="12" t="str">
        <f>IFERROR(AVERAGEIF('Entered Daily Stats'!K192:P192,"&gt;0"),"")</f>
        <v/>
      </c>
      <c r="I193" s="11"/>
      <c r="J193" s="107" t="str">
        <f>IFERROR(AVERAGEIF('Entered Daily Stats'!R192:W192,"&gt;0"),"")</f>
        <v/>
      </c>
      <c r="K193" s="12" t="str">
        <f ca="1">IFERROR(SUM(Monday!L193,Tuesday!L193,Wednesday!L193,Thursday!L193,Friday!L193,Saturday!L193)/COUNTIF('Entered Daily Stats'!AF192:AK192,"&gt;0"),"")</f>
        <v/>
      </c>
      <c r="L193" s="11"/>
      <c r="M193" s="110" t="str">
        <f>IFERROR(AVERAGEIF('Entered Daily Stats'!Y192:AD192,"&gt;0"),"")</f>
        <v/>
      </c>
      <c r="N193" s="13" t="str">
        <f ca="1">IFERROR(SUM(Monday!O193,Tuesday!O193,Wednesday!O193,Thursday!O193,Friday!O193,Saturday!O193)/COUNTIF('Entered Daily Stats'!AF192:AK192,"&gt;0"),"")</f>
        <v/>
      </c>
      <c r="O193" s="11"/>
      <c r="P193" s="51" t="str">
        <f t="shared" si="7"/>
        <v/>
      </c>
      <c r="Q193" s="11"/>
      <c r="R193" s="40">
        <f>IFERROR(SUM('Entered Daily Stats'!AM192:AR192)/B193,0)</f>
        <v>0</v>
      </c>
      <c r="S193" s="11"/>
      <c r="T193" s="41">
        <f>SUM('Entered Daily Stats'!AM192:AR192)</f>
        <v>0</v>
      </c>
      <c r="U193" s="11"/>
      <c r="V193" s="138"/>
      <c r="W193" s="138"/>
      <c r="X193" s="138"/>
      <c r="Y193" s="143"/>
    </row>
    <row r="194" spans="1:25" ht="23.4" x14ac:dyDescent="0.3">
      <c r="A194" s="65"/>
      <c r="B194" s="36">
        <f>SUM('Entered Daily Stats'!AF193:AK193)</f>
        <v>0</v>
      </c>
      <c r="C194" s="8"/>
      <c r="D194" s="10">
        <f>'Entered Daily Stats'!A193</f>
        <v>0</v>
      </c>
      <c r="E194" s="11"/>
      <c r="F194" s="13" t="str">
        <f>IFERROR(AVERAGEIF('Entered Daily Stats'!D193:I193,"&gt;0"),"")</f>
        <v/>
      </c>
      <c r="G194" s="16"/>
      <c r="H194" s="12" t="str">
        <f>IFERROR(AVERAGEIF('Entered Daily Stats'!K193:P193,"&gt;0"),"")</f>
        <v/>
      </c>
      <c r="I194" s="11"/>
      <c r="J194" s="107" t="str">
        <f>IFERROR(AVERAGEIF('Entered Daily Stats'!R193:W193,"&gt;0"),"")</f>
        <v/>
      </c>
      <c r="K194" s="12" t="str">
        <f ca="1">IFERROR(SUM(Monday!L194,Tuesday!L194,Wednesday!L194,Thursday!L194,Friday!L194,Saturday!L194)/COUNTIF('Entered Daily Stats'!AF193:AK193,"&gt;0"),"")</f>
        <v/>
      </c>
      <c r="L194" s="11"/>
      <c r="M194" s="110" t="str">
        <f>IFERROR(AVERAGEIF('Entered Daily Stats'!Y193:AD193,"&gt;0"),"")</f>
        <v/>
      </c>
      <c r="N194" s="13" t="str">
        <f ca="1">IFERROR(SUM(Monday!O194,Tuesday!O194,Wednesday!O194,Thursday!O194,Friday!O194,Saturday!O194)/COUNTIF('Entered Daily Stats'!AF193:AK193,"&gt;0"),"")</f>
        <v/>
      </c>
      <c r="O194" s="11"/>
      <c r="P194" s="51" t="str">
        <f t="shared" si="7"/>
        <v/>
      </c>
      <c r="Q194" s="11"/>
      <c r="R194" s="40">
        <f>IFERROR(SUM('Entered Daily Stats'!AM193:AR193)/B194,0)</f>
        <v>0</v>
      </c>
      <c r="S194" s="11"/>
      <c r="T194" s="41">
        <f>SUM('Entered Daily Stats'!AM193:AR193)</f>
        <v>0</v>
      </c>
      <c r="U194" s="11"/>
      <c r="V194" s="71"/>
      <c r="W194" s="71"/>
      <c r="X194" s="71"/>
      <c r="Y194" s="70"/>
    </row>
    <row r="195" spans="1:25" ht="23.4" x14ac:dyDescent="0.3">
      <c r="A195" s="65"/>
      <c r="B195" s="36">
        <f>SUM('Entered Daily Stats'!AF194:AK194)</f>
        <v>0</v>
      </c>
      <c r="C195" s="8"/>
      <c r="D195" s="10">
        <f>'Entered Daily Stats'!A194</f>
        <v>0</v>
      </c>
      <c r="E195" s="11"/>
      <c r="F195" s="13" t="str">
        <f>IFERROR(AVERAGEIF('Entered Daily Stats'!D194:I194,"&gt;0"),"")</f>
        <v/>
      </c>
      <c r="G195" s="16"/>
      <c r="H195" s="12" t="str">
        <f>IFERROR(AVERAGEIF('Entered Daily Stats'!K194:P194,"&gt;0"),"")</f>
        <v/>
      </c>
      <c r="I195" s="11"/>
      <c r="J195" s="107" t="str">
        <f>IFERROR(AVERAGEIF('Entered Daily Stats'!R194:W194,"&gt;0"),"")</f>
        <v/>
      </c>
      <c r="K195" s="12" t="str">
        <f ca="1">IFERROR(SUM(Monday!L195,Tuesday!L195,Wednesday!L195,Thursday!L195,Friday!L195,Saturday!L195)/COUNTIF('Entered Daily Stats'!AF194:AK194,"&gt;0"),"")</f>
        <v/>
      </c>
      <c r="L195" s="11"/>
      <c r="M195" s="110" t="str">
        <f>IFERROR(AVERAGEIF('Entered Daily Stats'!Y194:AD194,"&gt;0"),"")</f>
        <v/>
      </c>
      <c r="N195" s="13" t="str">
        <f ca="1">IFERROR(SUM(Monday!O195,Tuesday!O195,Wednesday!O195,Thursday!O195,Friday!O195,Saturday!O195)/COUNTIF('Entered Daily Stats'!AF194:AK194,"&gt;0"),"")</f>
        <v/>
      </c>
      <c r="O195" s="11"/>
      <c r="P195" s="51" t="str">
        <f t="shared" si="7"/>
        <v/>
      </c>
      <c r="Q195" s="11"/>
      <c r="R195" s="40">
        <f>IFERROR(SUM('Entered Daily Stats'!AM194:AR194)/B195,0)</f>
        <v>0</v>
      </c>
      <c r="S195" s="11"/>
      <c r="T195" s="41">
        <f>SUM('Entered Daily Stats'!AM194:AR194)</f>
        <v>0</v>
      </c>
      <c r="U195" s="11"/>
      <c r="V195" s="138"/>
      <c r="W195" s="138"/>
      <c r="X195" s="138"/>
      <c r="Y195" s="143"/>
    </row>
    <row r="196" spans="1:25" ht="23.4" x14ac:dyDescent="0.3">
      <c r="A196" s="65"/>
      <c r="B196" s="36">
        <f>SUM('Entered Daily Stats'!AF195:AK195)</f>
        <v>0</v>
      </c>
      <c r="C196" s="8"/>
      <c r="D196" s="10">
        <f>'Entered Daily Stats'!A195</f>
        <v>0</v>
      </c>
      <c r="E196" s="11"/>
      <c r="F196" s="13" t="str">
        <f>IFERROR(AVERAGEIF('Entered Daily Stats'!D195:I195,"&gt;0"),"")</f>
        <v/>
      </c>
      <c r="G196" s="16"/>
      <c r="H196" s="12" t="str">
        <f>IFERROR(AVERAGEIF('Entered Daily Stats'!K195:P195,"&gt;0"),"")</f>
        <v/>
      </c>
      <c r="I196" s="11"/>
      <c r="J196" s="107" t="str">
        <f>IFERROR(AVERAGEIF('Entered Daily Stats'!R195:W195,"&gt;0"),"")</f>
        <v/>
      </c>
      <c r="K196" s="12" t="str">
        <f ca="1">IFERROR(SUM(Monday!L196,Tuesday!L196,Wednesday!L196,Thursday!L196,Friday!L196,Saturday!L196)/COUNTIF('Entered Daily Stats'!AF195:AK195,"&gt;0"),"")</f>
        <v/>
      </c>
      <c r="L196" s="11"/>
      <c r="M196" s="110" t="str">
        <f>IFERROR(AVERAGEIF('Entered Daily Stats'!Y195:AD195,"&gt;0"),"")</f>
        <v/>
      </c>
      <c r="N196" s="13" t="str">
        <f ca="1">IFERROR(SUM(Monday!O196,Tuesday!O196,Wednesday!O196,Thursday!O196,Friday!O196,Saturday!O196)/COUNTIF('Entered Daily Stats'!AF195:AK195,"&gt;0"),"")</f>
        <v/>
      </c>
      <c r="O196" s="11"/>
      <c r="P196" s="51" t="str">
        <f t="shared" si="7"/>
        <v/>
      </c>
      <c r="Q196" s="47"/>
      <c r="R196" s="40">
        <f>IFERROR(SUM('Entered Daily Stats'!AM195:AR195)/B196,0)</f>
        <v>0</v>
      </c>
      <c r="S196" s="47"/>
      <c r="T196" s="41">
        <f>SUM('Entered Daily Stats'!AM195:AR195)</f>
        <v>0</v>
      </c>
      <c r="U196" s="47"/>
      <c r="V196" s="138"/>
      <c r="W196" s="138"/>
      <c r="X196" s="138"/>
      <c r="Y196" s="143"/>
    </row>
    <row r="197" spans="1:25" ht="23.4" x14ac:dyDescent="0.3">
      <c r="A197" s="65"/>
      <c r="B197" s="36">
        <f>SUM('Entered Daily Stats'!AF196:AK196)</f>
        <v>0</v>
      </c>
      <c r="C197" s="8"/>
      <c r="D197" s="10">
        <f>'Entered Daily Stats'!A196</f>
        <v>0</v>
      </c>
      <c r="E197" s="23"/>
      <c r="F197" s="13" t="str">
        <f>IFERROR(AVERAGEIF('Entered Daily Stats'!D196:I196,"&gt;0"),"")</f>
        <v/>
      </c>
      <c r="G197" s="11"/>
      <c r="H197" s="12" t="str">
        <f>IFERROR(AVERAGEIF('Entered Daily Stats'!K196:P196,"&gt;0"),"")</f>
        <v/>
      </c>
      <c r="I197" s="11"/>
      <c r="J197" s="107" t="str">
        <f>IFERROR(AVERAGEIF('Entered Daily Stats'!R196:W196,"&gt;0"),"")</f>
        <v/>
      </c>
      <c r="K197" s="12" t="str">
        <f ca="1">IFERROR(SUM(Monday!L197,Tuesday!L197,Wednesday!L197,Thursday!L197,Friday!L197,Saturday!L197)/COUNTIF('Entered Daily Stats'!AF196:AK196,"&gt;0"),"")</f>
        <v/>
      </c>
      <c r="L197" s="11"/>
      <c r="M197" s="110" t="str">
        <f>IFERROR(AVERAGEIF('Entered Daily Stats'!Y196:AD196,"&gt;0"),"")</f>
        <v/>
      </c>
      <c r="N197" s="13" t="str">
        <f ca="1">IFERROR(SUM(Monday!O197,Tuesday!O197,Wednesday!O197,Thursday!O197,Friday!O197,Saturday!O197)/COUNTIF('Entered Daily Stats'!AF196:AK196,"&gt;0"),"")</f>
        <v/>
      </c>
      <c r="O197" s="11"/>
      <c r="P197" s="51" t="str">
        <f t="shared" si="7"/>
        <v/>
      </c>
      <c r="Q197" s="11"/>
      <c r="R197" s="40">
        <f>IFERROR(SUM('Entered Daily Stats'!AM196:AR196)/B197,0)</f>
        <v>0</v>
      </c>
      <c r="S197" s="11"/>
      <c r="T197" s="41">
        <f>SUM('Entered Daily Stats'!AM196:AR196)</f>
        <v>0</v>
      </c>
      <c r="U197" s="11"/>
      <c r="V197" s="138"/>
      <c r="W197" s="138"/>
      <c r="X197" s="138"/>
      <c r="Y197" s="143"/>
    </row>
    <row r="198" spans="1:25" ht="23.4" x14ac:dyDescent="0.3">
      <c r="A198" s="65"/>
      <c r="B198" s="36">
        <f>SUM('Entered Daily Stats'!AF197:AK197)</f>
        <v>0</v>
      </c>
      <c r="C198" s="8"/>
      <c r="D198" s="10">
        <f>'Entered Daily Stats'!A197</f>
        <v>0</v>
      </c>
      <c r="E198" s="11"/>
      <c r="F198" s="13" t="str">
        <f>IFERROR(AVERAGEIF('Entered Daily Stats'!D197:I197,"&gt;0"),"")</f>
        <v/>
      </c>
      <c r="G198" s="16"/>
      <c r="H198" s="12" t="str">
        <f>IFERROR(AVERAGEIF('Entered Daily Stats'!K197:P197,"&gt;0"),"")</f>
        <v/>
      </c>
      <c r="I198" s="11"/>
      <c r="J198" s="107" t="str">
        <f>IFERROR(AVERAGEIF('Entered Daily Stats'!R197:W197,"&gt;0"),"")</f>
        <v/>
      </c>
      <c r="K198" s="12" t="str">
        <f ca="1">IFERROR(SUM(Monday!L198,Tuesday!L198,Wednesday!L198,Thursday!L198,Friday!L198,Saturday!L198)/COUNTIF('Entered Daily Stats'!AF197:AK197,"&gt;0"),"")</f>
        <v/>
      </c>
      <c r="L198" s="11"/>
      <c r="M198" s="110" t="str">
        <f>IFERROR(AVERAGEIF('Entered Daily Stats'!Y197:AD197,"&gt;0"),"")</f>
        <v/>
      </c>
      <c r="N198" s="13" t="str">
        <f ca="1">IFERROR(SUM(Monday!O198,Tuesday!O198,Wednesday!O198,Thursday!O198,Friday!O198,Saturday!O198)/COUNTIF('Entered Daily Stats'!AF197:AK197,"&gt;0"),"")</f>
        <v/>
      </c>
      <c r="O198" s="11"/>
      <c r="P198" s="51" t="str">
        <f t="shared" si="7"/>
        <v/>
      </c>
      <c r="Q198" s="11"/>
      <c r="R198" s="40">
        <f>IFERROR(SUM('Entered Daily Stats'!AM197:AR197)/B198,0)</f>
        <v>0</v>
      </c>
      <c r="S198" s="11"/>
      <c r="T198" s="41">
        <f>SUM('Entered Daily Stats'!AM197:AR197)</f>
        <v>0</v>
      </c>
      <c r="U198" s="11"/>
      <c r="V198" s="138"/>
      <c r="W198" s="138"/>
      <c r="X198" s="138"/>
      <c r="Y198" s="143"/>
    </row>
    <row r="199" spans="1:25" x14ac:dyDescent="0.3">
      <c r="A199" s="65"/>
      <c r="B199" s="8"/>
      <c r="C199" s="8"/>
      <c r="D199" s="8"/>
      <c r="E199" s="8"/>
      <c r="F199" s="8"/>
      <c r="G199" s="8"/>
      <c r="H199" s="72"/>
      <c r="I199" s="8"/>
      <c r="J199" s="108"/>
      <c r="K199" s="8"/>
      <c r="L199" s="8"/>
      <c r="M199" s="10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64"/>
    </row>
    <row r="200" spans="1:25" ht="25.8" x14ac:dyDescent="0.5">
      <c r="A200" s="73"/>
      <c r="B200" s="74"/>
      <c r="C200" s="8"/>
      <c r="D200" s="123" t="s">
        <v>34</v>
      </c>
      <c r="E200" s="24"/>
      <c r="F200" s="25">
        <f>IFERROR(AVERAGEIF(F179:F198,"&gt;0"),"")</f>
        <v>0.19627480158730157</v>
      </c>
      <c r="G200" s="26"/>
      <c r="H200" s="101">
        <f>IFERROR(AVERAGEIF(H179:H198,"&gt;0"),"")</f>
        <v>3.2871794871794866</v>
      </c>
      <c r="I200" s="75"/>
      <c r="J200" s="109">
        <f>IFERROR(AVERAGEIF(J179:J198,"&gt;0"),"")</f>
        <v>37.310714285714276</v>
      </c>
      <c r="K200" s="28">
        <f ca="1">IFERROR(AVERAGEIF(K179:K198,"&gt;0"),"")</f>
        <v>52.056547619047613</v>
      </c>
      <c r="L200" s="75"/>
      <c r="M200" s="111">
        <f>IFERROR(AVERAGEIF(M179:M198,"&gt;0"),"")</f>
        <v>9.5989583333333336E-2</v>
      </c>
      <c r="N200" s="25">
        <f ca="1">IFERROR(AVERAGEIF(N179:N198,"&gt;0"),"")</f>
        <v>0.15725198412698413</v>
      </c>
      <c r="O200" s="75"/>
      <c r="P200" s="29">
        <f ca="1">IFERROR(AVERAGEIF(P179:P198,"&gt;0"),"")</f>
        <v>0.73983245215936067</v>
      </c>
      <c r="Q200" s="8"/>
      <c r="R200" s="27">
        <f>IFERROR(AVERAGEIF(R179:R198,"&gt;0"),0)</f>
        <v>0.67105263157894735</v>
      </c>
      <c r="S200" s="8"/>
      <c r="T200" s="42">
        <f>SUM(T179:T198)</f>
        <v>35</v>
      </c>
      <c r="U200" s="8"/>
      <c r="V200" s="8"/>
      <c r="W200" s="8"/>
      <c r="X200" s="8"/>
      <c r="Y200" s="64"/>
    </row>
    <row r="201" spans="1:25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8"/>
    </row>
    <row r="203" spans="1:25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V203" s="37"/>
      <c r="W203" s="37"/>
      <c r="X203" s="37"/>
      <c r="Y203" s="37"/>
    </row>
    <row r="204" spans="1:25" ht="14.4" customHeight="1" x14ac:dyDescent="0.3">
      <c r="A204" s="128" t="str">
        <f>'Entered Daily Stats'!A204</f>
        <v>Team Lead 8</v>
      </c>
      <c r="B204" s="129"/>
      <c r="C204" s="129"/>
      <c r="D204" s="129"/>
      <c r="E204" s="53"/>
      <c r="F204" s="129" t="s">
        <v>16</v>
      </c>
      <c r="G204" s="129"/>
      <c r="H204" s="129"/>
      <c r="I204" s="129"/>
      <c r="J204" s="144">
        <v>44130</v>
      </c>
      <c r="K204" s="144"/>
      <c r="L204" s="129" t="s">
        <v>17</v>
      </c>
      <c r="M204" s="129"/>
      <c r="N204" s="146">
        <v>44136</v>
      </c>
      <c r="O204" s="146"/>
      <c r="P204" s="146"/>
      <c r="Q204" s="53"/>
      <c r="R204" s="53"/>
      <c r="S204" s="53"/>
      <c r="T204" s="53"/>
      <c r="U204" s="53"/>
      <c r="V204" s="53"/>
      <c r="W204" s="53"/>
      <c r="X204" s="53"/>
      <c r="Y204" s="63"/>
    </row>
    <row r="205" spans="1:25" ht="14.4" customHeight="1" x14ac:dyDescent="0.3">
      <c r="A205" s="130"/>
      <c r="B205" s="131"/>
      <c r="C205" s="131"/>
      <c r="D205" s="131"/>
      <c r="E205" s="8"/>
      <c r="F205" s="133"/>
      <c r="G205" s="133"/>
      <c r="H205" s="133"/>
      <c r="I205" s="133"/>
      <c r="J205" s="145"/>
      <c r="K205" s="145"/>
      <c r="L205" s="133"/>
      <c r="M205" s="133"/>
      <c r="N205" s="147"/>
      <c r="O205" s="147"/>
      <c r="P205" s="147"/>
      <c r="Q205" s="8"/>
      <c r="R205" s="8"/>
      <c r="S205" s="8"/>
      <c r="T205" s="8"/>
      <c r="U205" s="8"/>
      <c r="V205" s="8"/>
      <c r="W205" s="8"/>
      <c r="X205" s="8"/>
      <c r="Y205" s="64"/>
    </row>
    <row r="206" spans="1:25" ht="21" customHeight="1" x14ac:dyDescent="0.3">
      <c r="A206" s="132"/>
      <c r="B206" s="133"/>
      <c r="C206" s="133"/>
      <c r="D206" s="133"/>
      <c r="E206" s="8"/>
      <c r="F206" s="124" t="s">
        <v>18</v>
      </c>
      <c r="G206" s="123"/>
      <c r="H206" s="124" t="s">
        <v>19</v>
      </c>
      <c r="I206" s="8"/>
      <c r="J206" s="140" t="s">
        <v>20</v>
      </c>
      <c r="K206" s="140"/>
      <c r="L206" s="8"/>
      <c r="M206" s="126" t="s">
        <v>21</v>
      </c>
      <c r="N206" s="126"/>
      <c r="O206" s="8"/>
      <c r="P206" s="8"/>
      <c r="Q206" s="8"/>
      <c r="R206" s="140" t="s">
        <v>22</v>
      </c>
      <c r="S206" s="140"/>
      <c r="T206" s="140"/>
      <c r="U206" s="22"/>
      <c r="V206" s="8"/>
      <c r="W206" s="8"/>
      <c r="X206" s="8"/>
      <c r="Y206" s="64"/>
    </row>
    <row r="207" spans="1:25" ht="54" x14ac:dyDescent="0.3">
      <c r="A207" s="65"/>
      <c r="B207" s="66" t="s">
        <v>23</v>
      </c>
      <c r="C207" s="56"/>
      <c r="D207" s="67" t="s">
        <v>24</v>
      </c>
      <c r="E207" s="68"/>
      <c r="F207" s="56"/>
      <c r="G207" s="56"/>
      <c r="H207" s="56"/>
      <c r="I207" s="8"/>
      <c r="J207" s="56"/>
      <c r="K207" s="9" t="s">
        <v>25</v>
      </c>
      <c r="L207" s="69"/>
      <c r="M207" s="56"/>
      <c r="N207" s="9" t="s">
        <v>26</v>
      </c>
      <c r="O207" s="8"/>
      <c r="P207" s="9" t="s">
        <v>27</v>
      </c>
      <c r="Q207" s="8"/>
      <c r="R207" s="66" t="s">
        <v>28</v>
      </c>
      <c r="S207" s="8"/>
      <c r="T207" s="66" t="s">
        <v>29</v>
      </c>
      <c r="U207" s="8"/>
      <c r="V207" s="138" t="s">
        <v>30</v>
      </c>
      <c r="W207" s="138"/>
      <c r="X207" s="138"/>
      <c r="Y207" s="70"/>
    </row>
    <row r="208" spans="1:25" ht="23.4" x14ac:dyDescent="0.3">
      <c r="A208" s="65"/>
      <c r="B208" s="36">
        <f>SUM('Entered Daily Stats'!AF207:AK207)</f>
        <v>5</v>
      </c>
      <c r="C208" s="8"/>
      <c r="D208" s="10" t="str">
        <f>'Entered Daily Stats'!A207</f>
        <v>Enrollment Counclor 1</v>
      </c>
      <c r="E208" s="11"/>
      <c r="F208" s="13">
        <f>IFERROR(AVERAGEIF('Entered Daily Stats'!D207:I207,"&gt;0"),"")</f>
        <v>0.21902777777777777</v>
      </c>
      <c r="G208" s="11"/>
      <c r="H208" s="12">
        <f>IFERROR(AVERAGEIF('Entered Daily Stats'!K207:P207,"&gt;0"),"")</f>
        <v>2</v>
      </c>
      <c r="I208" s="11"/>
      <c r="J208" s="107">
        <f>IFERROR(AVERAGEIF('Entered Daily Stats'!R207:W207,"&gt;0"),"")</f>
        <v>39.4</v>
      </c>
      <c r="K208" s="12">
        <f ca="1">IFERROR(SUM(Monday!L208,Tuesday!L208,Wednesday!L208,Thursday!L208,Friday!L208,Saturday!L208)/COUNTIF('Entered Daily Stats'!AF207:AK207,"&gt;0"),"")</f>
        <v>56.63333333333334</v>
      </c>
      <c r="L208" s="11"/>
      <c r="M208" s="110">
        <f>IFERROR(AVERAGEIF('Entered Daily Stats'!Y207:AD207,"&gt;0"),"")</f>
        <v>9.7361111111111107E-2</v>
      </c>
      <c r="N208" s="13">
        <f ca="1">IFERROR(SUM(Monday!O208,Tuesday!O208,Wednesday!O208,Thursday!O208,Friday!O208,Saturday!O208)/COUNTIF('Entered Daily Stats'!AF207:AK207,"&gt;0"),"")</f>
        <v>0.16750000000000001</v>
      </c>
      <c r="O208" s="11"/>
      <c r="P208" s="51">
        <f ca="1">IFERROR(IF(J208=M208,"",((M208/N208)+(J208/K208))/2),"")</f>
        <v>0.63848185987855499</v>
      </c>
      <c r="Q208" s="11"/>
      <c r="R208" s="40">
        <f>IFERROR(SUM('Entered Daily Stats'!AM207:AR207)/B208,0)</f>
        <v>0</v>
      </c>
      <c r="S208" s="11"/>
      <c r="T208" s="41">
        <f>SUM('Entered Daily Stats'!AM207:AR207)</f>
        <v>0</v>
      </c>
      <c r="U208" s="11"/>
      <c r="V208" s="15"/>
      <c r="W208" s="11" t="s">
        <v>31</v>
      </c>
      <c r="X208" s="47">
        <v>1.3</v>
      </c>
      <c r="Y208" s="70"/>
    </row>
    <row r="209" spans="1:25" ht="23.4" x14ac:dyDescent="0.3">
      <c r="A209" s="65"/>
      <c r="B209" s="36">
        <f>SUM('Entered Daily Stats'!AF208:AK208)</f>
        <v>4.5</v>
      </c>
      <c r="C209" s="8"/>
      <c r="D209" s="10" t="str">
        <f>'Entered Daily Stats'!A208</f>
        <v>Enrollment Counclor 2</v>
      </c>
      <c r="E209" s="11"/>
      <c r="F209" s="13">
        <f>IFERROR(AVERAGEIF('Entered Daily Stats'!D208:I208,"&gt;0"),"")</f>
        <v>0.18694444444444441</v>
      </c>
      <c r="G209" s="16"/>
      <c r="H209" s="12">
        <f>IFERROR(AVERAGEIF('Entered Daily Stats'!K208:P208,"&gt;0"),"")</f>
        <v>3</v>
      </c>
      <c r="I209" s="11"/>
      <c r="J209" s="107">
        <f>IFERROR(AVERAGEIF('Entered Daily Stats'!R208:W208,"&gt;0"),"")</f>
        <v>47.8</v>
      </c>
      <c r="K209" s="12">
        <f ca="1">IFERROR(SUM(Monday!L209,Tuesday!L209,Wednesday!L209,Thursday!L209,Friday!L209,Saturday!L209)/COUNTIF('Entered Daily Stats'!AF208:AK208,"&gt;0"),"")</f>
        <v>52.833333333333329</v>
      </c>
      <c r="L209" s="11"/>
      <c r="M209" s="110">
        <f>IFERROR(AVERAGEIF('Entered Daily Stats'!Y208:AD208,"&gt;0"),"")</f>
        <v>8.3472222222222212E-2</v>
      </c>
      <c r="N209" s="13">
        <f ca="1">IFERROR(SUM(Monday!O209,Tuesday!O209,Wednesday!O209,Thursday!O209,Friday!O209,Saturday!O209)/COUNTIF('Entered Daily Stats'!AF208:AK208,"&gt;0"),"")</f>
        <v>0.12208333333333335</v>
      </c>
      <c r="O209" s="11"/>
      <c r="P209" s="51">
        <f t="shared" ref="P209:P227" ca="1" si="8">IFERROR(IF(J209=M209,"",((M209/N209)+(J209/K209))/2),"")</f>
        <v>0.79423168714089343</v>
      </c>
      <c r="Q209" s="11"/>
      <c r="R209" s="40">
        <f>IFERROR(SUM('Entered Daily Stats'!AM208:AR208)/B209,0)</f>
        <v>0</v>
      </c>
      <c r="S209" s="11"/>
      <c r="T209" s="41">
        <f>SUM('Entered Daily Stats'!AM208:AR208)</f>
        <v>0</v>
      </c>
      <c r="U209" s="11"/>
      <c r="V209" s="43"/>
      <c r="W209" s="11" t="s">
        <v>32</v>
      </c>
      <c r="X209" s="17">
        <v>1</v>
      </c>
      <c r="Y209" s="70"/>
    </row>
    <row r="210" spans="1:25" ht="23.4" x14ac:dyDescent="0.3">
      <c r="A210" s="65"/>
      <c r="B210" s="36">
        <f>SUM('Entered Daily Stats'!AF209:AK209)</f>
        <v>4.75</v>
      </c>
      <c r="C210" s="8"/>
      <c r="D210" s="10" t="str">
        <f>'Entered Daily Stats'!A209</f>
        <v>Enrollment Counclor 3</v>
      </c>
      <c r="E210" s="11"/>
      <c r="F210" s="13">
        <f>IFERROR(AVERAGEIF('Entered Daily Stats'!D209:I209,"&gt;0"),"")</f>
        <v>0.17499999999999999</v>
      </c>
      <c r="G210" s="16"/>
      <c r="H210" s="12">
        <f>IFERROR(AVERAGEIF('Entered Daily Stats'!K209:P209,"&gt;0"),"")</f>
        <v>4.2</v>
      </c>
      <c r="I210" s="11"/>
      <c r="J210" s="107">
        <f>IFERROR(AVERAGEIF('Entered Daily Stats'!R209:W209,"&gt;0"),"")</f>
        <v>34.4</v>
      </c>
      <c r="K210" s="12">
        <f ca="1">IFERROR(SUM(Monday!L210,Tuesday!L210,Wednesday!L210,Thursday!L210,Friday!L210,Saturday!L210)/COUNTIF('Entered Daily Stats'!AF209:AK209,"&gt;0"),"")</f>
        <v>55.88333333333334</v>
      </c>
      <c r="L210" s="11"/>
      <c r="M210" s="110">
        <f>IFERROR(AVERAGEIF('Entered Daily Stats'!Y209:AD209,"&gt;0"),"")</f>
        <v>8.6944444444444435E-2</v>
      </c>
      <c r="N210" s="13">
        <f ca="1">IFERROR(SUM(Monday!O210,Tuesday!O210,Wednesday!O210,Thursday!O210,Friday!O210,Saturday!O210)/COUNTIF('Entered Daily Stats'!AF209:AK209,"&gt;0"),"")</f>
        <v>0.16708333333333333</v>
      </c>
      <c r="O210" s="11"/>
      <c r="P210" s="51">
        <f t="shared" ca="1" si="8"/>
        <v>0.56796695010659048</v>
      </c>
      <c r="Q210" s="11"/>
      <c r="R210" s="40">
        <f>IFERROR(SUM('Entered Daily Stats'!AM209:AR209)/B210,0)</f>
        <v>0.84210526315789469</v>
      </c>
      <c r="S210" s="11"/>
      <c r="T210" s="41">
        <f>SUM('Entered Daily Stats'!AM209:AR209)</f>
        <v>4</v>
      </c>
      <c r="U210" s="11"/>
      <c r="V210" s="18"/>
      <c r="W210" s="11" t="s">
        <v>33</v>
      </c>
      <c r="X210" s="17">
        <v>1</v>
      </c>
      <c r="Y210" s="70"/>
    </row>
    <row r="211" spans="1:25" ht="23.4" x14ac:dyDescent="0.3">
      <c r="A211" s="65"/>
      <c r="B211" s="36">
        <f>SUM('Entered Daily Stats'!AF210:AK210)</f>
        <v>4.9000000000000004</v>
      </c>
      <c r="C211" s="8"/>
      <c r="D211" s="10" t="str">
        <f>'Entered Daily Stats'!A210</f>
        <v>Enrollment Counclor 4</v>
      </c>
      <c r="E211" s="11"/>
      <c r="F211" s="13">
        <f>IFERROR(AVERAGEIF('Entered Daily Stats'!D210:I210,"&gt;0"),"")</f>
        <v>0.19374999999999998</v>
      </c>
      <c r="G211" s="16"/>
      <c r="H211" s="12">
        <f>IFERROR(AVERAGEIF('Entered Daily Stats'!K210:P210,"&gt;0"),"")</f>
        <v>2.4</v>
      </c>
      <c r="I211" s="11"/>
      <c r="J211" s="107">
        <f>IFERROR(AVERAGEIF('Entered Daily Stats'!R210:W210,"&gt;0"),"")</f>
        <v>21.8</v>
      </c>
      <c r="K211" s="12">
        <f ca="1">IFERROR(SUM(Monday!L211,Tuesday!L211,Wednesday!L211,Thursday!L211,Friday!L211,Saturday!L211)/COUNTIF('Entered Daily Stats'!AF210:AK210,"&gt;0"),"")</f>
        <v>51.203333333333333</v>
      </c>
      <c r="L211" s="11"/>
      <c r="M211" s="110">
        <f>IFERROR(AVERAGEIF('Entered Daily Stats'!Y210:AD210,"&gt;0"),"")</f>
        <v>0.1161111111111111</v>
      </c>
      <c r="N211" s="13">
        <f ca="1">IFERROR(SUM(Monday!O211,Tuesday!O211,Wednesday!O211,Thursday!O211,Friday!O211,Saturday!O211)/COUNTIF('Entered Daily Stats'!AF210:AK210,"&gt;0"),"")</f>
        <v>0.20416666666666669</v>
      </c>
      <c r="O211" s="11"/>
      <c r="P211" s="51">
        <f t="shared" ca="1" si="8"/>
        <v>0.49723050733215618</v>
      </c>
      <c r="Q211" s="11"/>
      <c r="R211" s="40">
        <f>IFERROR(SUM('Entered Daily Stats'!AM210:AR210)/B211,0)</f>
        <v>0.81632653061224481</v>
      </c>
      <c r="S211" s="11"/>
      <c r="T211" s="41">
        <f>SUM('Entered Daily Stats'!AM210:AR210)</f>
        <v>4</v>
      </c>
      <c r="U211" s="11"/>
      <c r="V211" s="19"/>
      <c r="W211" s="11" t="s">
        <v>33</v>
      </c>
      <c r="X211" s="47">
        <v>0.7</v>
      </c>
      <c r="Y211" s="70"/>
    </row>
    <row r="212" spans="1:25" ht="23.4" x14ac:dyDescent="0.3">
      <c r="A212" s="65"/>
      <c r="B212" s="36">
        <f>SUM('Entered Daily Stats'!AF211:AK211)</f>
        <v>5</v>
      </c>
      <c r="C212" s="8"/>
      <c r="D212" s="10" t="str">
        <f>'Entered Daily Stats'!A211</f>
        <v>Enrollment Counclor 5</v>
      </c>
      <c r="E212" s="11"/>
      <c r="F212" s="13">
        <f>IFERROR(AVERAGEIF('Entered Daily Stats'!D211:I211,"&gt;0"),"")</f>
        <v>0.26541666666666663</v>
      </c>
      <c r="G212" s="16"/>
      <c r="H212" s="12">
        <f>IFERROR(AVERAGEIF('Entered Daily Stats'!K211:P211,"&gt;0"),"")</f>
        <v>9.6</v>
      </c>
      <c r="I212" s="11"/>
      <c r="J212" s="107">
        <f>IFERROR(AVERAGEIF('Entered Daily Stats'!R211:W211,"&gt;0"),"")</f>
        <v>45</v>
      </c>
      <c r="K212" s="12">
        <f ca="1">IFERROR(SUM(Monday!L212,Tuesday!L212,Wednesday!L212,Thursday!L212,Friday!L212,Saturday!L212)/COUNTIF('Entered Daily Stats'!AF211:AK211,"&gt;0"),"")</f>
        <v>64.599999999999994</v>
      </c>
      <c r="L212" s="11"/>
      <c r="M212" s="110">
        <f>IFERROR(AVERAGEIF('Entered Daily Stats'!Y211:AD211,"&gt;0"),"")</f>
        <v>4.5555555555555557E-2</v>
      </c>
      <c r="N212" s="13">
        <f ca="1">IFERROR(SUM(Monday!O212,Tuesday!O212,Wednesday!O212,Thursday!O212,Friday!O212,Saturday!O212)/COUNTIF('Entered Daily Stats'!AF211:AK211,"&gt;0"),"")</f>
        <v>0.14583333333333331</v>
      </c>
      <c r="O212" s="11"/>
      <c r="P212" s="51">
        <f t="shared" ca="1" si="8"/>
        <v>0.50448768981276726</v>
      </c>
      <c r="Q212" s="11"/>
      <c r="R212" s="40">
        <f>IFERROR(SUM('Entered Daily Stats'!AM211:AR211)/B212,0)</f>
        <v>0.4</v>
      </c>
      <c r="S212" s="11"/>
      <c r="T212" s="41">
        <f>SUM('Entered Daily Stats'!AM211:AR211)</f>
        <v>2</v>
      </c>
      <c r="U212" s="11"/>
      <c r="V212" s="20"/>
      <c r="W212" s="11" t="s">
        <v>33</v>
      </c>
      <c r="X212" s="47">
        <v>0.5</v>
      </c>
      <c r="Y212" s="70"/>
    </row>
    <row r="213" spans="1:25" ht="23.4" x14ac:dyDescent="0.3">
      <c r="A213" s="65"/>
      <c r="B213" s="36">
        <f>SUM('Entered Daily Stats'!AF212:AK212)</f>
        <v>5</v>
      </c>
      <c r="C213" s="8"/>
      <c r="D213" s="10" t="str">
        <f>'Entered Daily Stats'!A212</f>
        <v>Enrollment Counclor 6</v>
      </c>
      <c r="E213" s="11"/>
      <c r="F213" s="13">
        <f>IFERROR(AVERAGEIF('Entered Daily Stats'!D212:I212,"&gt;0"),"")</f>
        <v>0.26513888888888887</v>
      </c>
      <c r="G213" s="16"/>
      <c r="H213" s="12">
        <f>IFERROR(AVERAGEIF('Entered Daily Stats'!K212:P212,"&gt;0"),"")</f>
        <v>4.8</v>
      </c>
      <c r="I213" s="11"/>
      <c r="J213" s="107">
        <f>IFERROR(AVERAGEIF('Entered Daily Stats'!R212:W212,"&gt;0"),"")</f>
        <v>32.6</v>
      </c>
      <c r="K213" s="12">
        <f ca="1">IFERROR(SUM(Monday!L213,Tuesday!L213,Wednesday!L213,Thursday!L213,Friday!L213,Saturday!L213)/COUNTIF('Entered Daily Stats'!AF212:AK212,"&gt;0"),"")</f>
        <v>46.533333333333339</v>
      </c>
      <c r="L213" s="11"/>
      <c r="M213" s="110">
        <f>IFERROR(AVERAGEIF('Entered Daily Stats'!Y212:AD212,"&gt;0"),"")</f>
        <v>0.13944444444444445</v>
      </c>
      <c r="N213" s="13">
        <f ca="1">IFERROR(SUM(Monday!O213,Tuesday!O213,Wednesday!O213,Thursday!O213,Friday!O213,Saturday!O213)/COUNTIF('Entered Daily Stats'!AF212:AK212,"&gt;0"),"")</f>
        <v>0.1925</v>
      </c>
      <c r="O213" s="11"/>
      <c r="P213" s="51">
        <f t="shared" ca="1" si="8"/>
        <v>0.7124798951446516</v>
      </c>
      <c r="Q213" s="11"/>
      <c r="R213" s="40">
        <f>IFERROR(SUM('Entered Daily Stats'!AM212:AR212)/B213,0)</f>
        <v>2.2000000000000002</v>
      </c>
      <c r="S213" s="11"/>
      <c r="T213" s="41">
        <f>SUM('Entered Daily Stats'!AM212:AR212)</f>
        <v>11</v>
      </c>
      <c r="U213" s="11"/>
      <c r="V213" s="21"/>
      <c r="W213" s="11" t="s">
        <v>33</v>
      </c>
      <c r="X213" s="47">
        <v>0.3</v>
      </c>
      <c r="Y213" s="70"/>
    </row>
    <row r="214" spans="1:25" ht="23.4" x14ac:dyDescent="0.3">
      <c r="A214" s="65"/>
      <c r="B214" s="36">
        <f>SUM('Entered Daily Stats'!AF213:AK213)</f>
        <v>4.75</v>
      </c>
      <c r="C214" s="8"/>
      <c r="D214" s="10" t="str">
        <f>'Entered Daily Stats'!A213</f>
        <v>Enrollment Counclor 7</v>
      </c>
      <c r="E214" s="11"/>
      <c r="F214" s="13">
        <f>IFERROR(AVERAGEIF('Entered Daily Stats'!D213:I213,"&gt;0"),"")</f>
        <v>0.21402777777777776</v>
      </c>
      <c r="G214" s="16"/>
      <c r="H214" s="12">
        <f>IFERROR(AVERAGEIF('Entered Daily Stats'!K213:P213,"&gt;0"),"")</f>
        <v>3.8</v>
      </c>
      <c r="I214" s="11"/>
      <c r="J214" s="107">
        <f>IFERROR(AVERAGEIF('Entered Daily Stats'!R213:W213,"&gt;0"),"")</f>
        <v>28.2</v>
      </c>
      <c r="K214" s="12">
        <f ca="1">IFERROR(SUM(Monday!L214,Tuesday!L214,Wednesday!L214,Thursday!L214,Friday!L214,Saturday!L214)/COUNTIF('Entered Daily Stats'!AF213:AK213,"&gt;0"),"")</f>
        <v>43.208333333333336</v>
      </c>
      <c r="L214" s="11"/>
      <c r="M214" s="110">
        <f>IFERROR(AVERAGEIF('Entered Daily Stats'!Y213:AD213,"&gt;0"),"")</f>
        <v>0.1423611111111111</v>
      </c>
      <c r="N214" s="13">
        <f ca="1">IFERROR(SUM(Monday!O214,Tuesday!O214,Wednesday!O214,Thursday!O214,Friday!O214,Saturday!O214)/COUNTIF('Entered Daily Stats'!AF213:AK213,"&gt;0"),"")</f>
        <v>0.18625</v>
      </c>
      <c r="O214" s="11"/>
      <c r="P214" s="51">
        <f t="shared" ca="1" si="8"/>
        <v>0.70850341970506614</v>
      </c>
      <c r="Q214" s="11"/>
      <c r="R214" s="40">
        <f>IFERROR(SUM('Entered Daily Stats'!AM213:AR213)/B214,0)</f>
        <v>1.8947368421052631</v>
      </c>
      <c r="S214" s="11"/>
      <c r="T214" s="41">
        <f>SUM('Entered Daily Stats'!AM213:AR213)</f>
        <v>9</v>
      </c>
      <c r="U214" s="11"/>
      <c r="V214" s="8"/>
      <c r="W214" s="8"/>
      <c r="X214" s="8"/>
      <c r="Y214" s="70"/>
    </row>
    <row r="215" spans="1:25" ht="23.4" x14ac:dyDescent="0.3">
      <c r="A215" s="65"/>
      <c r="B215" s="36">
        <f>SUM('Entered Daily Stats'!AF214:AK214)</f>
        <v>3.65</v>
      </c>
      <c r="C215" s="8"/>
      <c r="D215" s="10" t="str">
        <f>'Entered Daily Stats'!A214</f>
        <v>Enrollment Counclor 8</v>
      </c>
      <c r="E215" s="11"/>
      <c r="F215" s="13">
        <f>IFERROR(AVERAGEIF('Entered Daily Stats'!D214:I214,"&gt;0"),"")</f>
        <v>0.18902777777777779</v>
      </c>
      <c r="G215" s="16"/>
      <c r="H215" s="12">
        <f>IFERROR(AVERAGEIF('Entered Daily Stats'!K214:P214,"&gt;0"),"")</f>
        <v>1.6666666666666667</v>
      </c>
      <c r="I215" s="11"/>
      <c r="J215" s="107">
        <f>IFERROR(AVERAGEIF('Entered Daily Stats'!R214:W214,"&gt;0"),"")</f>
        <v>32.799999999999997</v>
      </c>
      <c r="K215" s="12">
        <f ca="1">IFERROR(SUM(Monday!L215,Tuesday!L215,Wednesday!L215,Thursday!L215,Friday!L215,Saturday!L215)/COUNTIF('Entered Daily Stats'!AF214:AK214,"&gt;0"),"")</f>
        <v>47.216666666666669</v>
      </c>
      <c r="L215" s="11"/>
      <c r="M215" s="110">
        <f>IFERROR(AVERAGEIF('Entered Daily Stats'!Y214:AD214,"&gt;0"),"")</f>
        <v>4.0555555555555553E-2</v>
      </c>
      <c r="N215" s="13">
        <f ca="1">IFERROR(SUM(Monday!O215,Tuesday!O215,Wednesday!O215,Thursday!O215,Friday!O215,Saturday!O215)/COUNTIF('Entered Daily Stats'!AF214:AK214,"&gt;0"),"")</f>
        <v>0.11041666666666665</v>
      </c>
      <c r="O215" s="11"/>
      <c r="P215" s="51">
        <f t="shared" ca="1" si="8"/>
        <v>0.53098277932808968</v>
      </c>
      <c r="Q215" s="11"/>
      <c r="R215" s="40">
        <f>IFERROR(SUM('Entered Daily Stats'!AM214:AR214)/B215,0)</f>
        <v>0.54794520547945202</v>
      </c>
      <c r="S215" s="11"/>
      <c r="T215" s="41">
        <f>SUM('Entered Daily Stats'!AM214:AR214)</f>
        <v>2</v>
      </c>
      <c r="U215" s="11"/>
      <c r="V215" s="138"/>
      <c r="W215" s="138"/>
      <c r="X215" s="138"/>
      <c r="Y215" s="70"/>
    </row>
    <row r="216" spans="1:25" ht="23.4" customHeight="1" x14ac:dyDescent="0.3">
      <c r="A216" s="65"/>
      <c r="B216" s="36">
        <f>SUM('Entered Daily Stats'!AF215:AK215)</f>
        <v>4.75</v>
      </c>
      <c r="C216" s="8"/>
      <c r="D216" s="10" t="str">
        <f>'Entered Daily Stats'!A215</f>
        <v>Enrollment Counclor 9</v>
      </c>
      <c r="E216" s="11"/>
      <c r="F216" s="13">
        <f>IFERROR(AVERAGEIF('Entered Daily Stats'!D215:I215,"&gt;0"),"")</f>
        <v>0.28819444444444448</v>
      </c>
      <c r="G216" s="16"/>
      <c r="H216" s="12">
        <f>IFERROR(AVERAGEIF('Entered Daily Stats'!K215:P215,"&gt;0"),"")</f>
        <v>5.2</v>
      </c>
      <c r="I216" s="11"/>
      <c r="J216" s="107">
        <f>IFERROR(AVERAGEIF('Entered Daily Stats'!R215:W215,"&gt;0"),"")</f>
        <v>50.2</v>
      </c>
      <c r="K216" s="12">
        <f ca="1">IFERROR(SUM(Monday!L216,Tuesday!L216,Wednesday!L216,Thursday!L216,Friday!L216,Saturday!L216)/COUNTIF('Entered Daily Stats'!AF215:AK215,"&gt;0"),"")</f>
        <v>45.833333333333329</v>
      </c>
      <c r="L216" s="11"/>
      <c r="M216" s="110">
        <f>IFERROR(AVERAGEIF('Entered Daily Stats'!Y215:AD215,"&gt;0"),"")</f>
        <v>0.13013888888888889</v>
      </c>
      <c r="N216" s="13">
        <f ca="1">IFERROR(SUM(Monday!O216,Tuesday!O216,Wednesday!O216,Thursday!O216,Friday!O216,Saturday!O216)/COUNTIF('Entered Daily Stats'!AF215:AK215,"&gt;0"),"")</f>
        <v>0.11708333333333334</v>
      </c>
      <c r="O216" s="11"/>
      <c r="P216" s="51">
        <f t="shared" ca="1" si="8"/>
        <v>1.1033896257953197</v>
      </c>
      <c r="Q216" s="11"/>
      <c r="R216" s="40">
        <f>IFERROR(SUM('Entered Daily Stats'!AM215:AR215)/B216,0)</f>
        <v>0.84210526315789469</v>
      </c>
      <c r="S216" s="11"/>
      <c r="T216" s="41">
        <f>SUM('Entered Daily Stats'!AM215:AR215)</f>
        <v>4</v>
      </c>
      <c r="U216" s="11"/>
      <c r="V216" s="142"/>
      <c r="W216" s="142"/>
      <c r="X216" s="142"/>
      <c r="Y216" s="70"/>
    </row>
    <row r="217" spans="1:25" ht="23.4" customHeight="1" x14ac:dyDescent="0.3">
      <c r="A217" s="65"/>
      <c r="B217" s="36">
        <f>SUM('Entered Daily Stats'!AF216:AK216)</f>
        <v>4</v>
      </c>
      <c r="C217" s="8"/>
      <c r="D217" s="10" t="str">
        <f>'Entered Daily Stats'!A216</f>
        <v>Enrollment Counclor 10</v>
      </c>
      <c r="E217" s="11"/>
      <c r="F217" s="13">
        <f>IFERROR(AVERAGEIF('Entered Daily Stats'!D216:I216,"&gt;0"),"")</f>
        <v>0.26041666666666669</v>
      </c>
      <c r="G217" s="16"/>
      <c r="H217" s="12">
        <f>IFERROR(AVERAGEIF('Entered Daily Stats'!K216:P216,"&gt;0"),"")</f>
        <v>4.75</v>
      </c>
      <c r="I217" s="11"/>
      <c r="J217" s="107">
        <f>IFERROR(AVERAGEIF('Entered Daily Stats'!R216:W216,"&gt;0"),"")</f>
        <v>65.25</v>
      </c>
      <c r="K217" s="12">
        <f ca="1">IFERROR(SUM(Monday!L217,Tuesday!L217,Wednesday!L217,Thursday!L217,Friday!L217,Saturday!L217)/COUNTIF('Entered Daily Stats'!AF216:AK216,"&gt;0"),"")</f>
        <v>49.458333333333336</v>
      </c>
      <c r="L217" s="11"/>
      <c r="M217" s="110">
        <f>IFERROR(AVERAGEIF('Entered Daily Stats'!Y216:AD216,"&gt;0"),"")</f>
        <v>0.12725694444444444</v>
      </c>
      <c r="N217" s="13">
        <f ca="1">IFERROR(SUM(Monday!O217,Tuesday!O217,Wednesday!O217,Thursday!O217,Friday!O217,Saturday!O217)/COUNTIF('Entered Daily Stats'!AF216:AK216,"&gt;0"),"")</f>
        <v>7.9166666666666663E-2</v>
      </c>
      <c r="O217" s="11"/>
      <c r="P217" s="51">
        <f t="shared" ca="1" si="8"/>
        <v>1.4633742369825153</v>
      </c>
      <c r="Q217" s="11"/>
      <c r="R217" s="40">
        <f>IFERROR(SUM('Entered Daily Stats'!AM216:AR216)/B217,0)</f>
        <v>1</v>
      </c>
      <c r="S217" s="11"/>
      <c r="T217" s="41">
        <f>SUM('Entered Daily Stats'!AM216:AR216)</f>
        <v>4</v>
      </c>
      <c r="U217" s="11"/>
      <c r="V217" s="142"/>
      <c r="W217" s="142"/>
      <c r="X217" s="142"/>
      <c r="Y217" s="70"/>
    </row>
    <row r="218" spans="1:25" s="37" customFormat="1" ht="23.4" x14ac:dyDescent="0.3">
      <c r="A218" s="65"/>
      <c r="B218" s="36">
        <f>SUM('Entered Daily Stats'!AF217:AK217)</f>
        <v>4.25</v>
      </c>
      <c r="C218" s="8"/>
      <c r="D218" s="10" t="str">
        <f>'Entered Daily Stats'!A217</f>
        <v>Enrollment Counclor 11</v>
      </c>
      <c r="E218" s="11"/>
      <c r="F218" s="13">
        <f>IFERROR(AVERAGEIF('Entered Daily Stats'!D217:I217,"&gt;0"),"")</f>
        <v>0.18222222222222223</v>
      </c>
      <c r="G218" s="16"/>
      <c r="H218" s="12">
        <f>IFERROR(AVERAGEIF('Entered Daily Stats'!K217:P217,"&gt;0"),"")</f>
        <v>2.4</v>
      </c>
      <c r="I218" s="11"/>
      <c r="J218" s="107">
        <f>IFERROR(AVERAGEIF('Entered Daily Stats'!R217:W217,"&gt;0"),"")</f>
        <v>13.8</v>
      </c>
      <c r="K218" s="12">
        <f ca="1">IFERROR(SUM(Monday!L218,Tuesday!L218,Wednesday!L218,Thursday!L218,Friday!L218,Saturday!L218)/COUNTIF('Entered Daily Stats'!AF217:AK217,"&gt;0"),"")</f>
        <v>50.783333333333339</v>
      </c>
      <c r="L218" s="11"/>
      <c r="M218" s="110">
        <f>IFERROR(AVERAGEIF('Entered Daily Stats'!Y217:AD217,"&gt;0"),"")</f>
        <v>6.9444444444444434E-2</v>
      </c>
      <c r="N218" s="13">
        <f ca="1">IFERROR(SUM(Monday!O218,Tuesday!O218,Wednesday!O218,Thursday!O218,Friday!O218,Saturday!O218)/COUNTIF('Entered Daily Stats'!AF217:AK217,"&gt;0"),"")</f>
        <v>0.17708333333333334</v>
      </c>
      <c r="O218" s="11"/>
      <c r="P218" s="51">
        <f t="shared" ca="1" si="8"/>
        <v>0.33194978024028776</v>
      </c>
      <c r="Q218" s="11"/>
      <c r="R218" s="40">
        <f>IFERROR(SUM('Entered Daily Stats'!AM217:AR217)/B218,0)</f>
        <v>1.411764705882353</v>
      </c>
      <c r="S218" s="11"/>
      <c r="T218" s="41">
        <f>SUM('Entered Daily Stats'!AM217:AR217)</f>
        <v>6</v>
      </c>
      <c r="U218" s="11"/>
      <c r="V218" s="71"/>
      <c r="W218" s="71"/>
      <c r="X218" s="71"/>
      <c r="Y218" s="70"/>
    </row>
    <row r="219" spans="1:25" s="37" customFormat="1" ht="23.4" x14ac:dyDescent="0.3">
      <c r="A219" s="65"/>
      <c r="B219" s="36">
        <f>SUM('Entered Daily Stats'!AF218:AK218)</f>
        <v>4.8</v>
      </c>
      <c r="C219" s="8"/>
      <c r="D219" s="10" t="str">
        <f>'Entered Daily Stats'!A218</f>
        <v>Enrollment Counclor 12</v>
      </c>
      <c r="E219" s="11"/>
      <c r="F219" s="13">
        <f>IFERROR(AVERAGEIF('Entered Daily Stats'!D218:I218,"&gt;0"),"")</f>
        <v>0.21361111111111111</v>
      </c>
      <c r="G219" s="16"/>
      <c r="H219" s="12">
        <f>IFERROR(AVERAGEIF('Entered Daily Stats'!K218:P218,"&gt;0"),"")</f>
        <v>5.6</v>
      </c>
      <c r="I219" s="11"/>
      <c r="J219" s="107">
        <f>IFERROR(AVERAGEIF('Entered Daily Stats'!R218:W218,"&gt;0"),"")</f>
        <v>25.8</v>
      </c>
      <c r="K219" s="12">
        <f ca="1">IFERROR(SUM(Monday!L219,Tuesday!L219,Wednesday!L219,Thursday!L219,Friday!L219,Saturday!L219)/COUNTIF('Entered Daily Stats'!AF218:AK218,"&gt;0"),"")</f>
        <v>59.8</v>
      </c>
      <c r="L219" s="11"/>
      <c r="M219" s="110">
        <f>IFERROR(AVERAGEIF('Entered Daily Stats'!Y218:AD218,"&gt;0"),"")</f>
        <v>7.2638888888888892E-2</v>
      </c>
      <c r="N219" s="13">
        <f ca="1">IFERROR(SUM(Monday!O219,Tuesday!O219,Wednesday!O219,Thursday!O219,Friday!O219,Saturday!O219)/COUNTIF('Entered Daily Stats'!AF218:AK218,"&gt;0"),"")</f>
        <v>0.19866666666666669</v>
      </c>
      <c r="O219" s="11"/>
      <c r="P219" s="51">
        <f t="shared" ca="1" si="8"/>
        <v>0.39853505907087761</v>
      </c>
      <c r="Q219" s="11"/>
      <c r="R219" s="40">
        <f>IFERROR(SUM('Entered Daily Stats'!AM218:AR218)/B219,0)</f>
        <v>0.625</v>
      </c>
      <c r="S219" s="11"/>
      <c r="T219" s="41">
        <f>SUM('Entered Daily Stats'!AM218:AR218)</f>
        <v>3</v>
      </c>
      <c r="U219" s="11"/>
      <c r="V219" s="138"/>
      <c r="W219" s="138"/>
      <c r="X219" s="138"/>
      <c r="Y219" s="143"/>
    </row>
    <row r="220" spans="1:25" s="37" customFormat="1" ht="23.4" x14ac:dyDescent="0.3">
      <c r="A220" s="65"/>
      <c r="B220" s="36">
        <f>SUM('Entered Daily Stats'!AF219:AK219)</f>
        <v>0</v>
      </c>
      <c r="C220" s="8"/>
      <c r="D220" s="10">
        <f>'Entered Daily Stats'!A219</f>
        <v>0</v>
      </c>
      <c r="E220" s="11"/>
      <c r="F220" s="13" t="str">
        <f>IFERROR(AVERAGEIF('Entered Daily Stats'!D219:I219,"&gt;0"),"")</f>
        <v/>
      </c>
      <c r="G220" s="16"/>
      <c r="H220" s="12" t="str">
        <f>IFERROR(AVERAGEIF('Entered Daily Stats'!K219:P219,"&gt;0"),"")</f>
        <v/>
      </c>
      <c r="I220" s="11"/>
      <c r="J220" s="107" t="str">
        <f>IFERROR(AVERAGEIF('Entered Daily Stats'!R219:W219,"&gt;0"),"")</f>
        <v/>
      </c>
      <c r="K220" s="12" t="str">
        <f ca="1">IFERROR(SUM(Monday!L220,Tuesday!L220,Wednesday!L220,Thursday!L220,Friday!L220,Saturday!L220)/COUNTIF('Entered Daily Stats'!AF219:AK219,"&gt;0"),"")</f>
        <v/>
      </c>
      <c r="L220" s="11"/>
      <c r="M220" s="110" t="str">
        <f>IFERROR(AVERAGEIF('Entered Daily Stats'!Y219:AD219,"&gt;0"),"")</f>
        <v/>
      </c>
      <c r="N220" s="13" t="str">
        <f ca="1">IFERROR(SUM(Monday!O220,Tuesday!O220,Wednesday!O220,Thursday!O220,Friday!O220,Saturday!O220)/COUNTIF('Entered Daily Stats'!AF219:AK219,"&gt;0"),"")</f>
        <v/>
      </c>
      <c r="O220" s="11"/>
      <c r="P220" s="51" t="str">
        <f t="shared" si="8"/>
        <v/>
      </c>
      <c r="Q220" s="47"/>
      <c r="R220" s="40">
        <f>IFERROR(SUM('Entered Daily Stats'!AM219:AR219)/B220,0)</f>
        <v>0</v>
      </c>
      <c r="S220" s="47"/>
      <c r="T220" s="41">
        <f>SUM('Entered Daily Stats'!AM219:AR219)</f>
        <v>0</v>
      </c>
      <c r="U220" s="47"/>
      <c r="V220" s="138"/>
      <c r="W220" s="138"/>
      <c r="X220" s="138"/>
      <c r="Y220" s="143"/>
    </row>
    <row r="221" spans="1:25" s="37" customFormat="1" ht="23.4" x14ac:dyDescent="0.3">
      <c r="A221" s="65"/>
      <c r="B221" s="36">
        <f>SUM('Entered Daily Stats'!AF220:AK220)</f>
        <v>0</v>
      </c>
      <c r="C221" s="8"/>
      <c r="D221" s="10">
        <f>'Entered Daily Stats'!A220</f>
        <v>0</v>
      </c>
      <c r="E221" s="23"/>
      <c r="F221" s="13" t="str">
        <f>IFERROR(AVERAGEIF('Entered Daily Stats'!D220:I220,"&gt;0"),"")</f>
        <v/>
      </c>
      <c r="G221" s="11"/>
      <c r="H221" s="12" t="str">
        <f>IFERROR(AVERAGEIF('Entered Daily Stats'!K220:P220,"&gt;0"),"")</f>
        <v/>
      </c>
      <c r="I221" s="11"/>
      <c r="J221" s="107" t="str">
        <f>IFERROR(AVERAGEIF('Entered Daily Stats'!R220:W220,"&gt;0"),"")</f>
        <v/>
      </c>
      <c r="K221" s="12" t="str">
        <f ca="1">IFERROR(SUM(Monday!L221,Tuesday!L221,Wednesday!L221,Thursday!L221,Friday!L221,Saturday!L221)/COUNTIF('Entered Daily Stats'!AF220:AK220,"&gt;0"),"")</f>
        <v/>
      </c>
      <c r="L221" s="11"/>
      <c r="M221" s="110" t="str">
        <f>IFERROR(AVERAGEIF('Entered Daily Stats'!Y220:AD220,"&gt;0"),"")</f>
        <v/>
      </c>
      <c r="N221" s="13" t="str">
        <f ca="1">IFERROR(SUM(Monday!O221,Tuesday!O221,Wednesday!O221,Thursday!O221,Friday!O221,Saturday!O221)/COUNTIF('Entered Daily Stats'!AF220:AK220,"&gt;0"),"")</f>
        <v/>
      </c>
      <c r="O221" s="11"/>
      <c r="P221" s="51" t="str">
        <f t="shared" si="8"/>
        <v/>
      </c>
      <c r="Q221" s="11"/>
      <c r="R221" s="40">
        <f>IFERROR(SUM('Entered Daily Stats'!AM220:AR220)/B221,0)</f>
        <v>0</v>
      </c>
      <c r="S221" s="11"/>
      <c r="T221" s="41">
        <f>SUM('Entered Daily Stats'!AM220:AR220)</f>
        <v>0</v>
      </c>
      <c r="U221" s="11"/>
      <c r="V221" s="138"/>
      <c r="W221" s="138"/>
      <c r="X221" s="138"/>
      <c r="Y221" s="143"/>
    </row>
    <row r="222" spans="1:25" s="37" customFormat="1" ht="23.4" x14ac:dyDescent="0.3">
      <c r="A222" s="65"/>
      <c r="B222" s="36">
        <f>SUM('Entered Daily Stats'!AF221:AK221)</f>
        <v>0</v>
      </c>
      <c r="C222" s="8"/>
      <c r="D222" s="10">
        <f>'Entered Daily Stats'!A221</f>
        <v>0</v>
      </c>
      <c r="E222" s="11"/>
      <c r="F222" s="13" t="str">
        <f>IFERROR(AVERAGEIF('Entered Daily Stats'!D221:I221,"&gt;0"),"")</f>
        <v/>
      </c>
      <c r="G222" s="16"/>
      <c r="H222" s="12" t="str">
        <f>IFERROR(AVERAGEIF('Entered Daily Stats'!K221:P221,"&gt;0"),"")</f>
        <v/>
      </c>
      <c r="I222" s="11"/>
      <c r="J222" s="107" t="str">
        <f>IFERROR(AVERAGEIF('Entered Daily Stats'!R221:W221,"&gt;0"),"")</f>
        <v/>
      </c>
      <c r="K222" s="12" t="str">
        <f ca="1">IFERROR(SUM(Monday!L222,Tuesday!L222,Wednesday!L222,Thursday!L222,Friday!L222,Saturday!L222)/COUNTIF('Entered Daily Stats'!AF221:AK221,"&gt;0"),"")</f>
        <v/>
      </c>
      <c r="L222" s="11"/>
      <c r="M222" s="110" t="str">
        <f>IFERROR(AVERAGEIF('Entered Daily Stats'!Y221:AD221,"&gt;0"),"")</f>
        <v/>
      </c>
      <c r="N222" s="13" t="str">
        <f ca="1">IFERROR(SUM(Monday!O222,Tuesday!O222,Wednesday!O222,Thursday!O222,Friday!O222,Saturday!O222)/COUNTIF('Entered Daily Stats'!AF221:AK221,"&gt;0"),"")</f>
        <v/>
      </c>
      <c r="O222" s="11"/>
      <c r="P222" s="51" t="str">
        <f t="shared" si="8"/>
        <v/>
      </c>
      <c r="Q222" s="11"/>
      <c r="R222" s="40">
        <f>IFERROR(SUM('Entered Daily Stats'!AM221:AR221)/B222,0)</f>
        <v>0</v>
      </c>
      <c r="S222" s="11"/>
      <c r="T222" s="41">
        <f>SUM('Entered Daily Stats'!AM221:AR221)</f>
        <v>0</v>
      </c>
      <c r="U222" s="11"/>
      <c r="V222" s="138"/>
      <c r="W222" s="138"/>
      <c r="X222" s="138"/>
      <c r="Y222" s="143"/>
    </row>
    <row r="223" spans="1:25" ht="23.4" x14ac:dyDescent="0.3">
      <c r="A223" s="65"/>
      <c r="B223" s="36">
        <f>SUM('Entered Daily Stats'!AF222:AK222)</f>
        <v>0</v>
      </c>
      <c r="C223" s="8"/>
      <c r="D223" s="10">
        <f>'Entered Daily Stats'!A222</f>
        <v>0</v>
      </c>
      <c r="E223" s="11"/>
      <c r="F223" s="13" t="str">
        <f>IFERROR(AVERAGEIF('Entered Daily Stats'!D222:I222,"&gt;0"),"")</f>
        <v/>
      </c>
      <c r="G223" s="16"/>
      <c r="H223" s="12" t="str">
        <f>IFERROR(AVERAGEIF('Entered Daily Stats'!K222:P222,"&gt;0"),"")</f>
        <v/>
      </c>
      <c r="I223" s="11"/>
      <c r="J223" s="107" t="str">
        <f>IFERROR(AVERAGEIF('Entered Daily Stats'!R222:W222,"&gt;0"),"")</f>
        <v/>
      </c>
      <c r="K223" s="12" t="str">
        <f ca="1">IFERROR(SUM(Monday!L223,Tuesday!L223,Wednesday!L223,Thursday!L223,Friday!L223,Saturday!L223)/COUNTIF('Entered Daily Stats'!AF222:AK222,"&gt;0"),"")</f>
        <v/>
      </c>
      <c r="L223" s="11"/>
      <c r="M223" s="110" t="str">
        <f>IFERROR(AVERAGEIF('Entered Daily Stats'!Y222:AD222,"&gt;0"),"")</f>
        <v/>
      </c>
      <c r="N223" s="13" t="str">
        <f ca="1">IFERROR(SUM(Monday!O223,Tuesday!O223,Wednesday!O223,Thursday!O223,Friday!O223,Saturday!O223)/COUNTIF('Entered Daily Stats'!AF222:AK222,"&gt;0"),"")</f>
        <v/>
      </c>
      <c r="O223" s="11"/>
      <c r="P223" s="51" t="str">
        <f t="shared" si="8"/>
        <v/>
      </c>
      <c r="Q223" s="11"/>
      <c r="R223" s="40">
        <f>IFERROR(SUM('Entered Daily Stats'!AM222:AR222)/B223,0)</f>
        <v>0</v>
      </c>
      <c r="S223" s="11"/>
      <c r="T223" s="41">
        <f>SUM('Entered Daily Stats'!AM222:AR222)</f>
        <v>0</v>
      </c>
      <c r="U223" s="11"/>
      <c r="V223" s="71"/>
      <c r="W223" s="71"/>
      <c r="X223" s="71"/>
      <c r="Y223" s="70"/>
    </row>
    <row r="224" spans="1:25" ht="23.4" x14ac:dyDescent="0.3">
      <c r="A224" s="65"/>
      <c r="B224" s="36">
        <f>SUM('Entered Daily Stats'!AF223:AK223)</f>
        <v>0</v>
      </c>
      <c r="C224" s="8"/>
      <c r="D224" s="10">
        <f>'Entered Daily Stats'!A223</f>
        <v>0</v>
      </c>
      <c r="E224" s="11"/>
      <c r="F224" s="13" t="str">
        <f>IFERROR(AVERAGEIF('Entered Daily Stats'!D223:I223,"&gt;0"),"")</f>
        <v/>
      </c>
      <c r="G224" s="16"/>
      <c r="H224" s="12" t="str">
        <f>IFERROR(AVERAGEIF('Entered Daily Stats'!K223:P223,"&gt;0"),"")</f>
        <v/>
      </c>
      <c r="I224" s="11"/>
      <c r="J224" s="107" t="str">
        <f>IFERROR(AVERAGEIF('Entered Daily Stats'!R223:W223,"&gt;0"),"")</f>
        <v/>
      </c>
      <c r="K224" s="12" t="str">
        <f ca="1">IFERROR(SUM(Monday!L224,Tuesday!L224,Wednesday!L224,Thursday!L224,Friday!L224,Saturday!L224)/COUNTIF('Entered Daily Stats'!AF223:AK223,"&gt;0"),"")</f>
        <v/>
      </c>
      <c r="L224" s="11"/>
      <c r="M224" s="110" t="str">
        <f>IFERROR(AVERAGEIF('Entered Daily Stats'!Y223:AD223,"&gt;0"),"")</f>
        <v/>
      </c>
      <c r="N224" s="13" t="str">
        <f ca="1">IFERROR(SUM(Monday!O224,Tuesday!O224,Wednesday!O224,Thursday!O224,Friday!O224,Saturday!O224)/COUNTIF('Entered Daily Stats'!AF223:AK223,"&gt;0"),"")</f>
        <v/>
      </c>
      <c r="O224" s="11"/>
      <c r="P224" s="51" t="str">
        <f t="shared" si="8"/>
        <v/>
      </c>
      <c r="Q224" s="11"/>
      <c r="R224" s="40">
        <f>IFERROR(SUM('Entered Daily Stats'!AM223:AR223)/B224,0)</f>
        <v>0</v>
      </c>
      <c r="S224" s="11"/>
      <c r="T224" s="41">
        <f>SUM('Entered Daily Stats'!AM223:AR223)</f>
        <v>0</v>
      </c>
      <c r="U224" s="11"/>
      <c r="V224" s="138"/>
      <c r="W224" s="138"/>
      <c r="X224" s="138"/>
      <c r="Y224" s="143"/>
    </row>
    <row r="225" spans="1:25" ht="23.4" x14ac:dyDescent="0.3">
      <c r="A225" s="65"/>
      <c r="B225" s="36">
        <f>SUM('Entered Daily Stats'!AF224:AK224)</f>
        <v>0</v>
      </c>
      <c r="C225" s="8"/>
      <c r="D225" s="10">
        <f>'Entered Daily Stats'!A224</f>
        <v>0</v>
      </c>
      <c r="E225" s="11"/>
      <c r="F225" s="13" t="str">
        <f>IFERROR(AVERAGEIF('Entered Daily Stats'!D224:I224,"&gt;0"),"")</f>
        <v/>
      </c>
      <c r="G225" s="16"/>
      <c r="H225" s="12" t="str">
        <f>IFERROR(AVERAGEIF('Entered Daily Stats'!K224:P224,"&gt;0"),"")</f>
        <v/>
      </c>
      <c r="I225" s="11"/>
      <c r="J225" s="107" t="str">
        <f>IFERROR(AVERAGEIF('Entered Daily Stats'!R224:W224,"&gt;0"),"")</f>
        <v/>
      </c>
      <c r="K225" s="12" t="str">
        <f ca="1">IFERROR(SUM(Monday!L225,Tuesday!L225,Wednesday!L225,Thursday!L225,Friday!L225,Saturday!L225)/COUNTIF('Entered Daily Stats'!AF224:AK224,"&gt;0"),"")</f>
        <v/>
      </c>
      <c r="L225" s="11"/>
      <c r="M225" s="110" t="str">
        <f>IFERROR(AVERAGEIF('Entered Daily Stats'!Y224:AD224,"&gt;0"),"")</f>
        <v/>
      </c>
      <c r="N225" s="13" t="str">
        <f ca="1">IFERROR(SUM(Monday!O225,Tuesday!O225,Wednesday!O225,Thursday!O225,Friday!O225,Saturday!O225)/COUNTIF('Entered Daily Stats'!AF224:AK224,"&gt;0"),"")</f>
        <v/>
      </c>
      <c r="O225" s="11"/>
      <c r="P225" s="51" t="str">
        <f t="shared" si="8"/>
        <v/>
      </c>
      <c r="Q225" s="47"/>
      <c r="R225" s="40">
        <f>IFERROR(SUM('Entered Daily Stats'!AM224:AR224)/B225,0)</f>
        <v>0</v>
      </c>
      <c r="S225" s="47"/>
      <c r="T225" s="41">
        <f>SUM('Entered Daily Stats'!AM224:AR224)</f>
        <v>0</v>
      </c>
      <c r="U225" s="47"/>
      <c r="V225" s="138"/>
      <c r="W225" s="138"/>
      <c r="X225" s="138"/>
      <c r="Y225" s="143"/>
    </row>
    <row r="226" spans="1:25" ht="23.4" x14ac:dyDescent="0.3">
      <c r="A226" s="65"/>
      <c r="B226" s="36">
        <f>SUM('Entered Daily Stats'!AF225:AK225)</f>
        <v>0</v>
      </c>
      <c r="C226" s="8"/>
      <c r="D226" s="10">
        <f>'Entered Daily Stats'!A225</f>
        <v>0</v>
      </c>
      <c r="E226" s="23"/>
      <c r="F226" s="13" t="str">
        <f>IFERROR(AVERAGEIF('Entered Daily Stats'!D225:I225,"&gt;0"),"")</f>
        <v/>
      </c>
      <c r="G226" s="11"/>
      <c r="H226" s="12" t="str">
        <f>IFERROR(AVERAGEIF('Entered Daily Stats'!K225:P225,"&gt;0"),"")</f>
        <v/>
      </c>
      <c r="I226" s="11"/>
      <c r="J226" s="107" t="str">
        <f>IFERROR(AVERAGEIF('Entered Daily Stats'!R225:W225,"&gt;0"),"")</f>
        <v/>
      </c>
      <c r="K226" s="12" t="str">
        <f ca="1">IFERROR(SUM(Monday!L226,Tuesday!L226,Wednesday!L226,Thursday!L226,Friday!L226,Saturday!L226)/COUNTIF('Entered Daily Stats'!AF225:AK225,"&gt;0"),"")</f>
        <v/>
      </c>
      <c r="L226" s="11"/>
      <c r="M226" s="110" t="str">
        <f>IFERROR(AVERAGEIF('Entered Daily Stats'!Y225:AD225,"&gt;0"),"")</f>
        <v/>
      </c>
      <c r="N226" s="13" t="str">
        <f ca="1">IFERROR(SUM(Monday!O226,Tuesday!O226,Wednesday!O226,Thursday!O226,Friday!O226,Saturday!O226)/COUNTIF('Entered Daily Stats'!AF225:AK225,"&gt;0"),"")</f>
        <v/>
      </c>
      <c r="O226" s="11"/>
      <c r="P226" s="51" t="str">
        <f t="shared" si="8"/>
        <v/>
      </c>
      <c r="Q226" s="11"/>
      <c r="R226" s="40">
        <f>IFERROR(SUM('Entered Daily Stats'!AM225:AR225)/B226,0)</f>
        <v>0</v>
      </c>
      <c r="S226" s="11"/>
      <c r="T226" s="41">
        <f>SUM('Entered Daily Stats'!AM225:AR225)</f>
        <v>0</v>
      </c>
      <c r="U226" s="11"/>
      <c r="V226" s="138"/>
      <c r="W226" s="138"/>
      <c r="X226" s="138"/>
      <c r="Y226" s="143"/>
    </row>
    <row r="227" spans="1:25" ht="23.4" x14ac:dyDescent="0.3">
      <c r="A227" s="65"/>
      <c r="B227" s="36">
        <f>SUM('Entered Daily Stats'!AF226:AK226)</f>
        <v>0</v>
      </c>
      <c r="C227" s="8"/>
      <c r="D227" s="10">
        <f>'Entered Daily Stats'!A226</f>
        <v>0</v>
      </c>
      <c r="E227" s="11"/>
      <c r="F227" s="13" t="str">
        <f>IFERROR(AVERAGEIF('Entered Daily Stats'!D226:I226,"&gt;0"),"")</f>
        <v/>
      </c>
      <c r="G227" s="16"/>
      <c r="H227" s="12" t="str">
        <f>IFERROR(AVERAGEIF('Entered Daily Stats'!K226:P226,"&gt;0"),"")</f>
        <v/>
      </c>
      <c r="I227" s="11"/>
      <c r="J227" s="107" t="str">
        <f>IFERROR(AVERAGEIF('Entered Daily Stats'!R226:W226,"&gt;0"),"")</f>
        <v/>
      </c>
      <c r="K227" s="12" t="str">
        <f ca="1">IFERROR(SUM(Monday!L227,Tuesday!L227,Wednesday!L227,Thursday!L227,Friday!L227,Saturday!L227)/COUNTIF('Entered Daily Stats'!AF226:AK226,"&gt;0"),"")</f>
        <v/>
      </c>
      <c r="L227" s="11"/>
      <c r="M227" s="110" t="str">
        <f>IFERROR(AVERAGEIF('Entered Daily Stats'!Y226:AD226,"&gt;0"),"")</f>
        <v/>
      </c>
      <c r="N227" s="13" t="str">
        <f ca="1">IFERROR(SUM(Monday!O227,Tuesday!O227,Wednesday!O227,Thursday!O227,Friday!O227,Saturday!O227)/COUNTIF('Entered Daily Stats'!AF226:AK226,"&gt;0"),"")</f>
        <v/>
      </c>
      <c r="O227" s="11"/>
      <c r="P227" s="51" t="str">
        <f t="shared" si="8"/>
        <v/>
      </c>
      <c r="Q227" s="11"/>
      <c r="R227" s="40">
        <f>IFERROR(SUM('Entered Daily Stats'!AM226:AR226)/B227,0)</f>
        <v>0</v>
      </c>
      <c r="S227" s="11"/>
      <c r="T227" s="41">
        <f>SUM('Entered Daily Stats'!AM226:AR226)</f>
        <v>0</v>
      </c>
      <c r="U227" s="11"/>
      <c r="V227" s="138"/>
      <c r="W227" s="138"/>
      <c r="X227" s="138"/>
      <c r="Y227" s="143"/>
    </row>
    <row r="228" spans="1:25" x14ac:dyDescent="0.3">
      <c r="A228" s="65"/>
      <c r="B228" s="8"/>
      <c r="C228" s="8"/>
      <c r="D228" s="8"/>
      <c r="E228" s="8"/>
      <c r="F228" s="8"/>
      <c r="G228" s="8"/>
      <c r="H228" s="72"/>
      <c r="I228" s="8"/>
      <c r="J228" s="108"/>
      <c r="K228" s="8"/>
      <c r="L228" s="8"/>
      <c r="M228" s="10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64"/>
    </row>
    <row r="229" spans="1:25" ht="25.8" x14ac:dyDescent="0.5">
      <c r="A229" s="73"/>
      <c r="B229" s="74"/>
      <c r="C229" s="8"/>
      <c r="D229" s="123" t="s">
        <v>34</v>
      </c>
      <c r="E229" s="24"/>
      <c r="F229" s="25">
        <f>IFERROR(AVERAGEIF(F208:F227,"&gt;0"),"")</f>
        <v>0.2210648148148148</v>
      </c>
      <c r="G229" s="26"/>
      <c r="H229" s="101">
        <f>IFERROR(AVERAGEIF(H208:H227,"&gt;0"),"")</f>
        <v>4.1180555555555562</v>
      </c>
      <c r="I229" s="75"/>
      <c r="J229" s="109">
        <f>IFERROR(AVERAGEIF(J208:J227,"&gt;0"),"")</f>
        <v>36.420833333333334</v>
      </c>
      <c r="K229" s="28">
        <f ca="1">IFERROR(AVERAGEIF(K208:K227,"&gt;0"),"")</f>
        <v>51.998888888888878</v>
      </c>
      <c r="L229" s="75"/>
      <c r="M229" s="111">
        <f>IFERROR(AVERAGEIF(M208:M227,"&gt;0"),"")</f>
        <v>9.5940393518518519E-2</v>
      </c>
      <c r="N229" s="25">
        <f ca="1">IFERROR(AVERAGEIF(N208:N227,"&gt;0"),"")</f>
        <v>0.15565277777777778</v>
      </c>
      <c r="O229" s="75"/>
      <c r="P229" s="29">
        <f ca="1">IFERROR(AVERAGEIF(P208:P227,"&gt;0"),"")</f>
        <v>0.68763445754481423</v>
      </c>
      <c r="Q229" s="8"/>
      <c r="R229" s="27">
        <f>IFERROR(AVERAGEIF(R208:R227,"&gt;0"),0)</f>
        <v>1.0579983810395102</v>
      </c>
      <c r="S229" s="8"/>
      <c r="T229" s="42">
        <f>SUM(T208:T227)</f>
        <v>49</v>
      </c>
      <c r="U229" s="8"/>
      <c r="V229" s="8"/>
      <c r="W229" s="8"/>
      <c r="X229" s="8"/>
      <c r="Y229" s="64"/>
    </row>
    <row r="230" spans="1:25" ht="15" thickBot="1" x14ac:dyDescent="0.35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8"/>
    </row>
    <row r="232" spans="1:25" s="37" customFormat="1" x14ac:dyDescent="0.3"/>
    <row r="233" spans="1:25" s="37" customFormat="1" ht="14.4" customHeight="1" x14ac:dyDescent="0.3">
      <c r="A233" s="128" t="str">
        <f>'Entered Daily Stats'!A233</f>
        <v>Team Lead 9</v>
      </c>
      <c r="B233" s="129"/>
      <c r="C233" s="129"/>
      <c r="D233" s="129"/>
      <c r="E233" s="53"/>
      <c r="F233" s="129" t="s">
        <v>16</v>
      </c>
      <c r="G233" s="129"/>
      <c r="H233" s="129"/>
      <c r="I233" s="129"/>
      <c r="J233" s="144">
        <v>44130</v>
      </c>
      <c r="K233" s="144"/>
      <c r="L233" s="129" t="s">
        <v>17</v>
      </c>
      <c r="M233" s="129"/>
      <c r="N233" s="146">
        <v>44136</v>
      </c>
      <c r="O233" s="146"/>
      <c r="P233" s="146"/>
      <c r="Q233" s="53"/>
      <c r="R233" s="53"/>
      <c r="S233" s="53"/>
      <c r="T233" s="53"/>
      <c r="U233" s="53"/>
      <c r="V233" s="53"/>
      <c r="W233" s="53"/>
      <c r="X233" s="53"/>
      <c r="Y233" s="63"/>
    </row>
    <row r="234" spans="1:25" s="37" customFormat="1" ht="14.4" customHeight="1" x14ac:dyDescent="0.3">
      <c r="A234" s="130"/>
      <c r="B234" s="131"/>
      <c r="C234" s="131"/>
      <c r="D234" s="131"/>
      <c r="E234" s="8"/>
      <c r="F234" s="133"/>
      <c r="G234" s="133"/>
      <c r="H234" s="133"/>
      <c r="I234" s="133"/>
      <c r="J234" s="145"/>
      <c r="K234" s="145"/>
      <c r="L234" s="133"/>
      <c r="M234" s="133"/>
      <c r="N234" s="147"/>
      <c r="O234" s="147"/>
      <c r="P234" s="147"/>
      <c r="Q234" s="8"/>
      <c r="R234" s="8"/>
      <c r="S234" s="8"/>
      <c r="T234" s="8"/>
      <c r="U234" s="8"/>
      <c r="V234" s="8"/>
      <c r="W234" s="8"/>
      <c r="X234" s="8"/>
      <c r="Y234" s="64"/>
    </row>
    <row r="235" spans="1:25" s="37" customFormat="1" ht="21" customHeight="1" x14ac:dyDescent="0.3">
      <c r="A235" s="132"/>
      <c r="B235" s="133"/>
      <c r="C235" s="133"/>
      <c r="D235" s="133"/>
      <c r="E235" s="8"/>
      <c r="F235" s="124" t="s">
        <v>18</v>
      </c>
      <c r="G235" s="123"/>
      <c r="H235" s="124" t="s">
        <v>19</v>
      </c>
      <c r="I235" s="8"/>
      <c r="J235" s="140" t="s">
        <v>20</v>
      </c>
      <c r="K235" s="140"/>
      <c r="L235" s="8"/>
      <c r="M235" s="126" t="s">
        <v>21</v>
      </c>
      <c r="N235" s="126"/>
      <c r="O235" s="8"/>
      <c r="P235" s="8"/>
      <c r="Q235" s="8"/>
      <c r="R235" s="140" t="s">
        <v>22</v>
      </c>
      <c r="S235" s="140"/>
      <c r="T235" s="140"/>
      <c r="U235" s="22"/>
      <c r="V235" s="8"/>
      <c r="W235" s="8"/>
      <c r="X235" s="8"/>
      <c r="Y235" s="64"/>
    </row>
    <row r="236" spans="1:25" s="37" customFormat="1" ht="54" x14ac:dyDescent="0.3">
      <c r="A236" s="65"/>
      <c r="B236" s="66" t="s">
        <v>23</v>
      </c>
      <c r="C236" s="56"/>
      <c r="D236" s="67" t="s">
        <v>24</v>
      </c>
      <c r="E236" s="68"/>
      <c r="F236" s="56"/>
      <c r="G236" s="56"/>
      <c r="H236" s="56"/>
      <c r="I236" s="8"/>
      <c r="J236" s="56"/>
      <c r="K236" s="9" t="s">
        <v>25</v>
      </c>
      <c r="L236" s="69"/>
      <c r="M236" s="56"/>
      <c r="N236" s="9" t="s">
        <v>26</v>
      </c>
      <c r="O236" s="8"/>
      <c r="P236" s="9" t="s">
        <v>27</v>
      </c>
      <c r="Q236" s="8"/>
      <c r="R236" s="66" t="s">
        <v>28</v>
      </c>
      <c r="S236" s="8"/>
      <c r="T236" s="66" t="s">
        <v>29</v>
      </c>
      <c r="U236" s="8"/>
      <c r="V236" s="138" t="s">
        <v>30</v>
      </c>
      <c r="W236" s="138"/>
      <c r="X236" s="138"/>
      <c r="Y236" s="70"/>
    </row>
    <row r="237" spans="1:25" s="37" customFormat="1" ht="23.4" x14ac:dyDescent="0.3">
      <c r="A237" s="65"/>
      <c r="B237" s="36">
        <f>SUM('Entered Daily Stats'!AF236:AK236)</f>
        <v>4.5</v>
      </c>
      <c r="C237" s="8"/>
      <c r="D237" s="10" t="str">
        <f>'Entered Daily Stats'!A236</f>
        <v>Enrollment Counclor 1</v>
      </c>
      <c r="E237" s="11"/>
      <c r="F237" s="13">
        <f>IFERROR(AVERAGEIF('Entered Daily Stats'!D236:I236,"&gt;0"),"")</f>
        <v>0.22749999999999998</v>
      </c>
      <c r="G237" s="11"/>
      <c r="H237" s="12">
        <f>IFERROR(AVERAGEIF('Entered Daily Stats'!K236:P236,"&gt;0"),"")</f>
        <v>6.2</v>
      </c>
      <c r="I237" s="11"/>
      <c r="J237" s="107">
        <f>IFERROR(AVERAGEIF('Entered Daily Stats'!R236:W236,"&gt;0"),"")</f>
        <v>29.2</v>
      </c>
      <c r="K237" s="12">
        <f ca="1">IFERROR(SUM(Monday!L237,Tuesday!L237,Wednesday!L237,Thursday!L237,Friday!L237,Saturday!L237)/COUNTIF('Entered Daily Stats'!AF236:AK236,"&gt;0"),"")</f>
        <v>40.966666666666661</v>
      </c>
      <c r="L237" s="11"/>
      <c r="M237" s="110">
        <f>IFERROR(AVERAGEIF('Entered Daily Stats'!Y236:AD236,"&gt;0"),"")</f>
        <v>0.13500000000000001</v>
      </c>
      <c r="N237" s="13">
        <f ca="1">IFERROR(SUM(Monday!O237,Tuesday!O237,Wednesday!O237,Thursday!O237,Friday!O237,Saturday!O237)/COUNTIF('Entered Daily Stats'!AF236:AK236,"&gt;0"),"")</f>
        <v>0.15333333333333332</v>
      </c>
      <c r="O237" s="11"/>
      <c r="P237" s="51">
        <f ca="1">IFERROR(IF(J237=M237,"",((M237/N237)+(J237/K237))/2),"")</f>
        <v>0.79660469805780609</v>
      </c>
      <c r="Q237" s="11"/>
      <c r="R237" s="40">
        <f>IFERROR(SUM('Entered Daily Stats'!AM236:AR236)/B237,0)</f>
        <v>0</v>
      </c>
      <c r="S237" s="11"/>
      <c r="T237" s="41">
        <f>SUM('Entered Daily Stats'!AM236:AR236)</f>
        <v>0</v>
      </c>
      <c r="U237" s="11"/>
      <c r="V237" s="15"/>
      <c r="W237" s="11" t="s">
        <v>31</v>
      </c>
      <c r="X237" s="47">
        <v>1.3</v>
      </c>
      <c r="Y237" s="70"/>
    </row>
    <row r="238" spans="1:25" s="37" customFormat="1" ht="23.4" x14ac:dyDescent="0.3">
      <c r="A238" s="65"/>
      <c r="B238" s="36">
        <f>SUM('Entered Daily Stats'!AF237:AK237)</f>
        <v>4</v>
      </c>
      <c r="C238" s="8"/>
      <c r="D238" s="10" t="str">
        <f>'Entered Daily Stats'!A237</f>
        <v>Enrollment Counclor 2</v>
      </c>
      <c r="E238" s="11"/>
      <c r="F238" s="13">
        <f>IFERROR(AVERAGEIF('Entered Daily Stats'!D237:I237,"&gt;0"),"")</f>
        <v>0.27048611111111115</v>
      </c>
      <c r="G238" s="16"/>
      <c r="H238" s="12">
        <f>IFERROR(AVERAGEIF('Entered Daily Stats'!K237:P237,"&gt;0"),"")</f>
        <v>3.75</v>
      </c>
      <c r="I238" s="11"/>
      <c r="J238" s="107">
        <f>IFERROR(AVERAGEIF('Entered Daily Stats'!R237:W237,"&gt;0"),"")</f>
        <v>61.5</v>
      </c>
      <c r="K238" s="12">
        <f ca="1">IFERROR(SUM(Monday!L238,Tuesday!L238,Wednesday!L238,Thursday!L238,Friday!L238,Saturday!L238)/COUNTIF('Entered Daily Stats'!AF237:AK237,"&gt;0"),"")</f>
        <v>52.875</v>
      </c>
      <c r="L238" s="11"/>
      <c r="M238" s="110">
        <f>IFERROR(AVERAGEIF('Entered Daily Stats'!Y237:AD237,"&gt;0"),"")</f>
        <v>0.11302083333333332</v>
      </c>
      <c r="N238" s="13">
        <f ca="1">IFERROR(SUM(Monday!O238,Tuesday!O238,Wednesday!O238,Thursday!O238,Friday!O238,Saturday!O238)/COUNTIF('Entered Daily Stats'!AF237:AK237,"&gt;0"),"")</f>
        <v>7.7083333333333337E-2</v>
      </c>
      <c r="O238" s="11"/>
      <c r="P238" s="51">
        <f t="shared" ref="P238:P256" ca="1" si="9">IFERROR(IF(J238=M238,"",((M238/N238)+(J238/K238))/2),"")</f>
        <v>1.3146683917960513</v>
      </c>
      <c r="Q238" s="11"/>
      <c r="R238" s="40">
        <f>IFERROR(SUM('Entered Daily Stats'!AM237:AR237)/B238,0)</f>
        <v>1.25</v>
      </c>
      <c r="S238" s="11"/>
      <c r="T238" s="41">
        <f>SUM('Entered Daily Stats'!AM237:AR237)</f>
        <v>5</v>
      </c>
      <c r="U238" s="11"/>
      <c r="V238" s="43"/>
      <c r="W238" s="11" t="s">
        <v>32</v>
      </c>
      <c r="X238" s="17">
        <v>1</v>
      </c>
      <c r="Y238" s="70"/>
    </row>
    <row r="239" spans="1:25" s="37" customFormat="1" ht="23.4" x14ac:dyDescent="0.3">
      <c r="A239" s="65"/>
      <c r="B239" s="36">
        <f>SUM('Entered Daily Stats'!AF238:AK238)</f>
        <v>5</v>
      </c>
      <c r="C239" s="8"/>
      <c r="D239" s="10" t="str">
        <f>'Entered Daily Stats'!A238</f>
        <v>Enrollment Counclor 3</v>
      </c>
      <c r="E239" s="11"/>
      <c r="F239" s="13">
        <f>IFERROR(AVERAGEIF('Entered Daily Stats'!D238:I238,"&gt;0"),"")</f>
        <v>0.2088888888888889</v>
      </c>
      <c r="G239" s="16"/>
      <c r="H239" s="12">
        <f>IFERROR(AVERAGEIF('Entered Daily Stats'!K238:P238,"&gt;0"),"")</f>
        <v>3.6</v>
      </c>
      <c r="I239" s="11"/>
      <c r="J239" s="107">
        <f>IFERROR(AVERAGEIF('Entered Daily Stats'!R238:W238,"&gt;0"),"")</f>
        <v>43.2</v>
      </c>
      <c r="K239" s="12">
        <f ca="1">IFERROR(SUM(Monday!L239,Tuesday!L239,Wednesday!L239,Thursday!L239,Friday!L239,Saturday!L239)/COUNTIF('Entered Daily Stats'!AF238:AK238,"&gt;0"),"")</f>
        <v>55.133333333333326</v>
      </c>
      <c r="L239" s="11"/>
      <c r="M239" s="110">
        <f>IFERROR(AVERAGEIF('Entered Daily Stats'!Y238:AD238,"&gt;0"),"")</f>
        <v>0.10305555555555554</v>
      </c>
      <c r="N239" s="13">
        <f ca="1">IFERROR(SUM(Monday!O239,Tuesday!O239,Wednesday!O239,Thursday!O239,Friday!O239,Saturday!O239)/COUNTIF('Entered Daily Stats'!AF238:AK238,"&gt;0"),"")</f>
        <v>0.15</v>
      </c>
      <c r="O239" s="11"/>
      <c r="P239" s="51">
        <f t="shared" ca="1" si="9"/>
        <v>0.73529602758744239</v>
      </c>
      <c r="Q239" s="11"/>
      <c r="R239" s="40">
        <f>IFERROR(SUM('Entered Daily Stats'!AM238:AR238)/B239,0)</f>
        <v>0</v>
      </c>
      <c r="S239" s="11"/>
      <c r="T239" s="41">
        <f>SUM('Entered Daily Stats'!AM238:AR238)</f>
        <v>0</v>
      </c>
      <c r="U239" s="11"/>
      <c r="V239" s="18"/>
      <c r="W239" s="11" t="s">
        <v>33</v>
      </c>
      <c r="X239" s="17">
        <v>1</v>
      </c>
      <c r="Y239" s="70"/>
    </row>
    <row r="240" spans="1:25" s="37" customFormat="1" ht="23.4" x14ac:dyDescent="0.3">
      <c r="A240" s="65"/>
      <c r="B240" s="36">
        <f>SUM('Entered Daily Stats'!AF239:AK239)</f>
        <v>4.5</v>
      </c>
      <c r="C240" s="8"/>
      <c r="D240" s="10" t="str">
        <f>'Entered Daily Stats'!A239</f>
        <v>Enrollment Counclor 4</v>
      </c>
      <c r="E240" s="11"/>
      <c r="F240" s="13">
        <f>IFERROR(AVERAGEIF('Entered Daily Stats'!D239:I239,"&gt;0"),"")</f>
        <v>0.23930555555555558</v>
      </c>
      <c r="G240" s="16"/>
      <c r="H240" s="12">
        <f>IFERROR(AVERAGEIF('Entered Daily Stats'!K239:P239,"&gt;0"),"")</f>
        <v>4.8</v>
      </c>
      <c r="I240" s="11"/>
      <c r="J240" s="107">
        <f>IFERROR(AVERAGEIF('Entered Daily Stats'!R239:W239,"&gt;0"),"")</f>
        <v>47</v>
      </c>
      <c r="K240" s="12">
        <f ca="1">IFERROR(SUM(Monday!L240,Tuesday!L240,Wednesday!L240,Thursday!L240,Friday!L240,Saturday!L240)/COUNTIF('Entered Daily Stats'!AF239:AK239,"&gt;0"),"")</f>
        <v>57.933333333333323</v>
      </c>
      <c r="L240" s="11"/>
      <c r="M240" s="110">
        <f>IFERROR(AVERAGEIF('Entered Daily Stats'!Y239:AD239,"&gt;0"),"")</f>
        <v>5.3611111111111123E-2</v>
      </c>
      <c r="N240" s="13">
        <f ca="1">IFERROR(SUM(Monday!O240,Tuesday!O240,Wednesday!O240,Thursday!O240,Friday!O240,Saturday!O240)/COUNTIF('Entered Daily Stats'!AF239:AK239,"&gt;0"),"")</f>
        <v>0.11000000000000001</v>
      </c>
      <c r="O240" s="11"/>
      <c r="P240" s="51">
        <f t="shared" ca="1" si="9"/>
        <v>0.64932553381920477</v>
      </c>
      <c r="Q240" s="11"/>
      <c r="R240" s="40">
        <f>IFERROR(SUM('Entered Daily Stats'!AM239:AR239)/B240,0)</f>
        <v>0.88888888888888884</v>
      </c>
      <c r="S240" s="11"/>
      <c r="T240" s="41">
        <f>SUM('Entered Daily Stats'!AM239:AR239)</f>
        <v>4</v>
      </c>
      <c r="U240" s="11"/>
      <c r="V240" s="19"/>
      <c r="W240" s="11" t="s">
        <v>33</v>
      </c>
      <c r="X240" s="47">
        <v>0.7</v>
      </c>
      <c r="Y240" s="70"/>
    </row>
    <row r="241" spans="1:25" s="37" customFormat="1" ht="23.4" x14ac:dyDescent="0.3">
      <c r="A241" s="65"/>
      <c r="B241" s="36">
        <f>SUM('Entered Daily Stats'!AF240:AK240)</f>
        <v>5</v>
      </c>
      <c r="C241" s="8"/>
      <c r="D241" s="10" t="str">
        <f>'Entered Daily Stats'!A240</f>
        <v>Enrollment Counclor 5</v>
      </c>
      <c r="E241" s="11"/>
      <c r="F241" s="13">
        <f>IFERROR(AVERAGEIF('Entered Daily Stats'!D240:I240,"&gt;0"),"")</f>
        <v>0.2581944444444445</v>
      </c>
      <c r="G241" s="16"/>
      <c r="H241" s="12">
        <f>IFERROR(AVERAGEIF('Entered Daily Stats'!K240:P240,"&gt;0"),"")</f>
        <v>6.4</v>
      </c>
      <c r="I241" s="11"/>
      <c r="J241" s="107">
        <f>IFERROR(AVERAGEIF('Entered Daily Stats'!R240:W240,"&gt;0"),"")</f>
        <v>24.6</v>
      </c>
      <c r="K241" s="12">
        <f ca="1">IFERROR(SUM(Monday!L241,Tuesday!L241,Wednesday!L241,Thursday!L241,Friday!L241,Saturday!L241)/COUNTIF('Entered Daily Stats'!AF240:AK240,"&gt;0"),"")</f>
        <v>58.1</v>
      </c>
      <c r="L241" s="11"/>
      <c r="M241" s="110">
        <f>IFERROR(AVERAGEIF('Entered Daily Stats'!Y240:AD240,"&gt;0"),"")</f>
        <v>9.1250000000000012E-2</v>
      </c>
      <c r="N241" s="13">
        <f ca="1">IFERROR(SUM(Monday!O241,Tuesday!O241,Wednesday!O241,Thursday!O241,Friday!O241,Saturday!O241)/COUNTIF('Entered Daily Stats'!AF240:AK240,"&gt;0"),"")</f>
        <v>0.20666666666666669</v>
      </c>
      <c r="O241" s="11"/>
      <c r="P241" s="51">
        <f t="shared" ca="1" si="9"/>
        <v>0.43247008772416856</v>
      </c>
      <c r="Q241" s="11"/>
      <c r="R241" s="40">
        <f>IFERROR(SUM('Entered Daily Stats'!AM240:AR240)/B241,0)</f>
        <v>0.4</v>
      </c>
      <c r="S241" s="11"/>
      <c r="T241" s="41">
        <f>SUM('Entered Daily Stats'!AM240:AR240)</f>
        <v>2</v>
      </c>
      <c r="U241" s="11"/>
      <c r="V241" s="20"/>
      <c r="W241" s="11" t="s">
        <v>33</v>
      </c>
      <c r="X241" s="47">
        <v>0.5</v>
      </c>
      <c r="Y241" s="70"/>
    </row>
    <row r="242" spans="1:25" s="37" customFormat="1" ht="23.4" x14ac:dyDescent="0.3">
      <c r="A242" s="65"/>
      <c r="B242" s="36">
        <f>SUM('Entered Daily Stats'!AF241:AK241)</f>
        <v>5</v>
      </c>
      <c r="C242" s="8"/>
      <c r="D242" s="10" t="str">
        <f>'Entered Daily Stats'!A241</f>
        <v>Enrollment Counclor 6</v>
      </c>
      <c r="E242" s="11"/>
      <c r="F242" s="13">
        <f>IFERROR(AVERAGEIF('Entered Daily Stats'!D241:I241,"&gt;0"),"")</f>
        <v>0.26402777777777775</v>
      </c>
      <c r="G242" s="16"/>
      <c r="H242" s="12">
        <f>IFERROR(AVERAGEIF('Entered Daily Stats'!K241:P241,"&gt;0"),"")</f>
        <v>2.6666666666666665</v>
      </c>
      <c r="I242" s="11"/>
      <c r="J242" s="107">
        <f>IFERROR(AVERAGEIF('Entered Daily Stats'!R241:W241,"&gt;0"),"")</f>
        <v>48.2</v>
      </c>
      <c r="K242" s="12">
        <f ca="1">IFERROR(SUM(Monday!L242,Tuesday!L242,Wednesday!L242,Thursday!L242,Friday!L242,Saturday!L242)/COUNTIF('Entered Daily Stats'!AF241:AK241,"&gt;0"),"")</f>
        <v>61.7</v>
      </c>
      <c r="L242" s="11"/>
      <c r="M242" s="110">
        <f>IFERROR(AVERAGEIF('Entered Daily Stats'!Y241:AD241,"&gt;0"),"")</f>
        <v>6.8333333333333329E-2</v>
      </c>
      <c r="N242" s="13">
        <f ca="1">IFERROR(SUM(Monday!O242,Tuesday!O242,Wednesday!O242,Thursday!O242,Friday!O242,Saturday!O242)/COUNTIF('Entered Daily Stats'!AF241:AK241,"&gt;0"),"")</f>
        <v>0.13250000000000001</v>
      </c>
      <c r="O242" s="11"/>
      <c r="P242" s="51">
        <f t="shared" ca="1" si="9"/>
        <v>0.64846131107101712</v>
      </c>
      <c r="Q242" s="11"/>
      <c r="R242" s="40">
        <f>IFERROR(SUM('Entered Daily Stats'!AM241:AR241)/B242,0)</f>
        <v>0.2</v>
      </c>
      <c r="S242" s="11"/>
      <c r="T242" s="41">
        <f>SUM('Entered Daily Stats'!AM241:AR241)</f>
        <v>1</v>
      </c>
      <c r="U242" s="11"/>
      <c r="V242" s="21"/>
      <c r="W242" s="11" t="s">
        <v>33</v>
      </c>
      <c r="X242" s="47">
        <v>0.3</v>
      </c>
      <c r="Y242" s="70"/>
    </row>
    <row r="243" spans="1:25" s="37" customFormat="1" ht="23.4" x14ac:dyDescent="0.3">
      <c r="A243" s="65"/>
      <c r="B243" s="36">
        <f>SUM('Entered Daily Stats'!AF242:AK242)</f>
        <v>0.5</v>
      </c>
      <c r="C243" s="8"/>
      <c r="D243" s="10" t="str">
        <f>'Entered Daily Stats'!A242</f>
        <v>Enrollment Counclor 7</v>
      </c>
      <c r="E243" s="11"/>
      <c r="F243" s="13">
        <f>IFERROR(AVERAGEIF('Entered Daily Stats'!D242:I242,"&gt;0"),"")</f>
        <v>9.5833333333333326E-2</v>
      </c>
      <c r="G243" s="16"/>
      <c r="H243" s="12">
        <f>IFERROR(AVERAGEIF('Entered Daily Stats'!K242:P242,"&gt;0"),"")</f>
        <v>1</v>
      </c>
      <c r="I243" s="11"/>
      <c r="J243" s="107">
        <f>IFERROR(AVERAGEIF('Entered Daily Stats'!R242:W242,"&gt;0"),"")</f>
        <v>19</v>
      </c>
      <c r="K243" s="12">
        <f ca="1">IFERROR(SUM(Monday!L243,Tuesday!L243,Wednesday!L243,Thursday!L243,Friday!L243,Saturday!L243)/COUNTIF('Entered Daily Stats'!AF242:AK242,"&gt;0"),"")</f>
        <v>32.5</v>
      </c>
      <c r="L243" s="11"/>
      <c r="M243" s="110">
        <f>IFERROR(AVERAGEIF('Entered Daily Stats'!Y242:AD242,"&gt;0"),"")</f>
        <v>5.7638888888888885E-2</v>
      </c>
      <c r="N243" s="13">
        <f ca="1">IFERROR(SUM(Monday!O243,Tuesday!O243,Wednesday!O243,Thursday!O243,Friday!O243,Saturday!O243)/COUNTIF('Entered Daily Stats'!AF242:AK242,"&gt;0"),"")</f>
        <v>0.10416666666666667</v>
      </c>
      <c r="O243" s="11"/>
      <c r="P243" s="51">
        <f t="shared" ca="1" si="9"/>
        <v>0.568974358974359</v>
      </c>
      <c r="Q243" s="11"/>
      <c r="R243" s="40">
        <f>IFERROR(SUM('Entered Daily Stats'!AM242:AR242)/B243,0)</f>
        <v>0</v>
      </c>
      <c r="S243" s="11"/>
      <c r="T243" s="41">
        <f>SUM('Entered Daily Stats'!AM242:AR242)</f>
        <v>0</v>
      </c>
      <c r="U243" s="11"/>
      <c r="V243" s="8"/>
      <c r="W243" s="8"/>
      <c r="X243" s="8"/>
      <c r="Y243" s="70"/>
    </row>
    <row r="244" spans="1:25" s="37" customFormat="1" ht="23.4" x14ac:dyDescent="0.3">
      <c r="A244" s="65"/>
      <c r="B244" s="36">
        <f>SUM('Entered Daily Stats'!AF243:AK243)</f>
        <v>5</v>
      </c>
      <c r="C244" s="8"/>
      <c r="D244" s="10" t="str">
        <f>'Entered Daily Stats'!A243</f>
        <v>Enrollment Counclor 8</v>
      </c>
      <c r="E244" s="11"/>
      <c r="F244" s="13">
        <f>IFERROR(AVERAGEIF('Entered Daily Stats'!D243:I243,"&gt;0"),"")</f>
        <v>0.28444444444444444</v>
      </c>
      <c r="G244" s="16"/>
      <c r="H244" s="12">
        <f>IFERROR(AVERAGEIF('Entered Daily Stats'!K243:P243,"&gt;0"),"")</f>
        <v>9.6</v>
      </c>
      <c r="I244" s="11"/>
      <c r="J244" s="107">
        <f>IFERROR(AVERAGEIF('Entered Daily Stats'!R243:W243,"&gt;0"),"")</f>
        <v>55</v>
      </c>
      <c r="K244" s="12">
        <f ca="1">IFERROR(SUM(Monday!L244,Tuesday!L244,Wednesday!L244,Thursday!L244,Friday!L244,Saturday!L244)/COUNTIF('Entered Daily Stats'!AF243:AK243,"&gt;0"),"")</f>
        <v>52.6</v>
      </c>
      <c r="L244" s="11"/>
      <c r="M244" s="110">
        <f>IFERROR(AVERAGEIF('Entered Daily Stats'!Y243:AD243,"&gt;0"),"")</f>
        <v>0.11416666666666667</v>
      </c>
      <c r="N244" s="13">
        <f ca="1">IFERROR(SUM(Monday!O244,Tuesday!O244,Wednesday!O244,Thursday!O244,Friday!O244,Saturday!O244)/COUNTIF('Entered Daily Stats'!AF243:AK243,"&gt;0"),"")</f>
        <v>0.10666666666666666</v>
      </c>
      <c r="O244" s="11"/>
      <c r="P244" s="51">
        <f t="shared" ca="1" si="9"/>
        <v>1.0579699382129277</v>
      </c>
      <c r="Q244" s="11"/>
      <c r="R244" s="40">
        <f>IFERROR(SUM('Entered Daily Stats'!AM243:AR243)/B244,0)</f>
        <v>1</v>
      </c>
      <c r="S244" s="11"/>
      <c r="T244" s="41">
        <f>SUM('Entered Daily Stats'!AM243:AR243)</f>
        <v>5</v>
      </c>
      <c r="U244" s="11"/>
      <c r="V244" s="138"/>
      <c r="W244" s="138"/>
      <c r="X244" s="138"/>
      <c r="Y244" s="70"/>
    </row>
    <row r="245" spans="1:25" s="37" customFormat="1" ht="23.4" customHeight="1" x14ac:dyDescent="0.3">
      <c r="A245" s="65"/>
      <c r="B245" s="36">
        <f>SUM('Entered Daily Stats'!AF244:AK244)</f>
        <v>5</v>
      </c>
      <c r="C245" s="8"/>
      <c r="D245" s="10" t="str">
        <f>'Entered Daily Stats'!A244</f>
        <v>Enrollment Counclor 9</v>
      </c>
      <c r="E245" s="11"/>
      <c r="F245" s="13">
        <f>IFERROR(AVERAGEIF('Entered Daily Stats'!D244:I244,"&gt;0"),"")</f>
        <v>0.26194444444444442</v>
      </c>
      <c r="G245" s="16"/>
      <c r="H245" s="12">
        <f>IFERROR(AVERAGEIF('Entered Daily Stats'!K244:P244,"&gt;0"),"")</f>
        <v>5</v>
      </c>
      <c r="I245" s="11"/>
      <c r="J245" s="107">
        <f>IFERROR(AVERAGEIF('Entered Daily Stats'!R244:W244,"&gt;0"),"")</f>
        <v>45.6</v>
      </c>
      <c r="K245" s="12">
        <f ca="1">IFERROR(SUM(Monday!L245,Tuesday!L245,Wednesday!L245,Thursday!L245,Friday!L245,Saturday!L245)/COUNTIF('Entered Daily Stats'!AF244:AK244,"&gt;0"),"")</f>
        <v>54.8</v>
      </c>
      <c r="L245" s="11"/>
      <c r="M245" s="110">
        <f>IFERROR(AVERAGEIF('Entered Daily Stats'!Y244:AD244,"&gt;0"),"")</f>
        <v>0.10500000000000001</v>
      </c>
      <c r="N245" s="13">
        <f ca="1">IFERROR(SUM(Monday!O245,Tuesday!O245,Wednesday!O245,Thursday!O245,Friday!O245,Saturday!O245)/COUNTIF('Entered Daily Stats'!AF244:AK244,"&gt;0"),"")</f>
        <v>0.14333333333333331</v>
      </c>
      <c r="O245" s="11"/>
      <c r="P245" s="51">
        <f t="shared" ca="1" si="9"/>
        <v>0.78233746392802594</v>
      </c>
      <c r="Q245" s="11"/>
      <c r="R245" s="40">
        <f>IFERROR(SUM('Entered Daily Stats'!AM244:AR244)/B245,0)</f>
        <v>0.2</v>
      </c>
      <c r="S245" s="11"/>
      <c r="T245" s="41">
        <f>SUM('Entered Daily Stats'!AM244:AR244)</f>
        <v>1</v>
      </c>
      <c r="U245" s="11"/>
      <c r="V245" s="142"/>
      <c r="W245" s="142"/>
      <c r="X245" s="142"/>
      <c r="Y245" s="70"/>
    </row>
    <row r="246" spans="1:25" s="37" customFormat="1" ht="23.4" customHeight="1" x14ac:dyDescent="0.3">
      <c r="A246" s="65"/>
      <c r="B246" s="36">
        <f>SUM('Entered Daily Stats'!AF245:AK245)</f>
        <v>1</v>
      </c>
      <c r="C246" s="8"/>
      <c r="D246" s="10" t="str">
        <f>'Entered Daily Stats'!A245</f>
        <v>Enrollment Counclor 10</v>
      </c>
      <c r="E246" s="11"/>
      <c r="F246" s="13">
        <f>IFERROR(AVERAGEIF('Entered Daily Stats'!D245:I245,"&gt;0"),"")</f>
        <v>0.30069444444444443</v>
      </c>
      <c r="G246" s="16"/>
      <c r="H246" s="12">
        <f>IFERROR(AVERAGEIF('Entered Daily Stats'!K245:P245,"&gt;0"),"")</f>
        <v>4</v>
      </c>
      <c r="I246" s="11"/>
      <c r="J246" s="107">
        <f>IFERROR(AVERAGEIF('Entered Daily Stats'!R245:W245,"&gt;0"),"")</f>
        <v>39</v>
      </c>
      <c r="K246" s="12">
        <f ca="1">IFERROR(SUM(Monday!L246,Tuesday!L246,Wednesday!L246,Thursday!L246,Friday!L246,Saturday!L246)/COUNTIF('Entered Daily Stats'!AF245:AK245,"&gt;0"),"")</f>
        <v>56.833333333333336</v>
      </c>
      <c r="L246" s="11"/>
      <c r="M246" s="110">
        <f>IFERROR(AVERAGEIF('Entered Daily Stats'!Y245:AD245,"&gt;0"),"")</f>
        <v>9.6527777777777768E-2</v>
      </c>
      <c r="N246" s="13">
        <f ca="1">IFERROR(SUM(Monday!O246,Tuesday!O246,Wednesday!O246,Thursday!O246,Friday!O246,Saturday!O246)/COUNTIF('Entered Daily Stats'!AF245:AK245,"&gt;0"),"")</f>
        <v>0.17083333333333331</v>
      </c>
      <c r="O246" s="11"/>
      <c r="P246" s="51">
        <f t="shared" ca="1" si="9"/>
        <v>0.625628829602079</v>
      </c>
      <c r="Q246" s="11"/>
      <c r="R246" s="40">
        <f>IFERROR(SUM('Entered Daily Stats'!AM245:AR245)/B246,0)</f>
        <v>1</v>
      </c>
      <c r="S246" s="11"/>
      <c r="T246" s="41">
        <f>SUM('Entered Daily Stats'!AM245:AR245)</f>
        <v>1</v>
      </c>
      <c r="U246" s="11"/>
      <c r="V246" s="142"/>
      <c r="W246" s="142"/>
      <c r="X246" s="142"/>
      <c r="Y246" s="70"/>
    </row>
    <row r="247" spans="1:25" s="37" customFormat="1" ht="23.4" x14ac:dyDescent="0.3">
      <c r="A247" s="65"/>
      <c r="B247" s="36">
        <f>SUM('Entered Daily Stats'!AF246:AK246)</f>
        <v>5</v>
      </c>
      <c r="C247" s="8"/>
      <c r="D247" s="10" t="str">
        <f>'Entered Daily Stats'!A246</f>
        <v>Enrollment Counclor 11</v>
      </c>
      <c r="E247" s="11"/>
      <c r="F247" s="13">
        <f>IFERROR(AVERAGEIF('Entered Daily Stats'!D246:I246,"&gt;0"),"")</f>
        <v>0.20402777777777778</v>
      </c>
      <c r="G247" s="16"/>
      <c r="H247" s="12">
        <f>IFERROR(AVERAGEIF('Entered Daily Stats'!K246:P246,"&gt;0"),"")</f>
        <v>1.4</v>
      </c>
      <c r="I247" s="11"/>
      <c r="J247" s="107">
        <f>IFERROR(AVERAGEIF('Entered Daily Stats'!R246:W246,"&gt;0"),"")</f>
        <v>44.6</v>
      </c>
      <c r="K247" s="12">
        <f ca="1">IFERROR(SUM(Monday!L247,Tuesday!L247,Wednesday!L247,Thursday!L247,Friday!L247,Saturday!L247)/COUNTIF('Entered Daily Stats'!AF246:AK246,"&gt;0"),"")</f>
        <v>53.166666666666664</v>
      </c>
      <c r="L247" s="11"/>
      <c r="M247" s="110">
        <f>IFERROR(AVERAGEIF('Entered Daily Stats'!Y246:AD246,"&gt;0"),"")</f>
        <v>0.11180555555555556</v>
      </c>
      <c r="N247" s="13">
        <f ca="1">IFERROR(SUM(Monday!O247,Tuesday!O247,Wednesday!O247,Thursday!O247,Friday!O247,Saturday!O247)/COUNTIF('Entered Daily Stats'!AF246:AK246,"&gt;0"),"")</f>
        <v>0.14750000000000002</v>
      </c>
      <c r="O247" s="11"/>
      <c r="P247" s="51">
        <f t="shared" ca="1" si="9"/>
        <v>0.79843761991628737</v>
      </c>
      <c r="Q247" s="11"/>
      <c r="R247" s="40">
        <f>IFERROR(SUM('Entered Daily Stats'!AM246:AR246)/B247,0)</f>
        <v>0</v>
      </c>
      <c r="S247" s="11"/>
      <c r="T247" s="41">
        <f>SUM('Entered Daily Stats'!AM246:AR246)</f>
        <v>0</v>
      </c>
      <c r="U247" s="11"/>
      <c r="V247" s="71"/>
      <c r="W247" s="71"/>
      <c r="X247" s="71"/>
      <c r="Y247" s="70"/>
    </row>
    <row r="248" spans="1:25" s="37" customFormat="1" ht="23.4" x14ac:dyDescent="0.3">
      <c r="A248" s="65"/>
      <c r="B248" s="36">
        <f>SUM('Entered Daily Stats'!AF247:AK247)</f>
        <v>5</v>
      </c>
      <c r="C248" s="8"/>
      <c r="D248" s="10" t="str">
        <f>'Entered Daily Stats'!A247</f>
        <v>Enrollment Counclor 12</v>
      </c>
      <c r="E248" s="11"/>
      <c r="F248" s="13">
        <f>IFERROR(AVERAGEIF('Entered Daily Stats'!D247:I247,"&gt;0"),"")</f>
        <v>0.20236111111111113</v>
      </c>
      <c r="G248" s="16"/>
      <c r="H248" s="12">
        <f>IFERROR(AVERAGEIF('Entered Daily Stats'!K247:P247,"&gt;0"),"")</f>
        <v>2</v>
      </c>
      <c r="I248" s="11"/>
      <c r="J248" s="107">
        <f>IFERROR(AVERAGEIF('Entered Daily Stats'!R247:W247,"&gt;0"),"")</f>
        <v>43.2</v>
      </c>
      <c r="K248" s="12">
        <f ca="1">IFERROR(SUM(Monday!L248,Tuesday!L248,Wednesday!L248,Thursday!L248,Friday!L248,Saturday!L248)/COUNTIF('Entered Daily Stats'!AF247:AK247,"&gt;0"),"")</f>
        <v>58.933333333333337</v>
      </c>
      <c r="L248" s="11"/>
      <c r="M248" s="110">
        <f>IFERROR(AVERAGEIF('Entered Daily Stats'!Y247:AD247,"&gt;0"),"")</f>
        <v>8.7777777777777774E-2</v>
      </c>
      <c r="N248" s="13">
        <f ca="1">IFERROR(SUM(Monday!O248,Tuesday!O248,Wednesday!O248,Thursday!O248,Friday!O248,Saturday!O248)/COUNTIF('Entered Daily Stats'!AF247:AK247,"&gt;0"),"")</f>
        <v>0.15333333333333332</v>
      </c>
      <c r="O248" s="11"/>
      <c r="P248" s="51">
        <f t="shared" ca="1" si="9"/>
        <v>0.65274772116204338</v>
      </c>
      <c r="Q248" s="11"/>
      <c r="R248" s="40">
        <f>IFERROR(SUM('Entered Daily Stats'!AM247:AR247)/B248,0)</f>
        <v>0</v>
      </c>
      <c r="S248" s="11"/>
      <c r="T248" s="41">
        <f>SUM('Entered Daily Stats'!AM247:AR247)</f>
        <v>0</v>
      </c>
      <c r="U248" s="11"/>
      <c r="V248" s="138"/>
      <c r="W248" s="138"/>
      <c r="X248" s="138"/>
      <c r="Y248" s="143"/>
    </row>
    <row r="249" spans="1:25" s="37" customFormat="1" ht="23.4" x14ac:dyDescent="0.3">
      <c r="A249" s="65"/>
      <c r="B249" s="36">
        <f>SUM('Entered Daily Stats'!AF248:AK248)</f>
        <v>4</v>
      </c>
      <c r="C249" s="8"/>
      <c r="D249" s="10" t="str">
        <f>'Entered Daily Stats'!A248</f>
        <v>Enrollment Counclor 13</v>
      </c>
      <c r="E249" s="11"/>
      <c r="F249" s="13">
        <f>IFERROR(AVERAGEIF('Entered Daily Stats'!D248:I248,"&gt;0"),"")</f>
        <v>0.22673611111111111</v>
      </c>
      <c r="G249" s="16"/>
      <c r="H249" s="12">
        <f>IFERROR(AVERAGEIF('Entered Daily Stats'!K248:P248,"&gt;0"),"")</f>
        <v>5.333333333333333</v>
      </c>
      <c r="I249" s="11"/>
      <c r="J249" s="107">
        <f>IFERROR(AVERAGEIF('Entered Daily Stats'!R248:W248,"&gt;0"),"")</f>
        <v>41.5</v>
      </c>
      <c r="K249" s="12">
        <f ca="1">IFERROR(SUM(Monday!L249,Tuesday!L249,Wednesday!L249,Thursday!L249,Friday!L249,Saturday!L249)/COUNTIF('Entered Daily Stats'!AF248:AK248,"&gt;0"),"")</f>
        <v>61.625</v>
      </c>
      <c r="L249" s="11"/>
      <c r="M249" s="110">
        <f>IFERROR(AVERAGEIF('Entered Daily Stats'!Y248:AD248,"&gt;0"),"")</f>
        <v>7.2743055555555561E-2</v>
      </c>
      <c r="N249" s="13">
        <f ca="1">IFERROR(SUM(Monday!O249,Tuesday!O249,Wednesday!O249,Thursday!O249,Friday!O249,Saturday!O249)/COUNTIF('Entered Daily Stats'!AF248:AK248,"&gt;0"),"")</f>
        <v>0.16041666666666668</v>
      </c>
      <c r="O249" s="11"/>
      <c r="P249" s="51">
        <f t="shared" ca="1" si="9"/>
        <v>0.56344559767480662</v>
      </c>
      <c r="Q249" s="47"/>
      <c r="R249" s="40">
        <f>IFERROR(SUM('Entered Daily Stats'!AM248:AR248)/B249,0)</f>
        <v>2</v>
      </c>
      <c r="S249" s="47"/>
      <c r="T249" s="41">
        <f>SUM('Entered Daily Stats'!AM248:AR248)</f>
        <v>8</v>
      </c>
      <c r="U249" s="47"/>
      <c r="V249" s="138"/>
      <c r="W249" s="138"/>
      <c r="X249" s="138"/>
      <c r="Y249" s="143"/>
    </row>
    <row r="250" spans="1:25" s="37" customFormat="1" ht="23.4" x14ac:dyDescent="0.3">
      <c r="A250" s="65"/>
      <c r="B250" s="36">
        <f>SUM('Entered Daily Stats'!AF249:AK249)</f>
        <v>2.25</v>
      </c>
      <c r="C250" s="8"/>
      <c r="D250" s="10" t="str">
        <f>'Entered Daily Stats'!A249</f>
        <v>Enrollment Counclor 14</v>
      </c>
      <c r="E250" s="23"/>
      <c r="F250" s="13">
        <f>IFERROR(AVERAGEIF('Entered Daily Stats'!D249:I249,"&gt;0"),"")</f>
        <v>0.13524305555555555</v>
      </c>
      <c r="G250" s="11"/>
      <c r="H250" s="12">
        <f>IFERROR(AVERAGEIF('Entered Daily Stats'!K249:P249,"&gt;0"),"")</f>
        <v>2.6666666666666665</v>
      </c>
      <c r="I250" s="11"/>
      <c r="J250" s="107">
        <f>IFERROR(AVERAGEIF('Entered Daily Stats'!R249:W249,"&gt;0"),"")</f>
        <v>20</v>
      </c>
      <c r="K250" s="12">
        <f ca="1">IFERROR(SUM(Monday!L250,Tuesday!L250,Wednesday!L250,Thursday!L250,Friday!L250,Saturday!L250)/COUNTIF('Entered Daily Stats'!AF249:AK249,"&gt;0"),"")</f>
        <v>33.010416666666664</v>
      </c>
      <c r="L250" s="11"/>
      <c r="M250" s="110">
        <f>IFERROR(AVERAGEIF('Entered Daily Stats'!Y249:AD249,"&gt;0"),"")</f>
        <v>8.7152777777777787E-2</v>
      </c>
      <c r="N250" s="13">
        <f ca="1">IFERROR(SUM(Monday!O250,Tuesday!O250,Wednesday!O250,Thursday!O250,Friday!O250,Saturday!O250)/COUNTIF('Entered Daily Stats'!AF249:AK249,"&gt;0"),"")</f>
        <v>0.1171875</v>
      </c>
      <c r="O250" s="11"/>
      <c r="P250" s="51">
        <f t="shared" ca="1" si="9"/>
        <v>0.67478653156153956</v>
      </c>
      <c r="Q250" s="11"/>
      <c r="R250" s="40">
        <f>IFERROR(SUM('Entered Daily Stats'!AM249:AR249)/B250,0)</f>
        <v>0.88888888888888884</v>
      </c>
      <c r="S250" s="11"/>
      <c r="T250" s="41">
        <f>SUM('Entered Daily Stats'!AM249:AR249)</f>
        <v>2</v>
      </c>
      <c r="U250" s="11"/>
      <c r="V250" s="138"/>
      <c r="W250" s="138"/>
      <c r="X250" s="138"/>
      <c r="Y250" s="143"/>
    </row>
    <row r="251" spans="1:25" s="37" customFormat="1" ht="23.4" x14ac:dyDescent="0.3">
      <c r="A251" s="65"/>
      <c r="B251" s="36">
        <f>SUM('Entered Daily Stats'!AF250:AK250)</f>
        <v>0</v>
      </c>
      <c r="C251" s="8"/>
      <c r="D251" s="10">
        <f>'Entered Daily Stats'!A250</f>
        <v>0</v>
      </c>
      <c r="E251" s="11"/>
      <c r="F251" s="13" t="str">
        <f>IFERROR(AVERAGEIF('Entered Daily Stats'!D250:I250,"&gt;0"),"")</f>
        <v/>
      </c>
      <c r="G251" s="16"/>
      <c r="H251" s="12" t="str">
        <f>IFERROR(AVERAGEIF('Entered Daily Stats'!K250:P250,"&gt;0"),"")</f>
        <v/>
      </c>
      <c r="I251" s="11"/>
      <c r="J251" s="107" t="str">
        <f>IFERROR(AVERAGEIF('Entered Daily Stats'!R250:W250,"&gt;0"),"")</f>
        <v/>
      </c>
      <c r="K251" s="12" t="str">
        <f ca="1">IFERROR(SUM(Monday!L251,Tuesday!L251,Wednesday!L251,Thursday!L251,Friday!L251,Saturday!L251)/COUNTIF('Entered Daily Stats'!AF250:AK250,"&gt;0"),"")</f>
        <v/>
      </c>
      <c r="L251" s="11"/>
      <c r="M251" s="110" t="str">
        <f>IFERROR(AVERAGEIF('Entered Daily Stats'!Y250:AD250,"&gt;0"),"")</f>
        <v/>
      </c>
      <c r="N251" s="13" t="str">
        <f ca="1">IFERROR(SUM(Monday!O251,Tuesday!O251,Wednesday!O251,Thursday!O251,Friday!O251,Saturday!O251)/COUNTIF('Entered Daily Stats'!AF250:AK250,"&gt;0"),"")</f>
        <v/>
      </c>
      <c r="O251" s="11"/>
      <c r="P251" s="51" t="str">
        <f t="shared" si="9"/>
        <v/>
      </c>
      <c r="Q251" s="11"/>
      <c r="R251" s="40">
        <f>IFERROR(SUM('Entered Daily Stats'!AM250:AR250)/B251,0)</f>
        <v>0</v>
      </c>
      <c r="S251" s="11"/>
      <c r="T251" s="41">
        <f>SUM('Entered Daily Stats'!AM250:AR250)</f>
        <v>0</v>
      </c>
      <c r="U251" s="11"/>
      <c r="V251" s="138"/>
      <c r="W251" s="138"/>
      <c r="X251" s="138"/>
      <c r="Y251" s="143"/>
    </row>
    <row r="252" spans="1:25" s="37" customFormat="1" ht="23.4" x14ac:dyDescent="0.3">
      <c r="A252" s="65"/>
      <c r="B252" s="36">
        <f>SUM('Entered Daily Stats'!AF251:AK251)</f>
        <v>0</v>
      </c>
      <c r="C252" s="8"/>
      <c r="D252" s="10">
        <f>'Entered Daily Stats'!A251</f>
        <v>0</v>
      </c>
      <c r="E252" s="11"/>
      <c r="F252" s="13" t="str">
        <f>IFERROR(AVERAGEIF('Entered Daily Stats'!D251:I251,"&gt;0"),"")</f>
        <v/>
      </c>
      <c r="G252" s="16"/>
      <c r="H252" s="12" t="str">
        <f>IFERROR(AVERAGEIF('Entered Daily Stats'!K251:P251,"&gt;0"),"")</f>
        <v/>
      </c>
      <c r="I252" s="11"/>
      <c r="J252" s="107" t="str">
        <f>IFERROR(AVERAGEIF('Entered Daily Stats'!R251:W251,"&gt;0"),"")</f>
        <v/>
      </c>
      <c r="K252" s="12" t="str">
        <f ca="1">IFERROR(SUM(Monday!L252,Tuesday!L252,Wednesday!L252,Thursday!L252,Friday!L252,Saturday!L252)/COUNTIF('Entered Daily Stats'!AF251:AK251,"&gt;0"),"")</f>
        <v/>
      </c>
      <c r="L252" s="11"/>
      <c r="M252" s="110" t="str">
        <f>IFERROR(AVERAGEIF('Entered Daily Stats'!Y251:AD251,"&gt;0"),"")</f>
        <v/>
      </c>
      <c r="N252" s="13" t="str">
        <f ca="1">IFERROR(SUM(Monday!O252,Tuesday!O252,Wednesday!O252,Thursday!O252,Friday!O252,Saturday!O252)/COUNTIF('Entered Daily Stats'!AF251:AK251,"&gt;0"),"")</f>
        <v/>
      </c>
      <c r="O252" s="11"/>
      <c r="P252" s="51" t="str">
        <f t="shared" si="9"/>
        <v/>
      </c>
      <c r="Q252" s="11"/>
      <c r="R252" s="40">
        <f>IFERROR(SUM('Entered Daily Stats'!AM251:AR251)/B252,0)</f>
        <v>0</v>
      </c>
      <c r="S252" s="11"/>
      <c r="T252" s="41">
        <f>SUM('Entered Daily Stats'!AM251:AR251)</f>
        <v>0</v>
      </c>
      <c r="U252" s="11"/>
      <c r="V252" s="71"/>
      <c r="W252" s="71"/>
      <c r="X252" s="71"/>
      <c r="Y252" s="70"/>
    </row>
    <row r="253" spans="1:25" s="37" customFormat="1" ht="23.4" x14ac:dyDescent="0.3">
      <c r="A253" s="65"/>
      <c r="B253" s="36">
        <f>SUM('Entered Daily Stats'!AF252:AK252)</f>
        <v>0</v>
      </c>
      <c r="C253" s="8"/>
      <c r="D253" s="10">
        <f>'Entered Daily Stats'!A252</f>
        <v>0</v>
      </c>
      <c r="E253" s="11"/>
      <c r="F253" s="13" t="str">
        <f>IFERROR(AVERAGEIF('Entered Daily Stats'!D252:I252,"&gt;0"),"")</f>
        <v/>
      </c>
      <c r="G253" s="16"/>
      <c r="H253" s="12" t="str">
        <f>IFERROR(AVERAGEIF('Entered Daily Stats'!K252:P252,"&gt;0"),"")</f>
        <v/>
      </c>
      <c r="I253" s="11"/>
      <c r="J253" s="107" t="str">
        <f>IFERROR(AVERAGEIF('Entered Daily Stats'!R252:W252,"&gt;0"),"")</f>
        <v/>
      </c>
      <c r="K253" s="12" t="str">
        <f ca="1">IFERROR(SUM(Monday!L253,Tuesday!L253,Wednesday!L253,Thursday!L253,Friday!L253,Saturday!L253)/COUNTIF('Entered Daily Stats'!AF252:AK252,"&gt;0"),"")</f>
        <v/>
      </c>
      <c r="L253" s="11"/>
      <c r="M253" s="110" t="str">
        <f>IFERROR(AVERAGEIF('Entered Daily Stats'!Y252:AD252,"&gt;0"),"")</f>
        <v/>
      </c>
      <c r="N253" s="13" t="str">
        <f ca="1">IFERROR(SUM(Monday!O253,Tuesday!O253,Wednesday!O253,Thursday!O253,Friday!O253,Saturday!O253)/COUNTIF('Entered Daily Stats'!AF252:AK252,"&gt;0"),"")</f>
        <v/>
      </c>
      <c r="O253" s="11"/>
      <c r="P253" s="51" t="str">
        <f t="shared" si="9"/>
        <v/>
      </c>
      <c r="Q253" s="11"/>
      <c r="R253" s="40">
        <f>IFERROR(SUM('Entered Daily Stats'!AM252:AR252)/B253,0)</f>
        <v>0</v>
      </c>
      <c r="S253" s="11"/>
      <c r="T253" s="41">
        <f>SUM('Entered Daily Stats'!AM252:AR252)</f>
        <v>0</v>
      </c>
      <c r="U253" s="11"/>
      <c r="V253" s="138"/>
      <c r="W253" s="138"/>
      <c r="X253" s="138"/>
      <c r="Y253" s="143"/>
    </row>
    <row r="254" spans="1:25" s="37" customFormat="1" ht="23.4" x14ac:dyDescent="0.3">
      <c r="A254" s="65"/>
      <c r="B254" s="36">
        <f>SUM('Entered Daily Stats'!AF253:AK253)</f>
        <v>0</v>
      </c>
      <c r="C254" s="8"/>
      <c r="D254" s="10">
        <f>'Entered Daily Stats'!A253</f>
        <v>0</v>
      </c>
      <c r="E254" s="11"/>
      <c r="F254" s="13" t="str">
        <f>IFERROR(AVERAGEIF('Entered Daily Stats'!D253:I253,"&gt;0"),"")</f>
        <v/>
      </c>
      <c r="G254" s="16"/>
      <c r="H254" s="12" t="str">
        <f>IFERROR(AVERAGEIF('Entered Daily Stats'!K253:P253,"&gt;0"),"")</f>
        <v/>
      </c>
      <c r="I254" s="11"/>
      <c r="J254" s="107" t="str">
        <f>IFERROR(AVERAGEIF('Entered Daily Stats'!R253:W253,"&gt;0"),"")</f>
        <v/>
      </c>
      <c r="K254" s="12" t="str">
        <f ca="1">IFERROR(SUM(Monday!L254,Tuesday!L254,Wednesday!L254,Thursday!L254,Friday!L254,Saturday!L254)/COUNTIF('Entered Daily Stats'!AF253:AK253,"&gt;0"),"")</f>
        <v/>
      </c>
      <c r="L254" s="11"/>
      <c r="M254" s="110" t="str">
        <f>IFERROR(AVERAGEIF('Entered Daily Stats'!Y253:AD253,"&gt;0"),"")</f>
        <v/>
      </c>
      <c r="N254" s="13" t="str">
        <f ca="1">IFERROR(SUM(Monday!O254,Tuesday!O254,Wednesday!O254,Thursday!O254,Friday!O254,Saturday!O254)/COUNTIF('Entered Daily Stats'!AF253:AK253,"&gt;0"),"")</f>
        <v/>
      </c>
      <c r="O254" s="11"/>
      <c r="P254" s="51" t="str">
        <f t="shared" si="9"/>
        <v/>
      </c>
      <c r="Q254" s="47"/>
      <c r="R254" s="40">
        <f>IFERROR(SUM('Entered Daily Stats'!AM253:AR253)/B254,0)</f>
        <v>0</v>
      </c>
      <c r="S254" s="47"/>
      <c r="T254" s="41">
        <f>SUM('Entered Daily Stats'!AM253:AR253)</f>
        <v>0</v>
      </c>
      <c r="U254" s="47"/>
      <c r="V254" s="138"/>
      <c r="W254" s="138"/>
      <c r="X254" s="138"/>
      <c r="Y254" s="143"/>
    </row>
    <row r="255" spans="1:25" s="37" customFormat="1" ht="23.4" x14ac:dyDescent="0.3">
      <c r="A255" s="65"/>
      <c r="B255" s="36">
        <f>SUM('Entered Daily Stats'!AF254:AK254)</f>
        <v>0</v>
      </c>
      <c r="C255" s="8"/>
      <c r="D255" s="10">
        <f>'Entered Daily Stats'!A254</f>
        <v>0</v>
      </c>
      <c r="E255" s="23"/>
      <c r="F255" s="13" t="str">
        <f>IFERROR(AVERAGEIF('Entered Daily Stats'!D254:I254,"&gt;0"),"")</f>
        <v/>
      </c>
      <c r="G255" s="11"/>
      <c r="H255" s="12" t="str">
        <f>IFERROR(AVERAGEIF('Entered Daily Stats'!K254:P254,"&gt;0"),"")</f>
        <v/>
      </c>
      <c r="I255" s="11"/>
      <c r="J255" s="107" t="str">
        <f>IFERROR(AVERAGEIF('Entered Daily Stats'!R254:W254,"&gt;0"),"")</f>
        <v/>
      </c>
      <c r="K255" s="12" t="str">
        <f ca="1">IFERROR(SUM(Monday!L255,Tuesday!L255,Wednesday!L255,Thursday!L255,Friday!L255,Saturday!L255)/COUNTIF('Entered Daily Stats'!AF254:AK254,"&gt;0"),"")</f>
        <v/>
      </c>
      <c r="L255" s="11"/>
      <c r="M255" s="110" t="str">
        <f>IFERROR(AVERAGEIF('Entered Daily Stats'!Y254:AD254,"&gt;0"),"")</f>
        <v/>
      </c>
      <c r="N255" s="13" t="str">
        <f ca="1">IFERROR(SUM(Monday!O255,Tuesday!O255,Wednesday!O255,Thursday!O255,Friday!O255,Saturday!O255)/COUNTIF('Entered Daily Stats'!AF254:AK254,"&gt;0"),"")</f>
        <v/>
      </c>
      <c r="O255" s="11"/>
      <c r="P255" s="51" t="str">
        <f t="shared" si="9"/>
        <v/>
      </c>
      <c r="Q255" s="11"/>
      <c r="R255" s="40">
        <f>IFERROR(SUM('Entered Daily Stats'!AM254:AR254)/B255,0)</f>
        <v>0</v>
      </c>
      <c r="S255" s="11"/>
      <c r="T255" s="41">
        <f>SUM('Entered Daily Stats'!AM254:AR254)</f>
        <v>0</v>
      </c>
      <c r="U255" s="11"/>
      <c r="V255" s="138"/>
      <c r="W255" s="138"/>
      <c r="X255" s="138"/>
      <c r="Y255" s="143"/>
    </row>
    <row r="256" spans="1:25" s="37" customFormat="1" ht="23.4" x14ac:dyDescent="0.3">
      <c r="A256" s="65"/>
      <c r="B256" s="36">
        <f>SUM('Entered Daily Stats'!AF255:AK255)</f>
        <v>0</v>
      </c>
      <c r="C256" s="8"/>
      <c r="D256" s="10">
        <f>'Entered Daily Stats'!A255</f>
        <v>0</v>
      </c>
      <c r="E256" s="11"/>
      <c r="F256" s="13" t="str">
        <f>IFERROR(AVERAGEIF('Entered Daily Stats'!D255:I255,"&gt;0"),"")</f>
        <v/>
      </c>
      <c r="G256" s="16"/>
      <c r="H256" s="12" t="str">
        <f>IFERROR(AVERAGEIF('Entered Daily Stats'!K255:P255,"&gt;0"),"")</f>
        <v/>
      </c>
      <c r="I256" s="11"/>
      <c r="J256" s="107" t="str">
        <f>IFERROR(AVERAGEIF('Entered Daily Stats'!R255:W255,"&gt;0"),"")</f>
        <v/>
      </c>
      <c r="K256" s="12" t="str">
        <f ca="1">IFERROR(SUM(Monday!L256,Tuesday!L256,Wednesday!L256,Thursday!L256,Friday!L256,Saturday!L256)/COUNTIF('Entered Daily Stats'!AF255:AK255,"&gt;0"),"")</f>
        <v/>
      </c>
      <c r="L256" s="11"/>
      <c r="M256" s="110" t="str">
        <f>IFERROR(AVERAGEIF('Entered Daily Stats'!Y255:AD255,"&gt;0"),"")</f>
        <v/>
      </c>
      <c r="N256" s="13" t="str">
        <f ca="1">IFERROR(SUM(Monday!O256,Tuesday!O256,Wednesday!O256,Thursday!O256,Friday!O256,Saturday!O256)/COUNTIF('Entered Daily Stats'!AF255:AK255,"&gt;0"),"")</f>
        <v/>
      </c>
      <c r="O256" s="11"/>
      <c r="P256" s="51" t="str">
        <f t="shared" si="9"/>
        <v/>
      </c>
      <c r="Q256" s="11"/>
      <c r="R256" s="40">
        <f>IFERROR(SUM('Entered Daily Stats'!AM255:AR255)/B256,0)</f>
        <v>0</v>
      </c>
      <c r="S256" s="11"/>
      <c r="T256" s="41">
        <f>SUM('Entered Daily Stats'!AM255:AR255)</f>
        <v>0</v>
      </c>
      <c r="U256" s="11"/>
      <c r="V256" s="138"/>
      <c r="W256" s="138"/>
      <c r="X256" s="138"/>
      <c r="Y256" s="143"/>
    </row>
    <row r="257" spans="1:25" s="37" customFormat="1" x14ac:dyDescent="0.3">
      <c r="A257" s="65"/>
      <c r="B257" s="8"/>
      <c r="C257" s="8"/>
      <c r="D257" s="8"/>
      <c r="E257" s="8"/>
      <c r="F257" s="8"/>
      <c r="G257" s="8"/>
      <c r="H257" s="72"/>
      <c r="I257" s="8"/>
      <c r="J257" s="108"/>
      <c r="K257" s="8"/>
      <c r="L257" s="8"/>
      <c r="M257" s="10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64"/>
    </row>
    <row r="258" spans="1:25" s="37" customFormat="1" ht="25.8" x14ac:dyDescent="0.5">
      <c r="A258" s="73"/>
      <c r="B258" s="74"/>
      <c r="C258" s="8"/>
      <c r="D258" s="123" t="s">
        <v>34</v>
      </c>
      <c r="E258" s="24"/>
      <c r="F258" s="25">
        <f>IFERROR(AVERAGEIF(F237:F256,"&gt;0"),"")</f>
        <v>0.22712053571428575</v>
      </c>
      <c r="G258" s="26"/>
      <c r="H258" s="101">
        <f>IFERROR(AVERAGEIF(H237:H256,"&gt;0"),"")</f>
        <v>4.1726190476190474</v>
      </c>
      <c r="I258" s="75"/>
      <c r="J258" s="109">
        <f>IFERROR(AVERAGEIF(J237:J256,"&gt;0"),"")</f>
        <v>40.114285714285714</v>
      </c>
      <c r="K258" s="28">
        <f ca="1">IFERROR(AVERAGEIF(K237:K256,"&gt;0"),"")</f>
        <v>52.155505952380956</v>
      </c>
      <c r="L258" s="75"/>
      <c r="M258" s="111">
        <f>IFERROR(AVERAGEIF(M237:M256,"&gt;0"),"")</f>
        <v>9.2648809523809508E-2</v>
      </c>
      <c r="N258" s="25">
        <f ca="1">IFERROR(AVERAGEIF(N237:N256,"&gt;0"),"")</f>
        <v>0.13807291666666666</v>
      </c>
      <c r="O258" s="75"/>
      <c r="P258" s="29">
        <f ca="1">IFERROR(AVERAGEIF(P237:P256,"&gt;0"),"")</f>
        <v>0.73579672222055426</v>
      </c>
      <c r="Q258" s="8"/>
      <c r="R258" s="27">
        <f>IFERROR(AVERAGEIF(R237:R256,"&gt;0"),0)</f>
        <v>0.86975308641975302</v>
      </c>
      <c r="S258" s="8"/>
      <c r="T258" s="42">
        <f>SUM(T237:T256)</f>
        <v>29</v>
      </c>
      <c r="U258" s="8"/>
      <c r="V258" s="8"/>
      <c r="W258" s="8"/>
      <c r="X258" s="8"/>
      <c r="Y258" s="64"/>
    </row>
    <row r="259" spans="1:25" s="37" customFormat="1" ht="15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8"/>
    </row>
    <row r="260" spans="1:25" s="37" customFormat="1" x14ac:dyDescent="0.3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86"/>
    </row>
    <row r="261" spans="1:25" ht="14.4" customHeight="1" x14ac:dyDescent="0.3">
      <c r="A261" s="128" t="s">
        <v>35</v>
      </c>
      <c r="B261" s="129"/>
      <c r="C261" s="129"/>
      <c r="D261" s="129"/>
      <c r="E261" s="53"/>
      <c r="F261" s="129" t="s">
        <v>16</v>
      </c>
      <c r="G261" s="129"/>
      <c r="H261" s="129"/>
      <c r="I261" s="129"/>
      <c r="J261" s="144">
        <v>44130</v>
      </c>
      <c r="K261" s="144"/>
      <c r="L261" s="129" t="s">
        <v>17</v>
      </c>
      <c r="M261" s="129"/>
      <c r="N261" s="146">
        <v>44136</v>
      </c>
      <c r="O261" s="146"/>
      <c r="P261" s="146"/>
      <c r="Q261" s="53"/>
      <c r="R261" s="53"/>
      <c r="S261" s="53"/>
      <c r="T261" s="53"/>
      <c r="U261" s="53"/>
      <c r="V261" s="53"/>
      <c r="W261" s="53"/>
      <c r="X261" s="53"/>
      <c r="Y261" s="63"/>
    </row>
    <row r="262" spans="1:25" ht="14.4" customHeight="1" x14ac:dyDescent="0.3">
      <c r="A262" s="130"/>
      <c r="B262" s="131"/>
      <c r="C262" s="131"/>
      <c r="D262" s="131"/>
      <c r="E262" s="8"/>
      <c r="F262" s="133"/>
      <c r="G262" s="133"/>
      <c r="H262" s="133"/>
      <c r="I262" s="133"/>
      <c r="J262" s="145"/>
      <c r="K262" s="145"/>
      <c r="L262" s="133"/>
      <c r="M262" s="133"/>
      <c r="N262" s="147"/>
      <c r="O262" s="147"/>
      <c r="P262" s="147"/>
      <c r="Q262" s="8"/>
      <c r="R262" s="8"/>
      <c r="S262" s="8"/>
      <c r="T262" s="8"/>
      <c r="U262" s="8"/>
      <c r="V262" s="8"/>
      <c r="W262" s="8"/>
      <c r="X262" s="8"/>
      <c r="Y262" s="64"/>
    </row>
    <row r="263" spans="1:25" ht="21" x14ac:dyDescent="0.3">
      <c r="A263" s="132"/>
      <c r="B263" s="133"/>
      <c r="C263" s="133"/>
      <c r="D263" s="133"/>
      <c r="E263" s="8"/>
      <c r="F263" s="124" t="s">
        <v>18</v>
      </c>
      <c r="G263" s="123"/>
      <c r="H263" s="124" t="s">
        <v>19</v>
      </c>
      <c r="I263" s="8"/>
      <c r="J263" s="140" t="s">
        <v>20</v>
      </c>
      <c r="K263" s="140"/>
      <c r="L263" s="8"/>
      <c r="M263" s="126" t="s">
        <v>21</v>
      </c>
      <c r="N263" s="126"/>
      <c r="O263" s="8"/>
      <c r="P263" s="8"/>
      <c r="Q263" s="8"/>
      <c r="R263" s="140" t="s">
        <v>22</v>
      </c>
      <c r="S263" s="140"/>
      <c r="T263" s="140"/>
      <c r="U263" s="22"/>
      <c r="V263" s="8"/>
      <c r="W263" s="8"/>
      <c r="X263" s="8"/>
      <c r="Y263" s="64"/>
    </row>
    <row r="264" spans="1:25" ht="36" x14ac:dyDescent="0.3">
      <c r="A264" s="65"/>
      <c r="B264" s="37"/>
      <c r="C264" s="56"/>
      <c r="D264" s="66" t="s">
        <v>23</v>
      </c>
      <c r="E264" s="68"/>
      <c r="F264" s="56"/>
      <c r="G264" s="56"/>
      <c r="H264" s="56"/>
      <c r="I264" s="8"/>
      <c r="J264" s="56"/>
      <c r="K264" s="9"/>
      <c r="L264" s="69"/>
      <c r="M264" s="56"/>
      <c r="N264" s="9"/>
      <c r="O264" s="8"/>
      <c r="P264" s="9" t="s">
        <v>27</v>
      </c>
      <c r="Q264" s="8"/>
      <c r="R264" s="66" t="s">
        <v>28</v>
      </c>
      <c r="S264" s="8"/>
      <c r="T264" s="66" t="s">
        <v>36</v>
      </c>
      <c r="U264" s="8"/>
      <c r="V264" s="138"/>
      <c r="W264" s="138"/>
      <c r="X264" s="138"/>
      <c r="Y264" s="70"/>
    </row>
    <row r="265" spans="1:25" ht="33.6" x14ac:dyDescent="0.65">
      <c r="A265" s="85"/>
      <c r="B265" s="89"/>
      <c r="C265" s="121"/>
      <c r="D265" s="90">
        <f>IFERROR(AVERAGEIF('Entered Daily Stats'!AF262:AK262,"&gt;0"),"")</f>
        <v>9.0715343915343905</v>
      </c>
      <c r="E265" s="121"/>
      <c r="F265" s="91">
        <f>IFERROR(AVERAGEIF('Entered Daily Stats'!D262:I262,"&gt;0"),"")</f>
        <v>0.22294701221486948</v>
      </c>
      <c r="G265" s="121"/>
      <c r="H265" s="90">
        <f>IFERROR(AVERAGEIF('Entered Daily Stats'!K262:P262,"&gt;0"),"")</f>
        <v>4.4402104192139698</v>
      </c>
      <c r="I265" s="121"/>
      <c r="J265" s="148">
        <f>IFERROR(AVERAGEIF('Entered Daily Stats'!R262:W262,"&gt;0"),"")</f>
        <v>41.082328641294055</v>
      </c>
      <c r="K265" s="149"/>
      <c r="L265" s="121"/>
      <c r="M265" s="150">
        <f>IFERROR(AVERAGEIF('Entered Daily Stats'!Y262:AD262,"&gt;0"),"")</f>
        <v>0.11079457089236128</v>
      </c>
      <c r="N265" s="151"/>
      <c r="O265" s="121"/>
      <c r="P265" s="92">
        <f ca="1">IFERROR(SUM(P26,P55,P84,P113,P142,P171,P200,P229,P258)/COUNT(P26,P55,P84,P113,P142,P171,P200,P229,P258),"")</f>
        <v>0.7454395881057202</v>
      </c>
      <c r="Q265" s="121"/>
      <c r="R265" s="90">
        <f>IFERROR(AVERAGEIF('Entered Daily Stats'!AM262:AR262,"&gt;0")/D265,"")</f>
        <v>5.8057065534376973</v>
      </c>
      <c r="S265" s="121"/>
      <c r="T265" s="98">
        <f>SUM(T26,T55,T84,T113,T142,T171,T200,T229)</f>
        <v>287</v>
      </c>
      <c r="U265" s="93"/>
      <c r="V265" s="121"/>
      <c r="W265" s="121"/>
      <c r="X265" s="47"/>
      <c r="Y265" s="86"/>
    </row>
    <row r="266" spans="1:25" ht="18.600000000000001" thickBot="1" x14ac:dyDescent="0.35">
      <c r="A266" s="7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87"/>
      <c r="W266" s="87"/>
      <c r="X266" s="88"/>
      <c r="Y266" s="78"/>
    </row>
    <row r="267" spans="1:25" ht="1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11"/>
      <c r="W267" s="11"/>
      <c r="X267" s="17"/>
      <c r="Y267" s="3"/>
    </row>
    <row r="268" spans="1:25" ht="1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8"/>
      <c r="W268" s="11"/>
      <c r="X268" s="47"/>
      <c r="Y268" s="3"/>
    </row>
    <row r="269" spans="1:25" ht="18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V269" s="11"/>
      <c r="W269" s="11"/>
      <c r="X269" s="47"/>
      <c r="Y269" s="37"/>
    </row>
    <row r="270" spans="1:25" ht="18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V270" s="11"/>
      <c r="W270" s="11"/>
      <c r="X270" s="47"/>
      <c r="Y270" s="37"/>
    </row>
    <row r="271" spans="1:25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V271" s="3"/>
      <c r="W271" s="3"/>
      <c r="X271" s="3"/>
      <c r="Y271" s="37"/>
    </row>
    <row r="272" spans="1:25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V272" s="37"/>
      <c r="W272" s="37"/>
      <c r="X272" s="37"/>
      <c r="Y272" s="37"/>
    </row>
    <row r="273" spans="1:25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V273" s="37"/>
      <c r="W273" s="37"/>
      <c r="X273" s="37"/>
      <c r="Y273" s="37"/>
    </row>
    <row r="274" spans="1:25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V274" s="37"/>
      <c r="W274" s="37"/>
      <c r="X274" s="37"/>
      <c r="Y274" s="37"/>
    </row>
  </sheetData>
  <mergeCells count="130">
    <mergeCell ref="A1:D3"/>
    <mergeCell ref="N1:P2"/>
    <mergeCell ref="F1:I2"/>
    <mergeCell ref="J1:K2"/>
    <mergeCell ref="L1:M2"/>
    <mergeCell ref="A30:D32"/>
    <mergeCell ref="V21:Y24"/>
    <mergeCell ref="R3:T3"/>
    <mergeCell ref="V4:X4"/>
    <mergeCell ref="J3:K3"/>
    <mergeCell ref="M3:N3"/>
    <mergeCell ref="V13:X14"/>
    <mergeCell ref="V12:X12"/>
    <mergeCell ref="G29:H29"/>
    <mergeCell ref="J29:K29"/>
    <mergeCell ref="R32:T32"/>
    <mergeCell ref="V16:Y19"/>
    <mergeCell ref="V33:X33"/>
    <mergeCell ref="V41:X41"/>
    <mergeCell ref="V42:X43"/>
    <mergeCell ref="V50:Y53"/>
    <mergeCell ref="F30:I31"/>
    <mergeCell ref="J30:K31"/>
    <mergeCell ref="L30:M31"/>
    <mergeCell ref="N30:P31"/>
    <mergeCell ref="J32:K32"/>
    <mergeCell ref="M32:N32"/>
    <mergeCell ref="V45:Y48"/>
    <mergeCell ref="A59:D61"/>
    <mergeCell ref="F59:I60"/>
    <mergeCell ref="J59:K60"/>
    <mergeCell ref="L59:M60"/>
    <mergeCell ref="N59:P60"/>
    <mergeCell ref="J61:K61"/>
    <mergeCell ref="M61:N61"/>
    <mergeCell ref="R90:T90"/>
    <mergeCell ref="V91:X91"/>
    <mergeCell ref="V71:X72"/>
    <mergeCell ref="V74:Y77"/>
    <mergeCell ref="V79:Y82"/>
    <mergeCell ref="R61:T61"/>
    <mergeCell ref="V62:X62"/>
    <mergeCell ref="V70:X70"/>
    <mergeCell ref="V99:X99"/>
    <mergeCell ref="V100:X101"/>
    <mergeCell ref="V108:Y111"/>
    <mergeCell ref="A88:D90"/>
    <mergeCell ref="F88:I89"/>
    <mergeCell ref="J88:K89"/>
    <mergeCell ref="L88:M89"/>
    <mergeCell ref="N88:P89"/>
    <mergeCell ref="J90:K90"/>
    <mergeCell ref="M90:N90"/>
    <mergeCell ref="V103:Y106"/>
    <mergeCell ref="R119:T119"/>
    <mergeCell ref="V120:X120"/>
    <mergeCell ref="V128:X128"/>
    <mergeCell ref="V129:X130"/>
    <mergeCell ref="V137:Y140"/>
    <mergeCell ref="A117:D119"/>
    <mergeCell ref="F117:I118"/>
    <mergeCell ref="J117:K118"/>
    <mergeCell ref="L117:M118"/>
    <mergeCell ref="N117:P118"/>
    <mergeCell ref="J119:K119"/>
    <mergeCell ref="M119:N119"/>
    <mergeCell ref="V132:Y135"/>
    <mergeCell ref="R148:T148"/>
    <mergeCell ref="V149:X149"/>
    <mergeCell ref="V157:X157"/>
    <mergeCell ref="V158:X159"/>
    <mergeCell ref="V166:Y169"/>
    <mergeCell ref="A146:D148"/>
    <mergeCell ref="F146:I147"/>
    <mergeCell ref="J146:K147"/>
    <mergeCell ref="L146:M147"/>
    <mergeCell ref="N146:P147"/>
    <mergeCell ref="J148:K148"/>
    <mergeCell ref="M148:N148"/>
    <mergeCell ref="V161:Y164"/>
    <mergeCell ref="R177:T177"/>
    <mergeCell ref="V178:X178"/>
    <mergeCell ref="V186:X186"/>
    <mergeCell ref="V187:X188"/>
    <mergeCell ref="V195:Y198"/>
    <mergeCell ref="A175:D177"/>
    <mergeCell ref="F175:I176"/>
    <mergeCell ref="J175:K176"/>
    <mergeCell ref="L175:M176"/>
    <mergeCell ref="N175:P176"/>
    <mergeCell ref="J177:K177"/>
    <mergeCell ref="M177:N177"/>
    <mergeCell ref="V190:Y193"/>
    <mergeCell ref="R206:T206"/>
    <mergeCell ref="V207:X207"/>
    <mergeCell ref="V215:X215"/>
    <mergeCell ref="V216:X217"/>
    <mergeCell ref="V224:Y227"/>
    <mergeCell ref="A204:D206"/>
    <mergeCell ref="F204:I205"/>
    <mergeCell ref="J204:K205"/>
    <mergeCell ref="L204:M205"/>
    <mergeCell ref="N204:P205"/>
    <mergeCell ref="J206:K206"/>
    <mergeCell ref="M206:N206"/>
    <mergeCell ref="V219:Y222"/>
    <mergeCell ref="R263:T263"/>
    <mergeCell ref="V264:X264"/>
    <mergeCell ref="J265:K265"/>
    <mergeCell ref="M265:N265"/>
    <mergeCell ref="A261:D263"/>
    <mergeCell ref="F261:I262"/>
    <mergeCell ref="J261:K262"/>
    <mergeCell ref="L261:M262"/>
    <mergeCell ref="N261:P262"/>
    <mergeCell ref="J263:K263"/>
    <mergeCell ref="M263:N263"/>
    <mergeCell ref="V244:X244"/>
    <mergeCell ref="V245:X246"/>
    <mergeCell ref="V248:Y251"/>
    <mergeCell ref="V253:Y256"/>
    <mergeCell ref="A233:D235"/>
    <mergeCell ref="F233:I234"/>
    <mergeCell ref="J233:K234"/>
    <mergeCell ref="L233:M234"/>
    <mergeCell ref="N233:P234"/>
    <mergeCell ref="J235:K235"/>
    <mergeCell ref="M235:N235"/>
    <mergeCell ref="R235:T235"/>
    <mergeCell ref="V236:X236"/>
  </mergeCells>
  <phoneticPr fontId="2" type="noConversion"/>
  <conditionalFormatting sqref="S22 Q22 U22">
    <cfRule type="colorScale" priority="2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14 P20:P26">
    <cfRule type="colorScale" priority="26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4">
    <cfRule type="cellIs" dxfId="2373" priority="1991" operator="equal">
      <formula>0</formula>
    </cfRule>
    <cfRule type="expression" dxfId="2372" priority="2628">
      <formula>B5&gt;0</formula>
    </cfRule>
  </conditionalFormatting>
  <conditionalFormatting sqref="B5:B24">
    <cfRule type="cellIs" dxfId="2371" priority="2604" stopIfTrue="1" operator="equal">
      <formula>0</formula>
    </cfRule>
    <cfRule type="colorScale" priority="2620">
      <colorScale>
        <cfvo type="min"/>
        <cfvo type="max"/>
        <color rgb="FFFFEF9C"/>
        <color rgb="FF63BE7B"/>
      </colorScale>
    </cfRule>
  </conditionalFormatting>
  <conditionalFormatting sqref="R5:R14 R20:R26">
    <cfRule type="cellIs" dxfId="2370" priority="2612" stopIfTrue="1" operator="equal">
      <formula>0</formula>
    </cfRule>
    <cfRule type="colorScale" priority="2614">
      <colorScale>
        <cfvo type="min"/>
        <cfvo type="max"/>
        <color rgb="FFFFEF9C"/>
        <color rgb="FF63BE7B"/>
      </colorScale>
    </cfRule>
  </conditionalFormatting>
  <conditionalFormatting sqref="T5:T14 T20:T26">
    <cfRule type="cellIs" dxfId="2369" priority="2611" stopIfTrue="1" operator="equal">
      <formula>0</formula>
    </cfRule>
  </conditionalFormatting>
  <conditionalFormatting sqref="H25">
    <cfRule type="colorScale" priority="2610">
      <colorScale>
        <cfvo type="min"/>
        <cfvo type="max"/>
        <color rgb="FF63BE7B"/>
        <color rgb="FFFFEF9C"/>
      </colorScale>
    </cfRule>
    <cfRule type="cellIs" dxfId="2368" priority="2618" stopIfTrue="1" operator="equal">
      <formula>0</formula>
    </cfRule>
  </conditionalFormatting>
  <conditionalFormatting sqref="F5:F26">
    <cfRule type="cellIs" dxfId="2367" priority="2615" stopIfTrue="1" operator="equal">
      <formula>0</formula>
    </cfRule>
    <cfRule type="colorScale" priority="2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4 T20:T24">
    <cfRule type="colorScale" priority="2613">
      <colorScale>
        <cfvo type="min"/>
        <cfvo type="max"/>
        <color rgb="FFFFEF9C"/>
        <color rgb="FF63BE7B"/>
      </colorScale>
    </cfRule>
  </conditionalFormatting>
  <conditionalFormatting sqref="T265">
    <cfRule type="cellIs" dxfId="2366" priority="2226" operator="equal">
      <formula>0</formula>
    </cfRule>
  </conditionalFormatting>
  <conditionalFormatting sqref="S17 Q17 U17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P19">
    <cfRule type="colorScale" priority="2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9">
    <cfRule type="expression" dxfId="2365" priority="2212">
      <formula>B15&gt;0</formula>
    </cfRule>
  </conditionalFormatting>
  <conditionalFormatting sqref="B15:B19">
    <cfRule type="cellIs" dxfId="2364" priority="2201" stopIfTrue="1" operator="equal">
      <formula>0</formula>
    </cfRule>
    <cfRule type="colorScale" priority="2211">
      <colorScale>
        <cfvo type="min"/>
        <cfvo type="max"/>
        <color rgb="FFFFEF9C"/>
        <color rgb="FF63BE7B"/>
      </colorScale>
    </cfRule>
  </conditionalFormatting>
  <conditionalFormatting sqref="R15:R19">
    <cfRule type="cellIs" dxfId="2363" priority="2205" stopIfTrue="1" operator="equal">
      <formula>0</formula>
    </cfRule>
    <cfRule type="colorScale" priority="2207">
      <colorScale>
        <cfvo type="min"/>
        <cfvo type="max"/>
        <color rgb="FFFFEF9C"/>
        <color rgb="FF63BE7B"/>
      </colorScale>
    </cfRule>
  </conditionalFormatting>
  <conditionalFormatting sqref="T15:T19">
    <cfRule type="cellIs" dxfId="2362" priority="2204" stopIfTrue="1" operator="equal">
      <formula>0</formula>
    </cfRule>
  </conditionalFormatting>
  <conditionalFormatting sqref="F15:F19">
    <cfRule type="cellIs" dxfId="2361" priority="2208" stopIfTrue="1" operator="equal">
      <formula>0</formula>
    </cfRule>
    <cfRule type="colorScale" priority="2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:T19">
    <cfRule type="colorScale" priority="2206">
      <colorScale>
        <cfvo type="min"/>
        <cfvo type="max"/>
        <color rgb="FFFFEF9C"/>
        <color rgb="FF63BE7B"/>
      </colorScale>
    </cfRule>
  </conditionalFormatting>
  <conditionalFormatting sqref="H25">
    <cfRule type="colorScale" priority="1992">
      <colorScale>
        <cfvo type="min"/>
        <cfvo type="max"/>
        <color rgb="FFFFEF9C"/>
        <color rgb="FF63BE7B"/>
      </colorScale>
    </cfRule>
  </conditionalFormatting>
  <conditionalFormatting sqref="H26">
    <cfRule type="cellIs" dxfId="2360" priority="876" stopIfTrue="1" operator="equal">
      <formula>0</formula>
    </cfRule>
    <cfRule type="colorScale" priority="8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875">
      <colorScale>
        <cfvo type="min"/>
        <cfvo type="max"/>
        <color rgb="FFFFEF9C"/>
        <color rgb="FF63BE7B"/>
      </colorScale>
    </cfRule>
  </conditionalFormatting>
  <conditionalFormatting sqref="H5:H24">
    <cfRule type="colorScale" priority="838">
      <colorScale>
        <cfvo type="min"/>
        <cfvo type="max"/>
        <color rgb="FF63BE7B"/>
        <color rgb="FFFFEF9C"/>
      </colorScale>
    </cfRule>
    <cfRule type="cellIs" dxfId="2359" priority="839" stopIfTrue="1" operator="equal">
      <formula>0</formula>
    </cfRule>
  </conditionalFormatting>
  <conditionalFormatting sqref="H15:H19">
    <cfRule type="colorScale" priority="836">
      <colorScale>
        <cfvo type="min"/>
        <cfvo type="max"/>
        <color rgb="FF63BE7B"/>
        <color rgb="FFFFEF9C"/>
      </colorScale>
    </cfRule>
    <cfRule type="cellIs" dxfId="2358" priority="837" stopIfTrue="1" operator="equal">
      <formula>0</formula>
    </cfRule>
  </conditionalFormatting>
  <conditionalFormatting sqref="H5:H24">
    <cfRule type="colorScale" priority="835">
      <colorScale>
        <cfvo type="min"/>
        <cfvo type="max"/>
        <color rgb="FFFFEF9C"/>
        <color rgb="FF63BE7B"/>
      </colorScale>
    </cfRule>
  </conditionalFormatting>
  <conditionalFormatting sqref="F5:F24">
    <cfRule type="colorScale" priority="834">
      <colorScale>
        <cfvo type="min"/>
        <cfvo type="max"/>
        <color rgb="FFFFEF9C"/>
        <color rgb="FF63BE7B"/>
      </colorScale>
    </cfRule>
  </conditionalFormatting>
  <conditionalFormatting sqref="P5:P24">
    <cfRule type="colorScale" priority="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:P26">
    <cfRule type="colorScale" priority="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26">
    <cfRule type="colorScale" priority="831">
      <colorScale>
        <cfvo type="min"/>
        <cfvo type="max"/>
        <color rgb="FFFFEF9C"/>
        <color rgb="FF63BE7B"/>
      </colorScale>
    </cfRule>
  </conditionalFormatting>
  <conditionalFormatting sqref="T5:T24">
    <cfRule type="colorScale" priority="830">
      <colorScale>
        <cfvo type="min"/>
        <cfvo type="max"/>
        <color rgb="FFFFEF9C"/>
        <color rgb="FF63BE7B"/>
      </colorScale>
    </cfRule>
  </conditionalFormatting>
  <conditionalFormatting sqref="J5:J26 M5:M26">
    <cfRule type="cellIs" dxfId="2357" priority="377" operator="equal">
      <formula>""</formula>
    </cfRule>
    <cfRule type="cellIs" dxfId="2356" priority="739" operator="equal">
      <formula>0</formula>
    </cfRule>
    <cfRule type="expression" dxfId="2355" priority="740" stopIfTrue="1">
      <formula>J5/K5&gt;$X$5</formula>
    </cfRule>
    <cfRule type="expression" dxfId="2354" priority="741" stopIfTrue="1">
      <formula>(J5/K5)&gt;=1</formula>
    </cfRule>
    <cfRule type="expression" dxfId="2353" priority="742" stopIfTrue="1">
      <formula>J5/K5&gt;$X$8</formula>
    </cfRule>
    <cfRule type="expression" dxfId="2352" priority="743" stopIfTrue="1">
      <formula>J5/K5&gt;$X$9</formula>
    </cfRule>
    <cfRule type="expression" dxfId="2351" priority="744" stopIfTrue="1">
      <formula>J5/K5&gt;$X$10</formula>
    </cfRule>
  </conditionalFormatting>
  <conditionalFormatting sqref="J5:J26 M5:M26 R5:R26 T5:T26">
    <cfRule type="cellIs" dxfId="2350" priority="378" stopIfTrue="1" operator="equal">
      <formula>0</formula>
    </cfRule>
  </conditionalFormatting>
  <conditionalFormatting sqref="Q51 S51 U51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:P43 P49:P55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:D53">
    <cfRule type="cellIs" dxfId="2349" priority="351" operator="equal">
      <formula>0</formula>
    </cfRule>
    <cfRule type="expression" dxfId="2348" priority="374">
      <formula>B34&gt;0</formula>
    </cfRule>
  </conditionalFormatting>
  <conditionalFormatting sqref="B34:B53">
    <cfRule type="cellIs" dxfId="2347" priority="364" stopIfTrue="1" operator="equal">
      <formula>0</formula>
    </cfRule>
    <cfRule type="colorScale" priority="373">
      <colorScale>
        <cfvo type="min"/>
        <cfvo type="max"/>
        <color rgb="FFFFEF9C"/>
        <color rgb="FF63BE7B"/>
      </colorScale>
    </cfRule>
  </conditionalFormatting>
  <conditionalFormatting sqref="R34:R43 R49:R55">
    <cfRule type="cellIs" dxfId="2346" priority="367" stopIfTrue="1" operator="equal">
      <formula>0</formula>
    </cfRule>
    <cfRule type="colorScale" priority="369">
      <colorScale>
        <cfvo type="min"/>
        <cfvo type="max"/>
        <color rgb="FFFFEF9C"/>
        <color rgb="FF63BE7B"/>
      </colorScale>
    </cfRule>
  </conditionalFormatting>
  <conditionalFormatting sqref="T34:T43 T49:T55">
    <cfRule type="cellIs" dxfId="2345" priority="366" stopIfTrue="1" operator="equal">
      <formula>0</formula>
    </cfRule>
  </conditionalFormatting>
  <conditionalFormatting sqref="H54">
    <cfRule type="colorScale" priority="365">
      <colorScale>
        <cfvo type="min"/>
        <cfvo type="max"/>
        <color rgb="FF63BE7B"/>
        <color rgb="FFFFEF9C"/>
      </colorScale>
    </cfRule>
    <cfRule type="cellIs" dxfId="2344" priority="372" stopIfTrue="1" operator="equal">
      <formula>0</formula>
    </cfRule>
  </conditionalFormatting>
  <conditionalFormatting sqref="F34:F55">
    <cfRule type="cellIs" dxfId="2343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4:T43 T49:T53">
    <cfRule type="colorScale" priority="368">
      <colorScale>
        <cfvo type="min"/>
        <cfvo type="max"/>
        <color rgb="FFFFEF9C"/>
        <color rgb="FF63BE7B"/>
      </colorScale>
    </cfRule>
  </conditionalFormatting>
  <conditionalFormatting sqref="S46 Q46 U46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:P48">
    <cfRule type="colorScale" priority="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D48">
    <cfRule type="expression" dxfId="2342" priority="361">
      <formula>B44&gt;0</formula>
    </cfRule>
  </conditionalFormatting>
  <conditionalFormatting sqref="B44:B48">
    <cfRule type="cellIs" dxfId="2341" priority="353" stopIfTrue="1" operator="equal">
      <formula>0</formula>
    </cfRule>
    <cfRule type="colorScale" priority="360">
      <colorScale>
        <cfvo type="min"/>
        <cfvo type="max"/>
        <color rgb="FFFFEF9C"/>
        <color rgb="FF63BE7B"/>
      </colorScale>
    </cfRule>
  </conditionalFormatting>
  <conditionalFormatting sqref="R44:R48">
    <cfRule type="cellIs" dxfId="2340" priority="355" stopIfTrue="1" operator="equal">
      <formula>0</formula>
    </cfRule>
    <cfRule type="colorScale" priority="357">
      <colorScale>
        <cfvo type="min"/>
        <cfvo type="max"/>
        <color rgb="FFFFEF9C"/>
        <color rgb="FF63BE7B"/>
      </colorScale>
    </cfRule>
  </conditionalFormatting>
  <conditionalFormatting sqref="T44:T48">
    <cfRule type="cellIs" dxfId="2339" priority="354" stopIfTrue="1" operator="equal">
      <formula>0</formula>
    </cfRule>
  </conditionalFormatting>
  <conditionalFormatting sqref="F44:F48">
    <cfRule type="cellIs" dxfId="2338" priority="358" stopIfTrue="1" operator="equal">
      <formula>0</formula>
    </cfRule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4:T48">
    <cfRule type="colorScale" priority="356">
      <colorScale>
        <cfvo type="min"/>
        <cfvo type="max"/>
        <color rgb="FFFFEF9C"/>
        <color rgb="FF63BE7B"/>
      </colorScale>
    </cfRule>
  </conditionalFormatting>
  <conditionalFormatting sqref="H54">
    <cfRule type="colorScale" priority="352">
      <colorScale>
        <cfvo type="min"/>
        <cfvo type="max"/>
        <color rgb="FFFFEF9C"/>
        <color rgb="FF63BE7B"/>
      </colorScale>
    </cfRule>
  </conditionalFormatting>
  <conditionalFormatting sqref="H55">
    <cfRule type="cellIs" dxfId="2337" priority="349" stopIfTrue="1" operator="equal">
      <formula>0</formula>
    </cfRule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5">
    <cfRule type="colorScale" priority="348">
      <colorScale>
        <cfvo type="min"/>
        <cfvo type="max"/>
        <color rgb="FFFFEF9C"/>
        <color rgb="FF63BE7B"/>
      </colorScale>
    </cfRule>
  </conditionalFormatting>
  <conditionalFormatting sqref="H34:H53">
    <cfRule type="colorScale" priority="346">
      <colorScale>
        <cfvo type="min"/>
        <cfvo type="max"/>
        <color rgb="FF63BE7B"/>
        <color rgb="FFFFEF9C"/>
      </colorScale>
    </cfRule>
    <cfRule type="cellIs" dxfId="2336" priority="347" stopIfTrue="1" operator="equal">
      <formula>0</formula>
    </cfRule>
  </conditionalFormatting>
  <conditionalFormatting sqref="H44:H48">
    <cfRule type="colorScale" priority="344">
      <colorScale>
        <cfvo type="min"/>
        <cfvo type="max"/>
        <color rgb="FF63BE7B"/>
        <color rgb="FFFFEF9C"/>
      </colorScale>
    </cfRule>
    <cfRule type="cellIs" dxfId="2335" priority="345" stopIfTrue="1" operator="equal">
      <formula>0</formula>
    </cfRule>
  </conditionalFormatting>
  <conditionalFormatting sqref="H34:H53">
    <cfRule type="colorScale" priority="343">
      <colorScale>
        <cfvo type="min"/>
        <cfvo type="max"/>
        <color rgb="FFFFEF9C"/>
        <color rgb="FF63BE7B"/>
      </colorScale>
    </cfRule>
  </conditionalFormatting>
  <conditionalFormatting sqref="F34:F53">
    <cfRule type="colorScale" priority="342">
      <colorScale>
        <cfvo type="min"/>
        <cfvo type="max"/>
        <color rgb="FFFFEF9C"/>
        <color rgb="FF63BE7B"/>
      </colorScale>
    </cfRule>
  </conditionalFormatting>
  <conditionalFormatting sqref="P34:P53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4:P55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:R55">
    <cfRule type="colorScale" priority="339">
      <colorScale>
        <cfvo type="min"/>
        <cfvo type="max"/>
        <color rgb="FFFFEF9C"/>
        <color rgb="FF63BE7B"/>
      </colorScale>
    </cfRule>
  </conditionalFormatting>
  <conditionalFormatting sqref="T34:T53">
    <cfRule type="colorScale" priority="338">
      <colorScale>
        <cfvo type="min"/>
        <cfvo type="max"/>
        <color rgb="FFFFEF9C"/>
        <color rgb="FF63BE7B"/>
      </colorScale>
    </cfRule>
  </conditionalFormatting>
  <conditionalFormatting sqref="J34:J55 M34:M55">
    <cfRule type="cellIs" dxfId="2334" priority="330" operator="equal">
      <formula>""</formula>
    </cfRule>
    <cfRule type="cellIs" dxfId="2333" priority="332" operator="equal">
      <formula>0</formula>
    </cfRule>
    <cfRule type="expression" dxfId="2332" priority="333" stopIfTrue="1">
      <formula>J34/K34&gt;$X$5</formula>
    </cfRule>
    <cfRule type="expression" dxfId="2331" priority="334" stopIfTrue="1">
      <formula>(J34/K34)&gt;=1</formula>
    </cfRule>
    <cfRule type="expression" dxfId="2330" priority="335" stopIfTrue="1">
      <formula>J34/K34&gt;$X$8</formula>
    </cfRule>
    <cfRule type="expression" dxfId="2329" priority="336" stopIfTrue="1">
      <formula>J34/K34&gt;$X$9</formula>
    </cfRule>
    <cfRule type="expression" dxfId="2328" priority="337" stopIfTrue="1">
      <formula>J34/K34&gt;$X$10</formula>
    </cfRule>
  </conditionalFormatting>
  <conditionalFormatting sqref="J34:J55 M34:M55 R34:R55 T34:T55">
    <cfRule type="cellIs" dxfId="2327" priority="331" stopIfTrue="1" operator="equal">
      <formula>0</formula>
    </cfRule>
  </conditionalFormatting>
  <conditionalFormatting sqref="S80 Q80 U80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3:P72 P78:P84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D82">
    <cfRule type="cellIs" dxfId="2326" priority="304" operator="equal">
      <formula>0</formula>
    </cfRule>
    <cfRule type="expression" dxfId="2325" priority="327">
      <formula>B63&gt;0</formula>
    </cfRule>
  </conditionalFormatting>
  <conditionalFormatting sqref="B63:B82">
    <cfRule type="cellIs" dxfId="2324" priority="317" stopIfTrue="1" operator="equal">
      <formula>0</formula>
    </cfRule>
    <cfRule type="colorScale" priority="326">
      <colorScale>
        <cfvo type="min"/>
        <cfvo type="max"/>
        <color rgb="FFFFEF9C"/>
        <color rgb="FF63BE7B"/>
      </colorScale>
    </cfRule>
  </conditionalFormatting>
  <conditionalFormatting sqref="R63:R72 R78:R84">
    <cfRule type="cellIs" dxfId="2323" priority="320" stopIfTrue="1" operator="equal">
      <formula>0</formula>
    </cfRule>
    <cfRule type="colorScale" priority="322">
      <colorScale>
        <cfvo type="min"/>
        <cfvo type="max"/>
        <color rgb="FFFFEF9C"/>
        <color rgb="FF63BE7B"/>
      </colorScale>
    </cfRule>
  </conditionalFormatting>
  <conditionalFormatting sqref="T63:T72 T78:T84">
    <cfRule type="cellIs" dxfId="2322" priority="319" stopIfTrue="1" operator="equal">
      <formula>0</formula>
    </cfRule>
  </conditionalFormatting>
  <conditionalFormatting sqref="H83">
    <cfRule type="colorScale" priority="318">
      <colorScale>
        <cfvo type="min"/>
        <cfvo type="max"/>
        <color rgb="FF63BE7B"/>
        <color rgb="FFFFEF9C"/>
      </colorScale>
    </cfRule>
    <cfRule type="cellIs" dxfId="2321" priority="325" stopIfTrue="1" operator="equal">
      <formula>0</formula>
    </cfRule>
  </conditionalFormatting>
  <conditionalFormatting sqref="F63:F84">
    <cfRule type="cellIs" dxfId="2320" priority="323" stopIfTrue="1" operator="equal">
      <formula>0</formula>
    </cfRule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3:T72 T78:T82">
    <cfRule type="colorScale" priority="321">
      <colorScale>
        <cfvo type="min"/>
        <cfvo type="max"/>
        <color rgb="FFFFEF9C"/>
        <color rgb="FF63BE7B"/>
      </colorScale>
    </cfRule>
  </conditionalFormatting>
  <conditionalFormatting sqref="S75 Q75 U75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:P77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:D77">
    <cfRule type="expression" dxfId="2319" priority="314">
      <formula>B73&gt;0</formula>
    </cfRule>
  </conditionalFormatting>
  <conditionalFormatting sqref="B73:B77">
    <cfRule type="cellIs" dxfId="2318" priority="306" stopIfTrue="1" operator="equal">
      <formula>0</formula>
    </cfRule>
    <cfRule type="colorScale" priority="313">
      <colorScale>
        <cfvo type="min"/>
        <cfvo type="max"/>
        <color rgb="FFFFEF9C"/>
        <color rgb="FF63BE7B"/>
      </colorScale>
    </cfRule>
  </conditionalFormatting>
  <conditionalFormatting sqref="R73:R77">
    <cfRule type="cellIs" dxfId="2317" priority="308" stopIfTrue="1" operator="equal">
      <formula>0</formula>
    </cfRule>
    <cfRule type="colorScale" priority="310">
      <colorScale>
        <cfvo type="min"/>
        <cfvo type="max"/>
        <color rgb="FFFFEF9C"/>
        <color rgb="FF63BE7B"/>
      </colorScale>
    </cfRule>
  </conditionalFormatting>
  <conditionalFormatting sqref="T73:T77">
    <cfRule type="cellIs" dxfId="2316" priority="307" stopIfTrue="1" operator="equal">
      <formula>0</formula>
    </cfRule>
  </conditionalFormatting>
  <conditionalFormatting sqref="F73:F77">
    <cfRule type="cellIs" dxfId="2315" priority="311" stopIfTrue="1" operator="equal">
      <formula>0</formula>
    </cfRule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3:T77">
    <cfRule type="colorScale" priority="309">
      <colorScale>
        <cfvo type="min"/>
        <cfvo type="max"/>
        <color rgb="FFFFEF9C"/>
        <color rgb="FF63BE7B"/>
      </colorScale>
    </cfRule>
  </conditionalFormatting>
  <conditionalFormatting sqref="H83">
    <cfRule type="colorScale" priority="305">
      <colorScale>
        <cfvo type="min"/>
        <cfvo type="max"/>
        <color rgb="FFFFEF9C"/>
        <color rgb="FF63BE7B"/>
      </colorScale>
    </cfRule>
  </conditionalFormatting>
  <conditionalFormatting sqref="H84">
    <cfRule type="cellIs" dxfId="2314" priority="302" stopIfTrue="1" operator="equal">
      <formula>0</formula>
    </cfRule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4">
    <cfRule type="colorScale" priority="301">
      <colorScale>
        <cfvo type="min"/>
        <cfvo type="max"/>
        <color rgb="FFFFEF9C"/>
        <color rgb="FF63BE7B"/>
      </colorScale>
    </cfRule>
  </conditionalFormatting>
  <conditionalFormatting sqref="H63:H82">
    <cfRule type="colorScale" priority="299">
      <colorScale>
        <cfvo type="min"/>
        <cfvo type="max"/>
        <color rgb="FF63BE7B"/>
        <color rgb="FFFFEF9C"/>
      </colorScale>
    </cfRule>
    <cfRule type="cellIs" dxfId="2313" priority="300" stopIfTrue="1" operator="equal">
      <formula>0</formula>
    </cfRule>
  </conditionalFormatting>
  <conditionalFormatting sqref="H73:H77">
    <cfRule type="colorScale" priority="297">
      <colorScale>
        <cfvo type="min"/>
        <cfvo type="max"/>
        <color rgb="FF63BE7B"/>
        <color rgb="FFFFEF9C"/>
      </colorScale>
    </cfRule>
    <cfRule type="cellIs" dxfId="2312" priority="298" stopIfTrue="1" operator="equal">
      <formula>0</formula>
    </cfRule>
  </conditionalFormatting>
  <conditionalFormatting sqref="H63:H82">
    <cfRule type="colorScale" priority="296">
      <colorScale>
        <cfvo type="min"/>
        <cfvo type="max"/>
        <color rgb="FFFFEF9C"/>
        <color rgb="FF63BE7B"/>
      </colorScale>
    </cfRule>
  </conditionalFormatting>
  <conditionalFormatting sqref="F63:F82">
    <cfRule type="colorScale" priority="295">
      <colorScale>
        <cfvo type="min"/>
        <cfvo type="max"/>
        <color rgb="FFFFEF9C"/>
        <color rgb="FF63BE7B"/>
      </colorScale>
    </cfRule>
  </conditionalFormatting>
  <conditionalFormatting sqref="P63:P82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3:P84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3:R84">
    <cfRule type="colorScale" priority="292">
      <colorScale>
        <cfvo type="min"/>
        <cfvo type="max"/>
        <color rgb="FFFFEF9C"/>
        <color rgb="FF63BE7B"/>
      </colorScale>
    </cfRule>
  </conditionalFormatting>
  <conditionalFormatting sqref="T63:T82">
    <cfRule type="colorScale" priority="291">
      <colorScale>
        <cfvo type="min"/>
        <cfvo type="max"/>
        <color rgb="FFFFEF9C"/>
        <color rgb="FF63BE7B"/>
      </colorScale>
    </cfRule>
  </conditionalFormatting>
  <conditionalFormatting sqref="J63:J84 M63:M84">
    <cfRule type="cellIs" dxfId="2311" priority="283" operator="equal">
      <formula>""</formula>
    </cfRule>
    <cfRule type="cellIs" dxfId="2310" priority="285" operator="equal">
      <formula>0</formula>
    </cfRule>
    <cfRule type="expression" dxfId="2309" priority="286" stopIfTrue="1">
      <formula>J63/K63&gt;$X$5</formula>
    </cfRule>
    <cfRule type="expression" dxfId="2308" priority="287" stopIfTrue="1">
      <formula>(J63/K63)&gt;=1</formula>
    </cfRule>
    <cfRule type="expression" dxfId="2307" priority="288" stopIfTrue="1">
      <formula>J63/K63&gt;$X$8</formula>
    </cfRule>
    <cfRule type="expression" dxfId="2306" priority="289" stopIfTrue="1">
      <formula>J63/K63&gt;$X$9</formula>
    </cfRule>
    <cfRule type="expression" dxfId="2305" priority="290" stopIfTrue="1">
      <formula>J63/K63&gt;$X$10</formula>
    </cfRule>
  </conditionalFormatting>
  <conditionalFormatting sqref="J63:J84 M63:M84 R63:R84 T63:T84">
    <cfRule type="cellIs" dxfId="2304" priority="284" stopIfTrue="1" operator="equal">
      <formula>0</formula>
    </cfRule>
  </conditionalFormatting>
  <conditionalFormatting sqref="S109 Q109 U109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2:P101 P107:P11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2:D111">
    <cfRule type="cellIs" dxfId="2303" priority="257" operator="equal">
      <formula>0</formula>
    </cfRule>
    <cfRule type="expression" dxfId="2302" priority="280">
      <formula>B92&gt;0</formula>
    </cfRule>
  </conditionalFormatting>
  <conditionalFormatting sqref="B92:B111">
    <cfRule type="cellIs" dxfId="2301" priority="270" stopIfTrue="1" operator="equal">
      <formula>0</formula>
    </cfRule>
    <cfRule type="colorScale" priority="279">
      <colorScale>
        <cfvo type="min"/>
        <cfvo type="max"/>
        <color rgb="FFFFEF9C"/>
        <color rgb="FF63BE7B"/>
      </colorScale>
    </cfRule>
  </conditionalFormatting>
  <conditionalFormatting sqref="R92:R101 R107:R113">
    <cfRule type="cellIs" dxfId="2300" priority="273" stopIfTrue="1" operator="equal">
      <formula>0</formula>
    </cfRule>
    <cfRule type="colorScale" priority="275">
      <colorScale>
        <cfvo type="min"/>
        <cfvo type="max"/>
        <color rgb="FFFFEF9C"/>
        <color rgb="FF63BE7B"/>
      </colorScale>
    </cfRule>
  </conditionalFormatting>
  <conditionalFormatting sqref="T92:T101 T107:T113">
    <cfRule type="cellIs" dxfId="2299" priority="272" stopIfTrue="1" operator="equal">
      <formula>0</formula>
    </cfRule>
  </conditionalFormatting>
  <conditionalFormatting sqref="H112">
    <cfRule type="colorScale" priority="271">
      <colorScale>
        <cfvo type="min"/>
        <cfvo type="max"/>
        <color rgb="FF63BE7B"/>
        <color rgb="FFFFEF9C"/>
      </colorScale>
    </cfRule>
    <cfRule type="cellIs" dxfId="2298" priority="278" stopIfTrue="1" operator="equal">
      <formula>0</formula>
    </cfRule>
  </conditionalFormatting>
  <conditionalFormatting sqref="F92:F113">
    <cfRule type="cellIs" dxfId="2297" priority="276" stopIfTrue="1" operator="equal">
      <formula>0</formula>
    </cfRule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2:T101 T107:T111">
    <cfRule type="colorScale" priority="274">
      <colorScale>
        <cfvo type="min"/>
        <cfvo type="max"/>
        <color rgb="FFFFEF9C"/>
        <color rgb="FF63BE7B"/>
      </colorScale>
    </cfRule>
  </conditionalFormatting>
  <conditionalFormatting sqref="S104 Q104 U104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:P106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D106">
    <cfRule type="expression" dxfId="2296" priority="267">
      <formula>B102&gt;0</formula>
    </cfRule>
  </conditionalFormatting>
  <conditionalFormatting sqref="B102:B106">
    <cfRule type="cellIs" dxfId="2295" priority="259" stopIfTrue="1" operator="equal">
      <formula>0</formula>
    </cfRule>
    <cfRule type="colorScale" priority="266">
      <colorScale>
        <cfvo type="min"/>
        <cfvo type="max"/>
        <color rgb="FFFFEF9C"/>
        <color rgb="FF63BE7B"/>
      </colorScale>
    </cfRule>
  </conditionalFormatting>
  <conditionalFormatting sqref="R102:R106">
    <cfRule type="cellIs" dxfId="2294" priority="261" stopIfTrue="1" operator="equal">
      <formula>0</formula>
    </cfRule>
    <cfRule type="colorScale" priority="263">
      <colorScale>
        <cfvo type="min"/>
        <cfvo type="max"/>
        <color rgb="FFFFEF9C"/>
        <color rgb="FF63BE7B"/>
      </colorScale>
    </cfRule>
  </conditionalFormatting>
  <conditionalFormatting sqref="T102:T106">
    <cfRule type="cellIs" dxfId="2293" priority="260" stopIfTrue="1" operator="equal">
      <formula>0</formula>
    </cfRule>
  </conditionalFormatting>
  <conditionalFormatting sqref="F102:F106">
    <cfRule type="cellIs" dxfId="2292" priority="264" stopIfTrue="1" operator="equal">
      <formula>0</formula>
    </cfRule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2:T106">
    <cfRule type="colorScale" priority="262">
      <colorScale>
        <cfvo type="min"/>
        <cfvo type="max"/>
        <color rgb="FFFFEF9C"/>
        <color rgb="FF63BE7B"/>
      </colorScale>
    </cfRule>
  </conditionalFormatting>
  <conditionalFormatting sqref="H112">
    <cfRule type="colorScale" priority="258">
      <colorScale>
        <cfvo type="min"/>
        <cfvo type="max"/>
        <color rgb="FFFFEF9C"/>
        <color rgb="FF63BE7B"/>
      </colorScale>
    </cfRule>
  </conditionalFormatting>
  <conditionalFormatting sqref="H113">
    <cfRule type="cellIs" dxfId="2291" priority="255" stopIfTrue="1" operator="equal">
      <formula>0</formula>
    </cfRule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3">
    <cfRule type="colorScale" priority="254">
      <colorScale>
        <cfvo type="min"/>
        <cfvo type="max"/>
        <color rgb="FFFFEF9C"/>
        <color rgb="FF63BE7B"/>
      </colorScale>
    </cfRule>
  </conditionalFormatting>
  <conditionalFormatting sqref="H92:H111">
    <cfRule type="colorScale" priority="252">
      <colorScale>
        <cfvo type="min"/>
        <cfvo type="max"/>
        <color rgb="FF63BE7B"/>
        <color rgb="FFFFEF9C"/>
      </colorScale>
    </cfRule>
    <cfRule type="cellIs" dxfId="2290" priority="253" stopIfTrue="1" operator="equal">
      <formula>0</formula>
    </cfRule>
  </conditionalFormatting>
  <conditionalFormatting sqref="H102:H106">
    <cfRule type="colorScale" priority="250">
      <colorScale>
        <cfvo type="min"/>
        <cfvo type="max"/>
        <color rgb="FF63BE7B"/>
        <color rgb="FFFFEF9C"/>
      </colorScale>
    </cfRule>
    <cfRule type="cellIs" dxfId="2289" priority="251" stopIfTrue="1" operator="equal">
      <formula>0</formula>
    </cfRule>
  </conditionalFormatting>
  <conditionalFormatting sqref="H92:H111">
    <cfRule type="colorScale" priority="249">
      <colorScale>
        <cfvo type="min"/>
        <cfvo type="max"/>
        <color rgb="FFFFEF9C"/>
        <color rgb="FF63BE7B"/>
      </colorScale>
    </cfRule>
  </conditionalFormatting>
  <conditionalFormatting sqref="F92:F111">
    <cfRule type="colorScale" priority="248">
      <colorScale>
        <cfvo type="min"/>
        <cfvo type="max"/>
        <color rgb="FFFFEF9C"/>
        <color rgb="FF63BE7B"/>
      </colorScale>
    </cfRule>
  </conditionalFormatting>
  <conditionalFormatting sqref="P92:P111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2:P113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2:R113">
    <cfRule type="colorScale" priority="245">
      <colorScale>
        <cfvo type="min"/>
        <cfvo type="max"/>
        <color rgb="FFFFEF9C"/>
        <color rgb="FF63BE7B"/>
      </colorScale>
    </cfRule>
  </conditionalFormatting>
  <conditionalFormatting sqref="T92:T111">
    <cfRule type="colorScale" priority="244">
      <colorScale>
        <cfvo type="min"/>
        <cfvo type="max"/>
        <color rgb="FFFFEF9C"/>
        <color rgb="FF63BE7B"/>
      </colorScale>
    </cfRule>
  </conditionalFormatting>
  <conditionalFormatting sqref="J92:J113 M92:M113">
    <cfRule type="cellIs" dxfId="2288" priority="236" operator="equal">
      <formula>""</formula>
    </cfRule>
    <cfRule type="cellIs" dxfId="2287" priority="238" operator="equal">
      <formula>0</formula>
    </cfRule>
    <cfRule type="expression" dxfId="2286" priority="239" stopIfTrue="1">
      <formula>J92/K92&gt;$X$5</formula>
    </cfRule>
    <cfRule type="expression" dxfId="2285" priority="240" stopIfTrue="1">
      <formula>(J92/K92)&gt;=1</formula>
    </cfRule>
    <cfRule type="expression" dxfId="2284" priority="241" stopIfTrue="1">
      <formula>J92/K92&gt;$X$8</formula>
    </cfRule>
    <cfRule type="expression" dxfId="2283" priority="242" stopIfTrue="1">
      <formula>J92/K92&gt;$X$9</formula>
    </cfRule>
    <cfRule type="expression" dxfId="2282" priority="243" stopIfTrue="1">
      <formula>J92/K92&gt;$X$10</formula>
    </cfRule>
  </conditionalFormatting>
  <conditionalFormatting sqref="J92:J113 M92:M113 R92:R113 T92:T113">
    <cfRule type="cellIs" dxfId="2281" priority="237" stopIfTrue="1" operator="equal">
      <formula>0</formula>
    </cfRule>
  </conditionalFormatting>
  <conditionalFormatting sqref="Q138 S138 U138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1:P130 P136:P142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1:D140">
    <cfRule type="cellIs" dxfId="2280" priority="210" operator="equal">
      <formula>0</formula>
    </cfRule>
    <cfRule type="expression" dxfId="2279" priority="233">
      <formula>B121&gt;0</formula>
    </cfRule>
  </conditionalFormatting>
  <conditionalFormatting sqref="B121:B140">
    <cfRule type="cellIs" dxfId="2278" priority="223" stopIfTrue="1" operator="equal">
      <formula>0</formula>
    </cfRule>
    <cfRule type="colorScale" priority="232">
      <colorScale>
        <cfvo type="min"/>
        <cfvo type="max"/>
        <color rgb="FFFFEF9C"/>
        <color rgb="FF63BE7B"/>
      </colorScale>
    </cfRule>
  </conditionalFormatting>
  <conditionalFormatting sqref="R121:R130 R136:R142">
    <cfRule type="cellIs" dxfId="2277" priority="226" stopIfTrue="1" operator="equal">
      <formula>0</formula>
    </cfRule>
    <cfRule type="colorScale" priority="228">
      <colorScale>
        <cfvo type="min"/>
        <cfvo type="max"/>
        <color rgb="FFFFEF9C"/>
        <color rgb="FF63BE7B"/>
      </colorScale>
    </cfRule>
  </conditionalFormatting>
  <conditionalFormatting sqref="T121:T130 T136:T142">
    <cfRule type="cellIs" dxfId="2276" priority="225" stopIfTrue="1" operator="equal">
      <formula>0</formula>
    </cfRule>
  </conditionalFormatting>
  <conditionalFormatting sqref="H141">
    <cfRule type="colorScale" priority="224">
      <colorScale>
        <cfvo type="min"/>
        <cfvo type="max"/>
        <color rgb="FF63BE7B"/>
        <color rgb="FFFFEF9C"/>
      </colorScale>
    </cfRule>
    <cfRule type="cellIs" dxfId="2275" priority="231" stopIfTrue="1" operator="equal">
      <formula>0</formula>
    </cfRule>
  </conditionalFormatting>
  <conditionalFormatting sqref="F121:F142">
    <cfRule type="cellIs" dxfId="2274" priority="229" stopIfTrue="1" operator="equal">
      <formula>0</formula>
    </cfRule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1:T130 T136:T140">
    <cfRule type="colorScale" priority="227">
      <colorScale>
        <cfvo type="min"/>
        <cfvo type="max"/>
        <color rgb="FFFFEF9C"/>
        <color rgb="FF63BE7B"/>
      </colorScale>
    </cfRule>
  </conditionalFormatting>
  <conditionalFormatting sqref="S133 Q133 U133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1:P135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1:D135">
    <cfRule type="expression" dxfId="2273" priority="220">
      <formula>B131&gt;0</formula>
    </cfRule>
  </conditionalFormatting>
  <conditionalFormatting sqref="B131:B135">
    <cfRule type="cellIs" dxfId="2272" priority="212" stopIfTrue="1" operator="equal">
      <formula>0</formula>
    </cfRule>
    <cfRule type="colorScale" priority="219">
      <colorScale>
        <cfvo type="min"/>
        <cfvo type="max"/>
        <color rgb="FFFFEF9C"/>
        <color rgb="FF63BE7B"/>
      </colorScale>
    </cfRule>
  </conditionalFormatting>
  <conditionalFormatting sqref="R131:R135">
    <cfRule type="cellIs" dxfId="2271" priority="214" stopIfTrue="1" operator="equal">
      <formula>0</formula>
    </cfRule>
    <cfRule type="colorScale" priority="216">
      <colorScale>
        <cfvo type="min"/>
        <cfvo type="max"/>
        <color rgb="FFFFEF9C"/>
        <color rgb="FF63BE7B"/>
      </colorScale>
    </cfRule>
  </conditionalFormatting>
  <conditionalFormatting sqref="T131:T135">
    <cfRule type="cellIs" dxfId="2270" priority="213" stopIfTrue="1" operator="equal">
      <formula>0</formula>
    </cfRule>
  </conditionalFormatting>
  <conditionalFormatting sqref="F131:F135">
    <cfRule type="cellIs" dxfId="2269" priority="217" stopIfTrue="1" operator="equal">
      <formula>0</formula>
    </cfRule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31:T135">
    <cfRule type="colorScale" priority="215">
      <colorScale>
        <cfvo type="min"/>
        <cfvo type="max"/>
        <color rgb="FFFFEF9C"/>
        <color rgb="FF63BE7B"/>
      </colorScale>
    </cfRule>
  </conditionalFormatting>
  <conditionalFormatting sqref="H141">
    <cfRule type="colorScale" priority="211">
      <colorScale>
        <cfvo type="min"/>
        <cfvo type="max"/>
        <color rgb="FFFFEF9C"/>
        <color rgb="FF63BE7B"/>
      </colorScale>
    </cfRule>
  </conditionalFormatting>
  <conditionalFormatting sqref="H142">
    <cfRule type="cellIs" dxfId="2268" priority="208" stopIfTrue="1" operator="equal">
      <formula>0</formula>
    </cfRule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2">
    <cfRule type="colorScale" priority="207">
      <colorScale>
        <cfvo type="min"/>
        <cfvo type="max"/>
        <color rgb="FFFFEF9C"/>
        <color rgb="FF63BE7B"/>
      </colorScale>
    </cfRule>
  </conditionalFormatting>
  <conditionalFormatting sqref="H121:H140">
    <cfRule type="colorScale" priority="205">
      <colorScale>
        <cfvo type="min"/>
        <cfvo type="max"/>
        <color rgb="FF63BE7B"/>
        <color rgb="FFFFEF9C"/>
      </colorScale>
    </cfRule>
    <cfRule type="cellIs" dxfId="2267" priority="206" stopIfTrue="1" operator="equal">
      <formula>0</formula>
    </cfRule>
  </conditionalFormatting>
  <conditionalFormatting sqref="H131:H135">
    <cfRule type="colorScale" priority="203">
      <colorScale>
        <cfvo type="min"/>
        <cfvo type="max"/>
        <color rgb="FF63BE7B"/>
        <color rgb="FFFFEF9C"/>
      </colorScale>
    </cfRule>
    <cfRule type="cellIs" dxfId="2266" priority="204" stopIfTrue="1" operator="equal">
      <formula>0</formula>
    </cfRule>
  </conditionalFormatting>
  <conditionalFormatting sqref="H121:H140">
    <cfRule type="colorScale" priority="202">
      <colorScale>
        <cfvo type="min"/>
        <cfvo type="max"/>
        <color rgb="FFFFEF9C"/>
        <color rgb="FF63BE7B"/>
      </colorScale>
    </cfRule>
  </conditionalFormatting>
  <conditionalFormatting sqref="F121:F140">
    <cfRule type="colorScale" priority="201">
      <colorScale>
        <cfvo type="min"/>
        <cfvo type="max"/>
        <color rgb="FFFFEF9C"/>
        <color rgb="FF63BE7B"/>
      </colorScale>
    </cfRule>
  </conditionalFormatting>
  <conditionalFormatting sqref="P121:P140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1:P142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1:R142">
    <cfRule type="colorScale" priority="198">
      <colorScale>
        <cfvo type="min"/>
        <cfvo type="max"/>
        <color rgb="FFFFEF9C"/>
        <color rgb="FF63BE7B"/>
      </colorScale>
    </cfRule>
  </conditionalFormatting>
  <conditionalFormatting sqref="T121:T140">
    <cfRule type="colorScale" priority="197">
      <colorScale>
        <cfvo type="min"/>
        <cfvo type="max"/>
        <color rgb="FFFFEF9C"/>
        <color rgb="FF63BE7B"/>
      </colorScale>
    </cfRule>
  </conditionalFormatting>
  <conditionalFormatting sqref="J121:J142 M121:M142">
    <cfRule type="cellIs" dxfId="2265" priority="189" operator="equal">
      <formula>""</formula>
    </cfRule>
    <cfRule type="cellIs" dxfId="2264" priority="191" operator="equal">
      <formula>0</formula>
    </cfRule>
    <cfRule type="expression" dxfId="2263" priority="192" stopIfTrue="1">
      <formula>J121/K121&gt;$X$5</formula>
    </cfRule>
    <cfRule type="expression" dxfId="2262" priority="193" stopIfTrue="1">
      <formula>(J121/K121)&gt;=1</formula>
    </cfRule>
    <cfRule type="expression" dxfId="2261" priority="194" stopIfTrue="1">
      <formula>J121/K121&gt;$X$8</formula>
    </cfRule>
    <cfRule type="expression" dxfId="2260" priority="195" stopIfTrue="1">
      <formula>J121/K121&gt;$X$9</formula>
    </cfRule>
    <cfRule type="expression" dxfId="2259" priority="196" stopIfTrue="1">
      <formula>J121/K121&gt;$X$10</formula>
    </cfRule>
  </conditionalFormatting>
  <conditionalFormatting sqref="J121:J142 M121:M142 R121:R142 T121:T142">
    <cfRule type="cellIs" dxfId="2258" priority="190" stopIfTrue="1" operator="equal">
      <formula>0</formula>
    </cfRule>
  </conditionalFormatting>
  <conditionalFormatting sqref="Q167 S167 U167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0:P159 P165:P171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0:D169">
    <cfRule type="cellIs" dxfId="2257" priority="163" operator="equal">
      <formula>0</formula>
    </cfRule>
    <cfRule type="expression" dxfId="2256" priority="186">
      <formula>B150&gt;0</formula>
    </cfRule>
  </conditionalFormatting>
  <conditionalFormatting sqref="B150:B169">
    <cfRule type="cellIs" dxfId="2255" priority="176" stopIfTrue="1" operator="equal">
      <formula>0</formula>
    </cfRule>
    <cfRule type="colorScale" priority="185">
      <colorScale>
        <cfvo type="min"/>
        <cfvo type="max"/>
        <color rgb="FFFFEF9C"/>
        <color rgb="FF63BE7B"/>
      </colorScale>
    </cfRule>
  </conditionalFormatting>
  <conditionalFormatting sqref="R150:R159 R165:R171">
    <cfRule type="cellIs" dxfId="2254" priority="179" stopIfTrue="1" operator="equal">
      <formula>0</formula>
    </cfRule>
    <cfRule type="colorScale" priority="181">
      <colorScale>
        <cfvo type="min"/>
        <cfvo type="max"/>
        <color rgb="FFFFEF9C"/>
        <color rgb="FF63BE7B"/>
      </colorScale>
    </cfRule>
  </conditionalFormatting>
  <conditionalFormatting sqref="T150:T159 T165:T171">
    <cfRule type="cellIs" dxfId="2253" priority="178" stopIfTrue="1" operator="equal">
      <formula>0</formula>
    </cfRule>
  </conditionalFormatting>
  <conditionalFormatting sqref="H170">
    <cfRule type="colorScale" priority="177">
      <colorScale>
        <cfvo type="min"/>
        <cfvo type="max"/>
        <color rgb="FF63BE7B"/>
        <color rgb="FFFFEF9C"/>
      </colorScale>
    </cfRule>
    <cfRule type="cellIs" dxfId="2252" priority="184" stopIfTrue="1" operator="equal">
      <formula>0</formula>
    </cfRule>
  </conditionalFormatting>
  <conditionalFormatting sqref="F150:F171">
    <cfRule type="cellIs" dxfId="2251" priority="182" stopIfTrue="1" operator="equal">
      <formula>0</formula>
    </cfRule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0:T159 T165:T169">
    <cfRule type="colorScale" priority="180">
      <colorScale>
        <cfvo type="min"/>
        <cfvo type="max"/>
        <color rgb="FFFFEF9C"/>
        <color rgb="FF63BE7B"/>
      </colorScale>
    </cfRule>
  </conditionalFormatting>
  <conditionalFormatting sqref="S162 Q162 U16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0:P164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0:D164">
    <cfRule type="expression" dxfId="2250" priority="173">
      <formula>B160&gt;0</formula>
    </cfRule>
  </conditionalFormatting>
  <conditionalFormatting sqref="B160:B164">
    <cfRule type="cellIs" dxfId="2249" priority="165" stopIfTrue="1" operator="equal">
      <formula>0</formula>
    </cfRule>
    <cfRule type="colorScale" priority="172">
      <colorScale>
        <cfvo type="min"/>
        <cfvo type="max"/>
        <color rgb="FFFFEF9C"/>
        <color rgb="FF63BE7B"/>
      </colorScale>
    </cfRule>
  </conditionalFormatting>
  <conditionalFormatting sqref="R160:R164">
    <cfRule type="cellIs" dxfId="2248" priority="167" stopIfTrue="1" operator="equal">
      <formula>0</formula>
    </cfRule>
    <cfRule type="colorScale" priority="169">
      <colorScale>
        <cfvo type="min"/>
        <cfvo type="max"/>
        <color rgb="FFFFEF9C"/>
        <color rgb="FF63BE7B"/>
      </colorScale>
    </cfRule>
  </conditionalFormatting>
  <conditionalFormatting sqref="T160:T164">
    <cfRule type="cellIs" dxfId="2247" priority="166" stopIfTrue="1" operator="equal">
      <formula>0</formula>
    </cfRule>
  </conditionalFormatting>
  <conditionalFormatting sqref="F160:F164">
    <cfRule type="cellIs" dxfId="2246" priority="170" stopIfTrue="1" operator="equal">
      <formula>0</formula>
    </cfRule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60:T164">
    <cfRule type="colorScale" priority="168">
      <colorScale>
        <cfvo type="min"/>
        <cfvo type="max"/>
        <color rgb="FFFFEF9C"/>
        <color rgb="FF63BE7B"/>
      </colorScale>
    </cfRule>
  </conditionalFormatting>
  <conditionalFormatting sqref="H170">
    <cfRule type="colorScale" priority="164">
      <colorScale>
        <cfvo type="min"/>
        <cfvo type="max"/>
        <color rgb="FFFFEF9C"/>
        <color rgb="FF63BE7B"/>
      </colorScale>
    </cfRule>
  </conditionalFormatting>
  <conditionalFormatting sqref="H171">
    <cfRule type="cellIs" dxfId="2245" priority="161" stopIfTrue="1" operator="equal">
      <formula>0</formula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1">
    <cfRule type="colorScale" priority="160">
      <colorScale>
        <cfvo type="min"/>
        <cfvo type="max"/>
        <color rgb="FFFFEF9C"/>
        <color rgb="FF63BE7B"/>
      </colorScale>
    </cfRule>
  </conditionalFormatting>
  <conditionalFormatting sqref="H150:H169">
    <cfRule type="colorScale" priority="158">
      <colorScale>
        <cfvo type="min"/>
        <cfvo type="max"/>
        <color rgb="FF63BE7B"/>
        <color rgb="FFFFEF9C"/>
      </colorScale>
    </cfRule>
    <cfRule type="cellIs" dxfId="2244" priority="159" stopIfTrue="1" operator="equal">
      <formula>0</formula>
    </cfRule>
  </conditionalFormatting>
  <conditionalFormatting sqref="H160:H164">
    <cfRule type="colorScale" priority="156">
      <colorScale>
        <cfvo type="min"/>
        <cfvo type="max"/>
        <color rgb="FF63BE7B"/>
        <color rgb="FFFFEF9C"/>
      </colorScale>
    </cfRule>
    <cfRule type="cellIs" dxfId="2243" priority="157" stopIfTrue="1" operator="equal">
      <formula>0</formula>
    </cfRule>
  </conditionalFormatting>
  <conditionalFormatting sqref="H150:H169">
    <cfRule type="colorScale" priority="155">
      <colorScale>
        <cfvo type="min"/>
        <cfvo type="max"/>
        <color rgb="FFFFEF9C"/>
        <color rgb="FF63BE7B"/>
      </colorScale>
    </cfRule>
  </conditionalFormatting>
  <conditionalFormatting sqref="F150:F169">
    <cfRule type="colorScale" priority="154">
      <colorScale>
        <cfvo type="min"/>
        <cfvo type="max"/>
        <color rgb="FFFFEF9C"/>
        <color rgb="FF63BE7B"/>
      </colorScale>
    </cfRule>
  </conditionalFormatting>
  <conditionalFormatting sqref="P150:P169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0:P171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0:R171">
    <cfRule type="colorScale" priority="151">
      <colorScale>
        <cfvo type="min"/>
        <cfvo type="max"/>
        <color rgb="FFFFEF9C"/>
        <color rgb="FF63BE7B"/>
      </colorScale>
    </cfRule>
  </conditionalFormatting>
  <conditionalFormatting sqref="T150:T169">
    <cfRule type="colorScale" priority="150">
      <colorScale>
        <cfvo type="min"/>
        <cfvo type="max"/>
        <color rgb="FFFFEF9C"/>
        <color rgb="FF63BE7B"/>
      </colorScale>
    </cfRule>
  </conditionalFormatting>
  <conditionalFormatting sqref="J150:J171 M150:M171">
    <cfRule type="cellIs" dxfId="2242" priority="142" operator="equal">
      <formula>""</formula>
    </cfRule>
    <cfRule type="cellIs" dxfId="2241" priority="144" operator="equal">
      <formula>0</formula>
    </cfRule>
    <cfRule type="expression" dxfId="2240" priority="145" stopIfTrue="1">
      <formula>J150/K150&gt;$X$5</formula>
    </cfRule>
    <cfRule type="expression" dxfId="2239" priority="146" stopIfTrue="1">
      <formula>(J150/K150)&gt;=1</formula>
    </cfRule>
    <cfRule type="expression" dxfId="2238" priority="147" stopIfTrue="1">
      <formula>J150/K150&gt;$X$8</formula>
    </cfRule>
    <cfRule type="expression" dxfId="2237" priority="148" stopIfTrue="1">
      <formula>J150/K150&gt;$X$9</formula>
    </cfRule>
    <cfRule type="expression" dxfId="2236" priority="149" stopIfTrue="1">
      <formula>J150/K150&gt;$X$10</formula>
    </cfRule>
  </conditionalFormatting>
  <conditionalFormatting sqref="J150:J171 M150:M171 R150:R171 T150:T171">
    <cfRule type="cellIs" dxfId="2235" priority="143" stopIfTrue="1" operator="equal">
      <formula>0</formula>
    </cfRule>
  </conditionalFormatting>
  <conditionalFormatting sqref="Q196 S196 U19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9:P188 P194:P200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9:D198">
    <cfRule type="cellIs" dxfId="2234" priority="116" operator="equal">
      <formula>0</formula>
    </cfRule>
    <cfRule type="expression" dxfId="2233" priority="139">
      <formula>B179&gt;0</formula>
    </cfRule>
  </conditionalFormatting>
  <conditionalFormatting sqref="B179:B198">
    <cfRule type="cellIs" dxfId="2232" priority="129" stopIfTrue="1" operator="equal">
      <formula>0</formula>
    </cfRule>
    <cfRule type="colorScale" priority="138">
      <colorScale>
        <cfvo type="min"/>
        <cfvo type="max"/>
        <color rgb="FFFFEF9C"/>
        <color rgb="FF63BE7B"/>
      </colorScale>
    </cfRule>
  </conditionalFormatting>
  <conditionalFormatting sqref="R179:R188 R194:R200">
    <cfRule type="cellIs" dxfId="2231" priority="132" stopIfTrue="1" operator="equal">
      <formula>0</formula>
    </cfRule>
    <cfRule type="colorScale" priority="134">
      <colorScale>
        <cfvo type="min"/>
        <cfvo type="max"/>
        <color rgb="FFFFEF9C"/>
        <color rgb="FF63BE7B"/>
      </colorScale>
    </cfRule>
  </conditionalFormatting>
  <conditionalFormatting sqref="T179:T188 T194:T200">
    <cfRule type="cellIs" dxfId="2230" priority="131" stopIfTrue="1" operator="equal">
      <formula>0</formula>
    </cfRule>
  </conditionalFormatting>
  <conditionalFormatting sqref="H199">
    <cfRule type="colorScale" priority="130">
      <colorScale>
        <cfvo type="min"/>
        <cfvo type="max"/>
        <color rgb="FF63BE7B"/>
        <color rgb="FFFFEF9C"/>
      </colorScale>
    </cfRule>
    <cfRule type="cellIs" dxfId="2229" priority="137" stopIfTrue="1" operator="equal">
      <formula>0</formula>
    </cfRule>
  </conditionalFormatting>
  <conditionalFormatting sqref="F179:F200">
    <cfRule type="cellIs" dxfId="2228" priority="135" stopIfTrue="1" operator="equal">
      <formula>0</formula>
    </cfRule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9:T188 T194:T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S191 Q191 U191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9:P193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9:D193">
    <cfRule type="expression" dxfId="2227" priority="126">
      <formula>B189&gt;0</formula>
    </cfRule>
  </conditionalFormatting>
  <conditionalFormatting sqref="B189:B193">
    <cfRule type="cellIs" dxfId="2226" priority="118" stopIfTrue="1" operator="equal">
      <formula>0</formula>
    </cfRule>
    <cfRule type="colorScale" priority="125">
      <colorScale>
        <cfvo type="min"/>
        <cfvo type="max"/>
        <color rgb="FFFFEF9C"/>
        <color rgb="FF63BE7B"/>
      </colorScale>
    </cfRule>
  </conditionalFormatting>
  <conditionalFormatting sqref="R189:R193">
    <cfRule type="cellIs" dxfId="2225" priority="120" stopIfTrue="1" operator="equal">
      <formula>0</formula>
    </cfRule>
    <cfRule type="colorScale" priority="122">
      <colorScale>
        <cfvo type="min"/>
        <cfvo type="max"/>
        <color rgb="FFFFEF9C"/>
        <color rgb="FF63BE7B"/>
      </colorScale>
    </cfRule>
  </conditionalFormatting>
  <conditionalFormatting sqref="T189:T193">
    <cfRule type="cellIs" dxfId="2224" priority="119" stopIfTrue="1" operator="equal">
      <formula>0</formula>
    </cfRule>
  </conditionalFormatting>
  <conditionalFormatting sqref="F189:F193">
    <cfRule type="cellIs" dxfId="2223" priority="123" stopIfTrue="1" operator="equal">
      <formula>0</formula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89:T193">
    <cfRule type="colorScale" priority="121">
      <colorScale>
        <cfvo type="min"/>
        <cfvo type="max"/>
        <color rgb="FFFFEF9C"/>
        <color rgb="FF63BE7B"/>
      </colorScale>
    </cfRule>
  </conditionalFormatting>
  <conditionalFormatting sqref="H199">
    <cfRule type="colorScale" priority="117">
      <colorScale>
        <cfvo type="min"/>
        <cfvo type="max"/>
        <color rgb="FFFFEF9C"/>
        <color rgb="FF63BE7B"/>
      </colorScale>
    </cfRule>
  </conditionalFormatting>
  <conditionalFormatting sqref="H200">
    <cfRule type="cellIs" dxfId="2222" priority="114" stopIfTrue="1" operator="equal">
      <formula>0</formula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0">
    <cfRule type="colorScale" priority="113">
      <colorScale>
        <cfvo type="min"/>
        <cfvo type="max"/>
        <color rgb="FFFFEF9C"/>
        <color rgb="FF63BE7B"/>
      </colorScale>
    </cfRule>
  </conditionalFormatting>
  <conditionalFormatting sqref="H179:H198">
    <cfRule type="colorScale" priority="111">
      <colorScale>
        <cfvo type="min"/>
        <cfvo type="max"/>
        <color rgb="FF63BE7B"/>
        <color rgb="FFFFEF9C"/>
      </colorScale>
    </cfRule>
    <cfRule type="cellIs" dxfId="2221" priority="112" stopIfTrue="1" operator="equal">
      <formula>0</formula>
    </cfRule>
  </conditionalFormatting>
  <conditionalFormatting sqref="H189:H193">
    <cfRule type="colorScale" priority="109">
      <colorScale>
        <cfvo type="min"/>
        <cfvo type="max"/>
        <color rgb="FF63BE7B"/>
        <color rgb="FFFFEF9C"/>
      </colorScale>
    </cfRule>
    <cfRule type="cellIs" dxfId="2220" priority="110" stopIfTrue="1" operator="equal">
      <formula>0</formula>
    </cfRule>
  </conditionalFormatting>
  <conditionalFormatting sqref="H179:H198">
    <cfRule type="colorScale" priority="108">
      <colorScale>
        <cfvo type="min"/>
        <cfvo type="max"/>
        <color rgb="FFFFEF9C"/>
        <color rgb="FF63BE7B"/>
      </colorScale>
    </cfRule>
  </conditionalFormatting>
  <conditionalFormatting sqref="F179:F198">
    <cfRule type="colorScale" priority="107">
      <colorScale>
        <cfvo type="min"/>
        <cfvo type="max"/>
        <color rgb="FFFFEF9C"/>
        <color rgb="FF63BE7B"/>
      </colorScale>
    </cfRule>
  </conditionalFormatting>
  <conditionalFormatting sqref="P179:P198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79:P20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9:R200">
    <cfRule type="colorScale" priority="104">
      <colorScale>
        <cfvo type="min"/>
        <cfvo type="max"/>
        <color rgb="FFFFEF9C"/>
        <color rgb="FF63BE7B"/>
      </colorScale>
    </cfRule>
  </conditionalFormatting>
  <conditionalFormatting sqref="T179:T198">
    <cfRule type="colorScale" priority="103">
      <colorScale>
        <cfvo type="min"/>
        <cfvo type="max"/>
        <color rgb="FFFFEF9C"/>
        <color rgb="FF63BE7B"/>
      </colorScale>
    </cfRule>
  </conditionalFormatting>
  <conditionalFormatting sqref="J179:J200 M179:M200">
    <cfRule type="cellIs" dxfId="2219" priority="95" operator="equal">
      <formula>""</formula>
    </cfRule>
    <cfRule type="cellIs" dxfId="2218" priority="97" operator="equal">
      <formula>0</formula>
    </cfRule>
    <cfRule type="expression" dxfId="2217" priority="98" stopIfTrue="1">
      <formula>J179/K179&gt;$X$5</formula>
    </cfRule>
    <cfRule type="expression" dxfId="2216" priority="99" stopIfTrue="1">
      <formula>(J179/K179)&gt;=1</formula>
    </cfRule>
    <cfRule type="expression" dxfId="2215" priority="100" stopIfTrue="1">
      <formula>J179/K179&gt;$X$8</formula>
    </cfRule>
    <cfRule type="expression" dxfId="2214" priority="101" stopIfTrue="1">
      <formula>J179/K179&gt;$X$9</formula>
    </cfRule>
    <cfRule type="expression" dxfId="2213" priority="102" stopIfTrue="1">
      <formula>J179/K179&gt;$X$10</formula>
    </cfRule>
  </conditionalFormatting>
  <conditionalFormatting sqref="J179:J200 M179:M200 R179:R200 T179:T200">
    <cfRule type="cellIs" dxfId="2212" priority="96" stopIfTrue="1" operator="equal">
      <formula>0</formula>
    </cfRule>
  </conditionalFormatting>
  <conditionalFormatting sqref="S225 Q225 U225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8:P217 P223:P229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8:D227">
    <cfRule type="cellIs" dxfId="2211" priority="69" operator="equal">
      <formula>0</formula>
    </cfRule>
    <cfRule type="expression" dxfId="2210" priority="92">
      <formula>B208&gt;0</formula>
    </cfRule>
  </conditionalFormatting>
  <conditionalFormatting sqref="B208:B227">
    <cfRule type="cellIs" dxfId="2209" priority="82" stopIfTrue="1" operator="equal">
      <formula>0</formula>
    </cfRule>
    <cfRule type="colorScale" priority="91">
      <colorScale>
        <cfvo type="min"/>
        <cfvo type="max"/>
        <color rgb="FFFFEF9C"/>
        <color rgb="FF63BE7B"/>
      </colorScale>
    </cfRule>
  </conditionalFormatting>
  <conditionalFormatting sqref="R208:R217 R223:R229">
    <cfRule type="cellIs" dxfId="2208" priority="85" stopIfTrue="1" operator="equal">
      <formula>0</formula>
    </cfRule>
    <cfRule type="colorScale" priority="87">
      <colorScale>
        <cfvo type="min"/>
        <cfvo type="max"/>
        <color rgb="FFFFEF9C"/>
        <color rgb="FF63BE7B"/>
      </colorScale>
    </cfRule>
  </conditionalFormatting>
  <conditionalFormatting sqref="T208:T217 T223:T229">
    <cfRule type="cellIs" dxfId="2207" priority="84" stopIfTrue="1" operator="equal">
      <formula>0</formula>
    </cfRule>
  </conditionalFormatting>
  <conditionalFormatting sqref="H228">
    <cfRule type="colorScale" priority="83">
      <colorScale>
        <cfvo type="min"/>
        <cfvo type="max"/>
        <color rgb="FF63BE7B"/>
        <color rgb="FFFFEF9C"/>
      </colorScale>
    </cfRule>
    <cfRule type="cellIs" dxfId="2206" priority="90" stopIfTrue="1" operator="equal">
      <formula>0</formula>
    </cfRule>
  </conditionalFormatting>
  <conditionalFormatting sqref="F208:F229">
    <cfRule type="cellIs" dxfId="2205" priority="88" stopIfTrue="1" operator="equal">
      <formula>0</formula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8:T217 T223:T227">
    <cfRule type="colorScale" priority="86">
      <colorScale>
        <cfvo type="min"/>
        <cfvo type="max"/>
        <color rgb="FFFFEF9C"/>
        <color rgb="FF63BE7B"/>
      </colorScale>
    </cfRule>
  </conditionalFormatting>
  <conditionalFormatting sqref="Q220 S220 U22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8:P222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8:D222">
    <cfRule type="expression" dxfId="2204" priority="79">
      <formula>B218&gt;0</formula>
    </cfRule>
  </conditionalFormatting>
  <conditionalFormatting sqref="B218:B222">
    <cfRule type="cellIs" dxfId="2203" priority="71" stopIfTrue="1" operator="equal">
      <formula>0</formula>
    </cfRule>
    <cfRule type="colorScale" priority="78">
      <colorScale>
        <cfvo type="min"/>
        <cfvo type="max"/>
        <color rgb="FFFFEF9C"/>
        <color rgb="FF63BE7B"/>
      </colorScale>
    </cfRule>
  </conditionalFormatting>
  <conditionalFormatting sqref="R218:R222">
    <cfRule type="cellIs" dxfId="2202" priority="73" stopIfTrue="1" operator="equal">
      <formula>0</formula>
    </cfRule>
    <cfRule type="colorScale" priority="75">
      <colorScale>
        <cfvo type="min"/>
        <cfvo type="max"/>
        <color rgb="FFFFEF9C"/>
        <color rgb="FF63BE7B"/>
      </colorScale>
    </cfRule>
  </conditionalFormatting>
  <conditionalFormatting sqref="T218:T222">
    <cfRule type="cellIs" dxfId="2201" priority="72" stopIfTrue="1" operator="equal">
      <formula>0</formula>
    </cfRule>
  </conditionalFormatting>
  <conditionalFormatting sqref="F218:F222">
    <cfRule type="cellIs" dxfId="2200" priority="76" stopIfTrue="1" operator="equal">
      <formula>0</formula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18:T222">
    <cfRule type="colorScale" priority="74">
      <colorScale>
        <cfvo type="min"/>
        <cfvo type="max"/>
        <color rgb="FFFFEF9C"/>
        <color rgb="FF63BE7B"/>
      </colorScale>
    </cfRule>
  </conditionalFormatting>
  <conditionalFormatting sqref="H228">
    <cfRule type="colorScale" priority="70">
      <colorScale>
        <cfvo type="min"/>
        <cfvo type="max"/>
        <color rgb="FFFFEF9C"/>
        <color rgb="FF63BE7B"/>
      </colorScale>
    </cfRule>
  </conditionalFormatting>
  <conditionalFormatting sqref="H229">
    <cfRule type="cellIs" dxfId="2199" priority="67" stopIfTrue="1" operator="equal">
      <formula>0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9">
    <cfRule type="colorScale" priority="66">
      <colorScale>
        <cfvo type="min"/>
        <cfvo type="max"/>
        <color rgb="FFFFEF9C"/>
        <color rgb="FF63BE7B"/>
      </colorScale>
    </cfRule>
  </conditionalFormatting>
  <conditionalFormatting sqref="H208:H227">
    <cfRule type="colorScale" priority="64">
      <colorScale>
        <cfvo type="min"/>
        <cfvo type="max"/>
        <color rgb="FF63BE7B"/>
        <color rgb="FFFFEF9C"/>
      </colorScale>
    </cfRule>
    <cfRule type="cellIs" dxfId="2198" priority="65" stopIfTrue="1" operator="equal">
      <formula>0</formula>
    </cfRule>
  </conditionalFormatting>
  <conditionalFormatting sqref="H218:H222">
    <cfRule type="colorScale" priority="62">
      <colorScale>
        <cfvo type="min"/>
        <cfvo type="max"/>
        <color rgb="FF63BE7B"/>
        <color rgb="FFFFEF9C"/>
      </colorScale>
    </cfRule>
    <cfRule type="cellIs" dxfId="2197" priority="63" stopIfTrue="1" operator="equal">
      <formula>0</formula>
    </cfRule>
  </conditionalFormatting>
  <conditionalFormatting sqref="H208:H227">
    <cfRule type="colorScale" priority="61">
      <colorScale>
        <cfvo type="min"/>
        <cfvo type="max"/>
        <color rgb="FFFFEF9C"/>
        <color rgb="FF63BE7B"/>
      </colorScale>
    </cfRule>
  </conditionalFormatting>
  <conditionalFormatting sqref="F208:F227">
    <cfRule type="colorScale" priority="60">
      <colorScale>
        <cfvo type="min"/>
        <cfvo type="max"/>
        <color rgb="FFFFEF9C"/>
        <color rgb="FF63BE7B"/>
      </colorScale>
    </cfRule>
  </conditionalFormatting>
  <conditionalFormatting sqref="P208:P22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08:P22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8:R229">
    <cfRule type="colorScale" priority="57">
      <colorScale>
        <cfvo type="min"/>
        <cfvo type="max"/>
        <color rgb="FFFFEF9C"/>
        <color rgb="FF63BE7B"/>
      </colorScale>
    </cfRule>
  </conditionalFormatting>
  <conditionalFormatting sqref="T208:T227">
    <cfRule type="colorScale" priority="56">
      <colorScale>
        <cfvo type="min"/>
        <cfvo type="max"/>
        <color rgb="FFFFEF9C"/>
        <color rgb="FF63BE7B"/>
      </colorScale>
    </cfRule>
  </conditionalFormatting>
  <conditionalFormatting sqref="J208:J229 M208:M229">
    <cfRule type="cellIs" dxfId="2196" priority="48" operator="equal">
      <formula>""</formula>
    </cfRule>
    <cfRule type="cellIs" dxfId="2195" priority="50" operator="equal">
      <formula>0</formula>
    </cfRule>
    <cfRule type="expression" dxfId="2194" priority="51" stopIfTrue="1">
      <formula>J208/K208&gt;$X$5</formula>
    </cfRule>
    <cfRule type="expression" dxfId="2193" priority="52" stopIfTrue="1">
      <formula>(J208/K208)&gt;=1</formula>
    </cfRule>
    <cfRule type="expression" dxfId="2192" priority="53" stopIfTrue="1">
      <formula>J208/K208&gt;$X$8</formula>
    </cfRule>
    <cfRule type="expression" dxfId="2191" priority="54" stopIfTrue="1">
      <formula>J208/K208&gt;$X$9</formula>
    </cfRule>
    <cfRule type="expression" dxfId="2190" priority="55" stopIfTrue="1">
      <formula>J208/K208&gt;$X$10</formula>
    </cfRule>
  </conditionalFormatting>
  <conditionalFormatting sqref="J208:J229 M208:M229 R208:R229 T208:T229">
    <cfRule type="cellIs" dxfId="2189" priority="49" stopIfTrue="1" operator="equal">
      <formula>0</formula>
    </cfRule>
  </conditionalFormatting>
  <conditionalFormatting sqref="S254 Q254 U25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7:P246 P252:P25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7:D256">
    <cfRule type="cellIs" dxfId="2188" priority="22" operator="equal">
      <formula>0</formula>
    </cfRule>
    <cfRule type="expression" dxfId="2187" priority="45">
      <formula>B237&gt;0</formula>
    </cfRule>
  </conditionalFormatting>
  <conditionalFormatting sqref="B237:B256">
    <cfRule type="cellIs" dxfId="2186" priority="35" stopIfTrue="1" operator="equal">
      <formula>0</formula>
    </cfRule>
    <cfRule type="colorScale" priority="44">
      <colorScale>
        <cfvo type="min"/>
        <cfvo type="max"/>
        <color rgb="FFFFEF9C"/>
        <color rgb="FF63BE7B"/>
      </colorScale>
    </cfRule>
  </conditionalFormatting>
  <conditionalFormatting sqref="R237:R246 R252:R258">
    <cfRule type="cellIs" dxfId="2185" priority="38" stopIfTrue="1" operator="equal">
      <formula>0</formula>
    </cfRule>
    <cfRule type="colorScale" priority="40">
      <colorScale>
        <cfvo type="min"/>
        <cfvo type="max"/>
        <color rgb="FFFFEF9C"/>
        <color rgb="FF63BE7B"/>
      </colorScale>
    </cfRule>
  </conditionalFormatting>
  <conditionalFormatting sqref="T237:T246 T252:T258">
    <cfRule type="cellIs" dxfId="2184" priority="37" stopIfTrue="1" operator="equal">
      <formula>0</formula>
    </cfRule>
  </conditionalFormatting>
  <conditionalFormatting sqref="H257">
    <cfRule type="colorScale" priority="36">
      <colorScale>
        <cfvo type="min"/>
        <cfvo type="max"/>
        <color rgb="FF63BE7B"/>
        <color rgb="FFFFEF9C"/>
      </colorScale>
    </cfRule>
    <cfRule type="cellIs" dxfId="2183" priority="43" stopIfTrue="1" operator="equal">
      <formula>0</formula>
    </cfRule>
  </conditionalFormatting>
  <conditionalFormatting sqref="F237:F258">
    <cfRule type="cellIs" dxfId="2182" priority="41" stopIfTrue="1" operator="equal">
      <formula>0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7:T246 T252:T256">
    <cfRule type="colorScale" priority="39">
      <colorScale>
        <cfvo type="min"/>
        <cfvo type="max"/>
        <color rgb="FFFFEF9C"/>
        <color rgb="FF63BE7B"/>
      </colorScale>
    </cfRule>
  </conditionalFormatting>
  <conditionalFormatting sqref="S249 Q249 U24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47:P25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7:D251">
    <cfRule type="expression" dxfId="2181" priority="32">
      <formula>B247&gt;0</formula>
    </cfRule>
  </conditionalFormatting>
  <conditionalFormatting sqref="B247:B251">
    <cfRule type="cellIs" dxfId="2180" priority="24" stopIfTrue="1" operator="equal">
      <formula>0</formula>
    </cfRule>
    <cfRule type="colorScale" priority="31">
      <colorScale>
        <cfvo type="min"/>
        <cfvo type="max"/>
        <color rgb="FFFFEF9C"/>
        <color rgb="FF63BE7B"/>
      </colorScale>
    </cfRule>
  </conditionalFormatting>
  <conditionalFormatting sqref="R247:R251">
    <cfRule type="cellIs" dxfId="2179" priority="26" stopIfTrue="1" operator="equal">
      <formula>0</formula>
    </cfRule>
    <cfRule type="colorScale" priority="28">
      <colorScale>
        <cfvo type="min"/>
        <cfvo type="max"/>
        <color rgb="FFFFEF9C"/>
        <color rgb="FF63BE7B"/>
      </colorScale>
    </cfRule>
  </conditionalFormatting>
  <conditionalFormatting sqref="T247:T251">
    <cfRule type="cellIs" dxfId="2178" priority="25" stopIfTrue="1" operator="equal">
      <formula>0</formula>
    </cfRule>
  </conditionalFormatting>
  <conditionalFormatting sqref="F247:F251">
    <cfRule type="cellIs" dxfId="2177" priority="29" stopIfTrue="1" operator="equal">
      <formula>0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7:T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H257">
    <cfRule type="colorScale" priority="23">
      <colorScale>
        <cfvo type="min"/>
        <cfvo type="max"/>
        <color rgb="FFFFEF9C"/>
        <color rgb="FF63BE7B"/>
      </colorScale>
    </cfRule>
  </conditionalFormatting>
  <conditionalFormatting sqref="H258">
    <cfRule type="cellIs" dxfId="2176" priority="20" stopIfTrue="1" operator="equal">
      <formula>0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8">
    <cfRule type="colorScale" priority="19">
      <colorScale>
        <cfvo type="min"/>
        <cfvo type="max"/>
        <color rgb="FFFFEF9C"/>
        <color rgb="FF63BE7B"/>
      </colorScale>
    </cfRule>
  </conditionalFormatting>
  <conditionalFormatting sqref="H237:H256">
    <cfRule type="colorScale" priority="17">
      <colorScale>
        <cfvo type="min"/>
        <cfvo type="max"/>
        <color rgb="FF63BE7B"/>
        <color rgb="FFFFEF9C"/>
      </colorScale>
    </cfRule>
    <cfRule type="cellIs" dxfId="2175" priority="18" stopIfTrue="1" operator="equal">
      <formula>0</formula>
    </cfRule>
  </conditionalFormatting>
  <conditionalFormatting sqref="H247:H251">
    <cfRule type="colorScale" priority="15">
      <colorScale>
        <cfvo type="min"/>
        <cfvo type="max"/>
        <color rgb="FF63BE7B"/>
        <color rgb="FFFFEF9C"/>
      </colorScale>
    </cfRule>
    <cfRule type="cellIs" dxfId="2174" priority="16" stopIfTrue="1" operator="equal">
      <formula>0</formula>
    </cfRule>
  </conditionalFormatting>
  <conditionalFormatting sqref="H237:H256">
    <cfRule type="colorScale" priority="14">
      <colorScale>
        <cfvo type="min"/>
        <cfvo type="max"/>
        <color rgb="FFFFEF9C"/>
        <color rgb="FF63BE7B"/>
      </colorScale>
    </cfRule>
  </conditionalFormatting>
  <conditionalFormatting sqref="F237:F256">
    <cfRule type="colorScale" priority="13">
      <colorScale>
        <cfvo type="min"/>
        <cfvo type="max"/>
        <color rgb="FFFFEF9C"/>
        <color rgb="FF63BE7B"/>
      </colorScale>
    </cfRule>
  </conditionalFormatting>
  <conditionalFormatting sqref="P237:P25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7:P25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7:R258">
    <cfRule type="colorScale" priority="10">
      <colorScale>
        <cfvo type="min"/>
        <cfvo type="max"/>
        <color rgb="FFFFEF9C"/>
        <color rgb="FF63BE7B"/>
      </colorScale>
    </cfRule>
  </conditionalFormatting>
  <conditionalFormatting sqref="T237:T256">
    <cfRule type="colorScale" priority="9">
      <colorScale>
        <cfvo type="min"/>
        <cfvo type="max"/>
        <color rgb="FFFFEF9C"/>
        <color rgb="FF63BE7B"/>
      </colorScale>
    </cfRule>
  </conditionalFormatting>
  <conditionalFormatting sqref="J237:J258 M237:M258">
    <cfRule type="cellIs" dxfId="2173" priority="1" operator="equal">
      <formula>""</formula>
    </cfRule>
    <cfRule type="cellIs" dxfId="2172" priority="3" operator="equal">
      <formula>0</formula>
    </cfRule>
    <cfRule type="expression" dxfId="2171" priority="4" stopIfTrue="1">
      <formula>J237/K237&gt;$X$5</formula>
    </cfRule>
    <cfRule type="expression" dxfId="2170" priority="5" stopIfTrue="1">
      <formula>(J237/K237)&gt;=1</formula>
    </cfRule>
    <cfRule type="expression" dxfId="2169" priority="6" stopIfTrue="1">
      <formula>J237/K237&gt;$X$8</formula>
    </cfRule>
    <cfRule type="expression" dxfId="2168" priority="7" stopIfTrue="1">
      <formula>J237/K237&gt;$X$9</formula>
    </cfRule>
    <cfRule type="expression" dxfId="2167" priority="8" stopIfTrue="1">
      <formula>J237/K237&gt;$X$10</formula>
    </cfRule>
  </conditionalFormatting>
  <conditionalFormatting sqref="J237:J258 M237:M258 R237:R258 T237:T258">
    <cfRule type="cellIs" dxfId="2166" priority="2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6BB2-0892-4CAC-A6B3-B00CE02F9C72}">
  <dimension ref="A1:Y266"/>
  <sheetViews>
    <sheetView zoomScale="70" zoomScaleNormal="70" workbookViewId="0">
      <selection activeCell="G261" sqref="G261:O262"/>
    </sheetView>
  </sheetViews>
  <sheetFormatPr defaultColWidth="8.6640625" defaultRowHeight="14.4" x14ac:dyDescent="0.3"/>
  <cols>
    <col min="1" max="1" width="63.44140625" style="37" customWidth="1"/>
    <col min="2" max="2" width="6.33203125" style="37" customWidth="1"/>
    <col min="3" max="3" width="18.6640625" style="37" customWidth="1"/>
    <col min="4" max="4" width="6" style="37" customWidth="1"/>
    <col min="5" max="5" width="25.5546875" style="37" bestFit="1" customWidth="1"/>
    <col min="6" max="6" width="6.109375" style="37" customWidth="1"/>
    <col min="7" max="7" width="13" style="37" customWidth="1"/>
    <col min="8" max="8" width="4.33203125" style="37" customWidth="1"/>
    <col min="9" max="9" width="11.6640625" style="37" customWidth="1"/>
    <col min="10" max="10" width="4.88671875" style="37" customWidth="1"/>
    <col min="11" max="11" width="8.33203125" style="37" bestFit="1" customWidth="1"/>
    <col min="12" max="12" width="12.6640625" style="37" customWidth="1"/>
    <col min="13" max="13" width="3.6640625" style="37" customWidth="1"/>
    <col min="14" max="14" width="10" style="37" bestFit="1" customWidth="1"/>
    <col min="15" max="15" width="11.5546875" style="37" customWidth="1"/>
    <col min="16" max="16" width="5.33203125" style="37" customWidth="1"/>
    <col min="17" max="17" width="18" style="37" customWidth="1"/>
    <col min="18" max="18" width="4.33203125" style="37" customWidth="1"/>
    <col min="19" max="19" width="20" style="37" customWidth="1"/>
    <col min="20" max="20" width="4.33203125" style="37" customWidth="1"/>
    <col min="21" max="21" width="4.6640625" style="37" customWidth="1"/>
    <col min="22" max="22" width="5.88671875" style="37" customWidth="1"/>
    <col min="23" max="16384" width="8.6640625" style="37"/>
  </cols>
  <sheetData>
    <row r="1" spans="1:25" s="48" customFormat="1" ht="14.4" customHeight="1" x14ac:dyDescent="0.3">
      <c r="A1" s="160" t="str">
        <f>'Entered Daily Stats'!A1</f>
        <v>Team Lead 1</v>
      </c>
      <c r="B1" s="161"/>
      <c r="C1" s="161"/>
      <c r="D1" s="161"/>
      <c r="E1" s="161"/>
      <c r="F1" s="53"/>
      <c r="G1" s="158">
        <v>44130</v>
      </c>
      <c r="H1" s="158"/>
      <c r="I1" s="158"/>
      <c r="J1" s="158"/>
      <c r="K1" s="158"/>
      <c r="L1" s="158"/>
      <c r="M1" s="158"/>
      <c r="N1" s="158"/>
      <c r="O1" s="158"/>
      <c r="P1" s="53"/>
      <c r="Q1" s="53"/>
      <c r="R1" s="53"/>
      <c r="S1" s="53"/>
      <c r="T1" s="53"/>
      <c r="U1" s="53"/>
      <c r="V1" s="53"/>
      <c r="W1" s="53"/>
      <c r="X1" s="63"/>
    </row>
    <row r="2" spans="1:25" s="48" customFormat="1" ht="15" customHeight="1" x14ac:dyDescent="0.3">
      <c r="A2" s="162"/>
      <c r="B2" s="163"/>
      <c r="C2" s="163"/>
      <c r="D2" s="163"/>
      <c r="E2" s="163"/>
      <c r="F2" s="8"/>
      <c r="G2" s="159"/>
      <c r="H2" s="159"/>
      <c r="I2" s="159"/>
      <c r="J2" s="159"/>
      <c r="K2" s="159"/>
      <c r="L2" s="159"/>
      <c r="M2" s="159"/>
      <c r="N2" s="159"/>
      <c r="O2" s="159"/>
      <c r="P2" s="8"/>
      <c r="Q2" s="8"/>
      <c r="R2" s="8"/>
      <c r="S2" s="8"/>
      <c r="T2" s="8"/>
      <c r="U2" s="8"/>
      <c r="V2" s="8"/>
      <c r="W2" s="8"/>
      <c r="X2" s="64"/>
    </row>
    <row r="3" spans="1:25" s="48" customFormat="1" ht="25.2" customHeight="1" x14ac:dyDescent="0.3">
      <c r="A3" s="164"/>
      <c r="B3" s="165"/>
      <c r="C3" s="165"/>
      <c r="D3" s="165"/>
      <c r="E3" s="165"/>
      <c r="F3" s="8"/>
      <c r="G3" s="124" t="s">
        <v>18</v>
      </c>
      <c r="H3" s="123"/>
      <c r="I3" s="124" t="s">
        <v>19</v>
      </c>
      <c r="J3" s="8"/>
      <c r="K3" s="140" t="s">
        <v>20</v>
      </c>
      <c r="L3" s="140"/>
      <c r="M3" s="8"/>
      <c r="N3" s="126" t="s">
        <v>21</v>
      </c>
      <c r="O3" s="126"/>
      <c r="P3" s="8"/>
      <c r="Q3" s="8"/>
      <c r="R3" s="8"/>
      <c r="S3" s="8"/>
      <c r="T3" s="8"/>
      <c r="U3" s="8"/>
      <c r="V3" s="8"/>
      <c r="W3" s="8"/>
      <c r="X3" s="64"/>
    </row>
    <row r="4" spans="1:25" s="48" customFormat="1" ht="45.6" customHeight="1" x14ac:dyDescent="0.3">
      <c r="A4" s="65"/>
      <c r="B4" s="8"/>
      <c r="C4" s="67" t="s">
        <v>37</v>
      </c>
      <c r="D4" s="8"/>
      <c r="E4" s="67" t="s">
        <v>24</v>
      </c>
      <c r="F4" s="68"/>
      <c r="G4" s="56"/>
      <c r="H4" s="56"/>
      <c r="I4" s="56"/>
      <c r="J4" s="8"/>
      <c r="K4" s="56"/>
      <c r="L4" s="69" t="s">
        <v>38</v>
      </c>
      <c r="M4" s="69"/>
      <c r="N4" s="56"/>
      <c r="O4" s="69" t="s">
        <v>39</v>
      </c>
      <c r="P4" s="8"/>
      <c r="Q4" s="9" t="s">
        <v>40</v>
      </c>
      <c r="R4" s="8"/>
      <c r="S4" s="66" t="s">
        <v>41</v>
      </c>
      <c r="T4" s="8"/>
      <c r="U4" s="138" t="s">
        <v>30</v>
      </c>
      <c r="V4" s="138"/>
      <c r="W4" s="138"/>
      <c r="X4" s="70"/>
      <c r="Y4" s="5"/>
    </row>
    <row r="5" spans="1:25" s="48" customFormat="1" ht="21.6" customHeight="1" x14ac:dyDescent="0.3">
      <c r="A5" s="65"/>
      <c r="B5" s="8"/>
      <c r="C5" s="14" cm="1">
        <f t="array" aca="1" ref="C5" ca="1">INDIRECT(ADDRESS(ROW()-1,_xlfn.SHEET()-3+32,4,1,"Entered Daily Stats"))</f>
        <v>1</v>
      </c>
      <c r="D5" s="11"/>
      <c r="E5" s="10" t="str">
        <f>'Entered Daily Stats'!A4</f>
        <v>Enrollment Counclor 1</v>
      </c>
      <c r="F5" s="11"/>
      <c r="G5" s="13" cm="1">
        <f t="array" aca="1" ref="G5" ca="1">IFERROR(INDIRECT(ADDRESS(ROW()-1,_xlfn.SHEET()-3+4,4,1,"Entered Daily Stats")),"")</f>
        <v>0.12361111111111112</v>
      </c>
      <c r="H5" s="11"/>
      <c r="I5" s="12" cm="1">
        <f t="array" aca="1" ref="I5" ca="1">IFERROR(INDIRECT(ADDRESS(ROW()-1,_xlfn.SHEET()-3+11,4,1,"Entered Daily Stats")),"")</f>
        <v>2</v>
      </c>
      <c r="J5" s="11"/>
      <c r="K5" s="107" cm="1">
        <f t="array" aca="1" ref="K5" ca="1">IFERROR(INDIRECT(ADDRESS(ROW()-1,_xlfn.SHEET()-3+18,4,1,"Entered Daily Stats")),"")</f>
        <v>24</v>
      </c>
      <c r="L5" s="12">
        <f ca="1">IFERROR(IF(K5=N5,0,MIN(MAX((-10*N5*24)+80,30),65))*C5,0)</f>
        <v>65</v>
      </c>
      <c r="M5" s="11"/>
      <c r="N5" s="110" cm="1">
        <f t="array" aca="1" ref="N5" ca="1">IFERROR(INDIRECT(ADDRESS(ROW()-1,_xlfn.SHEET()-3+25,4,1,"Entered Daily Stats")),"")</f>
        <v>5.6250000000000001E-2</v>
      </c>
      <c r="O5" s="13">
        <f ca="1">IFERROR(IF(N5=K5,0,MIN(MAX(8-(K5/10),1.5),5)/24)*C5,0)</f>
        <v>0.20833333333333334</v>
      </c>
      <c r="P5" s="11"/>
      <c r="Q5" s="51">
        <f ca="1">IF(OR(L5=O5,K5=N5),"",((N5/O5)+(K5/L5))/2)</f>
        <v>0.31961538461538463</v>
      </c>
      <c r="R5" s="11"/>
      <c r="S5" s="39" cm="1">
        <f t="array" aca="1" ref="S5" ca="1">INDIRECT(ADDRESS(ROW()-1,_xlfn.SHEET()-3+39,4,1,"Entered Daily Stats"))</f>
        <v>0</v>
      </c>
      <c r="T5" s="11"/>
      <c r="U5" s="15"/>
      <c r="V5" s="11" t="s">
        <v>31</v>
      </c>
      <c r="W5" s="14">
        <v>1.3</v>
      </c>
      <c r="X5" s="70"/>
      <c r="Y5" s="5"/>
    </row>
    <row r="6" spans="1:25" s="48" customFormat="1" ht="21.6" customHeight="1" x14ac:dyDescent="0.3">
      <c r="A6" s="65"/>
      <c r="B6" s="8"/>
      <c r="C6" s="14" cm="1">
        <f t="array" aca="1" ref="C6" ca="1">INDIRECT(ADDRESS(ROW()-1,_xlfn.SHEET()-3+32,4,1,"Entered Daily Stats"))</f>
        <v>0.75</v>
      </c>
      <c r="D6" s="11"/>
      <c r="E6" s="10" t="str">
        <f>'Entered Daily Stats'!A5</f>
        <v>Enrollment Counclor 2</v>
      </c>
      <c r="F6" s="11"/>
      <c r="G6" s="13" cm="1">
        <f t="array" aca="1" ref="G6" ca="1">IFERROR(INDIRECT(ADDRESS(ROW()-1,_xlfn.SHEET()-3+4,4,1,"Entered Daily Stats")),"")</f>
        <v>0.15833333333333333</v>
      </c>
      <c r="H6" s="16"/>
      <c r="I6" s="12" cm="1">
        <f t="array" aca="1" ref="I6" ca="1">IFERROR(INDIRECT(ADDRESS(ROW()-1,_xlfn.SHEET()-3+11,4,1,"Entered Daily Stats")),"")</f>
        <v>2</v>
      </c>
      <c r="J6" s="11"/>
      <c r="K6" s="107" cm="1">
        <f t="array" aca="1" ref="K6" ca="1">IFERROR(INDIRECT(ADDRESS(ROW()-1,_xlfn.SHEET()-3+18,4,1,"Entered Daily Stats")),"")</f>
        <v>20</v>
      </c>
      <c r="L6" s="12">
        <f t="shared" ref="L6" ca="1" si="0">IFERROR(IF(K6=N6,0,MIN(MAX((-10*N6*24)+80,30),65))*C6,0)</f>
        <v>48.75</v>
      </c>
      <c r="M6" s="11"/>
      <c r="N6" s="110" cm="1">
        <f t="array" aca="1" ref="N6" ca="1">IFERROR(INDIRECT(ADDRESS(ROW()-1,_xlfn.SHEET()-3+25,4,1,"Entered Daily Stats")),"")</f>
        <v>5.6944444444444443E-2</v>
      </c>
      <c r="O6" s="13">
        <f t="shared" ref="O6:O24" ca="1" si="1">IFERROR(IF(N6=K6,0,MIN(MAX(8-(K6/10),1.5),5)/24)*C6,0)</f>
        <v>0.15625</v>
      </c>
      <c r="P6" s="11"/>
      <c r="Q6" s="51">
        <f t="shared" ref="Q6:Q24" ca="1" si="2">IF(OR(L6=O6,K6=N6),"",((N6/O6)+(K6/L6))/2)</f>
        <v>0.38735042735042735</v>
      </c>
      <c r="R6" s="11"/>
      <c r="S6" s="39" cm="1">
        <f t="array" aca="1" ref="S6" ca="1">INDIRECT(ADDRESS(ROW()-1,_xlfn.SHEET()-3+39,4,1,"Entered Daily Stats"))</f>
        <v>0</v>
      </c>
      <c r="T6" s="11"/>
      <c r="U6" s="100"/>
      <c r="V6" s="11" t="s">
        <v>32</v>
      </c>
      <c r="W6" s="45">
        <v>1</v>
      </c>
      <c r="X6" s="70"/>
      <c r="Y6" s="5"/>
    </row>
    <row r="7" spans="1:25" s="48" customFormat="1" ht="21.6" customHeight="1" x14ac:dyDescent="0.3">
      <c r="A7" s="65"/>
      <c r="B7" s="8"/>
      <c r="C7" s="14" cm="1">
        <f t="array" aca="1" ref="C7" ca="1">INDIRECT(ADDRESS(ROW()-1,_xlfn.SHEET()-3+32,4,1,"Entered Daily Stats"))</f>
        <v>0</v>
      </c>
      <c r="D7" s="11"/>
      <c r="E7" s="10" t="str">
        <f>'Entered Daily Stats'!A6</f>
        <v>Enrollment Counclor 3</v>
      </c>
      <c r="F7" s="11"/>
      <c r="G7" s="13" cm="1">
        <f t="array" aca="1" ref="G7" ca="1">IFERROR(INDIRECT(ADDRESS(ROW()-1,_xlfn.SHEET()-3+4,4,1,"Entered Daily Stats")),"")</f>
        <v>0</v>
      </c>
      <c r="H7" s="16"/>
      <c r="I7" s="12" cm="1">
        <f t="array" aca="1" ref="I7" ca="1">IFERROR(INDIRECT(ADDRESS(ROW()-1,_xlfn.SHEET()-3+11,4,1,"Entered Daily Stats")),"")</f>
        <v>0</v>
      </c>
      <c r="J7" s="11"/>
      <c r="K7" s="107" cm="1">
        <f t="array" aca="1" ref="K7" ca="1">IFERROR(INDIRECT(ADDRESS(ROW()-1,_xlfn.SHEET()-3+18,4,1,"Entered Daily Stats")),"")</f>
        <v>0</v>
      </c>
      <c r="L7" s="12">
        <f ca="1">IFERROR(IF(K7=N7,0,MIN(MAX((-10*N7*24)+80,30),65))*C7,0)</f>
        <v>0</v>
      </c>
      <c r="M7" s="11"/>
      <c r="N7" s="110" cm="1">
        <f t="array" aca="1" ref="N7" ca="1">IFERROR(INDIRECT(ADDRESS(ROW()-1,_xlfn.SHEET()-3+25,4,1,"Entered Daily Stats")),"")</f>
        <v>0</v>
      </c>
      <c r="O7" s="13">
        <f t="shared" ca="1" si="1"/>
        <v>0</v>
      </c>
      <c r="P7" s="11"/>
      <c r="Q7" s="51" t="str">
        <f t="shared" ca="1" si="2"/>
        <v/>
      </c>
      <c r="R7" s="11"/>
      <c r="S7" s="39" cm="1">
        <f t="array" aca="1" ref="S7" ca="1">INDIRECT(ADDRESS(ROW()-1,_xlfn.SHEET()-3+39,4,1,"Entered Daily Stats"))</f>
        <v>0</v>
      </c>
      <c r="T7" s="11"/>
      <c r="U7" s="18"/>
      <c r="V7" s="11" t="s">
        <v>33</v>
      </c>
      <c r="W7" s="45">
        <v>1</v>
      </c>
      <c r="X7" s="70"/>
      <c r="Y7" s="5"/>
    </row>
    <row r="8" spans="1:25" s="48" customFormat="1" ht="21.6" customHeight="1" x14ac:dyDescent="0.3">
      <c r="A8" s="65"/>
      <c r="B8" s="8"/>
      <c r="C8" s="14" cm="1">
        <f t="array" aca="1" ref="C8" ca="1">INDIRECT(ADDRESS(ROW()-1,_xlfn.SHEET()-3+32,4,1,"Entered Daily Stats"))</f>
        <v>1</v>
      </c>
      <c r="D8" s="11"/>
      <c r="E8" s="10" t="str">
        <f>'Entered Daily Stats'!A7</f>
        <v>Enrollment Counclor 4</v>
      </c>
      <c r="F8" s="11"/>
      <c r="G8" s="13" cm="1">
        <f t="array" aca="1" ref="G8" ca="1">IFERROR(INDIRECT(ADDRESS(ROW()-1,_xlfn.SHEET()-3+4,4,1,"Entered Daily Stats")),"")</f>
        <v>0.27361111111111108</v>
      </c>
      <c r="H8" s="16"/>
      <c r="I8" s="12" cm="1">
        <f t="array" aca="1" ref="I8" ca="1">IFERROR(INDIRECT(ADDRESS(ROW()-1,_xlfn.SHEET()-3+11,4,1,"Entered Daily Stats")),"")</f>
        <v>6</v>
      </c>
      <c r="J8" s="11"/>
      <c r="K8" s="107" cm="1">
        <f t="array" aca="1" ref="K8" ca="1">IFERROR(INDIRECT(ADDRESS(ROW()-1,_xlfn.SHEET()-3+18,4,1,"Entered Daily Stats")),"")</f>
        <v>48</v>
      </c>
      <c r="L8" s="12">
        <f t="shared" ref="L8:L24" ca="1" si="3">IFERROR(IF(K8=N8,0,MIN(MAX((-10*N8*24)+80,30),65))*C8,0)</f>
        <v>38.166666666666657</v>
      </c>
      <c r="M8" s="11"/>
      <c r="N8" s="110" cm="1">
        <f t="array" aca="1" ref="N8" ca="1">IFERROR(INDIRECT(ADDRESS(ROW()-1,_xlfn.SHEET()-3+25,4,1,"Entered Daily Stats")),"")</f>
        <v>0.17430555555555557</v>
      </c>
      <c r="O8" s="13">
        <f t="shared" ca="1" si="1"/>
        <v>0.13333333333333333</v>
      </c>
      <c r="P8" s="11"/>
      <c r="Q8" s="51">
        <f t="shared" ca="1" si="2"/>
        <v>1.2824667940320236</v>
      </c>
      <c r="R8" s="11"/>
      <c r="S8" s="39" cm="1">
        <f t="array" aca="1" ref="S8" ca="1">INDIRECT(ADDRESS(ROW()-1,_xlfn.SHEET()-3+39,4,1,"Entered Daily Stats"))</f>
        <v>1</v>
      </c>
      <c r="T8" s="11"/>
      <c r="U8" s="19"/>
      <c r="V8" s="11" t="s">
        <v>33</v>
      </c>
      <c r="W8" s="14">
        <v>0.7</v>
      </c>
      <c r="X8" s="70"/>
      <c r="Y8" s="5"/>
    </row>
    <row r="9" spans="1:25" s="48" customFormat="1" ht="21.6" customHeight="1" x14ac:dyDescent="0.3">
      <c r="A9" s="65"/>
      <c r="B9" s="8"/>
      <c r="C9" s="14" cm="1">
        <f t="array" aca="1" ref="C9" ca="1">INDIRECT(ADDRESS(ROW()-1,_xlfn.SHEET()-3+32,4,1,"Entered Daily Stats"))</f>
        <v>1</v>
      </c>
      <c r="D9" s="11"/>
      <c r="E9" s="10" t="str">
        <f>'Entered Daily Stats'!A8</f>
        <v>Enrollment Counclor 5</v>
      </c>
      <c r="F9" s="11"/>
      <c r="G9" s="13" cm="1">
        <f t="array" aca="1" ref="G9" ca="1">IFERROR(INDIRECT(ADDRESS(ROW()-1,_xlfn.SHEET()-3+4,4,1,"Entered Daily Stats")),"")</f>
        <v>0.2388888888888889</v>
      </c>
      <c r="H9" s="16"/>
      <c r="I9" s="12" cm="1">
        <f t="array" aca="1" ref="I9" ca="1">IFERROR(INDIRECT(ADDRESS(ROW()-1,_xlfn.SHEET()-3+11,4,1,"Entered Daily Stats")),"")</f>
        <v>2</v>
      </c>
      <c r="J9" s="11"/>
      <c r="K9" s="107" cm="1">
        <f t="array" aca="1" ref="K9" ca="1">IFERROR(INDIRECT(ADDRESS(ROW()-1,_xlfn.SHEET()-3+18,4,1,"Entered Daily Stats")),"")</f>
        <v>47</v>
      </c>
      <c r="L9" s="12">
        <f t="shared" ca="1" si="3"/>
        <v>52.333333333333336</v>
      </c>
      <c r="M9" s="11"/>
      <c r="N9" s="110" cm="1">
        <f t="array" aca="1" ref="N9" ca="1">IFERROR(INDIRECT(ADDRESS(ROW()-1,_xlfn.SHEET()-3+25,4,1,"Entered Daily Stats")),"")</f>
        <v>0.11527777777777777</v>
      </c>
      <c r="O9" s="13">
        <f t="shared" ca="1" si="1"/>
        <v>0.13749999999999998</v>
      </c>
      <c r="P9" s="11"/>
      <c r="Q9" s="51">
        <f t="shared" ca="1" si="2"/>
        <v>0.86823650517918027</v>
      </c>
      <c r="R9" s="11"/>
      <c r="S9" s="39" cm="1">
        <f t="array" aca="1" ref="S9" ca="1">INDIRECT(ADDRESS(ROW()-1,_xlfn.SHEET()-3+39,4,1,"Entered Daily Stats"))</f>
        <v>0</v>
      </c>
      <c r="T9" s="11"/>
      <c r="U9" s="20"/>
      <c r="V9" s="11" t="s">
        <v>33</v>
      </c>
      <c r="W9" s="14">
        <v>0.5</v>
      </c>
      <c r="X9" s="70"/>
      <c r="Y9" s="5"/>
    </row>
    <row r="10" spans="1:25" s="48" customFormat="1" ht="21.6" customHeight="1" x14ac:dyDescent="0.3">
      <c r="A10" s="65"/>
      <c r="B10" s="8"/>
      <c r="C10" s="14" cm="1">
        <f t="array" aca="1" ref="C10" ca="1">INDIRECT(ADDRESS(ROW()-1,_xlfn.SHEET()-3+32,4,1,"Entered Daily Stats"))</f>
        <v>1</v>
      </c>
      <c r="D10" s="11"/>
      <c r="E10" s="10" t="str">
        <f>'Entered Daily Stats'!A9</f>
        <v>Enrollment Counclor 6</v>
      </c>
      <c r="F10" s="11"/>
      <c r="G10" s="13" cm="1">
        <f t="array" aca="1" ref="G10" ca="1">IFERROR(INDIRECT(ADDRESS(ROW()-1,_xlfn.SHEET()-3+4,4,1,"Entered Daily Stats")),"")</f>
        <v>0.21111111111111111</v>
      </c>
      <c r="H10" s="16"/>
      <c r="I10" s="12" cm="1">
        <f t="array" aca="1" ref="I10" ca="1">IFERROR(INDIRECT(ADDRESS(ROW()-1,_xlfn.SHEET()-3+11,4,1,"Entered Daily Stats")),"")</f>
        <v>8</v>
      </c>
      <c r="J10" s="11"/>
      <c r="K10" s="107" cm="1">
        <f t="array" aca="1" ref="K10" ca="1">IFERROR(INDIRECT(ADDRESS(ROW()-1,_xlfn.SHEET()-3+18,4,1,"Entered Daily Stats")),"")</f>
        <v>28</v>
      </c>
      <c r="L10" s="12">
        <f t="shared" ca="1" si="3"/>
        <v>49.5</v>
      </c>
      <c r="M10" s="11"/>
      <c r="N10" s="110" cm="1">
        <f t="array" aca="1" ref="N10" ca="1">IFERROR(INDIRECT(ADDRESS(ROW()-1,_xlfn.SHEET()-3+25,4,1,"Entered Daily Stats")),"")</f>
        <v>0.12708333333333333</v>
      </c>
      <c r="O10" s="13">
        <f t="shared" ca="1" si="1"/>
        <v>0.20833333333333334</v>
      </c>
      <c r="P10" s="11"/>
      <c r="Q10" s="51">
        <f t="shared" ca="1" si="2"/>
        <v>0.58782828282828281</v>
      </c>
      <c r="R10" s="11"/>
      <c r="S10" s="39" cm="1">
        <f t="array" aca="1" ref="S10" ca="1">INDIRECT(ADDRESS(ROW()-1,_xlfn.SHEET()-3+39,4,1,"Entered Daily Stats"))</f>
        <v>1</v>
      </c>
      <c r="T10" s="11"/>
      <c r="U10" s="21"/>
      <c r="V10" s="11" t="s">
        <v>33</v>
      </c>
      <c r="W10" s="14">
        <v>0.3</v>
      </c>
      <c r="X10" s="70"/>
      <c r="Y10" s="5"/>
    </row>
    <row r="11" spans="1:25" s="48" customFormat="1" ht="21.6" customHeight="1" x14ac:dyDescent="0.3">
      <c r="A11" s="65"/>
      <c r="B11" s="8"/>
      <c r="C11" s="14" cm="1">
        <f t="array" aca="1" ref="C11" ca="1">INDIRECT(ADDRESS(ROW()-1,_xlfn.SHEET()-3+32,4,1,"Entered Daily Stats"))</f>
        <v>1</v>
      </c>
      <c r="D11" s="11"/>
      <c r="E11" s="10" t="str">
        <f>'Entered Daily Stats'!A10</f>
        <v>Enrollment Counclor 7</v>
      </c>
      <c r="F11" s="11"/>
      <c r="G11" s="13" cm="1">
        <f t="array" aca="1" ref="G11" ca="1">IFERROR(INDIRECT(ADDRESS(ROW()-1,_xlfn.SHEET()-3+4,4,1,"Entered Daily Stats")),"")</f>
        <v>0.25208333333333333</v>
      </c>
      <c r="H11" s="16"/>
      <c r="I11" s="12" cm="1">
        <f t="array" aca="1" ref="I11" ca="1">IFERROR(INDIRECT(ADDRESS(ROW()-1,_xlfn.SHEET()-3+11,4,1,"Entered Daily Stats")),"")</f>
        <v>6</v>
      </c>
      <c r="J11" s="11"/>
      <c r="K11" s="107" cm="1">
        <f t="array" aca="1" ref="K11" ca="1">IFERROR(INDIRECT(ADDRESS(ROW()-1,_xlfn.SHEET()-3+18,4,1,"Entered Daily Stats")),"")</f>
        <v>53</v>
      </c>
      <c r="L11" s="12">
        <f t="shared" ca="1" si="3"/>
        <v>53.166666666666664</v>
      </c>
      <c r="M11" s="11"/>
      <c r="N11" s="110" cm="1">
        <f t="array" aca="1" ref="N11" ca="1">IFERROR(INDIRECT(ADDRESS(ROW()-1,_xlfn.SHEET()-3+25,4,1,"Entered Daily Stats")),"")</f>
        <v>0.11180555555555556</v>
      </c>
      <c r="O11" s="13">
        <f t="shared" ca="1" si="1"/>
        <v>0.1125</v>
      </c>
      <c r="P11" s="11"/>
      <c r="Q11" s="51">
        <f t="shared" ca="1" si="2"/>
        <v>0.99534618212779136</v>
      </c>
      <c r="R11" s="11"/>
      <c r="S11" s="39" cm="1">
        <f t="array" aca="1" ref="S11" ca="1">INDIRECT(ADDRESS(ROW()-1,_xlfn.SHEET()-3+39,4,1,"Entered Daily Stats"))</f>
        <v>1</v>
      </c>
      <c r="T11" s="11"/>
      <c r="U11" s="8"/>
      <c r="V11" s="8"/>
      <c r="W11" s="8"/>
      <c r="X11" s="70"/>
      <c r="Y11" s="5"/>
    </row>
    <row r="12" spans="1:25" s="48" customFormat="1" ht="21.6" customHeight="1" x14ac:dyDescent="0.3">
      <c r="A12" s="65"/>
      <c r="B12" s="8"/>
      <c r="C12" s="14" cm="1">
        <f t="array" aca="1" ref="C12" ca="1">INDIRECT(ADDRESS(ROW()-1,_xlfn.SHEET()-3+32,4,1,"Entered Daily Stats"))</f>
        <v>1</v>
      </c>
      <c r="D12" s="11"/>
      <c r="E12" s="10" t="str">
        <f>'Entered Daily Stats'!A11</f>
        <v>Enrollment Counclor 8</v>
      </c>
      <c r="F12" s="11"/>
      <c r="G12" s="13" cm="1">
        <f t="array" aca="1" ref="G12" ca="1">IFERROR(INDIRECT(ADDRESS(ROW()-1,_xlfn.SHEET()-3+4,4,1,"Entered Daily Stats")),"")</f>
        <v>0.26319444444444445</v>
      </c>
      <c r="H12" s="16"/>
      <c r="I12" s="12" cm="1">
        <f t="array" aca="1" ref="I12" ca="1">IFERROR(INDIRECT(ADDRESS(ROW()-1,_xlfn.SHEET()-3+11,4,1,"Entered Daily Stats")),"")</f>
        <v>8</v>
      </c>
      <c r="J12" s="11"/>
      <c r="K12" s="107" cm="1">
        <f t="array" aca="1" ref="K12" ca="1">IFERROR(INDIRECT(ADDRESS(ROW()-1,_xlfn.SHEET()-3+18,4,1,"Entered Daily Stats")),"")</f>
        <v>25</v>
      </c>
      <c r="L12" s="12">
        <f t="shared" ca="1" si="3"/>
        <v>30</v>
      </c>
      <c r="M12" s="11"/>
      <c r="N12" s="110" cm="1">
        <f t="array" aca="1" ref="N12" ca="1">IFERROR(INDIRECT(ADDRESS(ROW()-1,_xlfn.SHEET()-3+25,4,1,"Entered Daily Stats")),"")</f>
        <v>0.20972222222222223</v>
      </c>
      <c r="O12" s="13">
        <f t="shared" ca="1" si="1"/>
        <v>0.20833333333333334</v>
      </c>
      <c r="P12" s="11"/>
      <c r="Q12" s="51">
        <f t="shared" ca="1" si="2"/>
        <v>0.91999999999999993</v>
      </c>
      <c r="R12" s="11"/>
      <c r="S12" s="39" cm="1">
        <f t="array" aca="1" ref="S12" ca="1">INDIRECT(ADDRESS(ROW()-1,_xlfn.SHEET()-3+39,4,1,"Entered Daily Stats"))</f>
        <v>1</v>
      </c>
      <c r="T12" s="11"/>
      <c r="U12" s="140" t="s">
        <v>42</v>
      </c>
      <c r="V12" s="140"/>
      <c r="W12" s="140"/>
      <c r="X12" s="70"/>
      <c r="Y12" s="5"/>
    </row>
    <row r="13" spans="1:25" s="48" customFormat="1" ht="21.6" customHeight="1" x14ac:dyDescent="0.3">
      <c r="A13" s="65"/>
      <c r="B13" s="8"/>
      <c r="C13" s="14" cm="1">
        <f t="array" aca="1" ref="C13" ca="1">INDIRECT(ADDRESS(ROW()-1,_xlfn.SHEET()-3+32,4,1,"Entered Daily Stats"))</f>
        <v>1</v>
      </c>
      <c r="D13" s="11"/>
      <c r="E13" s="10" t="str">
        <f>'Entered Daily Stats'!A12</f>
        <v>Enrollment Counclor 9</v>
      </c>
      <c r="F13" s="11"/>
      <c r="G13" s="13" cm="1">
        <f t="array" aca="1" ref="G13" ca="1">IFERROR(INDIRECT(ADDRESS(ROW()-1,_xlfn.SHEET()-3+4,4,1,"Entered Daily Stats")),"")</f>
        <v>0.16180555555555556</v>
      </c>
      <c r="H13" s="16"/>
      <c r="I13" s="12" cm="1">
        <f t="array" aca="1" ref="I13" ca="1">IFERROR(INDIRECT(ADDRESS(ROW()-1,_xlfn.SHEET()-3+11,4,1,"Entered Daily Stats")),"")</f>
        <v>4</v>
      </c>
      <c r="J13" s="11"/>
      <c r="K13" s="107" cm="1">
        <f t="array" aca="1" ref="K13" ca="1">IFERROR(INDIRECT(ADDRESS(ROW()-1,_xlfn.SHEET()-3+18,4,1,"Entered Daily Stats")),"")</f>
        <v>20</v>
      </c>
      <c r="L13" s="12">
        <f t="shared" ca="1" si="3"/>
        <v>52</v>
      </c>
      <c r="M13" s="11"/>
      <c r="N13" s="110" cm="1">
        <f t="array" aca="1" ref="N13" ca="1">IFERROR(INDIRECT(ADDRESS(ROW()-1,_xlfn.SHEET()-3+25,4,1,"Entered Daily Stats")),"")</f>
        <v>0.11666666666666665</v>
      </c>
      <c r="O13" s="13">
        <f t="shared" ca="1" si="1"/>
        <v>0.20833333333333334</v>
      </c>
      <c r="P13" s="11"/>
      <c r="Q13" s="51">
        <f t="shared" ca="1" si="2"/>
        <v>0.47230769230769232</v>
      </c>
      <c r="R13" s="11"/>
      <c r="S13" s="39" cm="1">
        <f t="array" aca="1" ref="S13" ca="1">INDIRECT(ADDRESS(ROW()-1,_xlfn.SHEET()-3+39,4,1,"Entered Daily Stats"))</f>
        <v>0</v>
      </c>
      <c r="T13" s="11"/>
      <c r="U13" s="152">
        <f ca="1">IF(SUM(S5:S24)=0,"",SUM(S5:S24))</f>
        <v>4</v>
      </c>
      <c r="V13" s="153"/>
      <c r="W13" s="154"/>
      <c r="X13" s="70"/>
      <c r="Y13" s="5"/>
    </row>
    <row r="14" spans="1:25" s="48" customFormat="1" ht="21.6" customHeight="1" x14ac:dyDescent="0.3">
      <c r="A14" s="65"/>
      <c r="B14" s="8"/>
      <c r="C14" s="14" cm="1">
        <f t="array" aca="1" ref="C14" ca="1">INDIRECT(ADDRESS(ROW()-1,_xlfn.SHEET()-3+32,4,1,"Entered Daily Stats"))</f>
        <v>1</v>
      </c>
      <c r="D14" s="11"/>
      <c r="E14" s="10" t="str">
        <f>'Entered Daily Stats'!A13</f>
        <v>Enrollment Counclor 10</v>
      </c>
      <c r="F14" s="11"/>
      <c r="G14" s="13" cm="1">
        <f t="array" aca="1" ref="G14" ca="1">IFERROR(INDIRECT(ADDRESS(ROW()-1,_xlfn.SHEET()-3+4,4,1,"Entered Daily Stats")),"")</f>
        <v>0.17291666666666669</v>
      </c>
      <c r="H14" s="16"/>
      <c r="I14" s="12" cm="1">
        <f t="array" aca="1" ref="I14" ca="1">IFERROR(INDIRECT(ADDRESS(ROW()-1,_xlfn.SHEET()-3+11,4,1,"Entered Daily Stats")),"")</f>
        <v>1</v>
      </c>
      <c r="J14" s="11"/>
      <c r="K14" s="107" cm="1">
        <f t="array" aca="1" ref="K14" ca="1">IFERROR(INDIRECT(ADDRESS(ROW()-1,_xlfn.SHEET()-3+18,4,1,"Entered Daily Stats")),"")</f>
        <v>31</v>
      </c>
      <c r="L14" s="12">
        <f t="shared" ca="1" si="3"/>
        <v>55.333333333333329</v>
      </c>
      <c r="M14" s="11"/>
      <c r="N14" s="110" cm="1">
        <f t="array" aca="1" ref="N14" ca="1">IFERROR(INDIRECT(ADDRESS(ROW()-1,_xlfn.SHEET()-3+25,4,1,"Entered Daily Stats")),"")</f>
        <v>0.10277777777777779</v>
      </c>
      <c r="O14" s="13">
        <f t="shared" ca="1" si="1"/>
        <v>0.20416666666666669</v>
      </c>
      <c r="P14" s="11"/>
      <c r="Q14" s="51">
        <f t="shared" ca="1" si="2"/>
        <v>0.53182116219981967</v>
      </c>
      <c r="R14" s="11"/>
      <c r="S14" s="39" cm="1">
        <f t="array" aca="1" ref="S14" ca="1">INDIRECT(ADDRESS(ROW()-1,_xlfn.SHEET()-3+39,4,1,"Entered Daily Stats"))</f>
        <v>0</v>
      </c>
      <c r="T14" s="11"/>
      <c r="U14" s="155"/>
      <c r="V14" s="156"/>
      <c r="W14" s="157"/>
      <c r="X14" s="70"/>
      <c r="Y14" s="5"/>
    </row>
    <row r="15" spans="1:25" s="48" customFormat="1" ht="21.6" customHeight="1" x14ac:dyDescent="0.3">
      <c r="A15" s="65"/>
      <c r="B15" s="8"/>
      <c r="C15" s="14" cm="1">
        <f t="array" aca="1" ref="C15" ca="1">INDIRECT(ADDRESS(ROW()-1,_xlfn.SHEET()-3+32,4,1,"Entered Daily Stats"))</f>
        <v>1</v>
      </c>
      <c r="D15" s="11"/>
      <c r="E15" s="10" t="str">
        <f>'Entered Daily Stats'!A14</f>
        <v>Enrollment Counclor 11</v>
      </c>
      <c r="F15" s="11"/>
      <c r="G15" s="13" cm="1">
        <f t="array" aca="1" ref="G15" ca="1">IFERROR(INDIRECT(ADDRESS(ROW()-1,_xlfn.SHEET()-3+4,4,1,"Entered Daily Stats")),"")</f>
        <v>0.19444444444444445</v>
      </c>
      <c r="H15" s="16"/>
      <c r="I15" s="12" cm="1">
        <f t="array" aca="1" ref="I15" ca="1">IFERROR(INDIRECT(ADDRESS(ROW()-1,_xlfn.SHEET()-3+11,4,1,"Entered Daily Stats")),"")</f>
        <v>7</v>
      </c>
      <c r="J15" s="11"/>
      <c r="K15" s="107" cm="1">
        <f t="array" aca="1" ref="K15" ca="1">IFERROR(INDIRECT(ADDRESS(ROW()-1,_xlfn.SHEET()-3+18,4,1,"Entered Daily Stats")),"")</f>
        <v>21</v>
      </c>
      <c r="L15" s="12">
        <f t="shared" ref="L15:L19" ca="1" si="4">IFERROR(IF(K15=N15,0,MIN(MAX((-10*N15*24)+80,30),65))*C15,0)</f>
        <v>55.333333333333329</v>
      </c>
      <c r="M15" s="11"/>
      <c r="N15" s="110" cm="1">
        <f t="array" aca="1" ref="N15" ca="1">IFERROR(INDIRECT(ADDRESS(ROW()-1,_xlfn.SHEET()-3+25,4,1,"Entered Daily Stats")),"")</f>
        <v>0.10277777777777779</v>
      </c>
      <c r="O15" s="13">
        <f t="shared" ref="O15:O19" ca="1" si="5">IFERROR(IF(N15=K15,0,MIN(MAX(8-(K15/10),1.5),5)/24)*C15,0)</f>
        <v>0.20833333333333334</v>
      </c>
      <c r="P15" s="11"/>
      <c r="Q15" s="51">
        <f t="shared" ca="1" si="2"/>
        <v>0.43642570281124504</v>
      </c>
      <c r="R15" s="11"/>
      <c r="S15" s="39" cm="1">
        <f t="array" aca="1" ref="S15" ca="1">INDIRECT(ADDRESS(ROW()-1,_xlfn.SHEET()-3+39,4,1,"Entered Daily Stats"))</f>
        <v>0</v>
      </c>
      <c r="T15" s="11"/>
      <c r="U15" s="71"/>
      <c r="V15" s="71"/>
      <c r="W15" s="71"/>
      <c r="X15" s="70"/>
      <c r="Y15" s="5"/>
    </row>
    <row r="16" spans="1:25" s="48" customFormat="1" ht="21.6" customHeight="1" x14ac:dyDescent="0.3">
      <c r="A16" s="65"/>
      <c r="B16" s="8"/>
      <c r="C16" s="14" cm="1">
        <f t="array" aca="1" ref="C16" ca="1">INDIRECT(ADDRESS(ROW()-1,_xlfn.SHEET()-3+32,4,1,"Entered Daily Stats"))</f>
        <v>0.5</v>
      </c>
      <c r="D16" s="11"/>
      <c r="E16" s="10" t="str">
        <f>'Entered Daily Stats'!A15</f>
        <v>Enrollment Counclor 12</v>
      </c>
      <c r="F16" s="11"/>
      <c r="G16" s="13" cm="1">
        <f t="array" aca="1" ref="G16" ca="1">IFERROR(INDIRECT(ADDRESS(ROW()-1,_xlfn.SHEET()-3+4,4,1,"Entered Daily Stats")),"")</f>
        <v>0.11527777777777777</v>
      </c>
      <c r="H16" s="16"/>
      <c r="I16" s="12" cm="1">
        <f t="array" aca="1" ref="I16" ca="1">IFERROR(INDIRECT(ADDRESS(ROW()-1,_xlfn.SHEET()-3+11,4,1,"Entered Daily Stats")),"")</f>
        <v>2</v>
      </c>
      <c r="J16" s="11"/>
      <c r="K16" s="107" cm="1">
        <f t="array" aca="1" ref="K16" ca="1">IFERROR(INDIRECT(ADDRESS(ROW()-1,_xlfn.SHEET()-3+18,4,1,"Entered Daily Stats")),"")</f>
        <v>9</v>
      </c>
      <c r="L16" s="12">
        <f t="shared" ca="1" si="4"/>
        <v>29.5</v>
      </c>
      <c r="M16" s="11"/>
      <c r="N16" s="110" cm="1">
        <f t="array" aca="1" ref="N16" ca="1">IFERROR(INDIRECT(ADDRESS(ROW()-1,_xlfn.SHEET()-3+25,4,1,"Entered Daily Stats")),"")</f>
        <v>8.7500000000000008E-2</v>
      </c>
      <c r="O16" s="13">
        <f t="shared" ca="1" si="5"/>
        <v>0.10416666666666667</v>
      </c>
      <c r="P16" s="11"/>
      <c r="Q16" s="51">
        <f t="shared" ca="1" si="2"/>
        <v>0.57254237288135601</v>
      </c>
      <c r="R16" s="11"/>
      <c r="S16" s="39" cm="1">
        <f t="array" aca="1" ref="S16" ca="1">INDIRECT(ADDRESS(ROW()-1,_xlfn.SHEET()-3+39,4,1,"Entered Daily Stats"))</f>
        <v>0</v>
      </c>
      <c r="T16" s="11"/>
      <c r="U16" s="8"/>
      <c r="V16" s="8"/>
      <c r="W16" s="22"/>
      <c r="X16" s="79"/>
    </row>
    <row r="17" spans="1:25" s="48" customFormat="1" ht="21.6" customHeight="1" x14ac:dyDescent="0.3">
      <c r="A17" s="65"/>
      <c r="B17" s="8"/>
      <c r="C17" s="14" cm="1">
        <f t="array" aca="1" ref="C17" ca="1">INDIRECT(ADDRESS(ROW()-1,_xlfn.SHEET()-3+32,4,1,"Entered Daily Stats"))</f>
        <v>0</v>
      </c>
      <c r="D17" s="11"/>
      <c r="E17" s="10">
        <f>'Entered Daily Stats'!A16</f>
        <v>0</v>
      </c>
      <c r="F17" s="11"/>
      <c r="G17" s="13" cm="1">
        <f t="array" aca="1" ref="G17" ca="1">IFERROR(INDIRECT(ADDRESS(ROW()-1,_xlfn.SHEET()-3+4,4,1,"Entered Daily Stats")),"")</f>
        <v>0</v>
      </c>
      <c r="H17" s="16"/>
      <c r="I17" s="12" cm="1">
        <f t="array" aca="1" ref="I17" ca="1">IFERROR(INDIRECT(ADDRESS(ROW()-1,_xlfn.SHEET()-3+11,4,1,"Entered Daily Stats")),"")</f>
        <v>0</v>
      </c>
      <c r="J17" s="11"/>
      <c r="K17" s="107" cm="1">
        <f t="array" aca="1" ref="K17" ca="1">IFERROR(INDIRECT(ADDRESS(ROW()-1,_xlfn.SHEET()-3+18,4,1,"Entered Daily Stats")),"")</f>
        <v>0</v>
      </c>
      <c r="L17" s="12">
        <f t="shared" ca="1" si="4"/>
        <v>0</v>
      </c>
      <c r="M17" s="11"/>
      <c r="N17" s="110" cm="1">
        <f t="array" aca="1" ref="N17" ca="1">IFERROR(INDIRECT(ADDRESS(ROW()-1,_xlfn.SHEET()-3+25,4,1,"Entered Daily Stats")),"")</f>
        <v>0</v>
      </c>
      <c r="O17" s="13">
        <f t="shared" ca="1" si="5"/>
        <v>0</v>
      </c>
      <c r="P17" s="11"/>
      <c r="Q17" s="51" t="str">
        <f t="shared" ca="1" si="2"/>
        <v/>
      </c>
      <c r="R17" s="47"/>
      <c r="S17" s="39" cm="1">
        <f t="array" aca="1" ref="S17" ca="1">INDIRECT(ADDRESS(ROW()-1,_xlfn.SHEET()-3+39,4,1,"Entered Daily Stats"))</f>
        <v>0</v>
      </c>
      <c r="T17" s="47"/>
      <c r="U17" s="69"/>
      <c r="V17" s="8"/>
      <c r="W17" s="56"/>
      <c r="X17" s="80"/>
    </row>
    <row r="18" spans="1:25" s="48" customFormat="1" ht="21.6" customHeight="1" x14ac:dyDescent="0.3">
      <c r="A18" s="65"/>
      <c r="B18" s="8"/>
      <c r="C18" s="14" cm="1">
        <f t="array" aca="1" ref="C18" ca="1">INDIRECT(ADDRESS(ROW()-1,_xlfn.SHEET()-3+32,4,1,"Entered Daily Stats"))</f>
        <v>0</v>
      </c>
      <c r="D18" s="11"/>
      <c r="E18" s="10">
        <f>'Entered Daily Stats'!A17</f>
        <v>0</v>
      </c>
      <c r="F18" s="23"/>
      <c r="G18" s="13" cm="1">
        <f t="array" aca="1" ref="G18" ca="1">IFERROR(INDIRECT(ADDRESS(ROW()-1,_xlfn.SHEET()-3+4,4,1,"Entered Daily Stats")),"")</f>
        <v>0</v>
      </c>
      <c r="H18" s="11"/>
      <c r="I18" s="12" cm="1">
        <f t="array" aca="1" ref="I18" ca="1">IFERROR(INDIRECT(ADDRESS(ROW()-1,_xlfn.SHEET()-3+11,4,1,"Entered Daily Stats")),"")</f>
        <v>0</v>
      </c>
      <c r="J18" s="11"/>
      <c r="K18" s="107" cm="1">
        <f t="array" aca="1" ref="K18" ca="1">IFERROR(INDIRECT(ADDRESS(ROW()-1,_xlfn.SHEET()-3+18,4,1,"Entered Daily Stats")),"")</f>
        <v>0</v>
      </c>
      <c r="L18" s="12">
        <f t="shared" ca="1" si="4"/>
        <v>0</v>
      </c>
      <c r="M18" s="11"/>
      <c r="N18" s="110" cm="1">
        <f t="array" aca="1" ref="N18" ca="1">IFERROR(INDIRECT(ADDRESS(ROW()-1,_xlfn.SHEET()-3+25,4,1,"Entered Daily Stats")),"")</f>
        <v>0</v>
      </c>
      <c r="O18" s="13">
        <f t="shared" ca="1" si="5"/>
        <v>0</v>
      </c>
      <c r="P18" s="11"/>
      <c r="Q18" s="51" t="str">
        <f t="shared" ca="1" si="2"/>
        <v/>
      </c>
      <c r="R18" s="11"/>
      <c r="S18" s="39" cm="1">
        <f t="array" aca="1" ref="S18" ca="1">INDIRECT(ADDRESS(ROW()-1,_xlfn.SHEET()-3+39,4,1,"Entered Daily Stats"))</f>
        <v>0</v>
      </c>
      <c r="T18" s="11"/>
      <c r="U18" s="11"/>
      <c r="V18" s="47"/>
      <c r="W18" s="56"/>
      <c r="X18" s="81"/>
    </row>
    <row r="19" spans="1:25" s="48" customFormat="1" ht="21" customHeight="1" x14ac:dyDescent="0.3">
      <c r="A19" s="65"/>
      <c r="B19" s="8"/>
      <c r="C19" s="14" cm="1">
        <f t="array" aca="1" ref="C19" ca="1">INDIRECT(ADDRESS(ROW()-1,_xlfn.SHEET()-3+32,4,1,"Entered Daily Stats"))</f>
        <v>0</v>
      </c>
      <c r="D19" s="11"/>
      <c r="E19" s="10">
        <f>'Entered Daily Stats'!A18</f>
        <v>0</v>
      </c>
      <c r="F19" s="11"/>
      <c r="G19" s="13" cm="1">
        <f t="array" aca="1" ref="G19" ca="1">IFERROR(INDIRECT(ADDRESS(ROW()-1,_xlfn.SHEET()-3+4,4,1,"Entered Daily Stats")),"")</f>
        <v>0</v>
      </c>
      <c r="H19" s="16"/>
      <c r="I19" s="12" cm="1">
        <f t="array" aca="1" ref="I19" ca="1">IFERROR(INDIRECT(ADDRESS(ROW()-1,_xlfn.SHEET()-3+11,4,1,"Entered Daily Stats")),"")</f>
        <v>0</v>
      </c>
      <c r="J19" s="11"/>
      <c r="K19" s="107" cm="1">
        <f t="array" aca="1" ref="K19" ca="1">IFERROR(INDIRECT(ADDRESS(ROW()-1,_xlfn.SHEET()-3+18,4,1,"Entered Daily Stats")),"")</f>
        <v>0</v>
      </c>
      <c r="L19" s="12">
        <f t="shared" ca="1" si="4"/>
        <v>0</v>
      </c>
      <c r="M19" s="11"/>
      <c r="N19" s="110" cm="1">
        <f t="array" aca="1" ref="N19" ca="1">IFERROR(INDIRECT(ADDRESS(ROW()-1,_xlfn.SHEET()-3+25,4,1,"Entered Daily Stats")),"")</f>
        <v>0</v>
      </c>
      <c r="O19" s="13">
        <f t="shared" ca="1" si="5"/>
        <v>0</v>
      </c>
      <c r="P19" s="11"/>
      <c r="Q19" s="51" t="str">
        <f t="shared" ca="1" si="2"/>
        <v/>
      </c>
      <c r="R19" s="11"/>
      <c r="S19" s="39" cm="1">
        <f t="array" aca="1" ref="S19" ca="1">INDIRECT(ADDRESS(ROW()-1,_xlfn.SHEET()-3+39,4,1,"Entered Daily Stats"))</f>
        <v>0</v>
      </c>
      <c r="T19" s="11"/>
      <c r="U19" s="8"/>
      <c r="V19" s="8"/>
      <c r="W19" s="8"/>
      <c r="X19" s="64"/>
    </row>
    <row r="20" spans="1:25" s="48" customFormat="1" ht="21.6" customHeight="1" x14ac:dyDescent="0.3">
      <c r="A20" s="65"/>
      <c r="B20" s="8"/>
      <c r="C20" s="14" cm="1">
        <f t="array" aca="1" ref="C20" ca="1">INDIRECT(ADDRESS(ROW()-1,_xlfn.SHEET()-3+32,4,1,"Entered Daily Stats"))</f>
        <v>0</v>
      </c>
      <c r="D20" s="11"/>
      <c r="E20" s="10">
        <f>'Entered Daily Stats'!A19</f>
        <v>0</v>
      </c>
      <c r="F20" s="11"/>
      <c r="G20" s="13" cm="1">
        <f t="array" aca="1" ref="G20" ca="1">IFERROR(INDIRECT(ADDRESS(ROW()-1,_xlfn.SHEET()-3+4,4,1,"Entered Daily Stats")),"")</f>
        <v>0</v>
      </c>
      <c r="H20" s="16"/>
      <c r="I20" s="12" cm="1">
        <f t="array" aca="1" ref="I20" ca="1">IFERROR(INDIRECT(ADDRESS(ROW()-1,_xlfn.SHEET()-3+11,4,1,"Entered Daily Stats")),"")</f>
        <v>0</v>
      </c>
      <c r="J20" s="11"/>
      <c r="K20" s="107" cm="1">
        <f t="array" aca="1" ref="K20" ca="1">IFERROR(INDIRECT(ADDRESS(ROW()-1,_xlfn.SHEET()-3+18,4,1,"Entered Daily Stats")),"")</f>
        <v>0</v>
      </c>
      <c r="L20" s="12">
        <f t="shared" ca="1" si="3"/>
        <v>0</v>
      </c>
      <c r="M20" s="11"/>
      <c r="N20" s="110" cm="1">
        <f t="array" aca="1" ref="N20" ca="1">IFERROR(INDIRECT(ADDRESS(ROW()-1,_xlfn.SHEET()-3+25,4,1,"Entered Daily Stats")),"")</f>
        <v>0</v>
      </c>
      <c r="O20" s="13">
        <f t="shared" ca="1" si="1"/>
        <v>0</v>
      </c>
      <c r="P20" s="11"/>
      <c r="Q20" s="51" t="str">
        <f t="shared" ca="1" si="2"/>
        <v/>
      </c>
      <c r="R20" s="11"/>
      <c r="S20" s="39" cm="1">
        <f t="array" aca="1" ref="S20" ca="1">INDIRECT(ADDRESS(ROW()-1,_xlfn.SHEET()-3+39,4,1,"Entered Daily Stats"))</f>
        <v>0</v>
      </c>
      <c r="T20" s="11"/>
      <c r="U20" s="71"/>
      <c r="V20" s="71"/>
      <c r="W20" s="71"/>
      <c r="X20" s="70"/>
      <c r="Y20" s="5"/>
    </row>
    <row r="21" spans="1:25" s="48" customFormat="1" ht="21.6" customHeight="1" x14ac:dyDescent="0.3">
      <c r="A21" s="65"/>
      <c r="B21" s="8"/>
      <c r="C21" s="14" cm="1">
        <f t="array" aca="1" ref="C21" ca="1">INDIRECT(ADDRESS(ROW()-1,_xlfn.SHEET()-3+32,4,1,"Entered Daily Stats"))</f>
        <v>0</v>
      </c>
      <c r="D21" s="11"/>
      <c r="E21" s="10">
        <f>'Entered Daily Stats'!A20</f>
        <v>0</v>
      </c>
      <c r="F21" s="11"/>
      <c r="G21" s="13" cm="1">
        <f t="array" aca="1" ref="G21" ca="1">IFERROR(INDIRECT(ADDRESS(ROW()-1,_xlfn.SHEET()-3+4,4,1,"Entered Daily Stats")),"")</f>
        <v>0</v>
      </c>
      <c r="H21" s="16"/>
      <c r="I21" s="12" cm="1">
        <f t="array" aca="1" ref="I21" ca="1">IFERROR(INDIRECT(ADDRESS(ROW()-1,_xlfn.SHEET()-3+11,4,1,"Entered Daily Stats")),"")</f>
        <v>0</v>
      </c>
      <c r="J21" s="11"/>
      <c r="K21" s="107" cm="1">
        <f t="array" aca="1" ref="K21" ca="1">IFERROR(INDIRECT(ADDRESS(ROW()-1,_xlfn.SHEET()-3+18,4,1,"Entered Daily Stats")),"")</f>
        <v>0</v>
      </c>
      <c r="L21" s="12">
        <f t="shared" ca="1" si="3"/>
        <v>0</v>
      </c>
      <c r="M21" s="11"/>
      <c r="N21" s="110" cm="1">
        <f t="array" aca="1" ref="N21" ca="1">IFERROR(INDIRECT(ADDRESS(ROW()-1,_xlfn.SHEET()-3+25,4,1,"Entered Daily Stats")),"")</f>
        <v>0</v>
      </c>
      <c r="O21" s="13">
        <f t="shared" ca="1" si="1"/>
        <v>0</v>
      </c>
      <c r="P21" s="11"/>
      <c r="Q21" s="51" t="str">
        <f t="shared" ca="1" si="2"/>
        <v/>
      </c>
      <c r="R21" s="11"/>
      <c r="S21" s="39" cm="1">
        <f t="array" aca="1" ref="S21" ca="1">INDIRECT(ADDRESS(ROW()-1,_xlfn.SHEET()-3+39,4,1,"Entered Daily Stats"))</f>
        <v>0</v>
      </c>
      <c r="T21" s="11"/>
      <c r="U21" s="8"/>
      <c r="V21" s="8"/>
      <c r="W21" s="22"/>
      <c r="X21" s="79"/>
    </row>
    <row r="22" spans="1:25" s="48" customFormat="1" ht="21.6" customHeight="1" x14ac:dyDescent="0.3">
      <c r="A22" s="65"/>
      <c r="B22" s="8"/>
      <c r="C22" s="14" cm="1">
        <f t="array" aca="1" ref="C22" ca="1">INDIRECT(ADDRESS(ROW()-1,_xlfn.SHEET()-3+32,4,1,"Entered Daily Stats"))</f>
        <v>0</v>
      </c>
      <c r="D22" s="11"/>
      <c r="E22" s="10">
        <f>'Entered Daily Stats'!A21</f>
        <v>0</v>
      </c>
      <c r="F22" s="11"/>
      <c r="G22" s="13" cm="1">
        <f t="array" aca="1" ref="G22" ca="1">IFERROR(INDIRECT(ADDRESS(ROW()-1,_xlfn.SHEET()-3+4,4,1,"Entered Daily Stats")),"")</f>
        <v>0</v>
      </c>
      <c r="H22" s="16"/>
      <c r="I22" s="12" cm="1">
        <f t="array" aca="1" ref="I22" ca="1">IFERROR(INDIRECT(ADDRESS(ROW()-1,_xlfn.SHEET()-3+11,4,1,"Entered Daily Stats")),"")</f>
        <v>0</v>
      </c>
      <c r="J22" s="11"/>
      <c r="K22" s="107" cm="1">
        <f t="array" aca="1" ref="K22" ca="1">IFERROR(INDIRECT(ADDRESS(ROW()-1,_xlfn.SHEET()-3+18,4,1,"Entered Daily Stats")),"")</f>
        <v>0</v>
      </c>
      <c r="L22" s="12">
        <f t="shared" ca="1" si="3"/>
        <v>0</v>
      </c>
      <c r="M22" s="11"/>
      <c r="N22" s="110" cm="1">
        <f t="array" aca="1" ref="N22" ca="1">IFERROR(INDIRECT(ADDRESS(ROW()-1,_xlfn.SHEET()-3+25,4,1,"Entered Daily Stats")),"")</f>
        <v>0</v>
      </c>
      <c r="O22" s="13">
        <f t="shared" ca="1" si="1"/>
        <v>0</v>
      </c>
      <c r="P22" s="11"/>
      <c r="Q22" s="51" t="str">
        <f t="shared" ca="1" si="2"/>
        <v/>
      </c>
      <c r="R22" s="47"/>
      <c r="S22" s="39" cm="1">
        <f t="array" aca="1" ref="S22" ca="1">INDIRECT(ADDRESS(ROW()-1,_xlfn.SHEET()-3+39,4,1,"Entered Daily Stats"))</f>
        <v>0</v>
      </c>
      <c r="T22" s="47"/>
      <c r="U22" s="69"/>
      <c r="V22" s="8"/>
      <c r="W22" s="56"/>
      <c r="X22" s="80"/>
    </row>
    <row r="23" spans="1:25" s="48" customFormat="1" ht="21.6" customHeight="1" x14ac:dyDescent="0.3">
      <c r="A23" s="65"/>
      <c r="B23" s="8"/>
      <c r="C23" s="14" cm="1">
        <f t="array" aca="1" ref="C23" ca="1">INDIRECT(ADDRESS(ROW()-1,_xlfn.SHEET()-3+32,4,1,"Entered Daily Stats"))</f>
        <v>0</v>
      </c>
      <c r="D23" s="11"/>
      <c r="E23" s="10">
        <f>'Entered Daily Stats'!A22</f>
        <v>0</v>
      </c>
      <c r="F23" s="23"/>
      <c r="G23" s="13" cm="1">
        <f t="array" aca="1" ref="G23" ca="1">IFERROR(INDIRECT(ADDRESS(ROW()-1,_xlfn.SHEET()-3+4,4,1,"Entered Daily Stats")),"")</f>
        <v>0</v>
      </c>
      <c r="H23" s="11"/>
      <c r="I23" s="12" cm="1">
        <f t="array" aca="1" ref="I23" ca="1">IFERROR(INDIRECT(ADDRESS(ROW()-1,_xlfn.SHEET()-3+11,4,1,"Entered Daily Stats")),"")</f>
        <v>0</v>
      </c>
      <c r="J23" s="11"/>
      <c r="K23" s="107" cm="1">
        <f t="array" aca="1" ref="K23" ca="1">IFERROR(INDIRECT(ADDRESS(ROW()-1,_xlfn.SHEET()-3+18,4,1,"Entered Daily Stats")),"")</f>
        <v>0</v>
      </c>
      <c r="L23" s="12">
        <f t="shared" ca="1" si="3"/>
        <v>0</v>
      </c>
      <c r="M23" s="11"/>
      <c r="N23" s="110" cm="1">
        <f t="array" aca="1" ref="N23" ca="1">IFERROR(INDIRECT(ADDRESS(ROW()-1,_xlfn.SHEET()-3+25,4,1,"Entered Daily Stats")),"")</f>
        <v>0</v>
      </c>
      <c r="O23" s="13">
        <f t="shared" ca="1" si="1"/>
        <v>0</v>
      </c>
      <c r="P23" s="11"/>
      <c r="Q23" s="51" t="str">
        <f t="shared" ca="1" si="2"/>
        <v/>
      </c>
      <c r="R23" s="11"/>
      <c r="S23" s="39" cm="1">
        <f t="array" aca="1" ref="S23" ca="1">INDIRECT(ADDRESS(ROW()-1,_xlfn.SHEET()-3+39,4,1,"Entered Daily Stats"))</f>
        <v>0</v>
      </c>
      <c r="T23" s="11"/>
      <c r="U23" s="11"/>
      <c r="V23" s="47"/>
      <c r="W23" s="56"/>
      <c r="X23" s="81"/>
    </row>
    <row r="24" spans="1:25" s="48" customFormat="1" ht="21" customHeight="1" x14ac:dyDescent="0.3">
      <c r="A24" s="65"/>
      <c r="B24" s="8"/>
      <c r="C24" s="14" cm="1">
        <f t="array" aca="1" ref="C24" ca="1">INDIRECT(ADDRESS(ROW()-1,_xlfn.SHEET()-3+32,4,1,"Entered Daily Stats"))</f>
        <v>0</v>
      </c>
      <c r="D24" s="11"/>
      <c r="E24" s="10">
        <f>'Entered Daily Stats'!A23</f>
        <v>0</v>
      </c>
      <c r="F24" s="11"/>
      <c r="G24" s="13" cm="1">
        <f t="array" aca="1" ref="G24" ca="1">IFERROR(INDIRECT(ADDRESS(ROW()-1,_xlfn.SHEET()-3+4,4,1,"Entered Daily Stats")),"")</f>
        <v>0</v>
      </c>
      <c r="H24" s="16"/>
      <c r="I24" s="12" cm="1">
        <f t="array" aca="1" ref="I24" ca="1">IFERROR(INDIRECT(ADDRESS(ROW()-1,_xlfn.SHEET()-3+11,4,1,"Entered Daily Stats")),"")</f>
        <v>0</v>
      </c>
      <c r="J24" s="11"/>
      <c r="K24" s="107" cm="1">
        <f t="array" aca="1" ref="K24" ca="1">IFERROR(INDIRECT(ADDRESS(ROW()-1,_xlfn.SHEET()-3+18,4,1,"Entered Daily Stats")),"")</f>
        <v>0</v>
      </c>
      <c r="L24" s="12">
        <f t="shared" ca="1" si="3"/>
        <v>0</v>
      </c>
      <c r="M24" s="11"/>
      <c r="N24" s="110" cm="1">
        <f t="array" aca="1" ref="N24" ca="1">IFERROR(INDIRECT(ADDRESS(ROW()-1,_xlfn.SHEET()-3+25,4,1,"Entered Daily Stats")),"")</f>
        <v>0</v>
      </c>
      <c r="O24" s="13">
        <f t="shared" ca="1" si="1"/>
        <v>0</v>
      </c>
      <c r="P24" s="11"/>
      <c r="Q24" s="51" t="str">
        <f t="shared" ca="1" si="2"/>
        <v/>
      </c>
      <c r="R24" s="11"/>
      <c r="S24" s="39" cm="1">
        <f t="array" aca="1" ref="S24" ca="1">INDIRECT(ADDRESS(ROW()-1,_xlfn.SHEET()-3+39,4,1,"Entered Daily Stats"))</f>
        <v>0</v>
      </c>
      <c r="T24" s="11"/>
      <c r="U24" s="8"/>
      <c r="V24" s="8"/>
      <c r="W24" s="8"/>
      <c r="X24" s="64"/>
    </row>
    <row r="25" spans="1:25" s="48" customFormat="1" ht="21.6" customHeight="1" x14ac:dyDescent="0.3">
      <c r="A25" s="65"/>
      <c r="B25" s="8"/>
      <c r="C25" s="11"/>
      <c r="D25" s="11"/>
      <c r="E25" s="11"/>
      <c r="F25" s="11"/>
      <c r="G25" s="11"/>
      <c r="H25" s="11"/>
      <c r="I25" s="11"/>
      <c r="J25" s="11"/>
      <c r="K25" s="108"/>
      <c r="L25" s="11"/>
      <c r="M25" s="11"/>
      <c r="N25" s="108"/>
      <c r="O25" s="11"/>
      <c r="P25" s="11"/>
      <c r="Q25" s="11"/>
      <c r="R25" s="11"/>
      <c r="S25" s="11"/>
      <c r="T25" s="8"/>
      <c r="U25" s="8"/>
      <c r="V25" s="8"/>
      <c r="W25" s="8"/>
      <c r="X25" s="64"/>
    </row>
    <row r="26" spans="1:25" s="48" customFormat="1" ht="21.6" customHeight="1" x14ac:dyDescent="0.3">
      <c r="A26" s="65"/>
      <c r="B26" s="8"/>
      <c r="C26" s="106">
        <f ca="1">IFERROR(AVERAGEIF(C5:C24,"&gt;0"),0)</f>
        <v>0.93181818181818177</v>
      </c>
      <c r="D26" s="11"/>
      <c r="E26" s="123" t="s">
        <v>34</v>
      </c>
      <c r="F26" s="44"/>
      <c r="G26" s="13">
        <f ca="1">IFERROR(AVERAGEIF(G5:G24,"&gt;0"),"")</f>
        <v>0.19684343434343432</v>
      </c>
      <c r="H26" s="82"/>
      <c r="I26" s="30">
        <f ca="1">IFERROR(AVERAGEIF(I5:I24,"&gt;0"),"")</f>
        <v>4.3636363636363633</v>
      </c>
      <c r="J26" s="11"/>
      <c r="K26" s="109">
        <f ca="1">IFERROR(AVERAGEIF(K5:K24,"&gt;0"),0)</f>
        <v>29.636363636363637</v>
      </c>
      <c r="L26" s="12">
        <f ca="1">IFERROR(AVERAGEIF(L5:L24,"&gt;0"),"")</f>
        <v>48.098484848484844</v>
      </c>
      <c r="M26" s="11"/>
      <c r="N26" s="111">
        <f ca="1">IFERROR(AVERAGEIF(N5:N24,"&gt;0"),0)</f>
        <v>0.11464646464646466</v>
      </c>
      <c r="O26" s="13">
        <f ca="1">IFERROR(AVERAGEIF(O5:O24,"&gt;0"),"")</f>
        <v>0.17178030303030301</v>
      </c>
      <c r="P26" s="11"/>
      <c r="Q26" s="45">
        <f ca="1">IFERROR(AVERAGEIF(Q5:Q24,"&gt;0"),"")</f>
        <v>0.67035822784847288</v>
      </c>
      <c r="R26" s="17"/>
      <c r="S26" s="46">
        <f ca="1">IFERROR(AVERAGEIF(S5:S24,"&gt;0"),0)</f>
        <v>1</v>
      </c>
      <c r="T26" s="83"/>
      <c r="U26" s="8"/>
      <c r="V26" s="8"/>
      <c r="W26" s="8"/>
      <c r="X26" s="64"/>
    </row>
    <row r="27" spans="1:25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1:25" ht="14.4" customHeight="1" x14ac:dyDescent="0.3">
      <c r="A28" s="11"/>
      <c r="E28" s="6"/>
      <c r="L28" s="31"/>
    </row>
    <row r="29" spans="1:25" ht="14.4" customHeight="1" x14ac:dyDescent="0.3">
      <c r="H29" s="166"/>
      <c r="I29" s="166"/>
      <c r="J29" s="48"/>
      <c r="K29" s="166"/>
      <c r="L29" s="166"/>
      <c r="M29" s="48"/>
      <c r="N29" s="4"/>
    </row>
    <row r="30" spans="1:25" ht="14.4" customHeight="1" x14ac:dyDescent="0.3">
      <c r="A30" s="160" t="str">
        <f>'Entered Daily Stats'!A30</f>
        <v>Team Lead 2</v>
      </c>
      <c r="B30" s="161"/>
      <c r="C30" s="161"/>
      <c r="D30" s="161"/>
      <c r="E30" s="161"/>
      <c r="F30" s="53"/>
      <c r="G30" s="158">
        <v>44130</v>
      </c>
      <c r="H30" s="158"/>
      <c r="I30" s="158"/>
      <c r="J30" s="158"/>
      <c r="K30" s="158"/>
      <c r="L30" s="158"/>
      <c r="M30" s="158"/>
      <c r="N30" s="158"/>
      <c r="O30" s="158"/>
      <c r="P30" s="53"/>
      <c r="Q30" s="53"/>
      <c r="R30" s="53"/>
      <c r="S30" s="53"/>
      <c r="T30" s="53"/>
      <c r="U30" s="53"/>
      <c r="V30" s="53"/>
      <c r="W30" s="53"/>
      <c r="X30" s="63"/>
    </row>
    <row r="31" spans="1:25" ht="14.4" customHeight="1" x14ac:dyDescent="0.3">
      <c r="A31" s="162"/>
      <c r="B31" s="163"/>
      <c r="C31" s="163"/>
      <c r="D31" s="163"/>
      <c r="E31" s="163"/>
      <c r="F31" s="8"/>
      <c r="G31" s="159"/>
      <c r="H31" s="159"/>
      <c r="I31" s="159"/>
      <c r="J31" s="159"/>
      <c r="K31" s="159"/>
      <c r="L31" s="159"/>
      <c r="M31" s="159"/>
      <c r="N31" s="159"/>
      <c r="O31" s="159"/>
      <c r="P31" s="8"/>
      <c r="Q31" s="8"/>
      <c r="R31" s="8"/>
      <c r="S31" s="8"/>
      <c r="T31" s="8"/>
      <c r="U31" s="8"/>
      <c r="V31" s="8"/>
      <c r="W31" s="8"/>
      <c r="X31" s="64"/>
    </row>
    <row r="32" spans="1:25" ht="21" customHeight="1" x14ac:dyDescent="0.3">
      <c r="A32" s="164"/>
      <c r="B32" s="165"/>
      <c r="C32" s="165"/>
      <c r="D32" s="165"/>
      <c r="E32" s="165"/>
      <c r="F32" s="8"/>
      <c r="G32" s="124" t="s">
        <v>18</v>
      </c>
      <c r="H32" s="123"/>
      <c r="I32" s="124" t="s">
        <v>19</v>
      </c>
      <c r="J32" s="8"/>
      <c r="K32" s="140" t="s">
        <v>20</v>
      </c>
      <c r="L32" s="140"/>
      <c r="M32" s="8"/>
      <c r="N32" s="126" t="s">
        <v>21</v>
      </c>
      <c r="O32" s="126"/>
      <c r="P32" s="8"/>
      <c r="Q32" s="8"/>
      <c r="R32" s="8"/>
      <c r="S32" s="8"/>
      <c r="T32" s="8"/>
      <c r="U32" s="8"/>
      <c r="V32" s="8"/>
      <c r="W32" s="8"/>
      <c r="X32" s="64"/>
    </row>
    <row r="33" spans="1:24" ht="45.6" x14ac:dyDescent="0.3">
      <c r="A33" s="65"/>
      <c r="B33" s="8"/>
      <c r="C33" s="67" t="s">
        <v>37</v>
      </c>
      <c r="D33" s="8"/>
      <c r="E33" s="67" t="s">
        <v>24</v>
      </c>
      <c r="F33" s="68"/>
      <c r="G33" s="56"/>
      <c r="H33" s="56"/>
      <c r="I33" s="56"/>
      <c r="J33" s="8"/>
      <c r="K33" s="56"/>
      <c r="L33" s="69" t="s">
        <v>38</v>
      </c>
      <c r="M33" s="69"/>
      <c r="N33" s="56"/>
      <c r="O33" s="69" t="s">
        <v>39</v>
      </c>
      <c r="P33" s="8"/>
      <c r="Q33" s="9" t="s">
        <v>40</v>
      </c>
      <c r="R33" s="8"/>
      <c r="S33" s="66" t="s">
        <v>41</v>
      </c>
      <c r="T33" s="8"/>
      <c r="U33" s="138" t="s">
        <v>30</v>
      </c>
      <c r="V33" s="138"/>
      <c r="W33" s="138"/>
      <c r="X33" s="70"/>
    </row>
    <row r="34" spans="1:24" ht="18" x14ac:dyDescent="0.3">
      <c r="A34" s="65"/>
      <c r="B34" s="8"/>
      <c r="C34" s="14" cm="1">
        <f t="array" aca="1" ref="C34" ca="1">INDIRECT(ADDRESS(ROW()-1,_xlfn.SHEET()-3+32,4,1,"Entered Daily Stats"))</f>
        <v>1</v>
      </c>
      <c r="D34" s="11"/>
      <c r="E34" s="10" t="str">
        <f>'Entered Daily Stats'!A33</f>
        <v>Enrollment Counclor 1</v>
      </c>
      <c r="F34" s="11"/>
      <c r="G34" s="13" cm="1">
        <f t="array" aca="1" ref="G34" ca="1">IFERROR(INDIRECT(ADDRESS(ROW()-1,_xlfn.SHEET()-3+4,4,1,"Entered Daily Stats")),"")</f>
        <v>0.20972222222222223</v>
      </c>
      <c r="H34" s="11"/>
      <c r="I34" s="12" cm="1">
        <f t="array" aca="1" ref="I34" ca="1">IFERROR(INDIRECT(ADDRESS(ROW()-1,_xlfn.SHEET()-3+11,4,1,"Entered Daily Stats")),"")</f>
        <v>7</v>
      </c>
      <c r="J34" s="11"/>
      <c r="K34" s="107" cm="1">
        <f t="array" aca="1" ref="K34" ca="1">IFERROR(INDIRECT(ADDRESS(ROW()-1,_xlfn.SHEET()-3+18,4,1,"Entered Daily Stats")),"")</f>
        <v>40</v>
      </c>
      <c r="L34" s="12">
        <f ca="1">IFERROR(IF(K34=N34,0,MIN(MAX((-10*N34*24)+80,30),65))*C34,0)</f>
        <v>54.333333333333336</v>
      </c>
      <c r="M34" s="11"/>
      <c r="N34" s="110" cm="1">
        <f t="array" aca="1" ref="N34" ca="1">IFERROR(INDIRECT(ADDRESS(ROW()-1,_xlfn.SHEET()-3+25,4,1,"Entered Daily Stats")),"")</f>
        <v>0.10694444444444444</v>
      </c>
      <c r="O34" s="13">
        <f ca="1">IFERROR(IF(N34=K34,0,MIN(MAX(8-(K34/10),1.5),5)/24)*C34,0)</f>
        <v>0.16666666666666666</v>
      </c>
      <c r="P34" s="11"/>
      <c r="Q34" s="51">
        <f ca="1">IF(OR(L34=O34,K34=N34),"",((N34/O34)+(K34/L34))/2)</f>
        <v>0.68893149284253585</v>
      </c>
      <c r="R34" s="11"/>
      <c r="S34" s="39" cm="1">
        <f t="array" aca="1" ref="S34" ca="1">INDIRECT(ADDRESS(ROW()-1,_xlfn.SHEET()-3+39,4,1,"Entered Daily Stats"))</f>
        <v>0</v>
      </c>
      <c r="T34" s="11"/>
      <c r="U34" s="15"/>
      <c r="V34" s="11" t="s">
        <v>31</v>
      </c>
      <c r="W34" s="14">
        <v>1.3</v>
      </c>
      <c r="X34" s="70"/>
    </row>
    <row r="35" spans="1:24" ht="18" x14ac:dyDescent="0.3">
      <c r="A35" s="65"/>
      <c r="B35" s="8"/>
      <c r="C35" s="14" cm="1">
        <f t="array" aca="1" ref="C35" ca="1">INDIRECT(ADDRESS(ROW()-1,_xlfn.SHEET()-3+32,4,1,"Entered Daily Stats"))</f>
        <v>0</v>
      </c>
      <c r="D35" s="11"/>
      <c r="E35" s="10" t="str">
        <f>'Entered Daily Stats'!A34</f>
        <v>Enrollment Counclor 2</v>
      </c>
      <c r="F35" s="11"/>
      <c r="G35" s="13" cm="1">
        <f t="array" aca="1" ref="G35" ca="1">IFERROR(INDIRECT(ADDRESS(ROW()-1,_xlfn.SHEET()-3+4,4,1,"Entered Daily Stats")),"")</f>
        <v>0</v>
      </c>
      <c r="H35" s="16"/>
      <c r="I35" s="12" cm="1">
        <f t="array" aca="1" ref="I35" ca="1">IFERROR(INDIRECT(ADDRESS(ROW()-1,_xlfn.SHEET()-3+11,4,1,"Entered Daily Stats")),"")</f>
        <v>0</v>
      </c>
      <c r="J35" s="11"/>
      <c r="K35" s="107" cm="1">
        <f t="array" aca="1" ref="K35" ca="1">IFERROR(INDIRECT(ADDRESS(ROW()-1,_xlfn.SHEET()-3+18,4,1,"Entered Daily Stats")),"")</f>
        <v>0</v>
      </c>
      <c r="L35" s="12">
        <f t="shared" ref="L35" ca="1" si="6">IFERROR(IF(K35=N35,0,MIN(MAX((-10*N35*24)+80,30),65))*C35,0)</f>
        <v>0</v>
      </c>
      <c r="M35" s="11"/>
      <c r="N35" s="110" cm="1">
        <f t="array" aca="1" ref="N35" ca="1">IFERROR(INDIRECT(ADDRESS(ROW()-1,_xlfn.SHEET()-3+25,4,1,"Entered Daily Stats")),"")</f>
        <v>0</v>
      </c>
      <c r="O35" s="13">
        <f t="shared" ref="O35:O53" ca="1" si="7">IFERROR(IF(N35=K35,0,MIN(MAX(8-(K35/10),1.5),5)/24)*C35,0)</f>
        <v>0</v>
      </c>
      <c r="P35" s="11"/>
      <c r="Q35" s="51" t="str">
        <f t="shared" ref="Q35:Q53" ca="1" si="8">IF(OR(L35=O35,K35=N35),"",((N35/O35)+(K35/L35))/2)</f>
        <v/>
      </c>
      <c r="R35" s="11"/>
      <c r="S35" s="39" cm="1">
        <f t="array" aca="1" ref="S35" ca="1">INDIRECT(ADDRESS(ROW()-1,_xlfn.SHEET()-3+39,4,1,"Entered Daily Stats"))</f>
        <v>0</v>
      </c>
      <c r="T35" s="11"/>
      <c r="U35" s="100"/>
      <c r="V35" s="11" t="s">
        <v>32</v>
      </c>
      <c r="W35" s="45">
        <v>1</v>
      </c>
      <c r="X35" s="70"/>
    </row>
    <row r="36" spans="1:24" ht="18" x14ac:dyDescent="0.3">
      <c r="A36" s="65"/>
      <c r="B36" s="8"/>
      <c r="C36" s="14" cm="1">
        <f t="array" aca="1" ref="C36" ca="1">INDIRECT(ADDRESS(ROW()-1,_xlfn.SHEET()-3+32,4,1,"Entered Daily Stats"))</f>
        <v>1</v>
      </c>
      <c r="D36" s="11"/>
      <c r="E36" s="10" t="str">
        <f>'Entered Daily Stats'!A35</f>
        <v>Enrollment Counclor 3</v>
      </c>
      <c r="F36" s="11"/>
      <c r="G36" s="13" cm="1">
        <f t="array" aca="1" ref="G36" ca="1">IFERROR(INDIRECT(ADDRESS(ROW()-1,_xlfn.SHEET()-3+4,4,1,"Entered Daily Stats")),"")</f>
        <v>0.18194444444444444</v>
      </c>
      <c r="H36" s="16"/>
      <c r="I36" s="12" cm="1">
        <f t="array" aca="1" ref="I36" ca="1">IFERROR(INDIRECT(ADDRESS(ROW()-1,_xlfn.SHEET()-3+11,4,1,"Entered Daily Stats")),"")</f>
        <v>6</v>
      </c>
      <c r="J36" s="11"/>
      <c r="K36" s="107" cm="1">
        <f t="array" aca="1" ref="K36" ca="1">IFERROR(INDIRECT(ADDRESS(ROW()-1,_xlfn.SHEET()-3+18,4,1,"Entered Daily Stats")),"")</f>
        <v>36</v>
      </c>
      <c r="L36" s="12">
        <f ca="1">IFERROR(IF(K36=N36,0,MIN(MAX((-10*N36*24)+80,30),65))*C36,0)</f>
        <v>48.5</v>
      </c>
      <c r="M36" s="11"/>
      <c r="N36" s="110" cm="1">
        <f t="array" aca="1" ref="N36" ca="1">IFERROR(INDIRECT(ADDRESS(ROW()-1,_xlfn.SHEET()-3+25,4,1,"Entered Daily Stats")),"")</f>
        <v>0.13125000000000001</v>
      </c>
      <c r="O36" s="13">
        <f t="shared" ca="1" si="7"/>
        <v>0.18333333333333335</v>
      </c>
      <c r="P36" s="11"/>
      <c r="Q36" s="51">
        <f t="shared" ca="1" si="8"/>
        <v>0.72908856607310213</v>
      </c>
      <c r="R36" s="11"/>
      <c r="S36" s="39" cm="1">
        <f t="array" aca="1" ref="S36" ca="1">INDIRECT(ADDRESS(ROW()-1,_xlfn.SHEET()-3+39,4,1,"Entered Daily Stats"))</f>
        <v>2</v>
      </c>
      <c r="T36" s="11"/>
      <c r="U36" s="18"/>
      <c r="V36" s="11" t="s">
        <v>33</v>
      </c>
      <c r="W36" s="45">
        <v>1</v>
      </c>
      <c r="X36" s="70"/>
    </row>
    <row r="37" spans="1:24" ht="18" x14ac:dyDescent="0.3">
      <c r="A37" s="65"/>
      <c r="B37" s="8"/>
      <c r="C37" s="14" cm="1">
        <f t="array" aca="1" ref="C37" ca="1">INDIRECT(ADDRESS(ROW()-1,_xlfn.SHEET()-3+32,4,1,"Entered Daily Stats"))</f>
        <v>1</v>
      </c>
      <c r="D37" s="11"/>
      <c r="E37" s="10" t="str">
        <f>'Entered Daily Stats'!A36</f>
        <v>Enrollment Counclor 4</v>
      </c>
      <c r="F37" s="11"/>
      <c r="G37" s="13" cm="1">
        <f t="array" aca="1" ref="G37" ca="1">IFERROR(INDIRECT(ADDRESS(ROW()-1,_xlfn.SHEET()-3+4,4,1,"Entered Daily Stats")),"")</f>
        <v>0.28194444444444444</v>
      </c>
      <c r="H37" s="16"/>
      <c r="I37" s="12" cm="1">
        <f t="array" aca="1" ref="I37" ca="1">IFERROR(INDIRECT(ADDRESS(ROW()-1,_xlfn.SHEET()-3+11,4,1,"Entered Daily Stats")),"")</f>
        <v>12</v>
      </c>
      <c r="J37" s="11"/>
      <c r="K37" s="107" cm="1">
        <f t="array" aca="1" ref="K37" ca="1">IFERROR(INDIRECT(ADDRESS(ROW()-1,_xlfn.SHEET()-3+18,4,1,"Entered Daily Stats")),"")</f>
        <v>39</v>
      </c>
      <c r="L37" s="12">
        <f t="shared" ref="L37:L53" ca="1" si="9">IFERROR(IF(K37=N37,0,MIN(MAX((-10*N37*24)+80,30),65))*C37,0)</f>
        <v>35.833333333333329</v>
      </c>
      <c r="M37" s="11"/>
      <c r="N37" s="110" cm="1">
        <f t="array" aca="1" ref="N37" ca="1">IFERROR(INDIRECT(ADDRESS(ROW()-1,_xlfn.SHEET()-3+25,4,1,"Entered Daily Stats")),"")</f>
        <v>0.18402777777777779</v>
      </c>
      <c r="O37" s="13">
        <f t="shared" ca="1" si="7"/>
        <v>0.17083333333333331</v>
      </c>
      <c r="P37" s="11"/>
      <c r="Q37" s="51">
        <f t="shared" ca="1" si="8"/>
        <v>1.0828039326904899</v>
      </c>
      <c r="R37" s="11"/>
      <c r="S37" s="39" cm="1">
        <f t="array" aca="1" ref="S37" ca="1">INDIRECT(ADDRESS(ROW()-1,_xlfn.SHEET()-3+39,4,1,"Entered Daily Stats"))</f>
        <v>2</v>
      </c>
      <c r="T37" s="11"/>
      <c r="U37" s="19"/>
      <c r="V37" s="11" t="s">
        <v>33</v>
      </c>
      <c r="W37" s="14">
        <v>0.7</v>
      </c>
      <c r="X37" s="70"/>
    </row>
    <row r="38" spans="1:24" ht="18" x14ac:dyDescent="0.3">
      <c r="A38" s="65"/>
      <c r="B38" s="8"/>
      <c r="C38" s="14" cm="1">
        <f t="array" aca="1" ref="C38" ca="1">INDIRECT(ADDRESS(ROW()-1,_xlfn.SHEET()-3+32,4,1,"Entered Daily Stats"))</f>
        <v>0</v>
      </c>
      <c r="D38" s="11"/>
      <c r="E38" s="10" t="str">
        <f>'Entered Daily Stats'!A37</f>
        <v>Enrollment Counclor 5</v>
      </c>
      <c r="F38" s="11"/>
      <c r="G38" s="13" cm="1">
        <f t="array" aca="1" ref="G38" ca="1">IFERROR(INDIRECT(ADDRESS(ROW()-1,_xlfn.SHEET()-3+4,4,1,"Entered Daily Stats")),"")</f>
        <v>0</v>
      </c>
      <c r="H38" s="16"/>
      <c r="I38" s="12" cm="1">
        <f t="array" aca="1" ref="I38" ca="1">IFERROR(INDIRECT(ADDRESS(ROW()-1,_xlfn.SHEET()-3+11,4,1,"Entered Daily Stats")),"")</f>
        <v>0</v>
      </c>
      <c r="J38" s="11"/>
      <c r="K38" s="107" cm="1">
        <f t="array" aca="1" ref="K38" ca="1">IFERROR(INDIRECT(ADDRESS(ROW()-1,_xlfn.SHEET()-3+18,4,1,"Entered Daily Stats")),"")</f>
        <v>0</v>
      </c>
      <c r="L38" s="12">
        <f t="shared" ca="1" si="9"/>
        <v>0</v>
      </c>
      <c r="M38" s="11"/>
      <c r="N38" s="110" cm="1">
        <f t="array" aca="1" ref="N38" ca="1">IFERROR(INDIRECT(ADDRESS(ROW()-1,_xlfn.SHEET()-3+25,4,1,"Entered Daily Stats")),"")</f>
        <v>0</v>
      </c>
      <c r="O38" s="13">
        <f t="shared" ca="1" si="7"/>
        <v>0</v>
      </c>
      <c r="P38" s="11"/>
      <c r="Q38" s="51" t="str">
        <f t="shared" ca="1" si="8"/>
        <v/>
      </c>
      <c r="R38" s="11"/>
      <c r="S38" s="39" cm="1">
        <f t="array" aca="1" ref="S38" ca="1">INDIRECT(ADDRESS(ROW()-1,_xlfn.SHEET()-3+39,4,1,"Entered Daily Stats"))</f>
        <v>0</v>
      </c>
      <c r="T38" s="11"/>
      <c r="U38" s="20"/>
      <c r="V38" s="11" t="s">
        <v>33</v>
      </c>
      <c r="W38" s="14">
        <v>0.5</v>
      </c>
      <c r="X38" s="70"/>
    </row>
    <row r="39" spans="1:24" ht="18" x14ac:dyDescent="0.3">
      <c r="A39" s="65"/>
      <c r="B39" s="8"/>
      <c r="C39" s="14" cm="1">
        <f t="array" aca="1" ref="C39" ca="1">INDIRECT(ADDRESS(ROW()-1,_xlfn.SHEET()-3+32,4,1,"Entered Daily Stats"))</f>
        <v>1</v>
      </c>
      <c r="D39" s="11"/>
      <c r="E39" s="10" t="str">
        <f>'Entered Daily Stats'!A38</f>
        <v>Enrollment Counclor 6</v>
      </c>
      <c r="F39" s="11"/>
      <c r="G39" s="13" cm="1">
        <f t="array" aca="1" ref="G39" ca="1">IFERROR(INDIRECT(ADDRESS(ROW()-1,_xlfn.SHEET()-3+4,4,1,"Entered Daily Stats")),"")</f>
        <v>0.20069444444444443</v>
      </c>
      <c r="H39" s="16"/>
      <c r="I39" s="12" cm="1">
        <f t="array" aca="1" ref="I39" ca="1">IFERROR(INDIRECT(ADDRESS(ROW()-1,_xlfn.SHEET()-3+11,4,1,"Entered Daily Stats")),"")</f>
        <v>8</v>
      </c>
      <c r="J39" s="11"/>
      <c r="K39" s="107" cm="1">
        <f t="array" aca="1" ref="K39" ca="1">IFERROR(INDIRECT(ADDRESS(ROW()-1,_xlfn.SHEET()-3+18,4,1,"Entered Daily Stats")),"")</f>
        <v>36</v>
      </c>
      <c r="L39" s="12">
        <f t="shared" ca="1" si="9"/>
        <v>47.833333333333336</v>
      </c>
      <c r="M39" s="11"/>
      <c r="N39" s="110" cm="1">
        <f t="array" aca="1" ref="N39" ca="1">IFERROR(INDIRECT(ADDRESS(ROW()-1,_xlfn.SHEET()-3+25,4,1,"Entered Daily Stats")),"")</f>
        <v>0.13402777777777777</v>
      </c>
      <c r="O39" s="13">
        <f t="shared" ca="1" si="7"/>
        <v>0.18333333333333335</v>
      </c>
      <c r="P39" s="11"/>
      <c r="Q39" s="51">
        <f t="shared" ca="1" si="8"/>
        <v>0.74183692323936223</v>
      </c>
      <c r="R39" s="11"/>
      <c r="S39" s="39" cm="1">
        <f t="array" aca="1" ref="S39" ca="1">INDIRECT(ADDRESS(ROW()-1,_xlfn.SHEET()-3+39,4,1,"Entered Daily Stats"))</f>
        <v>0</v>
      </c>
      <c r="T39" s="11"/>
      <c r="U39" s="21"/>
      <c r="V39" s="11" t="s">
        <v>33</v>
      </c>
      <c r="W39" s="14">
        <v>0.3</v>
      </c>
      <c r="X39" s="70"/>
    </row>
    <row r="40" spans="1:24" ht="18" customHeight="1" x14ac:dyDescent="0.3">
      <c r="A40" s="65"/>
      <c r="B40" s="8"/>
      <c r="C40" s="14" cm="1">
        <f t="array" aca="1" ref="C40" ca="1">INDIRECT(ADDRESS(ROW()-1,_xlfn.SHEET()-3+32,4,1,"Entered Daily Stats"))</f>
        <v>1</v>
      </c>
      <c r="D40" s="11"/>
      <c r="E40" s="10" t="str">
        <f>'Entered Daily Stats'!A39</f>
        <v>Enrollment Counclor 7</v>
      </c>
      <c r="F40" s="11"/>
      <c r="G40" s="13" cm="1">
        <f t="array" aca="1" ref="G40" ca="1">IFERROR(INDIRECT(ADDRESS(ROW()-1,_xlfn.SHEET()-3+4,4,1,"Entered Daily Stats")),"")</f>
        <v>0.2722222222222222</v>
      </c>
      <c r="H40" s="16"/>
      <c r="I40" s="12" cm="1">
        <f t="array" aca="1" ref="I40" ca="1">IFERROR(INDIRECT(ADDRESS(ROW()-1,_xlfn.SHEET()-3+11,4,1,"Entered Daily Stats")),"")</f>
        <v>5</v>
      </c>
      <c r="J40" s="11"/>
      <c r="K40" s="107" cm="1">
        <f t="array" aca="1" ref="K40" ca="1">IFERROR(INDIRECT(ADDRESS(ROW()-1,_xlfn.SHEET()-3+18,4,1,"Entered Daily Stats")),"")</f>
        <v>46</v>
      </c>
      <c r="L40" s="12">
        <f t="shared" ca="1" si="9"/>
        <v>45.166666666666664</v>
      </c>
      <c r="M40" s="11"/>
      <c r="N40" s="110" cm="1">
        <f t="array" aca="1" ref="N40" ca="1">IFERROR(INDIRECT(ADDRESS(ROW()-1,_xlfn.SHEET()-3+25,4,1,"Entered Daily Stats")),"")</f>
        <v>0.1451388888888889</v>
      </c>
      <c r="O40" s="13">
        <f t="shared" ca="1" si="7"/>
        <v>0.14166666666666669</v>
      </c>
      <c r="P40" s="11"/>
      <c r="Q40" s="51">
        <f t="shared" ca="1" si="8"/>
        <v>1.0214799942117068</v>
      </c>
      <c r="R40" s="11"/>
      <c r="S40" s="39" cm="1">
        <f t="array" aca="1" ref="S40" ca="1">INDIRECT(ADDRESS(ROW()-1,_xlfn.SHEET()-3+39,4,1,"Entered Daily Stats"))</f>
        <v>0</v>
      </c>
      <c r="T40" s="11"/>
      <c r="U40" s="8"/>
      <c r="V40" s="8"/>
      <c r="W40" s="8"/>
      <c r="X40" s="70"/>
    </row>
    <row r="41" spans="1:24" ht="18" customHeight="1" x14ac:dyDescent="0.3">
      <c r="A41" s="65"/>
      <c r="B41" s="8"/>
      <c r="C41" s="14" cm="1">
        <f t="array" aca="1" ref="C41" ca="1">INDIRECT(ADDRESS(ROW()-1,_xlfn.SHEET()-3+32,4,1,"Entered Daily Stats"))</f>
        <v>1</v>
      </c>
      <c r="D41" s="11"/>
      <c r="E41" s="10" t="str">
        <f>'Entered Daily Stats'!A40</f>
        <v>Enrollment Counclor 8</v>
      </c>
      <c r="F41" s="11"/>
      <c r="G41" s="13" cm="1">
        <f t="array" aca="1" ref="G41" ca="1">IFERROR(INDIRECT(ADDRESS(ROW()-1,_xlfn.SHEET()-3+4,4,1,"Entered Daily Stats")),"")</f>
        <v>0.26944444444444443</v>
      </c>
      <c r="H41" s="16"/>
      <c r="I41" s="12" cm="1">
        <f t="array" aca="1" ref="I41" ca="1">IFERROR(INDIRECT(ADDRESS(ROW()-1,_xlfn.SHEET()-3+11,4,1,"Entered Daily Stats")),"")</f>
        <v>17</v>
      </c>
      <c r="J41" s="11"/>
      <c r="K41" s="107" cm="1">
        <f t="array" aca="1" ref="K41" ca="1">IFERROR(INDIRECT(ADDRESS(ROW()-1,_xlfn.SHEET()-3+18,4,1,"Entered Daily Stats")),"")</f>
        <v>46</v>
      </c>
      <c r="L41" s="12">
        <f t="shared" ca="1" si="9"/>
        <v>52</v>
      </c>
      <c r="M41" s="11"/>
      <c r="N41" s="110" cm="1">
        <f t="array" aca="1" ref="N41" ca="1">IFERROR(INDIRECT(ADDRESS(ROW()-1,_xlfn.SHEET()-3+25,4,1,"Entered Daily Stats")),"")</f>
        <v>0.11666666666666665</v>
      </c>
      <c r="O41" s="13">
        <f t="shared" ca="1" si="7"/>
        <v>0.14166666666666669</v>
      </c>
      <c r="P41" s="11"/>
      <c r="Q41" s="51">
        <f t="shared" ca="1" si="8"/>
        <v>0.8540723981900451</v>
      </c>
      <c r="R41" s="11"/>
      <c r="S41" s="39" cm="1">
        <f t="array" aca="1" ref="S41" ca="1">INDIRECT(ADDRESS(ROW()-1,_xlfn.SHEET()-3+39,4,1,"Entered Daily Stats"))</f>
        <v>1</v>
      </c>
      <c r="T41" s="11"/>
      <c r="U41" s="140" t="s">
        <v>42</v>
      </c>
      <c r="V41" s="140"/>
      <c r="W41" s="140"/>
      <c r="X41" s="70"/>
    </row>
    <row r="42" spans="1:24" ht="18" customHeight="1" x14ac:dyDescent="0.3">
      <c r="A42" s="65"/>
      <c r="B42" s="8"/>
      <c r="C42" s="14" cm="1">
        <f t="array" aca="1" ref="C42" ca="1">INDIRECT(ADDRESS(ROW()-1,_xlfn.SHEET()-3+32,4,1,"Entered Daily Stats"))</f>
        <v>1</v>
      </c>
      <c r="D42" s="11"/>
      <c r="E42" s="10" t="str">
        <f>'Entered Daily Stats'!A41</f>
        <v>Enrollment Counclor 9</v>
      </c>
      <c r="F42" s="11"/>
      <c r="G42" s="13" cm="1">
        <f t="array" aca="1" ref="G42" ca="1">IFERROR(INDIRECT(ADDRESS(ROW()-1,_xlfn.SHEET()-3+4,4,1,"Entered Daily Stats")),"")</f>
        <v>0.21388888888888891</v>
      </c>
      <c r="H42" s="16"/>
      <c r="I42" s="12" cm="1">
        <f t="array" aca="1" ref="I42" ca="1">IFERROR(INDIRECT(ADDRESS(ROW()-1,_xlfn.SHEET()-3+11,4,1,"Entered Daily Stats")),"")</f>
        <v>14</v>
      </c>
      <c r="J42" s="11"/>
      <c r="K42" s="107" cm="1">
        <f t="array" aca="1" ref="K42" ca="1">IFERROR(INDIRECT(ADDRESS(ROW()-1,_xlfn.SHEET()-3+18,4,1,"Entered Daily Stats")),"")</f>
        <v>40</v>
      </c>
      <c r="L42" s="12">
        <f t="shared" ca="1" si="9"/>
        <v>54</v>
      </c>
      <c r="M42" s="11"/>
      <c r="N42" s="110" cm="1">
        <f t="array" aca="1" ref="N42" ca="1">IFERROR(INDIRECT(ADDRESS(ROW()-1,_xlfn.SHEET()-3+25,4,1,"Entered Daily Stats")),"")</f>
        <v>0.10833333333333334</v>
      </c>
      <c r="O42" s="13">
        <f t="shared" ca="1" si="7"/>
        <v>0.16666666666666666</v>
      </c>
      <c r="P42" s="11"/>
      <c r="Q42" s="51">
        <f t="shared" ca="1" si="8"/>
        <v>0.69537037037037042</v>
      </c>
      <c r="R42" s="11"/>
      <c r="S42" s="39" cm="1">
        <f t="array" aca="1" ref="S42" ca="1">INDIRECT(ADDRESS(ROW()-1,_xlfn.SHEET()-3+39,4,1,"Entered Daily Stats"))</f>
        <v>0</v>
      </c>
      <c r="T42" s="11"/>
      <c r="U42" s="152">
        <f ca="1">IF(SUM(S34:S53)=0,"",SUM(S34:S53))</f>
        <v>6</v>
      </c>
      <c r="V42" s="153"/>
      <c r="W42" s="154"/>
      <c r="X42" s="70"/>
    </row>
    <row r="43" spans="1:24" ht="18" customHeight="1" x14ac:dyDescent="0.3">
      <c r="A43" s="65"/>
      <c r="B43" s="8"/>
      <c r="C43" s="14" cm="1">
        <f t="array" aca="1" ref="C43" ca="1">INDIRECT(ADDRESS(ROW()-1,_xlfn.SHEET()-3+32,4,1,"Entered Daily Stats"))</f>
        <v>1</v>
      </c>
      <c r="D43" s="11"/>
      <c r="E43" s="10" t="str">
        <f>'Entered Daily Stats'!A42</f>
        <v>Enrollment Counclor 10</v>
      </c>
      <c r="F43" s="11"/>
      <c r="G43" s="13" cm="1">
        <f t="array" aca="1" ref="G43" ca="1">IFERROR(INDIRECT(ADDRESS(ROW()-1,_xlfn.SHEET()-3+4,4,1,"Entered Daily Stats")),"")</f>
        <v>0.20555555555555557</v>
      </c>
      <c r="H43" s="16"/>
      <c r="I43" s="12" cm="1">
        <f t="array" aca="1" ref="I43" ca="1">IFERROR(INDIRECT(ADDRESS(ROW()-1,_xlfn.SHEET()-3+11,4,1,"Entered Daily Stats")),"")</f>
        <v>5</v>
      </c>
      <c r="J43" s="11"/>
      <c r="K43" s="107" cm="1">
        <f t="array" aca="1" ref="K43" ca="1">IFERROR(INDIRECT(ADDRESS(ROW()-1,_xlfn.SHEET()-3+18,4,1,"Entered Daily Stats")),"")</f>
        <v>42</v>
      </c>
      <c r="L43" s="12">
        <f t="shared" ca="1" si="9"/>
        <v>37.166666666666664</v>
      </c>
      <c r="M43" s="11"/>
      <c r="N43" s="110" cm="1">
        <f t="array" aca="1" ref="N43" ca="1">IFERROR(INDIRECT(ADDRESS(ROW()-1,_xlfn.SHEET()-3+25,4,1,"Entered Daily Stats")),"")</f>
        <v>0.17847222222222223</v>
      </c>
      <c r="O43" s="13">
        <f t="shared" ca="1" si="7"/>
        <v>0.15833333333333333</v>
      </c>
      <c r="P43" s="11"/>
      <c r="Q43" s="51">
        <f t="shared" ca="1" si="8"/>
        <v>1.128618912752734</v>
      </c>
      <c r="R43" s="11"/>
      <c r="S43" s="39" cm="1">
        <f t="array" aca="1" ref="S43" ca="1">INDIRECT(ADDRESS(ROW()-1,_xlfn.SHEET()-3+39,4,1,"Entered Daily Stats"))</f>
        <v>0</v>
      </c>
      <c r="T43" s="11"/>
      <c r="U43" s="155"/>
      <c r="V43" s="156"/>
      <c r="W43" s="157"/>
      <c r="X43" s="70"/>
    </row>
    <row r="44" spans="1:24" ht="18" x14ac:dyDescent="0.3">
      <c r="A44" s="65"/>
      <c r="B44" s="8"/>
      <c r="C44" s="14" cm="1">
        <f t="array" aca="1" ref="C44" ca="1">INDIRECT(ADDRESS(ROW()-1,_xlfn.SHEET()-3+32,4,1,"Entered Daily Stats"))</f>
        <v>0</v>
      </c>
      <c r="D44" s="11"/>
      <c r="E44" s="10" t="str">
        <f>'Entered Daily Stats'!A43</f>
        <v>Enrollment Counclor 11</v>
      </c>
      <c r="F44" s="11"/>
      <c r="G44" s="13" cm="1">
        <f t="array" aca="1" ref="G44" ca="1">IFERROR(INDIRECT(ADDRESS(ROW()-1,_xlfn.SHEET()-3+4,4,1,"Entered Daily Stats")),"")</f>
        <v>0</v>
      </c>
      <c r="H44" s="16"/>
      <c r="I44" s="12" cm="1">
        <f t="array" aca="1" ref="I44" ca="1">IFERROR(INDIRECT(ADDRESS(ROW()-1,_xlfn.SHEET()-3+11,4,1,"Entered Daily Stats")),"")</f>
        <v>0</v>
      </c>
      <c r="J44" s="11"/>
      <c r="K44" s="107" cm="1">
        <f t="array" aca="1" ref="K44" ca="1">IFERROR(INDIRECT(ADDRESS(ROW()-1,_xlfn.SHEET()-3+18,4,1,"Entered Daily Stats")),"")</f>
        <v>0</v>
      </c>
      <c r="L44" s="12">
        <f t="shared" ca="1" si="9"/>
        <v>0</v>
      </c>
      <c r="M44" s="11"/>
      <c r="N44" s="110" cm="1">
        <f t="array" aca="1" ref="N44" ca="1">IFERROR(INDIRECT(ADDRESS(ROW()-1,_xlfn.SHEET()-3+25,4,1,"Entered Daily Stats")),"")</f>
        <v>0</v>
      </c>
      <c r="O44" s="13">
        <f t="shared" ca="1" si="7"/>
        <v>0</v>
      </c>
      <c r="P44" s="11"/>
      <c r="Q44" s="51" t="str">
        <f t="shared" ca="1" si="8"/>
        <v/>
      </c>
      <c r="R44" s="11"/>
      <c r="S44" s="39" cm="1">
        <f t="array" aca="1" ref="S44" ca="1">INDIRECT(ADDRESS(ROW()-1,_xlfn.SHEET()-3+39,4,1,"Entered Daily Stats"))</f>
        <v>0</v>
      </c>
      <c r="T44" s="11"/>
      <c r="U44" s="71"/>
      <c r="V44" s="71"/>
      <c r="W44" s="71"/>
      <c r="X44" s="70"/>
    </row>
    <row r="45" spans="1:24" ht="21" x14ac:dyDescent="0.3">
      <c r="A45" s="65"/>
      <c r="B45" s="8"/>
      <c r="C45" s="14" cm="1">
        <f t="array" aca="1" ref="C45" ca="1">INDIRECT(ADDRESS(ROW()-1,_xlfn.SHEET()-3+32,4,1,"Entered Daily Stats"))</f>
        <v>1</v>
      </c>
      <c r="D45" s="11"/>
      <c r="E45" s="10" t="str">
        <f>'Entered Daily Stats'!A44</f>
        <v>Enrollment Counclor 12</v>
      </c>
      <c r="F45" s="11"/>
      <c r="G45" s="13" cm="1">
        <f t="array" aca="1" ref="G45" ca="1">IFERROR(INDIRECT(ADDRESS(ROW()-1,_xlfn.SHEET()-3+4,4,1,"Entered Daily Stats")),"")</f>
        <v>0.28125</v>
      </c>
      <c r="H45" s="16"/>
      <c r="I45" s="12" cm="1">
        <f t="array" aca="1" ref="I45" ca="1">IFERROR(INDIRECT(ADDRESS(ROW()-1,_xlfn.SHEET()-3+11,4,1,"Entered Daily Stats")),"")</f>
        <v>9</v>
      </c>
      <c r="J45" s="11"/>
      <c r="K45" s="107" cm="1">
        <f t="array" aca="1" ref="K45" ca="1">IFERROR(INDIRECT(ADDRESS(ROW()-1,_xlfn.SHEET()-3+18,4,1,"Entered Daily Stats")),"")</f>
        <v>49</v>
      </c>
      <c r="L45" s="12">
        <f t="shared" ca="1" si="9"/>
        <v>39.833333333333336</v>
      </c>
      <c r="M45" s="11"/>
      <c r="N45" s="110" cm="1">
        <f t="array" aca="1" ref="N45" ca="1">IFERROR(INDIRECT(ADDRESS(ROW()-1,_xlfn.SHEET()-3+25,4,1,"Entered Daily Stats")),"")</f>
        <v>0.1673611111111111</v>
      </c>
      <c r="O45" s="13">
        <f t="shared" ca="1" si="7"/>
        <v>0.12916666666666665</v>
      </c>
      <c r="P45" s="11"/>
      <c r="Q45" s="51">
        <f t="shared" ca="1" si="8"/>
        <v>1.2629122238718675</v>
      </c>
      <c r="R45" s="11"/>
      <c r="S45" s="39" cm="1">
        <f t="array" aca="1" ref="S45" ca="1">INDIRECT(ADDRESS(ROW()-1,_xlfn.SHEET()-3+39,4,1,"Entered Daily Stats"))</f>
        <v>1</v>
      </c>
      <c r="T45" s="11"/>
      <c r="U45" s="8"/>
      <c r="V45" s="8"/>
      <c r="W45" s="22"/>
      <c r="X45" s="79"/>
    </row>
    <row r="46" spans="1:24" ht="18" x14ac:dyDescent="0.3">
      <c r="A46" s="65"/>
      <c r="B46" s="8"/>
      <c r="C46" s="14" cm="1">
        <f t="array" aca="1" ref="C46" ca="1">INDIRECT(ADDRESS(ROW()-1,_xlfn.SHEET()-3+32,4,1,"Entered Daily Stats"))</f>
        <v>0</v>
      </c>
      <c r="D46" s="11"/>
      <c r="E46" s="10">
        <f>'Entered Daily Stats'!A45</f>
        <v>0</v>
      </c>
      <c r="F46" s="11"/>
      <c r="G46" s="13" cm="1">
        <f t="array" aca="1" ref="G46" ca="1">IFERROR(INDIRECT(ADDRESS(ROW()-1,_xlfn.SHEET()-3+4,4,1,"Entered Daily Stats")),"")</f>
        <v>0</v>
      </c>
      <c r="H46" s="16"/>
      <c r="I46" s="12" cm="1">
        <f t="array" aca="1" ref="I46" ca="1">IFERROR(INDIRECT(ADDRESS(ROW()-1,_xlfn.SHEET()-3+11,4,1,"Entered Daily Stats")),"")</f>
        <v>0</v>
      </c>
      <c r="J46" s="11"/>
      <c r="K46" s="107" cm="1">
        <f t="array" aca="1" ref="K46" ca="1">IFERROR(INDIRECT(ADDRESS(ROW()-1,_xlfn.SHEET()-3+18,4,1,"Entered Daily Stats")),"")</f>
        <v>0</v>
      </c>
      <c r="L46" s="12">
        <f t="shared" ca="1" si="9"/>
        <v>0</v>
      </c>
      <c r="M46" s="11"/>
      <c r="N46" s="110" cm="1">
        <f t="array" aca="1" ref="N46" ca="1">IFERROR(INDIRECT(ADDRESS(ROW()-1,_xlfn.SHEET()-3+25,4,1,"Entered Daily Stats")),"")</f>
        <v>0</v>
      </c>
      <c r="O46" s="13">
        <f t="shared" ca="1" si="7"/>
        <v>0</v>
      </c>
      <c r="P46" s="11"/>
      <c r="Q46" s="51" t="str">
        <f t="shared" ca="1" si="8"/>
        <v/>
      </c>
      <c r="R46" s="47"/>
      <c r="S46" s="39" cm="1">
        <f t="array" aca="1" ref="S46" ca="1">INDIRECT(ADDRESS(ROW()-1,_xlfn.SHEET()-3+39,4,1,"Entered Daily Stats"))</f>
        <v>0</v>
      </c>
      <c r="T46" s="47"/>
      <c r="U46" s="69"/>
      <c r="V46" s="8"/>
      <c r="W46" s="56"/>
      <c r="X46" s="80"/>
    </row>
    <row r="47" spans="1:24" ht="18" x14ac:dyDescent="0.3">
      <c r="A47" s="65"/>
      <c r="B47" s="8"/>
      <c r="C47" s="14" cm="1">
        <f t="array" aca="1" ref="C47" ca="1">INDIRECT(ADDRESS(ROW()-1,_xlfn.SHEET()-3+32,4,1,"Entered Daily Stats"))</f>
        <v>0</v>
      </c>
      <c r="D47" s="11"/>
      <c r="E47" s="10">
        <f>'Entered Daily Stats'!A46</f>
        <v>0</v>
      </c>
      <c r="F47" s="23"/>
      <c r="G47" s="13" cm="1">
        <f t="array" aca="1" ref="G47" ca="1">IFERROR(INDIRECT(ADDRESS(ROW()-1,_xlfn.SHEET()-3+4,4,1,"Entered Daily Stats")),"")</f>
        <v>0</v>
      </c>
      <c r="H47" s="11"/>
      <c r="I47" s="12" cm="1">
        <f t="array" aca="1" ref="I47" ca="1">IFERROR(INDIRECT(ADDRESS(ROW()-1,_xlfn.SHEET()-3+11,4,1,"Entered Daily Stats")),"")</f>
        <v>0</v>
      </c>
      <c r="J47" s="11"/>
      <c r="K47" s="107" cm="1">
        <f t="array" aca="1" ref="K47" ca="1">IFERROR(INDIRECT(ADDRESS(ROW()-1,_xlfn.SHEET()-3+18,4,1,"Entered Daily Stats")),"")</f>
        <v>0</v>
      </c>
      <c r="L47" s="12">
        <f t="shared" ca="1" si="9"/>
        <v>0</v>
      </c>
      <c r="M47" s="11"/>
      <c r="N47" s="110" cm="1">
        <f t="array" aca="1" ref="N47" ca="1">IFERROR(INDIRECT(ADDRESS(ROW()-1,_xlfn.SHEET()-3+25,4,1,"Entered Daily Stats")),"")</f>
        <v>0</v>
      </c>
      <c r="O47" s="13">
        <f t="shared" ca="1" si="7"/>
        <v>0</v>
      </c>
      <c r="P47" s="11"/>
      <c r="Q47" s="51" t="str">
        <f t="shared" ca="1" si="8"/>
        <v/>
      </c>
      <c r="R47" s="11"/>
      <c r="S47" s="39" cm="1">
        <f t="array" aca="1" ref="S47" ca="1">INDIRECT(ADDRESS(ROW()-1,_xlfn.SHEET()-3+39,4,1,"Entered Daily Stats"))</f>
        <v>0</v>
      </c>
      <c r="T47" s="11"/>
      <c r="U47" s="11"/>
      <c r="V47" s="47"/>
      <c r="W47" s="56"/>
      <c r="X47" s="81"/>
    </row>
    <row r="48" spans="1:24" ht="18" x14ac:dyDescent="0.3">
      <c r="A48" s="65"/>
      <c r="B48" s="8"/>
      <c r="C48" s="14" cm="1">
        <f t="array" aca="1" ref="C48" ca="1">INDIRECT(ADDRESS(ROW()-1,_xlfn.SHEET()-3+32,4,1,"Entered Daily Stats"))</f>
        <v>0</v>
      </c>
      <c r="D48" s="11"/>
      <c r="E48" s="10">
        <f>'Entered Daily Stats'!A47</f>
        <v>0</v>
      </c>
      <c r="F48" s="11"/>
      <c r="G48" s="13" cm="1">
        <f t="array" aca="1" ref="G48" ca="1">IFERROR(INDIRECT(ADDRESS(ROW()-1,_xlfn.SHEET()-3+4,4,1,"Entered Daily Stats")),"")</f>
        <v>0</v>
      </c>
      <c r="H48" s="16"/>
      <c r="I48" s="12" cm="1">
        <f t="array" aca="1" ref="I48" ca="1">IFERROR(INDIRECT(ADDRESS(ROW()-1,_xlfn.SHEET()-3+11,4,1,"Entered Daily Stats")),"")</f>
        <v>0</v>
      </c>
      <c r="J48" s="11"/>
      <c r="K48" s="107" cm="1">
        <f t="array" aca="1" ref="K48" ca="1">IFERROR(INDIRECT(ADDRESS(ROW()-1,_xlfn.SHEET()-3+18,4,1,"Entered Daily Stats")),"")</f>
        <v>0</v>
      </c>
      <c r="L48" s="12">
        <f t="shared" ca="1" si="9"/>
        <v>0</v>
      </c>
      <c r="M48" s="11"/>
      <c r="N48" s="110" cm="1">
        <f t="array" aca="1" ref="N48" ca="1">IFERROR(INDIRECT(ADDRESS(ROW()-1,_xlfn.SHEET()-3+25,4,1,"Entered Daily Stats")),"")</f>
        <v>0</v>
      </c>
      <c r="O48" s="13">
        <f t="shared" ca="1" si="7"/>
        <v>0</v>
      </c>
      <c r="P48" s="11"/>
      <c r="Q48" s="51" t="str">
        <f t="shared" ca="1" si="8"/>
        <v/>
      </c>
      <c r="R48" s="11"/>
      <c r="S48" s="39" cm="1">
        <f t="array" aca="1" ref="S48" ca="1">INDIRECT(ADDRESS(ROW()-1,_xlfn.SHEET()-3+39,4,1,"Entered Daily Stats"))</f>
        <v>0</v>
      </c>
      <c r="T48" s="11"/>
      <c r="U48" s="8"/>
      <c r="V48" s="8"/>
      <c r="W48" s="8"/>
      <c r="X48" s="64"/>
    </row>
    <row r="49" spans="1:24" ht="18" x14ac:dyDescent="0.3">
      <c r="A49" s="65"/>
      <c r="B49" s="8"/>
      <c r="C49" s="14" cm="1">
        <f t="array" aca="1" ref="C49" ca="1">INDIRECT(ADDRESS(ROW()-1,_xlfn.SHEET()-3+32,4,1,"Entered Daily Stats"))</f>
        <v>0</v>
      </c>
      <c r="D49" s="11"/>
      <c r="E49" s="10">
        <f>'Entered Daily Stats'!A48</f>
        <v>0</v>
      </c>
      <c r="F49" s="11"/>
      <c r="G49" s="13" cm="1">
        <f t="array" aca="1" ref="G49" ca="1">IFERROR(INDIRECT(ADDRESS(ROW()-1,_xlfn.SHEET()-3+4,4,1,"Entered Daily Stats")),"")</f>
        <v>0</v>
      </c>
      <c r="H49" s="16"/>
      <c r="I49" s="12" cm="1">
        <f t="array" aca="1" ref="I49" ca="1">IFERROR(INDIRECT(ADDRESS(ROW()-1,_xlfn.SHEET()-3+11,4,1,"Entered Daily Stats")),"")</f>
        <v>0</v>
      </c>
      <c r="J49" s="11"/>
      <c r="K49" s="107" cm="1">
        <f t="array" aca="1" ref="K49" ca="1">IFERROR(INDIRECT(ADDRESS(ROW()-1,_xlfn.SHEET()-3+18,4,1,"Entered Daily Stats")),"")</f>
        <v>0</v>
      </c>
      <c r="L49" s="12">
        <f t="shared" ca="1" si="9"/>
        <v>0</v>
      </c>
      <c r="M49" s="11"/>
      <c r="N49" s="110" cm="1">
        <f t="array" aca="1" ref="N49" ca="1">IFERROR(INDIRECT(ADDRESS(ROW()-1,_xlfn.SHEET()-3+25,4,1,"Entered Daily Stats")),"")</f>
        <v>0</v>
      </c>
      <c r="O49" s="13">
        <f t="shared" ca="1" si="7"/>
        <v>0</v>
      </c>
      <c r="P49" s="11"/>
      <c r="Q49" s="51" t="str">
        <f t="shared" ca="1" si="8"/>
        <v/>
      </c>
      <c r="R49" s="11"/>
      <c r="S49" s="39" cm="1">
        <f t="array" aca="1" ref="S49" ca="1">INDIRECT(ADDRESS(ROW()-1,_xlfn.SHEET()-3+39,4,1,"Entered Daily Stats"))</f>
        <v>0</v>
      </c>
      <c r="T49" s="11"/>
      <c r="U49" s="71"/>
      <c r="V49" s="71"/>
      <c r="W49" s="71"/>
      <c r="X49" s="70"/>
    </row>
    <row r="50" spans="1:24" ht="21" x14ac:dyDescent="0.3">
      <c r="A50" s="65"/>
      <c r="B50" s="8"/>
      <c r="C50" s="14" cm="1">
        <f t="array" aca="1" ref="C50" ca="1">INDIRECT(ADDRESS(ROW()-1,_xlfn.SHEET()-3+32,4,1,"Entered Daily Stats"))</f>
        <v>0</v>
      </c>
      <c r="D50" s="11"/>
      <c r="E50" s="10">
        <f>'Entered Daily Stats'!A49</f>
        <v>0</v>
      </c>
      <c r="F50" s="11"/>
      <c r="G50" s="13" cm="1">
        <f t="array" aca="1" ref="G50" ca="1">IFERROR(INDIRECT(ADDRESS(ROW()-1,_xlfn.SHEET()-3+4,4,1,"Entered Daily Stats")),"")</f>
        <v>0</v>
      </c>
      <c r="H50" s="16"/>
      <c r="I50" s="12" cm="1">
        <f t="array" aca="1" ref="I50" ca="1">IFERROR(INDIRECT(ADDRESS(ROW()-1,_xlfn.SHEET()-3+11,4,1,"Entered Daily Stats")),"")</f>
        <v>0</v>
      </c>
      <c r="J50" s="11"/>
      <c r="K50" s="107" cm="1">
        <f t="array" aca="1" ref="K50" ca="1">IFERROR(INDIRECT(ADDRESS(ROW()-1,_xlfn.SHEET()-3+18,4,1,"Entered Daily Stats")),"")</f>
        <v>0</v>
      </c>
      <c r="L50" s="12">
        <f t="shared" ca="1" si="9"/>
        <v>0</v>
      </c>
      <c r="M50" s="11"/>
      <c r="N50" s="110" cm="1">
        <f t="array" aca="1" ref="N50" ca="1">IFERROR(INDIRECT(ADDRESS(ROW()-1,_xlfn.SHEET()-3+25,4,1,"Entered Daily Stats")),"")</f>
        <v>0</v>
      </c>
      <c r="O50" s="13">
        <f t="shared" ca="1" si="7"/>
        <v>0</v>
      </c>
      <c r="P50" s="11"/>
      <c r="Q50" s="51" t="str">
        <f t="shared" ca="1" si="8"/>
        <v/>
      </c>
      <c r="R50" s="11"/>
      <c r="S50" s="39" cm="1">
        <f t="array" aca="1" ref="S50" ca="1">INDIRECT(ADDRESS(ROW()-1,_xlfn.SHEET()-3+39,4,1,"Entered Daily Stats"))</f>
        <v>0</v>
      </c>
      <c r="T50" s="11"/>
      <c r="U50" s="8"/>
      <c r="V50" s="8"/>
      <c r="W50" s="22"/>
      <c r="X50" s="79"/>
    </row>
    <row r="51" spans="1:24" ht="18" x14ac:dyDescent="0.3">
      <c r="A51" s="65"/>
      <c r="B51" s="8"/>
      <c r="C51" s="14" cm="1">
        <f t="array" aca="1" ref="C51" ca="1">INDIRECT(ADDRESS(ROW()-1,_xlfn.SHEET()-3+32,4,1,"Entered Daily Stats"))</f>
        <v>0</v>
      </c>
      <c r="D51" s="11"/>
      <c r="E51" s="10">
        <f>'Entered Daily Stats'!A50</f>
        <v>0</v>
      </c>
      <c r="F51" s="11"/>
      <c r="G51" s="13" cm="1">
        <f t="array" aca="1" ref="G51" ca="1">IFERROR(INDIRECT(ADDRESS(ROW()-1,_xlfn.SHEET()-3+4,4,1,"Entered Daily Stats")),"")</f>
        <v>0</v>
      </c>
      <c r="H51" s="16"/>
      <c r="I51" s="12" cm="1">
        <f t="array" aca="1" ref="I51" ca="1">IFERROR(INDIRECT(ADDRESS(ROW()-1,_xlfn.SHEET()-3+11,4,1,"Entered Daily Stats")),"")</f>
        <v>0</v>
      </c>
      <c r="J51" s="11"/>
      <c r="K51" s="107" cm="1">
        <f t="array" aca="1" ref="K51" ca="1">IFERROR(INDIRECT(ADDRESS(ROW()-1,_xlfn.SHEET()-3+18,4,1,"Entered Daily Stats")),"")</f>
        <v>0</v>
      </c>
      <c r="L51" s="12">
        <f t="shared" ca="1" si="9"/>
        <v>0</v>
      </c>
      <c r="M51" s="11"/>
      <c r="N51" s="110" cm="1">
        <f t="array" aca="1" ref="N51" ca="1">IFERROR(INDIRECT(ADDRESS(ROW()-1,_xlfn.SHEET()-3+25,4,1,"Entered Daily Stats")),"")</f>
        <v>0</v>
      </c>
      <c r="O51" s="13">
        <f t="shared" ca="1" si="7"/>
        <v>0</v>
      </c>
      <c r="P51" s="11"/>
      <c r="Q51" s="51" t="str">
        <f t="shared" ca="1" si="8"/>
        <v/>
      </c>
      <c r="R51" s="47"/>
      <c r="S51" s="39" cm="1">
        <f t="array" aca="1" ref="S51" ca="1">INDIRECT(ADDRESS(ROW()-1,_xlfn.SHEET()-3+39,4,1,"Entered Daily Stats"))</f>
        <v>0</v>
      </c>
      <c r="T51" s="47"/>
      <c r="U51" s="69"/>
      <c r="V51" s="8"/>
      <c r="W51" s="56"/>
      <c r="X51" s="80"/>
    </row>
    <row r="52" spans="1:24" ht="18" x14ac:dyDescent="0.3">
      <c r="A52" s="65"/>
      <c r="B52" s="8"/>
      <c r="C52" s="14" cm="1">
        <f t="array" aca="1" ref="C52" ca="1">INDIRECT(ADDRESS(ROW()-1,_xlfn.SHEET()-3+32,4,1,"Entered Daily Stats"))</f>
        <v>0</v>
      </c>
      <c r="D52" s="11"/>
      <c r="E52" s="10">
        <f>'Entered Daily Stats'!A51</f>
        <v>0</v>
      </c>
      <c r="F52" s="23"/>
      <c r="G52" s="13" cm="1">
        <f t="array" aca="1" ref="G52" ca="1">IFERROR(INDIRECT(ADDRESS(ROW()-1,_xlfn.SHEET()-3+4,4,1,"Entered Daily Stats")),"")</f>
        <v>0</v>
      </c>
      <c r="H52" s="11"/>
      <c r="I52" s="12" cm="1">
        <f t="array" aca="1" ref="I52" ca="1">IFERROR(INDIRECT(ADDRESS(ROW()-1,_xlfn.SHEET()-3+11,4,1,"Entered Daily Stats")),"")</f>
        <v>0</v>
      </c>
      <c r="J52" s="11"/>
      <c r="K52" s="107" cm="1">
        <f t="array" aca="1" ref="K52" ca="1">IFERROR(INDIRECT(ADDRESS(ROW()-1,_xlfn.SHEET()-3+18,4,1,"Entered Daily Stats")),"")</f>
        <v>0</v>
      </c>
      <c r="L52" s="12">
        <f t="shared" ca="1" si="9"/>
        <v>0</v>
      </c>
      <c r="M52" s="11"/>
      <c r="N52" s="110" cm="1">
        <f t="array" aca="1" ref="N52" ca="1">IFERROR(INDIRECT(ADDRESS(ROW()-1,_xlfn.SHEET()-3+25,4,1,"Entered Daily Stats")),"")</f>
        <v>0</v>
      </c>
      <c r="O52" s="13">
        <f t="shared" ca="1" si="7"/>
        <v>0</v>
      </c>
      <c r="P52" s="11"/>
      <c r="Q52" s="51" t="str">
        <f t="shared" ca="1" si="8"/>
        <v/>
      </c>
      <c r="R52" s="11"/>
      <c r="S52" s="39" cm="1">
        <f t="array" aca="1" ref="S52" ca="1">INDIRECT(ADDRESS(ROW()-1,_xlfn.SHEET()-3+39,4,1,"Entered Daily Stats"))</f>
        <v>0</v>
      </c>
      <c r="T52" s="11"/>
      <c r="U52" s="11"/>
      <c r="V52" s="47"/>
      <c r="W52" s="56"/>
      <c r="X52" s="81"/>
    </row>
    <row r="53" spans="1:24" ht="18" x14ac:dyDescent="0.3">
      <c r="A53" s="65"/>
      <c r="B53" s="8"/>
      <c r="C53" s="14" cm="1">
        <f t="array" aca="1" ref="C53" ca="1">INDIRECT(ADDRESS(ROW()-1,_xlfn.SHEET()-3+32,4,1,"Entered Daily Stats"))</f>
        <v>0</v>
      </c>
      <c r="D53" s="11"/>
      <c r="E53" s="10">
        <f>'Entered Daily Stats'!A52</f>
        <v>0</v>
      </c>
      <c r="F53" s="11"/>
      <c r="G53" s="13" cm="1">
        <f t="array" aca="1" ref="G53" ca="1">IFERROR(INDIRECT(ADDRESS(ROW()-1,_xlfn.SHEET()-3+4,4,1,"Entered Daily Stats")),"")</f>
        <v>0</v>
      </c>
      <c r="H53" s="16"/>
      <c r="I53" s="12" cm="1">
        <f t="array" aca="1" ref="I53" ca="1">IFERROR(INDIRECT(ADDRESS(ROW()-1,_xlfn.SHEET()-3+11,4,1,"Entered Daily Stats")),"")</f>
        <v>0</v>
      </c>
      <c r="J53" s="11"/>
      <c r="K53" s="107" cm="1">
        <f t="array" aca="1" ref="K53" ca="1">IFERROR(INDIRECT(ADDRESS(ROW()-1,_xlfn.SHEET()-3+18,4,1,"Entered Daily Stats")),"")</f>
        <v>0</v>
      </c>
      <c r="L53" s="12">
        <f t="shared" ca="1" si="9"/>
        <v>0</v>
      </c>
      <c r="M53" s="11"/>
      <c r="N53" s="110" cm="1">
        <f t="array" aca="1" ref="N53" ca="1">IFERROR(INDIRECT(ADDRESS(ROW()-1,_xlfn.SHEET()-3+25,4,1,"Entered Daily Stats")),"")</f>
        <v>0</v>
      </c>
      <c r="O53" s="13">
        <f t="shared" ca="1" si="7"/>
        <v>0</v>
      </c>
      <c r="P53" s="11"/>
      <c r="Q53" s="51" t="str">
        <f t="shared" ca="1" si="8"/>
        <v/>
      </c>
      <c r="R53" s="11"/>
      <c r="S53" s="39" cm="1">
        <f t="array" aca="1" ref="S53" ca="1">INDIRECT(ADDRESS(ROW()-1,_xlfn.SHEET()-3+39,4,1,"Entered Daily Stats"))</f>
        <v>0</v>
      </c>
      <c r="T53" s="11"/>
      <c r="U53" s="8"/>
      <c r="V53" s="8"/>
      <c r="W53" s="8"/>
      <c r="X53" s="64"/>
    </row>
    <row r="54" spans="1:24" ht="18" x14ac:dyDescent="0.3">
      <c r="A54" s="65"/>
      <c r="B54" s="8"/>
      <c r="C54" s="11"/>
      <c r="D54" s="11"/>
      <c r="E54" s="11"/>
      <c r="F54" s="11"/>
      <c r="G54" s="11"/>
      <c r="H54" s="11"/>
      <c r="I54" s="11"/>
      <c r="J54" s="11"/>
      <c r="K54" s="108"/>
      <c r="L54" s="11"/>
      <c r="M54" s="11"/>
      <c r="N54" s="108"/>
      <c r="O54" s="11"/>
      <c r="P54" s="11"/>
      <c r="Q54" s="11"/>
      <c r="R54" s="11"/>
      <c r="S54" s="11"/>
      <c r="T54" s="8"/>
      <c r="U54" s="8"/>
      <c r="V54" s="8"/>
      <c r="W54" s="8"/>
      <c r="X54" s="64"/>
    </row>
    <row r="55" spans="1:24" ht="21" x14ac:dyDescent="0.3">
      <c r="A55" s="65"/>
      <c r="B55" s="8"/>
      <c r="C55" s="106">
        <f ca="1">IFERROR(AVERAGEIF(C34:C53,"&gt;0"),0)</f>
        <v>1</v>
      </c>
      <c r="D55" s="11"/>
      <c r="E55" s="123" t="s">
        <v>34</v>
      </c>
      <c r="F55" s="44"/>
      <c r="G55" s="13">
        <f ca="1">IFERROR(AVERAGEIF(G34:G53,"&gt;0"),"")</f>
        <v>0.23518518518518514</v>
      </c>
      <c r="H55" s="82"/>
      <c r="I55" s="30">
        <f ca="1">IFERROR(AVERAGEIF(I34:I53,"&gt;0"),"")</f>
        <v>9.2222222222222214</v>
      </c>
      <c r="J55" s="11"/>
      <c r="K55" s="109">
        <f ca="1">IFERROR(AVERAGEIF(K34:K53,"&gt;0"),0)</f>
        <v>41.555555555555557</v>
      </c>
      <c r="L55" s="12">
        <f ca="1">IFERROR(AVERAGEIF(L34:L53,"&gt;0"),"")</f>
        <v>46.074074074074076</v>
      </c>
      <c r="M55" s="11"/>
      <c r="N55" s="111">
        <f ca="1">IFERROR(AVERAGEIF(N34:N53,"&gt;0"),0)</f>
        <v>0.14135802469135803</v>
      </c>
      <c r="O55" s="13">
        <f ca="1">IFERROR(AVERAGEIF(O34:O53,"&gt;0"),"")</f>
        <v>0.16018518518518518</v>
      </c>
      <c r="P55" s="11"/>
      <c r="Q55" s="45">
        <f ca="1">IFERROR(AVERAGEIF(Q34:Q53,"&gt;0"),"")</f>
        <v>0.91167942380469036</v>
      </c>
      <c r="R55" s="17"/>
      <c r="S55" s="46">
        <f ca="1">IFERROR(AVERAGEIF(S34:S53,"&gt;0"),0)</f>
        <v>1.5</v>
      </c>
      <c r="T55" s="83"/>
      <c r="U55" s="8"/>
      <c r="V55" s="8"/>
      <c r="W55" s="8"/>
      <c r="X55" s="64"/>
    </row>
    <row r="56" spans="1:24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8"/>
    </row>
    <row r="59" spans="1:24" ht="14.4" customHeight="1" x14ac:dyDescent="0.3">
      <c r="A59" s="160" t="str">
        <f>'Entered Daily Stats'!A59</f>
        <v>Team Lead 3</v>
      </c>
      <c r="B59" s="161"/>
      <c r="C59" s="161"/>
      <c r="D59" s="161"/>
      <c r="E59" s="161"/>
      <c r="F59" s="53"/>
      <c r="G59" s="158">
        <v>44130</v>
      </c>
      <c r="H59" s="158"/>
      <c r="I59" s="158"/>
      <c r="J59" s="158"/>
      <c r="K59" s="158"/>
      <c r="L59" s="158"/>
      <c r="M59" s="158"/>
      <c r="N59" s="158"/>
      <c r="O59" s="158"/>
      <c r="P59" s="53"/>
      <c r="Q59" s="53"/>
      <c r="R59" s="53"/>
      <c r="S59" s="53"/>
      <c r="T59" s="53"/>
      <c r="U59" s="53"/>
      <c r="V59" s="53"/>
      <c r="W59" s="53"/>
      <c r="X59" s="63"/>
    </row>
    <row r="60" spans="1:24" ht="14.4" customHeight="1" x14ac:dyDescent="0.3">
      <c r="A60" s="162"/>
      <c r="B60" s="163"/>
      <c r="C60" s="163"/>
      <c r="D60" s="163"/>
      <c r="E60" s="163"/>
      <c r="F60" s="8"/>
      <c r="G60" s="159"/>
      <c r="H60" s="159"/>
      <c r="I60" s="159"/>
      <c r="J60" s="159"/>
      <c r="K60" s="159"/>
      <c r="L60" s="159"/>
      <c r="M60" s="159"/>
      <c r="N60" s="159"/>
      <c r="O60" s="159"/>
      <c r="P60" s="8"/>
      <c r="Q60" s="8"/>
      <c r="R60" s="8"/>
      <c r="S60" s="8"/>
      <c r="T60" s="8"/>
      <c r="U60" s="8"/>
      <c r="V60" s="8"/>
      <c r="W60" s="8"/>
      <c r="X60" s="64"/>
    </row>
    <row r="61" spans="1:24" ht="21" customHeight="1" x14ac:dyDescent="0.3">
      <c r="A61" s="164"/>
      <c r="B61" s="165"/>
      <c r="C61" s="165"/>
      <c r="D61" s="165"/>
      <c r="E61" s="165"/>
      <c r="F61" s="8"/>
      <c r="G61" s="124" t="s">
        <v>18</v>
      </c>
      <c r="H61" s="123"/>
      <c r="I61" s="124" t="s">
        <v>19</v>
      </c>
      <c r="J61" s="8"/>
      <c r="K61" s="140" t="s">
        <v>20</v>
      </c>
      <c r="L61" s="140"/>
      <c r="M61" s="8"/>
      <c r="N61" s="126" t="s">
        <v>21</v>
      </c>
      <c r="O61" s="126"/>
      <c r="P61" s="8"/>
      <c r="Q61" s="8"/>
      <c r="R61" s="8"/>
      <c r="S61" s="8"/>
      <c r="T61" s="8"/>
      <c r="U61" s="8"/>
      <c r="V61" s="8"/>
      <c r="W61" s="8"/>
      <c r="X61" s="64"/>
    </row>
    <row r="62" spans="1:24" ht="45.6" x14ac:dyDescent="0.3">
      <c r="A62" s="65"/>
      <c r="B62" s="8"/>
      <c r="C62" s="67" t="s">
        <v>37</v>
      </c>
      <c r="D62" s="8"/>
      <c r="E62" s="67" t="s">
        <v>24</v>
      </c>
      <c r="F62" s="68"/>
      <c r="G62" s="56"/>
      <c r="H62" s="56"/>
      <c r="I62" s="56"/>
      <c r="J62" s="8"/>
      <c r="K62" s="56"/>
      <c r="L62" s="69" t="s">
        <v>38</v>
      </c>
      <c r="M62" s="69"/>
      <c r="N62" s="56"/>
      <c r="O62" s="69" t="s">
        <v>39</v>
      </c>
      <c r="P62" s="8"/>
      <c r="Q62" s="9" t="s">
        <v>40</v>
      </c>
      <c r="R62" s="8"/>
      <c r="S62" s="66" t="s">
        <v>41</v>
      </c>
      <c r="T62" s="8"/>
      <c r="U62" s="138" t="s">
        <v>30</v>
      </c>
      <c r="V62" s="138"/>
      <c r="W62" s="138"/>
      <c r="X62" s="70"/>
    </row>
    <row r="63" spans="1:24" ht="18" x14ac:dyDescent="0.3">
      <c r="A63" s="65"/>
      <c r="B63" s="8"/>
      <c r="C63" s="14" cm="1">
        <f t="array" aca="1" ref="C63" ca="1">INDIRECT(ADDRESS(ROW()-1,_xlfn.SHEET()-3+32,4,1,"Entered Daily Stats"))</f>
        <v>1</v>
      </c>
      <c r="D63" s="11"/>
      <c r="E63" s="10" t="str">
        <f>'Entered Daily Stats'!A62</f>
        <v>Enrollment Counclor 1</v>
      </c>
      <c r="F63" s="11"/>
      <c r="G63" s="13" cm="1">
        <f t="array" aca="1" ref="G63" ca="1">IFERROR(INDIRECT(ADDRESS(ROW()-1,_xlfn.SHEET()-3+4,4,1,"Entered Daily Stats")),"")</f>
        <v>0.27499999999999997</v>
      </c>
      <c r="H63" s="11"/>
      <c r="I63" s="12" cm="1">
        <f t="array" aca="1" ref="I63" ca="1">IFERROR(INDIRECT(ADDRESS(ROW()-1,_xlfn.SHEET()-3+11,4,1,"Entered Daily Stats")),"")</f>
        <v>5</v>
      </c>
      <c r="J63" s="11"/>
      <c r="K63" s="107" cm="1">
        <f t="array" aca="1" ref="K63" ca="1">IFERROR(INDIRECT(ADDRESS(ROW()-1,_xlfn.SHEET()-3+18,4,1,"Entered Daily Stats")),"")</f>
        <v>46</v>
      </c>
      <c r="L63" s="12">
        <f ca="1">IFERROR(IF(K63=N63,0,MIN(MAX((-10*N63*24)+80,30),65))*C63,0)</f>
        <v>44</v>
      </c>
      <c r="M63" s="11"/>
      <c r="N63" s="110" cm="1">
        <f t="array" aca="1" ref="N63" ca="1">IFERROR(INDIRECT(ADDRESS(ROW()-1,_xlfn.SHEET()-3+25,4,1,"Entered Daily Stats")),"")</f>
        <v>0.15</v>
      </c>
      <c r="O63" s="13">
        <f ca="1">IFERROR(IF(N63=K63,0,MIN(MAX(8-(K63/10),1.5),5)/24)*C63,0)</f>
        <v>0.14166666666666669</v>
      </c>
      <c r="P63" s="11"/>
      <c r="Q63" s="51">
        <f ca="1">IF(OR(L63=O63,K63=N63),"",((N63/O63)+(K63/L63))/2)</f>
        <v>1.052139037433155</v>
      </c>
      <c r="R63" s="11"/>
      <c r="S63" s="39" cm="1">
        <f t="array" aca="1" ref="S63" ca="1">INDIRECT(ADDRESS(ROW()-1,_xlfn.SHEET()-3+39,4,1,"Entered Daily Stats"))</f>
        <v>0</v>
      </c>
      <c r="T63" s="11"/>
      <c r="U63" s="15"/>
      <c r="V63" s="11" t="s">
        <v>31</v>
      </c>
      <c r="W63" s="14">
        <v>1.3</v>
      </c>
      <c r="X63" s="70"/>
    </row>
    <row r="64" spans="1:24" ht="18" x14ac:dyDescent="0.3">
      <c r="A64" s="65"/>
      <c r="B64" s="8"/>
      <c r="C64" s="14" cm="1">
        <f t="array" aca="1" ref="C64" ca="1">INDIRECT(ADDRESS(ROW()-1,_xlfn.SHEET()-3+32,4,1,"Entered Daily Stats"))</f>
        <v>1</v>
      </c>
      <c r="D64" s="11"/>
      <c r="E64" s="10" t="str">
        <f>'Entered Daily Stats'!A63</f>
        <v>Enrollment Counclor 2</v>
      </c>
      <c r="F64" s="11"/>
      <c r="G64" s="13" cm="1">
        <f t="array" aca="1" ref="G64" ca="1">IFERROR(INDIRECT(ADDRESS(ROW()-1,_xlfn.SHEET()-3+4,4,1,"Entered Daily Stats")),"")</f>
        <v>0.2388888888888889</v>
      </c>
      <c r="H64" s="16"/>
      <c r="I64" s="12" cm="1">
        <f t="array" aca="1" ref="I64" ca="1">IFERROR(INDIRECT(ADDRESS(ROW()-1,_xlfn.SHEET()-3+11,4,1,"Entered Daily Stats")),"")</f>
        <v>6</v>
      </c>
      <c r="J64" s="11"/>
      <c r="K64" s="107" cm="1">
        <f t="array" aca="1" ref="K64" ca="1">IFERROR(INDIRECT(ADDRESS(ROW()-1,_xlfn.SHEET()-3+18,4,1,"Entered Daily Stats")),"")</f>
        <v>36</v>
      </c>
      <c r="L64" s="12">
        <f t="shared" ref="L64" ca="1" si="10">IFERROR(IF(K64=N64,0,MIN(MAX((-10*N64*24)+80,30),65))*C64,0)</f>
        <v>60.333333333333336</v>
      </c>
      <c r="M64" s="11"/>
      <c r="N64" s="110" cm="1">
        <f t="array" aca="1" ref="N64" ca="1">IFERROR(INDIRECT(ADDRESS(ROW()-1,_xlfn.SHEET()-3+25,4,1,"Entered Daily Stats")),"")</f>
        <v>8.1944444444444445E-2</v>
      </c>
      <c r="O64" s="13">
        <f t="shared" ref="O64:O82" ca="1" si="11">IFERROR(IF(N64=K64,0,MIN(MAX(8-(K64/10),1.5),5)/24)*C64,0)</f>
        <v>0.18333333333333335</v>
      </c>
      <c r="P64" s="11"/>
      <c r="Q64" s="51">
        <f t="shared" ref="Q64:Q82" ca="1" si="12">IF(OR(L64=O64,K64=N64),"",((N64/O64)+(K64/L64))/2)</f>
        <v>0.52182738992131261</v>
      </c>
      <c r="R64" s="11"/>
      <c r="S64" s="39" cm="1">
        <f t="array" aca="1" ref="S64" ca="1">INDIRECT(ADDRESS(ROW()-1,_xlfn.SHEET()-3+39,4,1,"Entered Daily Stats"))</f>
        <v>0</v>
      </c>
      <c r="T64" s="11"/>
      <c r="U64" s="100"/>
      <c r="V64" s="11" t="s">
        <v>32</v>
      </c>
      <c r="W64" s="45">
        <v>1</v>
      </c>
      <c r="X64" s="70"/>
    </row>
    <row r="65" spans="1:24" ht="18" x14ac:dyDescent="0.3">
      <c r="A65" s="65"/>
      <c r="B65" s="8"/>
      <c r="C65" s="14" cm="1">
        <f t="array" aca="1" ref="C65" ca="1">INDIRECT(ADDRESS(ROW()-1,_xlfn.SHEET()-3+32,4,1,"Entered Daily Stats"))</f>
        <v>1</v>
      </c>
      <c r="D65" s="11"/>
      <c r="E65" s="10" t="str">
        <f>'Entered Daily Stats'!A64</f>
        <v>Enrollment Counclor 3</v>
      </c>
      <c r="F65" s="11"/>
      <c r="G65" s="13" cm="1">
        <f t="array" aca="1" ref="G65" ca="1">IFERROR(INDIRECT(ADDRESS(ROW()-1,_xlfn.SHEET()-3+4,4,1,"Entered Daily Stats")),"")</f>
        <v>0.24513888888888888</v>
      </c>
      <c r="H65" s="16"/>
      <c r="I65" s="12" cm="1">
        <f t="array" aca="1" ref="I65" ca="1">IFERROR(INDIRECT(ADDRESS(ROW()-1,_xlfn.SHEET()-3+11,4,1,"Entered Daily Stats")),"")</f>
        <v>5</v>
      </c>
      <c r="J65" s="11"/>
      <c r="K65" s="107" cm="1">
        <f t="array" aca="1" ref="K65" ca="1">IFERROR(INDIRECT(ADDRESS(ROW()-1,_xlfn.SHEET()-3+18,4,1,"Entered Daily Stats")),"")</f>
        <v>40</v>
      </c>
      <c r="L65" s="12">
        <f ca="1">IFERROR(IF(K65=N65,0,MIN(MAX((-10*N65*24)+80,30),65))*C65,0)</f>
        <v>30</v>
      </c>
      <c r="M65" s="11"/>
      <c r="N65" s="110" cm="1">
        <f t="array" aca="1" ref="N65" ca="1">IFERROR(INDIRECT(ADDRESS(ROW()-1,_xlfn.SHEET()-3+25,4,1,"Entered Daily Stats")),"")</f>
        <v>0.21597222222222223</v>
      </c>
      <c r="O65" s="13">
        <f t="shared" ca="1" si="11"/>
        <v>0.16666666666666666</v>
      </c>
      <c r="P65" s="11"/>
      <c r="Q65" s="51">
        <f t="shared" ca="1" si="12"/>
        <v>1.3145833333333332</v>
      </c>
      <c r="R65" s="11"/>
      <c r="S65" s="39" cm="1">
        <f t="array" aca="1" ref="S65" ca="1">INDIRECT(ADDRESS(ROW()-1,_xlfn.SHEET()-3+39,4,1,"Entered Daily Stats"))</f>
        <v>0</v>
      </c>
      <c r="T65" s="11"/>
      <c r="U65" s="18"/>
      <c r="V65" s="11" t="s">
        <v>33</v>
      </c>
      <c r="W65" s="45">
        <v>1</v>
      </c>
      <c r="X65" s="70"/>
    </row>
    <row r="66" spans="1:24" ht="18" x14ac:dyDescent="0.3">
      <c r="A66" s="65"/>
      <c r="B66" s="8"/>
      <c r="C66" s="14" cm="1">
        <f t="array" aca="1" ref="C66" ca="1">INDIRECT(ADDRESS(ROW()-1,_xlfn.SHEET()-3+32,4,1,"Entered Daily Stats"))</f>
        <v>1</v>
      </c>
      <c r="D66" s="11"/>
      <c r="E66" s="10" t="str">
        <f>'Entered Daily Stats'!A65</f>
        <v>Enrollment Counclor 4</v>
      </c>
      <c r="F66" s="11"/>
      <c r="G66" s="13" cm="1">
        <f t="array" aca="1" ref="G66" ca="1">IFERROR(INDIRECT(ADDRESS(ROW()-1,_xlfn.SHEET()-3+4,4,1,"Entered Daily Stats")),"")</f>
        <v>0.21736111111111112</v>
      </c>
      <c r="H66" s="16"/>
      <c r="I66" s="12" cm="1">
        <f t="array" aca="1" ref="I66" ca="1">IFERROR(INDIRECT(ADDRESS(ROW()-1,_xlfn.SHEET()-3+11,4,1,"Entered Daily Stats")),"")</f>
        <v>1</v>
      </c>
      <c r="J66" s="11"/>
      <c r="K66" s="107" cm="1">
        <f t="array" aca="1" ref="K66" ca="1">IFERROR(INDIRECT(ADDRESS(ROW()-1,_xlfn.SHEET()-3+18,4,1,"Entered Daily Stats")),"")</f>
        <v>41</v>
      </c>
      <c r="L66" s="12">
        <f t="shared" ref="L66:L82" ca="1" si="13">IFERROR(IF(K66=N66,0,MIN(MAX((-10*N66*24)+80,30),65))*C66,0)</f>
        <v>31.833333333333343</v>
      </c>
      <c r="M66" s="11"/>
      <c r="N66" s="110" cm="1">
        <f t="array" aca="1" ref="N66" ca="1">IFERROR(INDIRECT(ADDRESS(ROW()-1,_xlfn.SHEET()-3+25,4,1,"Entered Daily Stats")),"")</f>
        <v>0.20069444444444443</v>
      </c>
      <c r="O66" s="13">
        <f t="shared" ca="1" si="11"/>
        <v>0.16250000000000001</v>
      </c>
      <c r="P66" s="11"/>
      <c r="Q66" s="51">
        <f t="shared" ca="1" si="12"/>
        <v>1.2615004251129904</v>
      </c>
      <c r="R66" s="11"/>
      <c r="S66" s="39" cm="1">
        <f t="array" aca="1" ref="S66" ca="1">INDIRECT(ADDRESS(ROW()-1,_xlfn.SHEET()-3+39,4,1,"Entered Daily Stats"))</f>
        <v>0</v>
      </c>
      <c r="T66" s="11"/>
      <c r="U66" s="19"/>
      <c r="V66" s="11" t="s">
        <v>33</v>
      </c>
      <c r="W66" s="14">
        <v>0.7</v>
      </c>
      <c r="X66" s="70"/>
    </row>
    <row r="67" spans="1:24" ht="18" x14ac:dyDescent="0.3">
      <c r="A67" s="65"/>
      <c r="B67" s="8"/>
      <c r="C67" s="14" cm="1">
        <f t="array" aca="1" ref="C67" ca="1">INDIRECT(ADDRESS(ROW()-1,_xlfn.SHEET()-3+32,4,1,"Entered Daily Stats"))</f>
        <v>0</v>
      </c>
      <c r="D67" s="11"/>
      <c r="E67" s="10" t="str">
        <f>'Entered Daily Stats'!A66</f>
        <v>Enrollment Counclor 5</v>
      </c>
      <c r="F67" s="11"/>
      <c r="G67" s="13" cm="1">
        <f t="array" aca="1" ref="G67" ca="1">IFERROR(INDIRECT(ADDRESS(ROW()-1,_xlfn.SHEET()-3+4,4,1,"Entered Daily Stats")),"")</f>
        <v>0</v>
      </c>
      <c r="H67" s="16"/>
      <c r="I67" s="12" cm="1">
        <f t="array" aca="1" ref="I67" ca="1">IFERROR(INDIRECT(ADDRESS(ROW()-1,_xlfn.SHEET()-3+11,4,1,"Entered Daily Stats")),"")</f>
        <v>0</v>
      </c>
      <c r="J67" s="11"/>
      <c r="K67" s="107" cm="1">
        <f t="array" aca="1" ref="K67" ca="1">IFERROR(INDIRECT(ADDRESS(ROW()-1,_xlfn.SHEET()-3+18,4,1,"Entered Daily Stats")),"")</f>
        <v>0</v>
      </c>
      <c r="L67" s="12">
        <f t="shared" ca="1" si="13"/>
        <v>0</v>
      </c>
      <c r="M67" s="11"/>
      <c r="N67" s="110" cm="1">
        <f t="array" aca="1" ref="N67" ca="1">IFERROR(INDIRECT(ADDRESS(ROW()-1,_xlfn.SHEET()-3+25,4,1,"Entered Daily Stats")),"")</f>
        <v>0</v>
      </c>
      <c r="O67" s="13">
        <f t="shared" ca="1" si="11"/>
        <v>0</v>
      </c>
      <c r="P67" s="11"/>
      <c r="Q67" s="51" t="str">
        <f t="shared" ca="1" si="12"/>
        <v/>
      </c>
      <c r="R67" s="11"/>
      <c r="S67" s="39" cm="1">
        <f t="array" aca="1" ref="S67" ca="1">INDIRECT(ADDRESS(ROW()-1,_xlfn.SHEET()-3+39,4,1,"Entered Daily Stats"))</f>
        <v>0</v>
      </c>
      <c r="T67" s="11"/>
      <c r="U67" s="20"/>
      <c r="V67" s="11" t="s">
        <v>33</v>
      </c>
      <c r="W67" s="14">
        <v>0.5</v>
      </c>
      <c r="X67" s="70"/>
    </row>
    <row r="68" spans="1:24" ht="18" x14ac:dyDescent="0.3">
      <c r="A68" s="65"/>
      <c r="B68" s="8"/>
      <c r="C68" s="14" cm="1">
        <f t="array" aca="1" ref="C68" ca="1">INDIRECT(ADDRESS(ROW()-1,_xlfn.SHEET()-3+32,4,1,"Entered Daily Stats"))</f>
        <v>0</v>
      </c>
      <c r="D68" s="11"/>
      <c r="E68" s="10" t="str">
        <f>'Entered Daily Stats'!A67</f>
        <v>Enrollment Counclor 6</v>
      </c>
      <c r="F68" s="11"/>
      <c r="G68" s="13" cm="1">
        <f t="array" aca="1" ref="G68" ca="1">IFERROR(INDIRECT(ADDRESS(ROW()-1,_xlfn.SHEET()-3+4,4,1,"Entered Daily Stats")),"")</f>
        <v>0</v>
      </c>
      <c r="H68" s="16"/>
      <c r="I68" s="12" cm="1">
        <f t="array" aca="1" ref="I68" ca="1">IFERROR(INDIRECT(ADDRESS(ROW()-1,_xlfn.SHEET()-3+11,4,1,"Entered Daily Stats")),"")</f>
        <v>0</v>
      </c>
      <c r="J68" s="11"/>
      <c r="K68" s="107" cm="1">
        <f t="array" aca="1" ref="K68" ca="1">IFERROR(INDIRECT(ADDRESS(ROW()-1,_xlfn.SHEET()-3+18,4,1,"Entered Daily Stats")),"")</f>
        <v>0</v>
      </c>
      <c r="L68" s="12">
        <f t="shared" ca="1" si="13"/>
        <v>0</v>
      </c>
      <c r="M68" s="11"/>
      <c r="N68" s="110" cm="1">
        <f t="array" aca="1" ref="N68" ca="1">IFERROR(INDIRECT(ADDRESS(ROW()-1,_xlfn.SHEET()-3+25,4,1,"Entered Daily Stats")),"")</f>
        <v>0</v>
      </c>
      <c r="O68" s="13">
        <f t="shared" ca="1" si="11"/>
        <v>0</v>
      </c>
      <c r="P68" s="11"/>
      <c r="Q68" s="51" t="str">
        <f t="shared" ca="1" si="12"/>
        <v/>
      </c>
      <c r="R68" s="11"/>
      <c r="S68" s="39" cm="1">
        <f t="array" aca="1" ref="S68" ca="1">INDIRECT(ADDRESS(ROW()-1,_xlfn.SHEET()-3+39,4,1,"Entered Daily Stats"))</f>
        <v>0</v>
      </c>
      <c r="T68" s="11"/>
      <c r="U68" s="21"/>
      <c r="V68" s="11" t="s">
        <v>33</v>
      </c>
      <c r="W68" s="14">
        <v>0.3</v>
      </c>
      <c r="X68" s="70"/>
    </row>
    <row r="69" spans="1:24" ht="18" x14ac:dyDescent="0.3">
      <c r="A69" s="65"/>
      <c r="B69" s="8"/>
      <c r="C69" s="14" cm="1">
        <f t="array" aca="1" ref="C69" ca="1">INDIRECT(ADDRESS(ROW()-1,_xlfn.SHEET()-3+32,4,1,"Entered Daily Stats"))</f>
        <v>1</v>
      </c>
      <c r="D69" s="11"/>
      <c r="E69" s="10" t="str">
        <f>'Entered Daily Stats'!A68</f>
        <v>Enrollment Counclor 7</v>
      </c>
      <c r="F69" s="11"/>
      <c r="G69" s="13" cm="1">
        <f t="array" aca="1" ref="G69" ca="1">IFERROR(INDIRECT(ADDRESS(ROW()-1,_xlfn.SHEET()-3+4,4,1,"Entered Daily Stats")),"")</f>
        <v>0.1673611111111111</v>
      </c>
      <c r="H69" s="16"/>
      <c r="I69" s="12" cm="1">
        <f t="array" aca="1" ref="I69" ca="1">IFERROR(INDIRECT(ADDRESS(ROW()-1,_xlfn.SHEET()-3+11,4,1,"Entered Daily Stats")),"")</f>
        <v>12</v>
      </c>
      <c r="J69" s="11"/>
      <c r="K69" s="107" cm="1">
        <f t="array" aca="1" ref="K69" ca="1">IFERROR(INDIRECT(ADDRESS(ROW()-1,_xlfn.SHEET()-3+18,4,1,"Entered Daily Stats")),"")</f>
        <v>14</v>
      </c>
      <c r="L69" s="12">
        <f t="shared" ca="1" si="13"/>
        <v>56.666666666666671</v>
      </c>
      <c r="M69" s="11"/>
      <c r="N69" s="110" cm="1">
        <f t="array" aca="1" ref="N69" ca="1">IFERROR(INDIRECT(ADDRESS(ROW()-1,_xlfn.SHEET()-3+25,4,1,"Entered Daily Stats")),"")</f>
        <v>9.7222222222222224E-2</v>
      </c>
      <c r="O69" s="13">
        <f t="shared" ca="1" si="11"/>
        <v>0.20833333333333334</v>
      </c>
      <c r="P69" s="11"/>
      <c r="Q69" s="51">
        <f t="shared" ca="1" si="12"/>
        <v>0.35686274509803922</v>
      </c>
      <c r="R69" s="11"/>
      <c r="S69" s="39" cm="1">
        <f t="array" aca="1" ref="S69" ca="1">INDIRECT(ADDRESS(ROW()-1,_xlfn.SHEET()-3+39,4,1,"Entered Daily Stats"))</f>
        <v>0</v>
      </c>
      <c r="T69" s="11"/>
      <c r="U69" s="8"/>
      <c r="V69" s="8"/>
      <c r="W69" s="8"/>
      <c r="X69" s="70"/>
    </row>
    <row r="70" spans="1:24" ht="21" x14ac:dyDescent="0.3">
      <c r="A70" s="65"/>
      <c r="B70" s="8"/>
      <c r="C70" s="14" cm="1">
        <f t="array" aca="1" ref="C70" ca="1">INDIRECT(ADDRESS(ROW()-1,_xlfn.SHEET()-3+32,4,1,"Entered Daily Stats"))</f>
        <v>0</v>
      </c>
      <c r="D70" s="11"/>
      <c r="E70" s="10" t="str">
        <f>'Entered Daily Stats'!A69</f>
        <v>Enrollment Counclor 8</v>
      </c>
      <c r="F70" s="11"/>
      <c r="G70" s="13" cm="1">
        <f t="array" aca="1" ref="G70" ca="1">IFERROR(INDIRECT(ADDRESS(ROW()-1,_xlfn.SHEET()-3+4,4,1,"Entered Daily Stats")),"")</f>
        <v>0</v>
      </c>
      <c r="H70" s="16"/>
      <c r="I70" s="12" cm="1">
        <f t="array" aca="1" ref="I70" ca="1">IFERROR(INDIRECT(ADDRESS(ROW()-1,_xlfn.SHEET()-3+11,4,1,"Entered Daily Stats")),"")</f>
        <v>0</v>
      </c>
      <c r="J70" s="11"/>
      <c r="K70" s="107" cm="1">
        <f t="array" aca="1" ref="K70" ca="1">IFERROR(INDIRECT(ADDRESS(ROW()-1,_xlfn.SHEET()-3+18,4,1,"Entered Daily Stats")),"")</f>
        <v>0</v>
      </c>
      <c r="L70" s="12">
        <f t="shared" ca="1" si="13"/>
        <v>0</v>
      </c>
      <c r="M70" s="11"/>
      <c r="N70" s="110" cm="1">
        <f t="array" aca="1" ref="N70" ca="1">IFERROR(INDIRECT(ADDRESS(ROW()-1,_xlfn.SHEET()-3+25,4,1,"Entered Daily Stats")),"")</f>
        <v>0</v>
      </c>
      <c r="O70" s="13">
        <f t="shared" ca="1" si="11"/>
        <v>0</v>
      </c>
      <c r="P70" s="11"/>
      <c r="Q70" s="51" t="str">
        <f t="shared" ca="1" si="12"/>
        <v/>
      </c>
      <c r="R70" s="11"/>
      <c r="S70" s="39" cm="1">
        <f t="array" aca="1" ref="S70" ca="1">INDIRECT(ADDRESS(ROW()-1,_xlfn.SHEET()-3+39,4,1,"Entered Daily Stats"))</f>
        <v>0</v>
      </c>
      <c r="T70" s="11"/>
      <c r="U70" s="140" t="s">
        <v>42</v>
      </c>
      <c r="V70" s="140"/>
      <c r="W70" s="140"/>
      <c r="X70" s="70"/>
    </row>
    <row r="71" spans="1:24" ht="18" customHeight="1" x14ac:dyDescent="0.3">
      <c r="A71" s="65"/>
      <c r="B71" s="8"/>
      <c r="C71" s="14" cm="1">
        <f t="array" aca="1" ref="C71" ca="1">INDIRECT(ADDRESS(ROW()-1,_xlfn.SHEET()-3+32,4,1,"Entered Daily Stats"))</f>
        <v>1</v>
      </c>
      <c r="D71" s="11"/>
      <c r="E71" s="10" t="str">
        <f>'Entered Daily Stats'!A70</f>
        <v>Enrollment Counclor 9</v>
      </c>
      <c r="F71" s="11"/>
      <c r="G71" s="13" cm="1">
        <f t="array" aca="1" ref="G71" ca="1">IFERROR(INDIRECT(ADDRESS(ROW()-1,_xlfn.SHEET()-3+4,4,1,"Entered Daily Stats")),"")</f>
        <v>0.23124999999999998</v>
      </c>
      <c r="H71" s="16"/>
      <c r="I71" s="12" cm="1">
        <f t="array" aca="1" ref="I71" ca="1">IFERROR(INDIRECT(ADDRESS(ROW()-1,_xlfn.SHEET()-3+11,4,1,"Entered Daily Stats")),"")</f>
        <v>4</v>
      </c>
      <c r="J71" s="11"/>
      <c r="K71" s="107" cm="1">
        <f t="array" aca="1" ref="K71" ca="1">IFERROR(INDIRECT(ADDRESS(ROW()-1,_xlfn.SHEET()-3+18,4,1,"Entered Daily Stats")),"")</f>
        <v>23</v>
      </c>
      <c r="L71" s="12">
        <f t="shared" ca="1" si="13"/>
        <v>33.166666666666671</v>
      </c>
      <c r="M71" s="11"/>
      <c r="N71" s="110" cm="1">
        <f t="array" aca="1" ref="N71" ca="1">IFERROR(INDIRECT(ADDRESS(ROW()-1,_xlfn.SHEET()-3+25,4,1,"Entered Daily Stats")),"")</f>
        <v>0.19513888888888889</v>
      </c>
      <c r="O71" s="13">
        <f t="shared" ca="1" si="11"/>
        <v>0.20833333333333334</v>
      </c>
      <c r="P71" s="11"/>
      <c r="Q71" s="51">
        <f t="shared" ca="1" si="12"/>
        <v>0.81506700167504187</v>
      </c>
      <c r="R71" s="11"/>
      <c r="S71" s="39" cm="1">
        <f t="array" aca="1" ref="S71" ca="1">INDIRECT(ADDRESS(ROW()-1,_xlfn.SHEET()-3+39,4,1,"Entered Daily Stats"))</f>
        <v>0</v>
      </c>
      <c r="T71" s="11"/>
      <c r="U71" s="152" t="str">
        <f ca="1">IF(SUM(S63:S82)=0,"",SUM(S63:S82))</f>
        <v/>
      </c>
      <c r="V71" s="153"/>
      <c r="W71" s="154"/>
      <c r="X71" s="70"/>
    </row>
    <row r="72" spans="1:24" ht="18" customHeight="1" x14ac:dyDescent="0.3">
      <c r="A72" s="65"/>
      <c r="B72" s="8"/>
      <c r="C72" s="14" cm="1">
        <f t="array" aca="1" ref="C72" ca="1">INDIRECT(ADDRESS(ROW()-1,_xlfn.SHEET()-3+32,4,1,"Entered Daily Stats"))</f>
        <v>1</v>
      </c>
      <c r="D72" s="11"/>
      <c r="E72" s="10" t="str">
        <f>'Entered Daily Stats'!A71</f>
        <v>Enrollment Counclor 10</v>
      </c>
      <c r="F72" s="11"/>
      <c r="G72" s="13" cm="1">
        <f t="array" aca="1" ref="G72" ca="1">IFERROR(INDIRECT(ADDRESS(ROW()-1,_xlfn.SHEET()-3+4,4,1,"Entered Daily Stats")),"")</f>
        <v>0.23402777777777781</v>
      </c>
      <c r="H72" s="16"/>
      <c r="I72" s="12" cm="1">
        <f t="array" aca="1" ref="I72" ca="1">IFERROR(INDIRECT(ADDRESS(ROW()-1,_xlfn.SHEET()-3+11,4,1,"Entered Daily Stats")),"")</f>
        <v>2</v>
      </c>
      <c r="J72" s="11"/>
      <c r="K72" s="107" cm="1">
        <f t="array" aca="1" ref="K72" ca="1">IFERROR(INDIRECT(ADDRESS(ROW()-1,_xlfn.SHEET()-3+18,4,1,"Entered Daily Stats")),"")</f>
        <v>104</v>
      </c>
      <c r="L72" s="12">
        <f t="shared" ca="1" si="13"/>
        <v>38.833333333333343</v>
      </c>
      <c r="M72" s="11"/>
      <c r="N72" s="110" cm="1">
        <f t="array" aca="1" ref="N72" ca="1">IFERROR(INDIRECT(ADDRESS(ROW()-1,_xlfn.SHEET()-3+25,4,1,"Entered Daily Stats")),"")</f>
        <v>0.17152777777777775</v>
      </c>
      <c r="O72" s="13">
        <f t="shared" ca="1" si="11"/>
        <v>6.25E-2</v>
      </c>
      <c r="P72" s="11"/>
      <c r="Q72" s="51">
        <f t="shared" ca="1" si="12"/>
        <v>2.7112780162136381</v>
      </c>
      <c r="R72" s="11"/>
      <c r="S72" s="39" cm="1">
        <f t="array" aca="1" ref="S72" ca="1">INDIRECT(ADDRESS(ROW()-1,_xlfn.SHEET()-3+39,4,1,"Entered Daily Stats"))</f>
        <v>0</v>
      </c>
      <c r="T72" s="11"/>
      <c r="U72" s="155"/>
      <c r="V72" s="156"/>
      <c r="W72" s="157"/>
      <c r="X72" s="70"/>
    </row>
    <row r="73" spans="1:24" ht="18" x14ac:dyDescent="0.3">
      <c r="A73" s="65"/>
      <c r="B73" s="8"/>
      <c r="C73" s="14" cm="1">
        <f t="array" aca="1" ref="C73" ca="1">INDIRECT(ADDRESS(ROW()-1,_xlfn.SHEET()-3+32,4,1,"Entered Daily Stats"))</f>
        <v>1</v>
      </c>
      <c r="D73" s="11"/>
      <c r="E73" s="10" t="str">
        <f>'Entered Daily Stats'!A72</f>
        <v>Enrollment Counclor 11</v>
      </c>
      <c r="F73" s="11"/>
      <c r="G73" s="13" cm="1">
        <f t="array" aca="1" ref="G73" ca="1">IFERROR(INDIRECT(ADDRESS(ROW()-1,_xlfn.SHEET()-3+4,4,1,"Entered Daily Stats")),"")</f>
        <v>0.17083333333333331</v>
      </c>
      <c r="H73" s="16"/>
      <c r="I73" s="12" cm="1">
        <f t="array" aca="1" ref="I73" ca="1">IFERROR(INDIRECT(ADDRESS(ROW()-1,_xlfn.SHEET()-3+11,4,1,"Entered Daily Stats")),"")</f>
        <v>4</v>
      </c>
      <c r="J73" s="11"/>
      <c r="K73" s="107" cm="1">
        <f t="array" aca="1" ref="K73" ca="1">IFERROR(INDIRECT(ADDRESS(ROW()-1,_xlfn.SHEET()-3+18,4,1,"Entered Daily Stats")),"")</f>
        <v>27</v>
      </c>
      <c r="L73" s="12">
        <f t="shared" ca="1" si="13"/>
        <v>49.833333333333336</v>
      </c>
      <c r="M73" s="11"/>
      <c r="N73" s="110" cm="1">
        <f t="array" aca="1" ref="N73" ca="1">IFERROR(INDIRECT(ADDRESS(ROW()-1,_xlfn.SHEET()-3+25,4,1,"Entered Daily Stats")),"")</f>
        <v>0.12569444444444444</v>
      </c>
      <c r="O73" s="13">
        <f t="shared" ca="1" si="11"/>
        <v>0.20833333333333334</v>
      </c>
      <c r="P73" s="11"/>
      <c r="Q73" s="51">
        <f t="shared" ca="1" si="12"/>
        <v>0.57256967670011139</v>
      </c>
      <c r="R73" s="11"/>
      <c r="S73" s="39" cm="1">
        <f t="array" aca="1" ref="S73" ca="1">INDIRECT(ADDRESS(ROW()-1,_xlfn.SHEET()-3+39,4,1,"Entered Daily Stats"))</f>
        <v>0</v>
      </c>
      <c r="T73" s="11"/>
      <c r="U73" s="71"/>
      <c r="V73" s="71"/>
      <c r="W73" s="71"/>
      <c r="X73" s="70"/>
    </row>
    <row r="74" spans="1:24" ht="21" x14ac:dyDescent="0.3">
      <c r="A74" s="65"/>
      <c r="B74" s="8"/>
      <c r="C74" s="14" cm="1">
        <f t="array" aca="1" ref="C74" ca="1">INDIRECT(ADDRESS(ROW()-1,_xlfn.SHEET()-3+32,4,1,"Entered Daily Stats"))</f>
        <v>0</v>
      </c>
      <c r="D74" s="11"/>
      <c r="E74" s="10" t="str">
        <f>'Entered Daily Stats'!A73</f>
        <v>Enrollment Counclor 12</v>
      </c>
      <c r="F74" s="11"/>
      <c r="G74" s="13" cm="1">
        <f t="array" aca="1" ref="G74" ca="1">IFERROR(INDIRECT(ADDRESS(ROW()-1,_xlfn.SHEET()-3+4,4,1,"Entered Daily Stats")),"")</f>
        <v>0</v>
      </c>
      <c r="H74" s="16"/>
      <c r="I74" s="12" cm="1">
        <f t="array" aca="1" ref="I74" ca="1">IFERROR(INDIRECT(ADDRESS(ROW()-1,_xlfn.SHEET()-3+11,4,1,"Entered Daily Stats")),"")</f>
        <v>0</v>
      </c>
      <c r="J74" s="11"/>
      <c r="K74" s="107" cm="1">
        <f t="array" aca="1" ref="K74" ca="1">IFERROR(INDIRECT(ADDRESS(ROW()-1,_xlfn.SHEET()-3+18,4,1,"Entered Daily Stats")),"")</f>
        <v>0</v>
      </c>
      <c r="L74" s="12">
        <f t="shared" ca="1" si="13"/>
        <v>0</v>
      </c>
      <c r="M74" s="11"/>
      <c r="N74" s="110" cm="1">
        <f t="array" aca="1" ref="N74" ca="1">IFERROR(INDIRECT(ADDRESS(ROW()-1,_xlfn.SHEET()-3+25,4,1,"Entered Daily Stats")),"")</f>
        <v>0</v>
      </c>
      <c r="O74" s="13">
        <f t="shared" ca="1" si="11"/>
        <v>0</v>
      </c>
      <c r="P74" s="11"/>
      <c r="Q74" s="51" t="str">
        <f t="shared" ca="1" si="12"/>
        <v/>
      </c>
      <c r="R74" s="11"/>
      <c r="S74" s="39" cm="1">
        <f t="array" aca="1" ref="S74" ca="1">INDIRECT(ADDRESS(ROW()-1,_xlfn.SHEET()-3+39,4,1,"Entered Daily Stats"))</f>
        <v>0</v>
      </c>
      <c r="T74" s="11"/>
      <c r="U74" s="8"/>
      <c r="V74" s="8"/>
      <c r="W74" s="22"/>
      <c r="X74" s="79"/>
    </row>
    <row r="75" spans="1:24" ht="18" x14ac:dyDescent="0.3">
      <c r="A75" s="65"/>
      <c r="B75" s="8"/>
      <c r="C75" s="14" cm="1">
        <f t="array" aca="1" ref="C75" ca="1">INDIRECT(ADDRESS(ROW()-1,_xlfn.SHEET()-3+32,4,1,"Entered Daily Stats"))</f>
        <v>0</v>
      </c>
      <c r="D75" s="11"/>
      <c r="E75" s="10">
        <f>'Entered Daily Stats'!A74</f>
        <v>0</v>
      </c>
      <c r="F75" s="11"/>
      <c r="G75" s="13" cm="1">
        <f t="array" aca="1" ref="G75" ca="1">IFERROR(INDIRECT(ADDRESS(ROW()-1,_xlfn.SHEET()-3+4,4,1,"Entered Daily Stats")),"")</f>
        <v>0</v>
      </c>
      <c r="H75" s="16"/>
      <c r="I75" s="12" cm="1">
        <f t="array" aca="1" ref="I75" ca="1">IFERROR(INDIRECT(ADDRESS(ROW()-1,_xlfn.SHEET()-3+11,4,1,"Entered Daily Stats")),"")</f>
        <v>0</v>
      </c>
      <c r="J75" s="11"/>
      <c r="K75" s="107" cm="1">
        <f t="array" aca="1" ref="K75" ca="1">IFERROR(INDIRECT(ADDRESS(ROW()-1,_xlfn.SHEET()-3+18,4,1,"Entered Daily Stats")),"")</f>
        <v>0</v>
      </c>
      <c r="L75" s="12">
        <f t="shared" ca="1" si="13"/>
        <v>0</v>
      </c>
      <c r="M75" s="11"/>
      <c r="N75" s="110" cm="1">
        <f t="array" aca="1" ref="N75" ca="1">IFERROR(INDIRECT(ADDRESS(ROW()-1,_xlfn.SHEET()-3+25,4,1,"Entered Daily Stats")),"")</f>
        <v>0</v>
      </c>
      <c r="O75" s="13">
        <f t="shared" ca="1" si="11"/>
        <v>0</v>
      </c>
      <c r="P75" s="11"/>
      <c r="Q75" s="51" t="str">
        <f t="shared" ca="1" si="12"/>
        <v/>
      </c>
      <c r="R75" s="47"/>
      <c r="S75" s="39" cm="1">
        <f t="array" aca="1" ref="S75" ca="1">INDIRECT(ADDRESS(ROW()-1,_xlfn.SHEET()-3+39,4,1,"Entered Daily Stats"))</f>
        <v>0</v>
      </c>
      <c r="T75" s="47"/>
      <c r="U75" s="69"/>
      <c r="V75" s="8"/>
      <c r="W75" s="56"/>
      <c r="X75" s="80"/>
    </row>
    <row r="76" spans="1:24" ht="18" x14ac:dyDescent="0.3">
      <c r="A76" s="65"/>
      <c r="B76" s="8"/>
      <c r="C76" s="14" cm="1">
        <f t="array" aca="1" ref="C76" ca="1">INDIRECT(ADDRESS(ROW()-1,_xlfn.SHEET()-3+32,4,1,"Entered Daily Stats"))</f>
        <v>0</v>
      </c>
      <c r="D76" s="11"/>
      <c r="E76" s="10">
        <f>'Entered Daily Stats'!A75</f>
        <v>0</v>
      </c>
      <c r="F76" s="23"/>
      <c r="G76" s="13" cm="1">
        <f t="array" aca="1" ref="G76" ca="1">IFERROR(INDIRECT(ADDRESS(ROW()-1,_xlfn.SHEET()-3+4,4,1,"Entered Daily Stats")),"")</f>
        <v>0</v>
      </c>
      <c r="H76" s="11"/>
      <c r="I76" s="12" cm="1">
        <f t="array" aca="1" ref="I76" ca="1">IFERROR(INDIRECT(ADDRESS(ROW()-1,_xlfn.SHEET()-3+11,4,1,"Entered Daily Stats")),"")</f>
        <v>0</v>
      </c>
      <c r="J76" s="11"/>
      <c r="K76" s="107" cm="1">
        <f t="array" aca="1" ref="K76" ca="1">IFERROR(INDIRECT(ADDRESS(ROW()-1,_xlfn.SHEET()-3+18,4,1,"Entered Daily Stats")),"")</f>
        <v>0</v>
      </c>
      <c r="L76" s="12">
        <f t="shared" ca="1" si="13"/>
        <v>0</v>
      </c>
      <c r="M76" s="11"/>
      <c r="N76" s="110" cm="1">
        <f t="array" aca="1" ref="N76" ca="1">IFERROR(INDIRECT(ADDRESS(ROW()-1,_xlfn.SHEET()-3+25,4,1,"Entered Daily Stats")),"")</f>
        <v>0</v>
      </c>
      <c r="O76" s="13">
        <f t="shared" ca="1" si="11"/>
        <v>0</v>
      </c>
      <c r="P76" s="11"/>
      <c r="Q76" s="51" t="str">
        <f t="shared" ca="1" si="12"/>
        <v/>
      </c>
      <c r="R76" s="11"/>
      <c r="S76" s="39" cm="1">
        <f t="array" aca="1" ref="S76" ca="1">INDIRECT(ADDRESS(ROW()-1,_xlfn.SHEET()-3+39,4,1,"Entered Daily Stats"))</f>
        <v>0</v>
      </c>
      <c r="T76" s="11"/>
      <c r="U76" s="11"/>
      <c r="V76" s="47"/>
      <c r="W76" s="56"/>
      <c r="X76" s="81"/>
    </row>
    <row r="77" spans="1:24" ht="18" x14ac:dyDescent="0.3">
      <c r="A77" s="65"/>
      <c r="B77" s="8"/>
      <c r="C77" s="14" cm="1">
        <f t="array" aca="1" ref="C77" ca="1">INDIRECT(ADDRESS(ROW()-1,_xlfn.SHEET()-3+32,4,1,"Entered Daily Stats"))</f>
        <v>0</v>
      </c>
      <c r="D77" s="11"/>
      <c r="E77" s="10">
        <f>'Entered Daily Stats'!A76</f>
        <v>0</v>
      </c>
      <c r="F77" s="11"/>
      <c r="G77" s="13" cm="1">
        <f t="array" aca="1" ref="G77" ca="1">IFERROR(INDIRECT(ADDRESS(ROW()-1,_xlfn.SHEET()-3+4,4,1,"Entered Daily Stats")),"")</f>
        <v>0</v>
      </c>
      <c r="H77" s="16"/>
      <c r="I77" s="12" cm="1">
        <f t="array" aca="1" ref="I77" ca="1">IFERROR(INDIRECT(ADDRESS(ROW()-1,_xlfn.SHEET()-3+11,4,1,"Entered Daily Stats")),"")</f>
        <v>0</v>
      </c>
      <c r="J77" s="11"/>
      <c r="K77" s="107" cm="1">
        <f t="array" aca="1" ref="K77" ca="1">IFERROR(INDIRECT(ADDRESS(ROW()-1,_xlfn.SHEET()-3+18,4,1,"Entered Daily Stats")),"")</f>
        <v>0</v>
      </c>
      <c r="L77" s="12">
        <f t="shared" ca="1" si="13"/>
        <v>0</v>
      </c>
      <c r="M77" s="11"/>
      <c r="N77" s="110" cm="1">
        <f t="array" aca="1" ref="N77" ca="1">IFERROR(INDIRECT(ADDRESS(ROW()-1,_xlfn.SHEET()-3+25,4,1,"Entered Daily Stats")),"")</f>
        <v>0</v>
      </c>
      <c r="O77" s="13">
        <f t="shared" ca="1" si="11"/>
        <v>0</v>
      </c>
      <c r="P77" s="11"/>
      <c r="Q77" s="51" t="str">
        <f t="shared" ca="1" si="12"/>
        <v/>
      </c>
      <c r="R77" s="11"/>
      <c r="S77" s="39" cm="1">
        <f t="array" aca="1" ref="S77" ca="1">INDIRECT(ADDRESS(ROW()-1,_xlfn.SHEET()-3+39,4,1,"Entered Daily Stats"))</f>
        <v>0</v>
      </c>
      <c r="T77" s="11"/>
      <c r="U77" s="8"/>
      <c r="V77" s="8"/>
      <c r="W77" s="8"/>
      <c r="X77" s="64"/>
    </row>
    <row r="78" spans="1:24" ht="18" x14ac:dyDescent="0.3">
      <c r="A78" s="65"/>
      <c r="B78" s="8"/>
      <c r="C78" s="14" cm="1">
        <f t="array" aca="1" ref="C78" ca="1">INDIRECT(ADDRESS(ROW()-1,_xlfn.SHEET()-3+32,4,1,"Entered Daily Stats"))</f>
        <v>0</v>
      </c>
      <c r="D78" s="11"/>
      <c r="E78" s="10">
        <f>'Entered Daily Stats'!A77</f>
        <v>0</v>
      </c>
      <c r="F78" s="11"/>
      <c r="G78" s="13" cm="1">
        <f t="array" aca="1" ref="G78" ca="1">IFERROR(INDIRECT(ADDRESS(ROW()-1,_xlfn.SHEET()-3+4,4,1,"Entered Daily Stats")),"")</f>
        <v>0</v>
      </c>
      <c r="H78" s="16"/>
      <c r="I78" s="12" cm="1">
        <f t="array" aca="1" ref="I78" ca="1">IFERROR(INDIRECT(ADDRESS(ROW()-1,_xlfn.SHEET()-3+11,4,1,"Entered Daily Stats")),"")</f>
        <v>0</v>
      </c>
      <c r="J78" s="11"/>
      <c r="K78" s="107" cm="1">
        <f t="array" aca="1" ref="K78" ca="1">IFERROR(INDIRECT(ADDRESS(ROW()-1,_xlfn.SHEET()-3+18,4,1,"Entered Daily Stats")),"")</f>
        <v>0</v>
      </c>
      <c r="L78" s="12">
        <f t="shared" ca="1" si="13"/>
        <v>0</v>
      </c>
      <c r="M78" s="11"/>
      <c r="N78" s="110" cm="1">
        <f t="array" aca="1" ref="N78" ca="1">IFERROR(INDIRECT(ADDRESS(ROW()-1,_xlfn.SHEET()-3+25,4,1,"Entered Daily Stats")),"")</f>
        <v>0</v>
      </c>
      <c r="O78" s="13">
        <f t="shared" ca="1" si="11"/>
        <v>0</v>
      </c>
      <c r="P78" s="11"/>
      <c r="Q78" s="51" t="str">
        <f t="shared" ca="1" si="12"/>
        <v/>
      </c>
      <c r="R78" s="11"/>
      <c r="S78" s="39" cm="1">
        <f t="array" aca="1" ref="S78" ca="1">INDIRECT(ADDRESS(ROW()-1,_xlfn.SHEET()-3+39,4,1,"Entered Daily Stats"))</f>
        <v>0</v>
      </c>
      <c r="T78" s="11"/>
      <c r="U78" s="71"/>
      <c r="V78" s="71"/>
      <c r="W78" s="71"/>
      <c r="X78" s="70"/>
    </row>
    <row r="79" spans="1:24" ht="21" x14ac:dyDescent="0.3">
      <c r="A79" s="65"/>
      <c r="B79" s="8"/>
      <c r="C79" s="14" cm="1">
        <f t="array" aca="1" ref="C79" ca="1">INDIRECT(ADDRESS(ROW()-1,_xlfn.SHEET()-3+32,4,1,"Entered Daily Stats"))</f>
        <v>0</v>
      </c>
      <c r="D79" s="11"/>
      <c r="E79" s="10">
        <f>'Entered Daily Stats'!A78</f>
        <v>0</v>
      </c>
      <c r="F79" s="11"/>
      <c r="G79" s="13" cm="1">
        <f t="array" aca="1" ref="G79" ca="1">IFERROR(INDIRECT(ADDRESS(ROW()-1,_xlfn.SHEET()-3+4,4,1,"Entered Daily Stats")),"")</f>
        <v>0</v>
      </c>
      <c r="H79" s="16"/>
      <c r="I79" s="12" cm="1">
        <f t="array" aca="1" ref="I79" ca="1">IFERROR(INDIRECT(ADDRESS(ROW()-1,_xlfn.SHEET()-3+11,4,1,"Entered Daily Stats")),"")</f>
        <v>0</v>
      </c>
      <c r="J79" s="11"/>
      <c r="K79" s="107" cm="1">
        <f t="array" aca="1" ref="K79" ca="1">IFERROR(INDIRECT(ADDRESS(ROW()-1,_xlfn.SHEET()-3+18,4,1,"Entered Daily Stats")),"")</f>
        <v>0</v>
      </c>
      <c r="L79" s="12">
        <f t="shared" ca="1" si="13"/>
        <v>0</v>
      </c>
      <c r="M79" s="11"/>
      <c r="N79" s="110" cm="1">
        <f t="array" aca="1" ref="N79" ca="1">IFERROR(INDIRECT(ADDRESS(ROW()-1,_xlfn.SHEET()-3+25,4,1,"Entered Daily Stats")),"")</f>
        <v>0</v>
      </c>
      <c r="O79" s="13">
        <f t="shared" ca="1" si="11"/>
        <v>0</v>
      </c>
      <c r="P79" s="11"/>
      <c r="Q79" s="51" t="str">
        <f t="shared" ca="1" si="12"/>
        <v/>
      </c>
      <c r="R79" s="11"/>
      <c r="S79" s="39" cm="1">
        <f t="array" aca="1" ref="S79" ca="1">INDIRECT(ADDRESS(ROW()-1,_xlfn.SHEET()-3+39,4,1,"Entered Daily Stats"))</f>
        <v>0</v>
      </c>
      <c r="T79" s="11"/>
      <c r="U79" s="8"/>
      <c r="V79" s="8"/>
      <c r="W79" s="22"/>
      <c r="X79" s="79"/>
    </row>
    <row r="80" spans="1:24" ht="18" x14ac:dyDescent="0.3">
      <c r="A80" s="65"/>
      <c r="B80" s="8"/>
      <c r="C80" s="14" cm="1">
        <f t="array" aca="1" ref="C80" ca="1">INDIRECT(ADDRESS(ROW()-1,_xlfn.SHEET()-3+32,4,1,"Entered Daily Stats"))</f>
        <v>0</v>
      </c>
      <c r="D80" s="11"/>
      <c r="E80" s="10">
        <f>'Entered Daily Stats'!A79</f>
        <v>0</v>
      </c>
      <c r="F80" s="11"/>
      <c r="G80" s="13" cm="1">
        <f t="array" aca="1" ref="G80" ca="1">IFERROR(INDIRECT(ADDRESS(ROW()-1,_xlfn.SHEET()-3+4,4,1,"Entered Daily Stats")),"")</f>
        <v>0</v>
      </c>
      <c r="H80" s="16"/>
      <c r="I80" s="12" cm="1">
        <f t="array" aca="1" ref="I80" ca="1">IFERROR(INDIRECT(ADDRESS(ROW()-1,_xlfn.SHEET()-3+11,4,1,"Entered Daily Stats")),"")</f>
        <v>0</v>
      </c>
      <c r="J80" s="11"/>
      <c r="K80" s="107" cm="1">
        <f t="array" aca="1" ref="K80" ca="1">IFERROR(INDIRECT(ADDRESS(ROW()-1,_xlfn.SHEET()-3+18,4,1,"Entered Daily Stats")),"")</f>
        <v>0</v>
      </c>
      <c r="L80" s="12">
        <f t="shared" ca="1" si="13"/>
        <v>0</v>
      </c>
      <c r="M80" s="11"/>
      <c r="N80" s="110" cm="1">
        <f t="array" aca="1" ref="N80" ca="1">IFERROR(INDIRECT(ADDRESS(ROW()-1,_xlfn.SHEET()-3+25,4,1,"Entered Daily Stats")),"")</f>
        <v>0</v>
      </c>
      <c r="O80" s="13">
        <f t="shared" ca="1" si="11"/>
        <v>0</v>
      </c>
      <c r="P80" s="11"/>
      <c r="Q80" s="51" t="str">
        <f t="shared" ca="1" si="12"/>
        <v/>
      </c>
      <c r="R80" s="47"/>
      <c r="S80" s="39" cm="1">
        <f t="array" aca="1" ref="S80" ca="1">INDIRECT(ADDRESS(ROW()-1,_xlfn.SHEET()-3+39,4,1,"Entered Daily Stats"))</f>
        <v>0</v>
      </c>
      <c r="T80" s="47"/>
      <c r="U80" s="69"/>
      <c r="V80" s="8"/>
      <c r="W80" s="56"/>
      <c r="X80" s="80"/>
    </row>
    <row r="81" spans="1:24" ht="18" x14ac:dyDescent="0.3">
      <c r="A81" s="65"/>
      <c r="B81" s="8"/>
      <c r="C81" s="14" cm="1">
        <f t="array" aca="1" ref="C81" ca="1">INDIRECT(ADDRESS(ROW()-1,_xlfn.SHEET()-3+32,4,1,"Entered Daily Stats"))</f>
        <v>0</v>
      </c>
      <c r="D81" s="11"/>
      <c r="E81" s="10">
        <f>'Entered Daily Stats'!A80</f>
        <v>0</v>
      </c>
      <c r="F81" s="23"/>
      <c r="G81" s="13" cm="1">
        <f t="array" aca="1" ref="G81" ca="1">IFERROR(INDIRECT(ADDRESS(ROW()-1,_xlfn.SHEET()-3+4,4,1,"Entered Daily Stats")),"")</f>
        <v>0</v>
      </c>
      <c r="H81" s="11"/>
      <c r="I81" s="12" cm="1">
        <f t="array" aca="1" ref="I81" ca="1">IFERROR(INDIRECT(ADDRESS(ROW()-1,_xlfn.SHEET()-3+11,4,1,"Entered Daily Stats")),"")</f>
        <v>0</v>
      </c>
      <c r="J81" s="11"/>
      <c r="K81" s="107" cm="1">
        <f t="array" aca="1" ref="K81" ca="1">IFERROR(INDIRECT(ADDRESS(ROW()-1,_xlfn.SHEET()-3+18,4,1,"Entered Daily Stats")),"")</f>
        <v>0</v>
      </c>
      <c r="L81" s="12">
        <f t="shared" ca="1" si="13"/>
        <v>0</v>
      </c>
      <c r="M81" s="11"/>
      <c r="N81" s="110" cm="1">
        <f t="array" aca="1" ref="N81" ca="1">IFERROR(INDIRECT(ADDRESS(ROW()-1,_xlfn.SHEET()-3+25,4,1,"Entered Daily Stats")),"")</f>
        <v>0</v>
      </c>
      <c r="O81" s="13">
        <f t="shared" ca="1" si="11"/>
        <v>0</v>
      </c>
      <c r="P81" s="11"/>
      <c r="Q81" s="51" t="str">
        <f t="shared" ca="1" si="12"/>
        <v/>
      </c>
      <c r="R81" s="11"/>
      <c r="S81" s="39" cm="1">
        <f t="array" aca="1" ref="S81" ca="1">INDIRECT(ADDRESS(ROW()-1,_xlfn.SHEET()-3+39,4,1,"Entered Daily Stats"))</f>
        <v>0</v>
      </c>
      <c r="T81" s="11"/>
      <c r="U81" s="11"/>
      <c r="V81" s="47"/>
      <c r="W81" s="56"/>
      <c r="X81" s="81"/>
    </row>
    <row r="82" spans="1:24" ht="18" x14ac:dyDescent="0.3">
      <c r="A82" s="65"/>
      <c r="B82" s="8"/>
      <c r="C82" s="14" cm="1">
        <f t="array" aca="1" ref="C82" ca="1">INDIRECT(ADDRESS(ROW()-1,_xlfn.SHEET()-3+32,4,1,"Entered Daily Stats"))</f>
        <v>0</v>
      </c>
      <c r="D82" s="11"/>
      <c r="E82" s="10">
        <f>'Entered Daily Stats'!A81</f>
        <v>0</v>
      </c>
      <c r="F82" s="11"/>
      <c r="G82" s="13" cm="1">
        <f t="array" aca="1" ref="G82" ca="1">IFERROR(INDIRECT(ADDRESS(ROW()-1,_xlfn.SHEET()-3+4,4,1,"Entered Daily Stats")),"")</f>
        <v>0</v>
      </c>
      <c r="H82" s="16"/>
      <c r="I82" s="12" cm="1">
        <f t="array" aca="1" ref="I82" ca="1">IFERROR(INDIRECT(ADDRESS(ROW()-1,_xlfn.SHEET()-3+11,4,1,"Entered Daily Stats")),"")</f>
        <v>0</v>
      </c>
      <c r="J82" s="11"/>
      <c r="K82" s="107" cm="1">
        <f t="array" aca="1" ref="K82" ca="1">IFERROR(INDIRECT(ADDRESS(ROW()-1,_xlfn.SHEET()-3+18,4,1,"Entered Daily Stats")),"")</f>
        <v>0</v>
      </c>
      <c r="L82" s="12">
        <f t="shared" ca="1" si="13"/>
        <v>0</v>
      </c>
      <c r="M82" s="11"/>
      <c r="N82" s="110" cm="1">
        <f t="array" aca="1" ref="N82" ca="1">IFERROR(INDIRECT(ADDRESS(ROW()-1,_xlfn.SHEET()-3+25,4,1,"Entered Daily Stats")),"")</f>
        <v>0</v>
      </c>
      <c r="O82" s="13">
        <f t="shared" ca="1" si="11"/>
        <v>0</v>
      </c>
      <c r="P82" s="11"/>
      <c r="Q82" s="51" t="str">
        <f t="shared" ca="1" si="12"/>
        <v/>
      </c>
      <c r="R82" s="11"/>
      <c r="S82" s="39" cm="1">
        <f t="array" aca="1" ref="S82" ca="1">INDIRECT(ADDRESS(ROW()-1,_xlfn.SHEET()-3+39,4,1,"Entered Daily Stats"))</f>
        <v>0</v>
      </c>
      <c r="T82" s="11"/>
      <c r="U82" s="8"/>
      <c r="V82" s="8"/>
      <c r="W82" s="8"/>
      <c r="X82" s="64"/>
    </row>
    <row r="83" spans="1:24" ht="18" x14ac:dyDescent="0.3">
      <c r="A83" s="65"/>
      <c r="B83" s="8"/>
      <c r="C83" s="11"/>
      <c r="D83" s="11"/>
      <c r="E83" s="11"/>
      <c r="F83" s="11"/>
      <c r="G83" s="11"/>
      <c r="H83" s="11"/>
      <c r="I83" s="11"/>
      <c r="J83" s="11"/>
      <c r="K83" s="108"/>
      <c r="L83" s="11"/>
      <c r="M83" s="11"/>
      <c r="N83" s="108"/>
      <c r="O83" s="11"/>
      <c r="P83" s="11"/>
      <c r="Q83" s="11"/>
      <c r="R83" s="11"/>
      <c r="S83" s="11"/>
      <c r="T83" s="8"/>
      <c r="U83" s="8"/>
      <c r="V83" s="8"/>
      <c r="W83" s="8"/>
      <c r="X83" s="64"/>
    </row>
    <row r="84" spans="1:24" ht="21" x14ac:dyDescent="0.3">
      <c r="A84" s="65"/>
      <c r="B84" s="8"/>
      <c r="C84" s="106">
        <f ca="1">IFERROR(AVERAGEIF(C63:C82,"&gt;0"),0)</f>
        <v>1</v>
      </c>
      <c r="D84" s="11"/>
      <c r="E84" s="123" t="s">
        <v>34</v>
      </c>
      <c r="F84" s="44"/>
      <c r="G84" s="13">
        <f ca="1">IFERROR(AVERAGEIF(G63:G82,"&gt;0"),"")</f>
        <v>0.22248263888888889</v>
      </c>
      <c r="H84" s="82"/>
      <c r="I84" s="30">
        <f ca="1">IFERROR(AVERAGEIF(I63:I82,"&gt;0"),"")</f>
        <v>4.875</v>
      </c>
      <c r="J84" s="11"/>
      <c r="K84" s="109">
        <f ca="1">IFERROR(AVERAGEIF(K63:K82,"&gt;0"),0)</f>
        <v>41.375</v>
      </c>
      <c r="L84" s="12">
        <f ca="1">IFERROR(AVERAGEIF(L63:L82,"&gt;0"),"")</f>
        <v>43.083333333333336</v>
      </c>
      <c r="M84" s="11"/>
      <c r="N84" s="111">
        <f ca="1">IFERROR(AVERAGEIF(N63:N82,"&gt;0"),0)</f>
        <v>0.15477430555555555</v>
      </c>
      <c r="O84" s="13">
        <f ca="1">IFERROR(AVERAGEIF(O63:O82,"&gt;0"),"")</f>
        <v>0.16770833333333332</v>
      </c>
      <c r="P84" s="11"/>
      <c r="Q84" s="45">
        <f ca="1">IFERROR(AVERAGEIF(Q63:Q82,"&gt;0"),"")</f>
        <v>1.0757284531859528</v>
      </c>
      <c r="R84" s="17"/>
      <c r="S84" s="46">
        <f ca="1">IFERROR(AVERAGEIF(S63:S82,"&gt;0"),0)</f>
        <v>0</v>
      </c>
      <c r="T84" s="83"/>
      <c r="U84" s="8"/>
      <c r="V84" s="8"/>
      <c r="W84" s="8"/>
      <c r="X84" s="64"/>
    </row>
    <row r="85" spans="1:24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8"/>
    </row>
    <row r="88" spans="1:24" ht="14.4" customHeight="1" x14ac:dyDescent="0.3">
      <c r="A88" s="160" t="str">
        <f>'Entered Daily Stats'!A88</f>
        <v>Team Lead 4</v>
      </c>
      <c r="B88" s="161"/>
      <c r="C88" s="161"/>
      <c r="D88" s="161"/>
      <c r="E88" s="161"/>
      <c r="F88" s="53"/>
      <c r="G88" s="158">
        <v>44130</v>
      </c>
      <c r="H88" s="158"/>
      <c r="I88" s="158"/>
      <c r="J88" s="158"/>
      <c r="K88" s="158"/>
      <c r="L88" s="158"/>
      <c r="M88" s="158"/>
      <c r="N88" s="158"/>
      <c r="O88" s="158"/>
      <c r="P88" s="53"/>
      <c r="Q88" s="53"/>
      <c r="R88" s="53"/>
      <c r="S88" s="53"/>
      <c r="T88" s="53"/>
      <c r="U88" s="53"/>
      <c r="V88" s="53"/>
      <c r="W88" s="53"/>
      <c r="X88" s="63"/>
    </row>
    <row r="89" spans="1:24" ht="14.4" customHeight="1" x14ac:dyDescent="0.3">
      <c r="A89" s="162"/>
      <c r="B89" s="163"/>
      <c r="C89" s="163"/>
      <c r="D89" s="163"/>
      <c r="E89" s="163"/>
      <c r="F89" s="8"/>
      <c r="G89" s="159"/>
      <c r="H89" s="159"/>
      <c r="I89" s="159"/>
      <c r="J89" s="159"/>
      <c r="K89" s="159"/>
      <c r="L89" s="159"/>
      <c r="M89" s="159"/>
      <c r="N89" s="159"/>
      <c r="O89" s="159"/>
      <c r="P89" s="8"/>
      <c r="Q89" s="8"/>
      <c r="R89" s="8"/>
      <c r="S89" s="8"/>
      <c r="T89" s="8"/>
      <c r="U89" s="8"/>
      <c r="V89" s="8"/>
      <c r="W89" s="8"/>
      <c r="X89" s="64"/>
    </row>
    <row r="90" spans="1:24" ht="21" customHeight="1" x14ac:dyDescent="0.3">
      <c r="A90" s="164"/>
      <c r="B90" s="165"/>
      <c r="C90" s="165"/>
      <c r="D90" s="165"/>
      <c r="E90" s="165"/>
      <c r="F90" s="8"/>
      <c r="G90" s="124" t="s">
        <v>18</v>
      </c>
      <c r="H90" s="123"/>
      <c r="I90" s="124" t="s">
        <v>19</v>
      </c>
      <c r="J90" s="8"/>
      <c r="K90" s="140" t="s">
        <v>20</v>
      </c>
      <c r="L90" s="140"/>
      <c r="M90" s="8"/>
      <c r="N90" s="126" t="s">
        <v>21</v>
      </c>
      <c r="O90" s="126"/>
      <c r="P90" s="8"/>
      <c r="Q90" s="8"/>
      <c r="R90" s="8"/>
      <c r="S90" s="8"/>
      <c r="T90" s="8"/>
      <c r="U90" s="8"/>
      <c r="V90" s="8"/>
      <c r="W90" s="8"/>
      <c r="X90" s="64"/>
    </row>
    <row r="91" spans="1:24" ht="45.6" x14ac:dyDescent="0.3">
      <c r="A91" s="65"/>
      <c r="B91" s="8"/>
      <c r="C91" s="67" t="s">
        <v>37</v>
      </c>
      <c r="D91" s="8"/>
      <c r="E91" s="67" t="s">
        <v>24</v>
      </c>
      <c r="F91" s="68"/>
      <c r="G91" s="56"/>
      <c r="H91" s="56"/>
      <c r="I91" s="56"/>
      <c r="J91" s="8"/>
      <c r="K91" s="56"/>
      <c r="L91" s="69" t="s">
        <v>38</v>
      </c>
      <c r="M91" s="69"/>
      <c r="N91" s="56"/>
      <c r="O91" s="69" t="s">
        <v>39</v>
      </c>
      <c r="P91" s="8"/>
      <c r="Q91" s="9" t="s">
        <v>40</v>
      </c>
      <c r="R91" s="8"/>
      <c r="S91" s="66" t="s">
        <v>41</v>
      </c>
      <c r="T91" s="8"/>
      <c r="U91" s="138" t="s">
        <v>30</v>
      </c>
      <c r="V91" s="138"/>
      <c r="W91" s="138"/>
      <c r="X91" s="70"/>
    </row>
    <row r="92" spans="1:24" ht="18" x14ac:dyDescent="0.3">
      <c r="A92" s="65"/>
      <c r="B92" s="8"/>
      <c r="C92" s="14" cm="1">
        <f t="array" aca="1" ref="C92" ca="1">INDIRECT(ADDRESS(ROW()-1,_xlfn.SHEET()-3+32,4,1,"Entered Daily Stats"))</f>
        <v>0</v>
      </c>
      <c r="D92" s="11"/>
      <c r="E92" s="10" t="str">
        <f>'Entered Daily Stats'!A91</f>
        <v>Enrollment Counclor 1</v>
      </c>
      <c r="F92" s="11"/>
      <c r="G92" s="13" cm="1">
        <f t="array" aca="1" ref="G92" ca="1">IFERROR(INDIRECT(ADDRESS(ROW()-1,_xlfn.SHEET()-3+4,4,1,"Entered Daily Stats")),"")</f>
        <v>0</v>
      </c>
      <c r="H92" s="11"/>
      <c r="I92" s="12" cm="1">
        <f t="array" aca="1" ref="I92" ca="1">IFERROR(INDIRECT(ADDRESS(ROW()-1,_xlfn.SHEET()-3+11,4,1,"Entered Daily Stats")),"")</f>
        <v>0</v>
      </c>
      <c r="J92" s="11"/>
      <c r="K92" s="107" cm="1">
        <f t="array" aca="1" ref="K92" ca="1">IFERROR(INDIRECT(ADDRESS(ROW()-1,_xlfn.SHEET()-3+18,4,1,"Entered Daily Stats")),"")</f>
        <v>0</v>
      </c>
      <c r="L92" s="12">
        <f ca="1">IFERROR(IF(K92=N92,0,MIN(MAX((-10*N92*24)+80,30),65))*C92,0)</f>
        <v>0</v>
      </c>
      <c r="M92" s="11"/>
      <c r="N92" s="110" cm="1">
        <f t="array" aca="1" ref="N92" ca="1">IFERROR(INDIRECT(ADDRESS(ROW()-1,_xlfn.SHEET()-3+25,4,1,"Entered Daily Stats")),"")</f>
        <v>0</v>
      </c>
      <c r="O92" s="13">
        <f ca="1">IFERROR(IF(N92=K92,0,MIN(MAX(8-(K92/10),1.5),5)/24)*C92,0)</f>
        <v>0</v>
      </c>
      <c r="P92" s="11"/>
      <c r="Q92" s="51" t="str">
        <f ca="1">IF(OR(L92=O92,K92=N92),"",((N92/O92)+(K92/L92))/2)</f>
        <v/>
      </c>
      <c r="R92" s="11"/>
      <c r="S92" s="39" cm="1">
        <f t="array" aca="1" ref="S92" ca="1">INDIRECT(ADDRESS(ROW()-1,_xlfn.SHEET()-3+39,4,1,"Entered Daily Stats"))</f>
        <v>0</v>
      </c>
      <c r="T92" s="11"/>
      <c r="U92" s="15"/>
      <c r="V92" s="11" t="s">
        <v>31</v>
      </c>
      <c r="W92" s="14">
        <v>1.3</v>
      </c>
      <c r="X92" s="70"/>
    </row>
    <row r="93" spans="1:24" ht="18" x14ac:dyDescent="0.3">
      <c r="A93" s="65"/>
      <c r="B93" s="8"/>
      <c r="C93" s="14" cm="1">
        <f t="array" aca="1" ref="C93" ca="1">INDIRECT(ADDRESS(ROW()-1,_xlfn.SHEET()-3+32,4,1,"Entered Daily Stats"))</f>
        <v>1</v>
      </c>
      <c r="D93" s="11"/>
      <c r="E93" s="10" t="str">
        <f>'Entered Daily Stats'!A92</f>
        <v>Enrollment Counclor 2</v>
      </c>
      <c r="F93" s="11"/>
      <c r="G93" s="13" cm="1">
        <f t="array" aca="1" ref="G93" ca="1">IFERROR(INDIRECT(ADDRESS(ROW()-1,_xlfn.SHEET()-3+4,4,1,"Entered Daily Stats")),"")</f>
        <v>0.19483796296296296</v>
      </c>
      <c r="H93" s="16"/>
      <c r="I93" s="12" cm="1">
        <f t="array" aca="1" ref="I93" ca="1">IFERROR(INDIRECT(ADDRESS(ROW()-1,_xlfn.SHEET()-3+11,4,1,"Entered Daily Stats")),"")</f>
        <v>5</v>
      </c>
      <c r="J93" s="11"/>
      <c r="K93" s="107" cm="1">
        <f t="array" aca="1" ref="K93" ca="1">IFERROR(INDIRECT(ADDRESS(ROW()-1,_xlfn.SHEET()-3+18,4,1,"Entered Daily Stats")),"")</f>
        <v>31</v>
      </c>
      <c r="L93" s="12">
        <f t="shared" ref="L93" ca="1" si="14">IFERROR(IF(K93=N93,0,MIN(MAX((-10*N93*24)+80,30),65))*C93,0)</f>
        <v>51.62777777777778</v>
      </c>
      <c r="M93" s="11"/>
      <c r="N93" s="110" cm="1">
        <f t="array" aca="1" ref="N93" ca="1">IFERROR(INDIRECT(ADDRESS(ROW()-1,_xlfn.SHEET()-3+25,4,1,"Entered Daily Stats")),"")</f>
        <v>0.11821759259259258</v>
      </c>
      <c r="O93" s="13">
        <f t="shared" ref="O93:O111" ca="1" si="15">IFERROR(IF(N93=K93,0,MIN(MAX(8-(K93/10),1.5),5)/24)*C93,0)</f>
        <v>0.20416666666666669</v>
      </c>
      <c r="P93" s="11"/>
      <c r="Q93" s="51">
        <f t="shared" ref="Q93:Q111" ca="1" si="16">IF(OR(L93=O93,K93=N93),"",((N93/O93)+(K93/L93))/2)</f>
        <v>0.58973844819681154</v>
      </c>
      <c r="R93" s="11"/>
      <c r="S93" s="39" cm="1">
        <f t="array" aca="1" ref="S93" ca="1">INDIRECT(ADDRESS(ROW()-1,_xlfn.SHEET()-3+39,4,1,"Entered Daily Stats"))</f>
        <v>2</v>
      </c>
      <c r="T93" s="11"/>
      <c r="U93" s="100"/>
      <c r="V93" s="11" t="s">
        <v>32</v>
      </c>
      <c r="W93" s="45">
        <v>1</v>
      </c>
      <c r="X93" s="70"/>
    </row>
    <row r="94" spans="1:24" ht="18" x14ac:dyDescent="0.3">
      <c r="A94" s="65"/>
      <c r="B94" s="8"/>
      <c r="C94" s="14" cm="1">
        <f t="array" aca="1" ref="C94" ca="1">INDIRECT(ADDRESS(ROW()-1,_xlfn.SHEET()-3+32,4,1,"Entered Daily Stats"))</f>
        <v>1</v>
      </c>
      <c r="D94" s="11"/>
      <c r="E94" s="10" t="str">
        <f>'Entered Daily Stats'!A93</f>
        <v>Enrollment Counclor 3</v>
      </c>
      <c r="F94" s="11"/>
      <c r="G94" s="13" cm="1">
        <f t="array" aca="1" ref="G94" ca="1">IFERROR(INDIRECT(ADDRESS(ROW()-1,_xlfn.SHEET()-3+4,4,1,"Entered Daily Stats")),"")</f>
        <v>0.24953703703703703</v>
      </c>
      <c r="H94" s="16"/>
      <c r="I94" s="12" cm="1">
        <f t="array" aca="1" ref="I94" ca="1">IFERROR(INDIRECT(ADDRESS(ROW()-1,_xlfn.SHEET()-3+11,4,1,"Entered Daily Stats")),"")</f>
        <v>3</v>
      </c>
      <c r="J94" s="11"/>
      <c r="K94" s="107" cm="1">
        <f t="array" aca="1" ref="K94" ca="1">IFERROR(INDIRECT(ADDRESS(ROW()-1,_xlfn.SHEET()-3+18,4,1,"Entered Daily Stats")),"")</f>
        <v>35</v>
      </c>
      <c r="L94" s="12">
        <f ca="1">IFERROR(IF(K94=N94,0,MIN(MAX((-10*N94*24)+80,30),65))*C94,0)</f>
        <v>49.808333333333337</v>
      </c>
      <c r="M94" s="11"/>
      <c r="N94" s="110" cm="1">
        <f t="array" aca="1" ref="N94" ca="1">IFERROR(INDIRECT(ADDRESS(ROW()-1,_xlfn.SHEET()-3+25,4,1,"Entered Daily Stats")),"")</f>
        <v>0.1257986111111111</v>
      </c>
      <c r="O94" s="13">
        <f t="shared" ca="1" si="15"/>
        <v>0.1875</v>
      </c>
      <c r="P94" s="11"/>
      <c r="Q94" s="51">
        <f t="shared" ca="1" si="16"/>
        <v>0.68680979247609653</v>
      </c>
      <c r="R94" s="11"/>
      <c r="S94" s="39" cm="1">
        <f t="array" aca="1" ref="S94" ca="1">INDIRECT(ADDRESS(ROW()-1,_xlfn.SHEET()-3+39,4,1,"Entered Daily Stats"))</f>
        <v>2</v>
      </c>
      <c r="T94" s="11"/>
      <c r="U94" s="18"/>
      <c r="V94" s="11" t="s">
        <v>33</v>
      </c>
      <c r="W94" s="45">
        <v>1</v>
      </c>
      <c r="X94" s="70"/>
    </row>
    <row r="95" spans="1:24" ht="18" x14ac:dyDescent="0.3">
      <c r="A95" s="65"/>
      <c r="B95" s="8"/>
      <c r="C95" s="14" cm="1">
        <f t="array" aca="1" ref="C95" ca="1">INDIRECT(ADDRESS(ROW()-1,_xlfn.SHEET()-3+32,4,1,"Entered Daily Stats"))</f>
        <v>1</v>
      </c>
      <c r="D95" s="11"/>
      <c r="E95" s="10" t="str">
        <f>'Entered Daily Stats'!A94</f>
        <v>Enrollment Counclor 4</v>
      </c>
      <c r="F95" s="11"/>
      <c r="G95" s="13" cm="1">
        <f t="array" aca="1" ref="G95" ca="1">IFERROR(INDIRECT(ADDRESS(ROW()-1,_xlfn.SHEET()-3+4,4,1,"Entered Daily Stats")),"")</f>
        <v>0.21141203703703704</v>
      </c>
      <c r="H95" s="16"/>
      <c r="I95" s="12" cm="1">
        <f t="array" aca="1" ref="I95" ca="1">IFERROR(INDIRECT(ADDRESS(ROW()-1,_xlfn.SHEET()-3+11,4,1,"Entered Daily Stats")),"")</f>
        <v>10</v>
      </c>
      <c r="J95" s="11"/>
      <c r="K95" s="107" cm="1">
        <f t="array" aca="1" ref="K95" ca="1">IFERROR(INDIRECT(ADDRESS(ROW()-1,_xlfn.SHEET()-3+18,4,1,"Entered Daily Stats")),"")</f>
        <v>57</v>
      </c>
      <c r="L95" s="12">
        <f t="shared" ref="L95:L111" ca="1" si="17">IFERROR(IF(K95=N95,0,MIN(MAX((-10*N95*24)+80,30),65))*C95,0)</f>
        <v>55.274999999999999</v>
      </c>
      <c r="M95" s="11"/>
      <c r="N95" s="110" cm="1">
        <f t="array" aca="1" ref="N95" ca="1">IFERROR(INDIRECT(ADDRESS(ROW()-1,_xlfn.SHEET()-3+25,4,1,"Entered Daily Stats")),"")</f>
        <v>0.10302083333333334</v>
      </c>
      <c r="O95" s="13">
        <f t="shared" ca="1" si="15"/>
        <v>9.5833333333333326E-2</v>
      </c>
      <c r="P95" s="11"/>
      <c r="Q95" s="51">
        <f t="shared" ca="1" si="16"/>
        <v>1.0531037991858887</v>
      </c>
      <c r="R95" s="11"/>
      <c r="S95" s="39" cm="1">
        <f t="array" aca="1" ref="S95" ca="1">INDIRECT(ADDRESS(ROW()-1,_xlfn.SHEET()-3+39,4,1,"Entered Daily Stats"))</f>
        <v>0</v>
      </c>
      <c r="T95" s="11"/>
      <c r="U95" s="19"/>
      <c r="V95" s="11" t="s">
        <v>33</v>
      </c>
      <c r="W95" s="14">
        <v>0.7</v>
      </c>
      <c r="X95" s="70"/>
    </row>
    <row r="96" spans="1:24" ht="18" x14ac:dyDescent="0.3">
      <c r="A96" s="65"/>
      <c r="B96" s="8"/>
      <c r="C96" s="14" cm="1">
        <f t="array" aca="1" ref="C96" ca="1">INDIRECT(ADDRESS(ROW()-1,_xlfn.SHEET()-3+32,4,1,"Entered Daily Stats"))</f>
        <v>1</v>
      </c>
      <c r="D96" s="11"/>
      <c r="E96" s="10" t="str">
        <f>'Entered Daily Stats'!A95</f>
        <v>Enrollment Counclor 5</v>
      </c>
      <c r="F96" s="11"/>
      <c r="G96" s="13" cm="1">
        <f t="array" aca="1" ref="G96" ca="1">IFERROR(INDIRECT(ADDRESS(ROW()-1,_xlfn.SHEET()-3+4,4,1,"Entered Daily Stats")),"")</f>
        <v>0.2528125</v>
      </c>
      <c r="H96" s="16"/>
      <c r="I96" s="12" cm="1">
        <f t="array" aca="1" ref="I96" ca="1">IFERROR(INDIRECT(ADDRESS(ROW()-1,_xlfn.SHEET()-3+11,4,1,"Entered Daily Stats")),"")</f>
        <v>5</v>
      </c>
      <c r="J96" s="11"/>
      <c r="K96" s="107" cm="1">
        <f t="array" aca="1" ref="K96" ca="1">IFERROR(INDIRECT(ADDRESS(ROW()-1,_xlfn.SHEET()-3+18,4,1,"Entered Daily Stats")),"")</f>
        <v>46</v>
      </c>
      <c r="L96" s="12">
        <f t="shared" ca="1" si="17"/>
        <v>41.477777777777774</v>
      </c>
      <c r="M96" s="11"/>
      <c r="N96" s="110" cm="1">
        <f t="array" aca="1" ref="N96" ca="1">IFERROR(INDIRECT(ADDRESS(ROW()-1,_xlfn.SHEET()-3+25,4,1,"Entered Daily Stats")),"")</f>
        <v>0.16050925925925927</v>
      </c>
      <c r="O96" s="13">
        <f t="shared" ca="1" si="15"/>
        <v>0.14166666666666669</v>
      </c>
      <c r="P96" s="11"/>
      <c r="Q96" s="51">
        <f t="shared" ca="1" si="16"/>
        <v>1.121017063848488</v>
      </c>
      <c r="R96" s="11"/>
      <c r="S96" s="39" cm="1">
        <f t="array" aca="1" ref="S96" ca="1">INDIRECT(ADDRESS(ROW()-1,_xlfn.SHEET()-3+39,4,1,"Entered Daily Stats"))</f>
        <v>2</v>
      </c>
      <c r="T96" s="11"/>
      <c r="U96" s="20"/>
      <c r="V96" s="11" t="s">
        <v>33</v>
      </c>
      <c r="W96" s="14">
        <v>0.5</v>
      </c>
      <c r="X96" s="70"/>
    </row>
    <row r="97" spans="1:24" ht="18" x14ac:dyDescent="0.3">
      <c r="A97" s="65"/>
      <c r="B97" s="8"/>
      <c r="C97" s="14" cm="1">
        <f t="array" aca="1" ref="C97" ca="1">INDIRECT(ADDRESS(ROW()-1,_xlfn.SHEET()-3+32,4,1,"Entered Daily Stats"))</f>
        <v>1</v>
      </c>
      <c r="D97" s="11"/>
      <c r="E97" s="10" t="str">
        <f>'Entered Daily Stats'!A96</f>
        <v>Enrollment Counclor 6</v>
      </c>
      <c r="F97" s="11"/>
      <c r="G97" s="13" cm="1">
        <f t="array" aca="1" ref="G97" ca="1">IFERROR(INDIRECT(ADDRESS(ROW()-1,_xlfn.SHEET()-3+4,4,1,"Entered Daily Stats")),"")</f>
        <v>0.24342592592592593</v>
      </c>
      <c r="H97" s="16"/>
      <c r="I97" s="12" cm="1">
        <f t="array" aca="1" ref="I97" ca="1">IFERROR(INDIRECT(ADDRESS(ROW()-1,_xlfn.SHEET()-3+11,4,1,"Entered Daily Stats")),"")</f>
        <v>9</v>
      </c>
      <c r="J97" s="11"/>
      <c r="K97" s="107" cm="1">
        <f t="array" aca="1" ref="K97" ca="1">IFERROR(INDIRECT(ADDRESS(ROW()-1,_xlfn.SHEET()-3+18,4,1,"Entered Daily Stats")),"")</f>
        <v>40</v>
      </c>
      <c r="L97" s="12">
        <f t="shared" ca="1" si="17"/>
        <v>43.616666666666674</v>
      </c>
      <c r="M97" s="11"/>
      <c r="N97" s="110" cm="1">
        <f t="array" aca="1" ref="N97" ca="1">IFERROR(INDIRECT(ADDRESS(ROW()-1,_xlfn.SHEET()-3+25,4,1,"Entered Daily Stats")),"")</f>
        <v>0.15159722222222222</v>
      </c>
      <c r="O97" s="13">
        <f t="shared" ca="1" si="15"/>
        <v>0.16666666666666666</v>
      </c>
      <c r="P97" s="11"/>
      <c r="Q97" s="51">
        <f t="shared" ca="1" si="16"/>
        <v>0.91333198000254734</v>
      </c>
      <c r="R97" s="11"/>
      <c r="S97" s="39" cm="1">
        <f t="array" aca="1" ref="S97" ca="1">INDIRECT(ADDRESS(ROW()-1,_xlfn.SHEET()-3+39,4,1,"Entered Daily Stats"))</f>
        <v>0</v>
      </c>
      <c r="T97" s="11"/>
      <c r="U97" s="21"/>
      <c r="V97" s="11" t="s">
        <v>33</v>
      </c>
      <c r="W97" s="14">
        <v>0.3</v>
      </c>
      <c r="X97" s="70"/>
    </row>
    <row r="98" spans="1:24" ht="18" x14ac:dyDescent="0.3">
      <c r="A98" s="65"/>
      <c r="B98" s="8"/>
      <c r="C98" s="14" cm="1">
        <f t="array" aca="1" ref="C98" ca="1">INDIRECT(ADDRESS(ROW()-1,_xlfn.SHEET()-3+32,4,1,"Entered Daily Stats"))</f>
        <v>1</v>
      </c>
      <c r="D98" s="11"/>
      <c r="E98" s="10" t="str">
        <f>'Entered Daily Stats'!A97</f>
        <v>Enrollment Counclor 7</v>
      </c>
      <c r="F98" s="11"/>
      <c r="G98" s="13" cm="1">
        <f t="array" aca="1" ref="G98" ca="1">IFERROR(INDIRECT(ADDRESS(ROW()-1,_xlfn.SHEET()-3+4,4,1,"Entered Daily Stats")),"")</f>
        <v>0.21835648148148148</v>
      </c>
      <c r="H98" s="16"/>
      <c r="I98" s="12" cm="1">
        <f t="array" aca="1" ref="I98" ca="1">IFERROR(INDIRECT(ADDRESS(ROW()-1,_xlfn.SHEET()-3+11,4,1,"Entered Daily Stats")),"")</f>
        <v>7</v>
      </c>
      <c r="J98" s="11"/>
      <c r="K98" s="107" cm="1">
        <f t="array" aca="1" ref="K98" ca="1">IFERROR(INDIRECT(ADDRESS(ROW()-1,_xlfn.SHEET()-3+18,4,1,"Entered Daily Stats")),"")</f>
        <v>34</v>
      </c>
      <c r="L98" s="12">
        <f t="shared" ca="1" si="17"/>
        <v>60.658333333333331</v>
      </c>
      <c r="M98" s="11"/>
      <c r="N98" s="110" cm="1">
        <f t="array" aca="1" ref="N98" ca="1">IFERROR(INDIRECT(ADDRESS(ROW()-1,_xlfn.SHEET()-3+25,4,1,"Entered Daily Stats")),"")</f>
        <v>8.0590277777777775E-2</v>
      </c>
      <c r="O98" s="13">
        <f t="shared" ca="1" si="15"/>
        <v>0.19166666666666665</v>
      </c>
      <c r="P98" s="11"/>
      <c r="Q98" s="51">
        <f t="shared" ca="1" si="16"/>
        <v>0.49049378448226089</v>
      </c>
      <c r="R98" s="11"/>
      <c r="S98" s="39" cm="1">
        <f t="array" aca="1" ref="S98" ca="1">INDIRECT(ADDRESS(ROW()-1,_xlfn.SHEET()-3+39,4,1,"Entered Daily Stats"))</f>
        <v>0</v>
      </c>
      <c r="T98" s="11"/>
      <c r="U98" s="8"/>
      <c r="V98" s="8"/>
      <c r="W98" s="8"/>
      <c r="X98" s="70"/>
    </row>
    <row r="99" spans="1:24" ht="21" x14ac:dyDescent="0.3">
      <c r="A99" s="65"/>
      <c r="B99" s="8"/>
      <c r="C99" s="14" cm="1">
        <f t="array" aca="1" ref="C99" ca="1">INDIRECT(ADDRESS(ROW()-1,_xlfn.SHEET()-3+32,4,1,"Entered Daily Stats"))</f>
        <v>1</v>
      </c>
      <c r="D99" s="11"/>
      <c r="E99" s="10" t="str">
        <f>'Entered Daily Stats'!A98</f>
        <v>Enrollment Counclor 8</v>
      </c>
      <c r="F99" s="11"/>
      <c r="G99" s="13" cm="1">
        <f t="array" aca="1" ref="G99" ca="1">IFERROR(INDIRECT(ADDRESS(ROW()-1,_xlfn.SHEET()-3+4,4,1,"Entered Daily Stats")),"")</f>
        <v>0.29401620370370368</v>
      </c>
      <c r="H99" s="16"/>
      <c r="I99" s="12" cm="1">
        <f t="array" aca="1" ref="I99" ca="1">IFERROR(INDIRECT(ADDRESS(ROW()-1,_xlfn.SHEET()-3+11,4,1,"Entered Daily Stats")),"")</f>
        <v>9</v>
      </c>
      <c r="J99" s="11"/>
      <c r="K99" s="107" cm="1">
        <f t="array" aca="1" ref="K99" ca="1">IFERROR(INDIRECT(ADDRESS(ROW()-1,_xlfn.SHEET()-3+18,4,1,"Entered Daily Stats")),"")</f>
        <v>40</v>
      </c>
      <c r="L99" s="12">
        <f t="shared" ca="1" si="17"/>
        <v>57.308333333333337</v>
      </c>
      <c r="M99" s="11"/>
      <c r="N99" s="110" cm="1">
        <f t="array" aca="1" ref="N99" ca="1">IFERROR(INDIRECT(ADDRESS(ROW()-1,_xlfn.SHEET()-3+25,4,1,"Entered Daily Stats")),"")</f>
        <v>9.4548611111111111E-2</v>
      </c>
      <c r="O99" s="13">
        <f t="shared" ca="1" si="15"/>
        <v>0.16666666666666666</v>
      </c>
      <c r="P99" s="11"/>
      <c r="Q99" s="51">
        <f t="shared" ca="1" si="16"/>
        <v>0.6326352182395425</v>
      </c>
      <c r="R99" s="11"/>
      <c r="S99" s="39" cm="1">
        <f t="array" aca="1" ref="S99" ca="1">INDIRECT(ADDRESS(ROW()-1,_xlfn.SHEET()-3+39,4,1,"Entered Daily Stats"))</f>
        <v>2</v>
      </c>
      <c r="T99" s="11"/>
      <c r="U99" s="140" t="s">
        <v>42</v>
      </c>
      <c r="V99" s="140"/>
      <c r="W99" s="140"/>
      <c r="X99" s="70"/>
    </row>
    <row r="100" spans="1:24" ht="18" customHeight="1" x14ac:dyDescent="0.3">
      <c r="A100" s="65"/>
      <c r="B100" s="8"/>
      <c r="C100" s="14" cm="1">
        <f t="array" aca="1" ref="C100" ca="1">INDIRECT(ADDRESS(ROW()-1,_xlfn.SHEET()-3+32,4,1,"Entered Daily Stats"))</f>
        <v>1</v>
      </c>
      <c r="D100" s="11"/>
      <c r="E100" s="10" t="str">
        <f>'Entered Daily Stats'!A99</f>
        <v>Enrollment Counclor 9</v>
      </c>
      <c r="F100" s="11"/>
      <c r="G100" s="13" cm="1">
        <f t="array" aca="1" ref="G100" ca="1">IFERROR(INDIRECT(ADDRESS(ROW()-1,_xlfn.SHEET()-3+4,4,1,"Entered Daily Stats")),"")</f>
        <v>0.30399305555555556</v>
      </c>
      <c r="H100" s="16"/>
      <c r="I100" s="12" cm="1">
        <f t="array" aca="1" ref="I100" ca="1">IFERROR(INDIRECT(ADDRESS(ROW()-1,_xlfn.SHEET()-3+11,4,1,"Entered Daily Stats")),"")</f>
        <v>5</v>
      </c>
      <c r="J100" s="11"/>
      <c r="K100" s="107" cm="1">
        <f t="array" aca="1" ref="K100" ca="1">IFERROR(INDIRECT(ADDRESS(ROW()-1,_xlfn.SHEET()-3+18,4,1,"Entered Daily Stats")),"")</f>
        <v>65</v>
      </c>
      <c r="L100" s="12">
        <f t="shared" ca="1" si="17"/>
        <v>37.994444444444447</v>
      </c>
      <c r="M100" s="11"/>
      <c r="N100" s="110" cm="1">
        <f t="array" aca="1" ref="N100" ca="1">IFERROR(INDIRECT(ADDRESS(ROW()-1,_xlfn.SHEET()-3+25,4,1,"Entered Daily Stats")),"")</f>
        <v>0.17502314814814815</v>
      </c>
      <c r="O100" s="13">
        <f t="shared" ca="1" si="15"/>
        <v>6.25E-2</v>
      </c>
      <c r="P100" s="11"/>
      <c r="Q100" s="51">
        <f t="shared" ca="1" si="16"/>
        <v>2.2555733998364498</v>
      </c>
      <c r="R100" s="11"/>
      <c r="S100" s="39" cm="1">
        <f t="array" aca="1" ref="S100" ca="1">INDIRECT(ADDRESS(ROW()-1,_xlfn.SHEET()-3+39,4,1,"Entered Daily Stats"))</f>
        <v>5</v>
      </c>
      <c r="T100" s="11"/>
      <c r="U100" s="152">
        <f ca="1">IF(SUM(S92:S111)=0,"",SUM(S92:S111))</f>
        <v>15</v>
      </c>
      <c r="V100" s="153"/>
      <c r="W100" s="154"/>
      <c r="X100" s="70"/>
    </row>
    <row r="101" spans="1:24" ht="18" customHeight="1" x14ac:dyDescent="0.3">
      <c r="A101" s="65"/>
      <c r="B101" s="8"/>
      <c r="C101" s="14" cm="1">
        <f t="array" aca="1" ref="C101" ca="1">INDIRECT(ADDRESS(ROW()-1,_xlfn.SHEET()-3+32,4,1,"Entered Daily Stats"))</f>
        <v>1</v>
      </c>
      <c r="D101" s="11"/>
      <c r="E101" s="10" t="str">
        <f>'Entered Daily Stats'!A100</f>
        <v>Enrollment Counclor 10</v>
      </c>
      <c r="F101" s="11"/>
      <c r="G101" s="13" cm="1">
        <f t="array" aca="1" ref="G101" ca="1">IFERROR(INDIRECT(ADDRESS(ROW()-1,_xlfn.SHEET()-3+4,4,1,"Entered Daily Stats")),"")</f>
        <v>0.1720949074074074</v>
      </c>
      <c r="H101" s="16"/>
      <c r="I101" s="12" cm="1">
        <f t="array" aca="1" ref="I101" ca="1">IFERROR(INDIRECT(ADDRESS(ROW()-1,_xlfn.SHEET()-3+11,4,1,"Entered Daily Stats")),"")</f>
        <v>5</v>
      </c>
      <c r="J101" s="11"/>
      <c r="K101" s="107" cm="1">
        <f t="array" aca="1" ref="K101" ca="1">IFERROR(INDIRECT(ADDRESS(ROW()-1,_xlfn.SHEET()-3+18,4,1,"Entered Daily Stats")),"")</f>
        <v>22</v>
      </c>
      <c r="L101" s="12">
        <f t="shared" ca="1" si="17"/>
        <v>60.775000000000006</v>
      </c>
      <c r="M101" s="11"/>
      <c r="N101" s="110" cm="1">
        <f t="array" aca="1" ref="N101" ca="1">IFERROR(INDIRECT(ADDRESS(ROW()-1,_xlfn.SHEET()-3+25,4,1,"Entered Daily Stats")),"")</f>
        <v>8.0104166666666657E-2</v>
      </c>
      <c r="O101" s="13">
        <f t="shared" ca="1" si="15"/>
        <v>0.20833333333333334</v>
      </c>
      <c r="P101" s="11"/>
      <c r="Q101" s="51">
        <f t="shared" ca="1" si="16"/>
        <v>0.37324547511312212</v>
      </c>
      <c r="R101" s="11"/>
      <c r="S101" s="39" cm="1">
        <f t="array" aca="1" ref="S101" ca="1">INDIRECT(ADDRESS(ROW()-1,_xlfn.SHEET()-3+39,4,1,"Entered Daily Stats"))</f>
        <v>2</v>
      </c>
      <c r="T101" s="11"/>
      <c r="U101" s="155"/>
      <c r="V101" s="156"/>
      <c r="W101" s="157"/>
      <c r="X101" s="70"/>
    </row>
    <row r="102" spans="1:24" ht="18" x14ac:dyDescent="0.3">
      <c r="A102" s="65"/>
      <c r="B102" s="8"/>
      <c r="C102" s="14" cm="1">
        <f t="array" aca="1" ref="C102" ca="1">INDIRECT(ADDRESS(ROW()-1,_xlfn.SHEET()-3+32,4,1,"Entered Daily Stats"))</f>
        <v>0</v>
      </c>
      <c r="D102" s="11"/>
      <c r="E102" s="10" t="str">
        <f>'Entered Daily Stats'!A101</f>
        <v>Enrollment Counclor 11</v>
      </c>
      <c r="F102" s="11"/>
      <c r="G102" s="13" cm="1">
        <f t="array" aca="1" ref="G102" ca="1">IFERROR(INDIRECT(ADDRESS(ROW()-1,_xlfn.SHEET()-3+4,4,1,"Entered Daily Stats")),"")</f>
        <v>0</v>
      </c>
      <c r="H102" s="16"/>
      <c r="I102" s="12" cm="1">
        <f t="array" aca="1" ref="I102" ca="1">IFERROR(INDIRECT(ADDRESS(ROW()-1,_xlfn.SHEET()-3+11,4,1,"Entered Daily Stats")),"")</f>
        <v>0</v>
      </c>
      <c r="J102" s="11"/>
      <c r="K102" s="107" cm="1">
        <f t="array" aca="1" ref="K102" ca="1">IFERROR(INDIRECT(ADDRESS(ROW()-1,_xlfn.SHEET()-3+18,4,1,"Entered Daily Stats")),"")</f>
        <v>0</v>
      </c>
      <c r="L102" s="12">
        <f t="shared" ca="1" si="17"/>
        <v>0</v>
      </c>
      <c r="M102" s="11"/>
      <c r="N102" s="110" cm="1">
        <f t="array" aca="1" ref="N102" ca="1">IFERROR(INDIRECT(ADDRESS(ROW()-1,_xlfn.SHEET()-3+25,4,1,"Entered Daily Stats")),"")</f>
        <v>0</v>
      </c>
      <c r="O102" s="13">
        <f t="shared" ca="1" si="15"/>
        <v>0</v>
      </c>
      <c r="P102" s="11"/>
      <c r="Q102" s="51" t="str">
        <f t="shared" ca="1" si="16"/>
        <v/>
      </c>
      <c r="R102" s="11"/>
      <c r="S102" s="39" cm="1">
        <f t="array" aca="1" ref="S102" ca="1">INDIRECT(ADDRESS(ROW()-1,_xlfn.SHEET()-3+39,4,1,"Entered Daily Stats"))</f>
        <v>0</v>
      </c>
      <c r="T102" s="11"/>
      <c r="U102" s="71"/>
      <c r="V102" s="71"/>
      <c r="W102" s="71"/>
      <c r="X102" s="70"/>
    </row>
    <row r="103" spans="1:24" ht="21" x14ac:dyDescent="0.3">
      <c r="A103" s="65"/>
      <c r="B103" s="8"/>
      <c r="C103" s="14" cm="1">
        <f t="array" aca="1" ref="C103" ca="1">INDIRECT(ADDRESS(ROW()-1,_xlfn.SHEET()-3+32,4,1,"Entered Daily Stats"))</f>
        <v>0</v>
      </c>
      <c r="D103" s="11"/>
      <c r="E103" s="10" t="str">
        <f>'Entered Daily Stats'!A102</f>
        <v>Enrollment Counclor 12</v>
      </c>
      <c r="F103" s="11"/>
      <c r="G103" s="13" cm="1">
        <f t="array" aca="1" ref="G103" ca="1">IFERROR(INDIRECT(ADDRESS(ROW()-1,_xlfn.SHEET()-3+4,4,1,"Entered Daily Stats")),"")</f>
        <v>0</v>
      </c>
      <c r="H103" s="16"/>
      <c r="I103" s="12" cm="1">
        <f t="array" aca="1" ref="I103" ca="1">IFERROR(INDIRECT(ADDRESS(ROW()-1,_xlfn.SHEET()-3+11,4,1,"Entered Daily Stats")),"")</f>
        <v>0</v>
      </c>
      <c r="J103" s="11"/>
      <c r="K103" s="107" cm="1">
        <f t="array" aca="1" ref="K103" ca="1">IFERROR(INDIRECT(ADDRESS(ROW()-1,_xlfn.SHEET()-3+18,4,1,"Entered Daily Stats")),"")</f>
        <v>0</v>
      </c>
      <c r="L103" s="12">
        <f t="shared" ca="1" si="17"/>
        <v>0</v>
      </c>
      <c r="M103" s="11"/>
      <c r="N103" s="110" cm="1">
        <f t="array" aca="1" ref="N103" ca="1">IFERROR(INDIRECT(ADDRESS(ROW()-1,_xlfn.SHEET()-3+25,4,1,"Entered Daily Stats")),"")</f>
        <v>0</v>
      </c>
      <c r="O103" s="13">
        <f t="shared" ca="1" si="15"/>
        <v>0</v>
      </c>
      <c r="P103" s="11"/>
      <c r="Q103" s="51" t="str">
        <f t="shared" ca="1" si="16"/>
        <v/>
      </c>
      <c r="R103" s="11"/>
      <c r="S103" s="39" cm="1">
        <f t="array" aca="1" ref="S103" ca="1">INDIRECT(ADDRESS(ROW()-1,_xlfn.SHEET()-3+39,4,1,"Entered Daily Stats"))</f>
        <v>0</v>
      </c>
      <c r="T103" s="11"/>
      <c r="U103" s="8"/>
      <c r="V103" s="8"/>
      <c r="W103" s="22"/>
      <c r="X103" s="79"/>
    </row>
    <row r="104" spans="1:24" ht="18" x14ac:dyDescent="0.3">
      <c r="A104" s="65"/>
      <c r="B104" s="8"/>
      <c r="C104" s="14" cm="1">
        <f t="array" aca="1" ref="C104" ca="1">INDIRECT(ADDRESS(ROW()-1,_xlfn.SHEET()-3+32,4,1,"Entered Daily Stats"))</f>
        <v>0</v>
      </c>
      <c r="D104" s="11"/>
      <c r="E104" s="10" t="str">
        <f>'Entered Daily Stats'!A103</f>
        <v>Enrollment Counclor 13</v>
      </c>
      <c r="F104" s="11"/>
      <c r="G104" s="13" cm="1">
        <f t="array" aca="1" ref="G104" ca="1">IFERROR(INDIRECT(ADDRESS(ROW()-1,_xlfn.SHEET()-3+4,4,1,"Entered Daily Stats")),"")</f>
        <v>0</v>
      </c>
      <c r="H104" s="16"/>
      <c r="I104" s="12" cm="1">
        <f t="array" aca="1" ref="I104" ca="1">IFERROR(INDIRECT(ADDRESS(ROW()-1,_xlfn.SHEET()-3+11,4,1,"Entered Daily Stats")),"")</f>
        <v>0</v>
      </c>
      <c r="J104" s="11"/>
      <c r="K104" s="107" cm="1">
        <f t="array" aca="1" ref="K104" ca="1">IFERROR(INDIRECT(ADDRESS(ROW()-1,_xlfn.SHEET()-3+18,4,1,"Entered Daily Stats")),"")</f>
        <v>0</v>
      </c>
      <c r="L104" s="12">
        <f t="shared" ca="1" si="17"/>
        <v>0</v>
      </c>
      <c r="M104" s="11"/>
      <c r="N104" s="110" cm="1">
        <f t="array" aca="1" ref="N104" ca="1">IFERROR(INDIRECT(ADDRESS(ROW()-1,_xlfn.SHEET()-3+25,4,1,"Entered Daily Stats")),"")</f>
        <v>0</v>
      </c>
      <c r="O104" s="13">
        <f t="shared" ca="1" si="15"/>
        <v>0</v>
      </c>
      <c r="P104" s="11"/>
      <c r="Q104" s="51" t="str">
        <f t="shared" ca="1" si="16"/>
        <v/>
      </c>
      <c r="R104" s="47"/>
      <c r="S104" s="39" cm="1">
        <f t="array" aca="1" ref="S104" ca="1">INDIRECT(ADDRESS(ROW()-1,_xlfn.SHEET()-3+39,4,1,"Entered Daily Stats"))</f>
        <v>0</v>
      </c>
      <c r="T104" s="47"/>
      <c r="U104" s="69"/>
      <c r="V104" s="8"/>
      <c r="W104" s="56"/>
      <c r="X104" s="80"/>
    </row>
    <row r="105" spans="1:24" ht="18" x14ac:dyDescent="0.3">
      <c r="A105" s="65"/>
      <c r="B105" s="8"/>
      <c r="C105" s="14" cm="1">
        <f t="array" aca="1" ref="C105" ca="1">INDIRECT(ADDRESS(ROW()-1,_xlfn.SHEET()-3+32,4,1,"Entered Daily Stats"))</f>
        <v>0</v>
      </c>
      <c r="D105" s="11"/>
      <c r="E105" s="10">
        <f>'Entered Daily Stats'!A104</f>
        <v>0</v>
      </c>
      <c r="F105" s="23"/>
      <c r="G105" s="13" cm="1">
        <f t="array" aca="1" ref="G105" ca="1">IFERROR(INDIRECT(ADDRESS(ROW()-1,_xlfn.SHEET()-3+4,4,1,"Entered Daily Stats")),"")</f>
        <v>0</v>
      </c>
      <c r="H105" s="11"/>
      <c r="I105" s="12" cm="1">
        <f t="array" aca="1" ref="I105" ca="1">IFERROR(INDIRECT(ADDRESS(ROW()-1,_xlfn.SHEET()-3+11,4,1,"Entered Daily Stats")),"")</f>
        <v>0</v>
      </c>
      <c r="J105" s="11"/>
      <c r="K105" s="107" cm="1">
        <f t="array" aca="1" ref="K105" ca="1">IFERROR(INDIRECT(ADDRESS(ROW()-1,_xlfn.SHEET()-3+18,4,1,"Entered Daily Stats")),"")</f>
        <v>0</v>
      </c>
      <c r="L105" s="12">
        <f t="shared" ca="1" si="17"/>
        <v>0</v>
      </c>
      <c r="M105" s="11"/>
      <c r="N105" s="110" cm="1">
        <f t="array" aca="1" ref="N105" ca="1">IFERROR(INDIRECT(ADDRESS(ROW()-1,_xlfn.SHEET()-3+25,4,1,"Entered Daily Stats")),"")</f>
        <v>0</v>
      </c>
      <c r="O105" s="13">
        <f t="shared" ca="1" si="15"/>
        <v>0</v>
      </c>
      <c r="P105" s="11"/>
      <c r="Q105" s="51" t="str">
        <f t="shared" ca="1" si="16"/>
        <v/>
      </c>
      <c r="R105" s="11"/>
      <c r="S105" s="39" cm="1">
        <f t="array" aca="1" ref="S105" ca="1">INDIRECT(ADDRESS(ROW()-1,_xlfn.SHEET()-3+39,4,1,"Entered Daily Stats"))</f>
        <v>0</v>
      </c>
      <c r="T105" s="11"/>
      <c r="U105" s="11"/>
      <c r="V105" s="47"/>
      <c r="W105" s="56"/>
      <c r="X105" s="81"/>
    </row>
    <row r="106" spans="1:24" ht="18" x14ac:dyDescent="0.3">
      <c r="A106" s="65"/>
      <c r="B106" s="8"/>
      <c r="C106" s="14" cm="1">
        <f t="array" aca="1" ref="C106" ca="1">INDIRECT(ADDRESS(ROW()-1,_xlfn.SHEET()-3+32,4,1,"Entered Daily Stats"))</f>
        <v>0</v>
      </c>
      <c r="D106" s="11"/>
      <c r="E106" s="10">
        <f>'Entered Daily Stats'!A105</f>
        <v>0</v>
      </c>
      <c r="F106" s="11"/>
      <c r="G106" s="13" cm="1">
        <f t="array" aca="1" ref="G106" ca="1">IFERROR(INDIRECT(ADDRESS(ROW()-1,_xlfn.SHEET()-3+4,4,1,"Entered Daily Stats")),"")</f>
        <v>0</v>
      </c>
      <c r="H106" s="16"/>
      <c r="I106" s="12" cm="1">
        <f t="array" aca="1" ref="I106" ca="1">IFERROR(INDIRECT(ADDRESS(ROW()-1,_xlfn.SHEET()-3+11,4,1,"Entered Daily Stats")),"")</f>
        <v>0</v>
      </c>
      <c r="J106" s="11"/>
      <c r="K106" s="107" cm="1">
        <f t="array" aca="1" ref="K106" ca="1">IFERROR(INDIRECT(ADDRESS(ROW()-1,_xlfn.SHEET()-3+18,4,1,"Entered Daily Stats")),"")</f>
        <v>0</v>
      </c>
      <c r="L106" s="12">
        <f t="shared" ca="1" si="17"/>
        <v>0</v>
      </c>
      <c r="M106" s="11"/>
      <c r="N106" s="110" cm="1">
        <f t="array" aca="1" ref="N106" ca="1">IFERROR(INDIRECT(ADDRESS(ROW()-1,_xlfn.SHEET()-3+25,4,1,"Entered Daily Stats")),"")</f>
        <v>0</v>
      </c>
      <c r="O106" s="13">
        <f t="shared" ca="1" si="15"/>
        <v>0</v>
      </c>
      <c r="P106" s="11"/>
      <c r="Q106" s="51" t="str">
        <f t="shared" ca="1" si="16"/>
        <v/>
      </c>
      <c r="R106" s="11"/>
      <c r="S106" s="39" cm="1">
        <f t="array" aca="1" ref="S106" ca="1">INDIRECT(ADDRESS(ROW()-1,_xlfn.SHEET()-3+39,4,1,"Entered Daily Stats"))</f>
        <v>0</v>
      </c>
      <c r="T106" s="11"/>
      <c r="U106" s="8"/>
      <c r="V106" s="8"/>
      <c r="W106" s="8"/>
      <c r="X106" s="64"/>
    </row>
    <row r="107" spans="1:24" ht="18" x14ac:dyDescent="0.3">
      <c r="A107" s="65"/>
      <c r="B107" s="8"/>
      <c r="C107" s="14" cm="1">
        <f t="array" aca="1" ref="C107" ca="1">INDIRECT(ADDRESS(ROW()-1,_xlfn.SHEET()-3+32,4,1,"Entered Daily Stats"))</f>
        <v>0</v>
      </c>
      <c r="D107" s="11"/>
      <c r="E107" s="10">
        <f>'Entered Daily Stats'!A106</f>
        <v>0</v>
      </c>
      <c r="F107" s="11"/>
      <c r="G107" s="13" cm="1">
        <f t="array" aca="1" ref="G107" ca="1">IFERROR(INDIRECT(ADDRESS(ROW()-1,_xlfn.SHEET()-3+4,4,1,"Entered Daily Stats")),"")</f>
        <v>0</v>
      </c>
      <c r="H107" s="16"/>
      <c r="I107" s="12" cm="1">
        <f t="array" aca="1" ref="I107" ca="1">IFERROR(INDIRECT(ADDRESS(ROW()-1,_xlfn.SHEET()-3+11,4,1,"Entered Daily Stats")),"")</f>
        <v>0</v>
      </c>
      <c r="J107" s="11"/>
      <c r="K107" s="107" cm="1">
        <f t="array" aca="1" ref="K107" ca="1">IFERROR(INDIRECT(ADDRESS(ROW()-1,_xlfn.SHEET()-3+18,4,1,"Entered Daily Stats")),"")</f>
        <v>0</v>
      </c>
      <c r="L107" s="12">
        <f t="shared" ca="1" si="17"/>
        <v>0</v>
      </c>
      <c r="M107" s="11"/>
      <c r="N107" s="110" cm="1">
        <f t="array" aca="1" ref="N107" ca="1">IFERROR(INDIRECT(ADDRESS(ROW()-1,_xlfn.SHEET()-3+25,4,1,"Entered Daily Stats")),"")</f>
        <v>0</v>
      </c>
      <c r="O107" s="13">
        <f t="shared" ca="1" si="15"/>
        <v>0</v>
      </c>
      <c r="P107" s="11"/>
      <c r="Q107" s="51" t="str">
        <f t="shared" ca="1" si="16"/>
        <v/>
      </c>
      <c r="R107" s="11"/>
      <c r="S107" s="39" cm="1">
        <f t="array" aca="1" ref="S107" ca="1">INDIRECT(ADDRESS(ROW()-1,_xlfn.SHEET()-3+39,4,1,"Entered Daily Stats"))</f>
        <v>0</v>
      </c>
      <c r="T107" s="11"/>
      <c r="U107" s="71"/>
      <c r="V107" s="71"/>
      <c r="W107" s="71"/>
      <c r="X107" s="70"/>
    </row>
    <row r="108" spans="1:24" ht="21" x14ac:dyDescent="0.3">
      <c r="A108" s="65"/>
      <c r="B108" s="8"/>
      <c r="C108" s="14" cm="1">
        <f t="array" aca="1" ref="C108" ca="1">INDIRECT(ADDRESS(ROW()-1,_xlfn.SHEET()-3+32,4,1,"Entered Daily Stats"))</f>
        <v>0</v>
      </c>
      <c r="D108" s="11"/>
      <c r="E108" s="10">
        <f>'Entered Daily Stats'!A107</f>
        <v>0</v>
      </c>
      <c r="F108" s="11"/>
      <c r="G108" s="13" cm="1">
        <f t="array" aca="1" ref="G108" ca="1">IFERROR(INDIRECT(ADDRESS(ROW()-1,_xlfn.SHEET()-3+4,4,1,"Entered Daily Stats")),"")</f>
        <v>0</v>
      </c>
      <c r="H108" s="16"/>
      <c r="I108" s="12" cm="1">
        <f t="array" aca="1" ref="I108" ca="1">IFERROR(INDIRECT(ADDRESS(ROW()-1,_xlfn.SHEET()-3+11,4,1,"Entered Daily Stats")),"")</f>
        <v>0</v>
      </c>
      <c r="J108" s="11"/>
      <c r="K108" s="107" cm="1">
        <f t="array" aca="1" ref="K108" ca="1">IFERROR(INDIRECT(ADDRESS(ROW()-1,_xlfn.SHEET()-3+18,4,1,"Entered Daily Stats")),"")</f>
        <v>0</v>
      </c>
      <c r="L108" s="12">
        <f t="shared" ca="1" si="17"/>
        <v>0</v>
      </c>
      <c r="M108" s="11"/>
      <c r="N108" s="110" cm="1">
        <f t="array" aca="1" ref="N108" ca="1">IFERROR(INDIRECT(ADDRESS(ROW()-1,_xlfn.SHEET()-3+25,4,1,"Entered Daily Stats")),"")</f>
        <v>0</v>
      </c>
      <c r="O108" s="13">
        <f t="shared" ca="1" si="15"/>
        <v>0</v>
      </c>
      <c r="P108" s="11"/>
      <c r="Q108" s="51" t="str">
        <f t="shared" ca="1" si="16"/>
        <v/>
      </c>
      <c r="R108" s="11"/>
      <c r="S108" s="39" cm="1">
        <f t="array" aca="1" ref="S108" ca="1">INDIRECT(ADDRESS(ROW()-1,_xlfn.SHEET()-3+39,4,1,"Entered Daily Stats"))</f>
        <v>0</v>
      </c>
      <c r="T108" s="11"/>
      <c r="U108" s="8"/>
      <c r="V108" s="8"/>
      <c r="W108" s="22"/>
      <c r="X108" s="79"/>
    </row>
    <row r="109" spans="1:24" ht="18" x14ac:dyDescent="0.3">
      <c r="A109" s="65"/>
      <c r="B109" s="8"/>
      <c r="C109" s="14" cm="1">
        <f t="array" aca="1" ref="C109" ca="1">INDIRECT(ADDRESS(ROW()-1,_xlfn.SHEET()-3+32,4,1,"Entered Daily Stats"))</f>
        <v>0</v>
      </c>
      <c r="D109" s="11"/>
      <c r="E109" s="10">
        <f>'Entered Daily Stats'!A108</f>
        <v>0</v>
      </c>
      <c r="F109" s="11"/>
      <c r="G109" s="13" cm="1">
        <f t="array" aca="1" ref="G109" ca="1">IFERROR(INDIRECT(ADDRESS(ROW()-1,_xlfn.SHEET()-3+4,4,1,"Entered Daily Stats")),"")</f>
        <v>0</v>
      </c>
      <c r="H109" s="16"/>
      <c r="I109" s="12" cm="1">
        <f t="array" aca="1" ref="I109" ca="1">IFERROR(INDIRECT(ADDRESS(ROW()-1,_xlfn.SHEET()-3+11,4,1,"Entered Daily Stats")),"")</f>
        <v>0</v>
      </c>
      <c r="J109" s="11"/>
      <c r="K109" s="107" cm="1">
        <f t="array" aca="1" ref="K109" ca="1">IFERROR(INDIRECT(ADDRESS(ROW()-1,_xlfn.SHEET()-3+18,4,1,"Entered Daily Stats")),"")</f>
        <v>0</v>
      </c>
      <c r="L109" s="12">
        <f t="shared" ca="1" si="17"/>
        <v>0</v>
      </c>
      <c r="M109" s="11"/>
      <c r="N109" s="110" cm="1">
        <f t="array" aca="1" ref="N109" ca="1">IFERROR(INDIRECT(ADDRESS(ROW()-1,_xlfn.SHEET()-3+25,4,1,"Entered Daily Stats")),"")</f>
        <v>0</v>
      </c>
      <c r="O109" s="13">
        <f t="shared" ca="1" si="15"/>
        <v>0</v>
      </c>
      <c r="P109" s="11"/>
      <c r="Q109" s="51" t="str">
        <f t="shared" ca="1" si="16"/>
        <v/>
      </c>
      <c r="R109" s="47"/>
      <c r="S109" s="39" cm="1">
        <f t="array" aca="1" ref="S109" ca="1">INDIRECT(ADDRESS(ROW()-1,_xlfn.SHEET()-3+39,4,1,"Entered Daily Stats"))</f>
        <v>0</v>
      </c>
      <c r="T109" s="47"/>
      <c r="U109" s="69"/>
      <c r="V109" s="8"/>
      <c r="W109" s="56"/>
      <c r="X109" s="80"/>
    </row>
    <row r="110" spans="1:24" ht="18" x14ac:dyDescent="0.3">
      <c r="A110" s="65"/>
      <c r="B110" s="8"/>
      <c r="C110" s="14" cm="1">
        <f t="array" aca="1" ref="C110" ca="1">INDIRECT(ADDRESS(ROW()-1,_xlfn.SHEET()-3+32,4,1,"Entered Daily Stats"))</f>
        <v>0</v>
      </c>
      <c r="D110" s="11"/>
      <c r="E110" s="10">
        <f>'Entered Daily Stats'!A109</f>
        <v>0</v>
      </c>
      <c r="F110" s="23"/>
      <c r="G110" s="13" cm="1">
        <f t="array" aca="1" ref="G110" ca="1">IFERROR(INDIRECT(ADDRESS(ROW()-1,_xlfn.SHEET()-3+4,4,1,"Entered Daily Stats")),"")</f>
        <v>0</v>
      </c>
      <c r="H110" s="11"/>
      <c r="I110" s="12" cm="1">
        <f t="array" aca="1" ref="I110" ca="1">IFERROR(INDIRECT(ADDRESS(ROW()-1,_xlfn.SHEET()-3+11,4,1,"Entered Daily Stats")),"")</f>
        <v>0</v>
      </c>
      <c r="J110" s="11"/>
      <c r="K110" s="107" cm="1">
        <f t="array" aca="1" ref="K110" ca="1">IFERROR(INDIRECT(ADDRESS(ROW()-1,_xlfn.SHEET()-3+18,4,1,"Entered Daily Stats")),"")</f>
        <v>0</v>
      </c>
      <c r="L110" s="12">
        <f t="shared" ca="1" si="17"/>
        <v>0</v>
      </c>
      <c r="M110" s="11"/>
      <c r="N110" s="110" cm="1">
        <f t="array" aca="1" ref="N110" ca="1">IFERROR(INDIRECT(ADDRESS(ROW()-1,_xlfn.SHEET()-3+25,4,1,"Entered Daily Stats")),"")</f>
        <v>0</v>
      </c>
      <c r="O110" s="13">
        <f t="shared" ca="1" si="15"/>
        <v>0</v>
      </c>
      <c r="P110" s="11"/>
      <c r="Q110" s="51" t="str">
        <f t="shared" ca="1" si="16"/>
        <v/>
      </c>
      <c r="R110" s="11"/>
      <c r="S110" s="39" cm="1">
        <f t="array" aca="1" ref="S110" ca="1">INDIRECT(ADDRESS(ROW()-1,_xlfn.SHEET()-3+39,4,1,"Entered Daily Stats"))</f>
        <v>0</v>
      </c>
      <c r="T110" s="11"/>
      <c r="U110" s="11"/>
      <c r="V110" s="47"/>
      <c r="W110" s="56"/>
      <c r="X110" s="81"/>
    </row>
    <row r="111" spans="1:24" ht="18" x14ac:dyDescent="0.3">
      <c r="A111" s="65"/>
      <c r="B111" s="8"/>
      <c r="C111" s="14" cm="1">
        <f t="array" aca="1" ref="C111" ca="1">INDIRECT(ADDRESS(ROW()-1,_xlfn.SHEET()-3+32,4,1,"Entered Daily Stats"))</f>
        <v>0</v>
      </c>
      <c r="D111" s="11"/>
      <c r="E111" s="10">
        <f>'Entered Daily Stats'!A110</f>
        <v>0</v>
      </c>
      <c r="F111" s="11"/>
      <c r="G111" s="13" cm="1">
        <f t="array" aca="1" ref="G111" ca="1">IFERROR(INDIRECT(ADDRESS(ROW()-1,_xlfn.SHEET()-3+4,4,1,"Entered Daily Stats")),"")</f>
        <v>0</v>
      </c>
      <c r="H111" s="16"/>
      <c r="I111" s="12" cm="1">
        <f t="array" aca="1" ref="I111" ca="1">IFERROR(INDIRECT(ADDRESS(ROW()-1,_xlfn.SHEET()-3+11,4,1,"Entered Daily Stats")),"")</f>
        <v>0</v>
      </c>
      <c r="J111" s="11"/>
      <c r="K111" s="107" cm="1">
        <f t="array" aca="1" ref="K111" ca="1">IFERROR(INDIRECT(ADDRESS(ROW()-1,_xlfn.SHEET()-3+18,4,1,"Entered Daily Stats")),"")</f>
        <v>0</v>
      </c>
      <c r="L111" s="12">
        <f t="shared" ca="1" si="17"/>
        <v>0</v>
      </c>
      <c r="M111" s="11"/>
      <c r="N111" s="110" cm="1">
        <f t="array" aca="1" ref="N111" ca="1">IFERROR(INDIRECT(ADDRESS(ROW()-1,_xlfn.SHEET()-3+25,4,1,"Entered Daily Stats")),"")</f>
        <v>0</v>
      </c>
      <c r="O111" s="13">
        <f t="shared" ca="1" si="15"/>
        <v>0</v>
      </c>
      <c r="P111" s="11"/>
      <c r="Q111" s="51" t="str">
        <f t="shared" ca="1" si="16"/>
        <v/>
      </c>
      <c r="R111" s="11"/>
      <c r="S111" s="39" cm="1">
        <f t="array" aca="1" ref="S111" ca="1">INDIRECT(ADDRESS(ROW()-1,_xlfn.SHEET()-3+39,4,1,"Entered Daily Stats"))</f>
        <v>0</v>
      </c>
      <c r="T111" s="11"/>
      <c r="U111" s="8"/>
      <c r="V111" s="8"/>
      <c r="W111" s="8"/>
      <c r="X111" s="64"/>
    </row>
    <row r="112" spans="1:24" ht="18" x14ac:dyDescent="0.3">
      <c r="A112" s="65"/>
      <c r="B112" s="8"/>
      <c r="C112" s="11"/>
      <c r="D112" s="11"/>
      <c r="E112" s="11"/>
      <c r="F112" s="11"/>
      <c r="G112" s="11"/>
      <c r="H112" s="11"/>
      <c r="I112" s="11"/>
      <c r="J112" s="11"/>
      <c r="K112" s="108"/>
      <c r="L112" s="11"/>
      <c r="M112" s="11"/>
      <c r="N112" s="108"/>
      <c r="O112" s="11"/>
      <c r="P112" s="11"/>
      <c r="Q112" s="11"/>
      <c r="R112" s="11"/>
      <c r="S112" s="11"/>
      <c r="T112" s="8"/>
      <c r="U112" s="8"/>
      <c r="V112" s="8"/>
      <c r="W112" s="8"/>
      <c r="X112" s="64"/>
    </row>
    <row r="113" spans="1:24" ht="21" x14ac:dyDescent="0.3">
      <c r="A113" s="65"/>
      <c r="B113" s="8"/>
      <c r="C113" s="106">
        <f ca="1">IFERROR(AVERAGEIF(C92:C111,"&gt;0"),0)</f>
        <v>1</v>
      </c>
      <c r="D113" s="11"/>
      <c r="E113" s="123" t="s">
        <v>34</v>
      </c>
      <c r="F113" s="44"/>
      <c r="G113" s="13">
        <f ca="1">IFERROR(AVERAGEIF(G92:G111,"&gt;0"),"")</f>
        <v>0.23783179012345679</v>
      </c>
      <c r="H113" s="82"/>
      <c r="I113" s="30">
        <f ca="1">IFERROR(AVERAGEIF(I92:I111,"&gt;0"),"")</f>
        <v>6.4444444444444446</v>
      </c>
      <c r="J113" s="11"/>
      <c r="K113" s="109">
        <f ca="1">IFERROR(AVERAGEIF(K92:K111,"&gt;0"),0)</f>
        <v>41.111111111111114</v>
      </c>
      <c r="L113" s="12">
        <f ca="1">IFERROR(AVERAGEIF(L92:L111,"&gt;0"),"")</f>
        <v>50.949074074074069</v>
      </c>
      <c r="M113" s="11"/>
      <c r="N113" s="111">
        <f ca="1">IFERROR(AVERAGEIF(N92:N111,"&gt;0"),0)</f>
        <v>0.12104552469135804</v>
      </c>
      <c r="O113" s="13">
        <f ca="1">IFERROR(AVERAGEIF(O92:O111,"&gt;0"),"")</f>
        <v>0.15833333333333333</v>
      </c>
      <c r="P113" s="11"/>
      <c r="Q113" s="45">
        <f ca="1">IFERROR(AVERAGEIF(Q92:Q111,"&gt;0"),"")</f>
        <v>0.90177210682013431</v>
      </c>
      <c r="R113" s="17"/>
      <c r="S113" s="46">
        <f ca="1">IFERROR(AVERAGEIF(S92:S111,"&gt;0"),0)</f>
        <v>2.5</v>
      </c>
      <c r="T113" s="83"/>
      <c r="U113" s="8"/>
      <c r="V113" s="8"/>
      <c r="W113" s="8"/>
      <c r="X113" s="64"/>
    </row>
    <row r="114" spans="1:24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8"/>
    </row>
    <row r="117" spans="1:24" ht="14.4" customHeight="1" x14ac:dyDescent="0.3">
      <c r="A117" s="160" t="str">
        <f>'Entered Daily Stats'!A117</f>
        <v>Team Lead 5</v>
      </c>
      <c r="B117" s="161"/>
      <c r="C117" s="161"/>
      <c r="D117" s="161"/>
      <c r="E117" s="161"/>
      <c r="F117" s="53"/>
      <c r="G117" s="158">
        <v>44130</v>
      </c>
      <c r="H117" s="158"/>
      <c r="I117" s="158"/>
      <c r="J117" s="158"/>
      <c r="K117" s="158"/>
      <c r="L117" s="158"/>
      <c r="M117" s="158"/>
      <c r="N117" s="158"/>
      <c r="O117" s="158"/>
      <c r="P117" s="53"/>
      <c r="Q117" s="53"/>
      <c r="R117" s="53"/>
      <c r="S117" s="53"/>
      <c r="T117" s="53"/>
      <c r="U117" s="53"/>
      <c r="V117" s="53"/>
      <c r="W117" s="53"/>
      <c r="X117" s="63"/>
    </row>
    <row r="118" spans="1:24" ht="14.4" customHeight="1" x14ac:dyDescent="0.3">
      <c r="A118" s="162"/>
      <c r="B118" s="163"/>
      <c r="C118" s="163"/>
      <c r="D118" s="163"/>
      <c r="E118" s="163"/>
      <c r="F118" s="8"/>
      <c r="G118" s="159"/>
      <c r="H118" s="159"/>
      <c r="I118" s="159"/>
      <c r="J118" s="159"/>
      <c r="K118" s="159"/>
      <c r="L118" s="159"/>
      <c r="M118" s="159"/>
      <c r="N118" s="159"/>
      <c r="O118" s="159"/>
      <c r="P118" s="8"/>
      <c r="Q118" s="8"/>
      <c r="R118" s="8"/>
      <c r="S118" s="8"/>
      <c r="T118" s="8"/>
      <c r="U118" s="8"/>
      <c r="V118" s="8"/>
      <c r="W118" s="8"/>
      <c r="X118" s="64"/>
    </row>
    <row r="119" spans="1:24" ht="21" customHeight="1" x14ac:dyDescent="0.3">
      <c r="A119" s="164"/>
      <c r="B119" s="165"/>
      <c r="C119" s="165"/>
      <c r="D119" s="165"/>
      <c r="E119" s="165"/>
      <c r="F119" s="8"/>
      <c r="G119" s="124" t="s">
        <v>18</v>
      </c>
      <c r="H119" s="123"/>
      <c r="I119" s="124" t="s">
        <v>19</v>
      </c>
      <c r="J119" s="8"/>
      <c r="K119" s="140" t="s">
        <v>20</v>
      </c>
      <c r="L119" s="140"/>
      <c r="M119" s="8"/>
      <c r="N119" s="126" t="s">
        <v>21</v>
      </c>
      <c r="O119" s="126"/>
      <c r="P119" s="8"/>
      <c r="Q119" s="8"/>
      <c r="R119" s="8"/>
      <c r="S119" s="8"/>
      <c r="T119" s="8"/>
      <c r="U119" s="8"/>
      <c r="V119" s="8"/>
      <c r="W119" s="8"/>
      <c r="X119" s="64"/>
    </row>
    <row r="120" spans="1:24" ht="45.6" x14ac:dyDescent="0.3">
      <c r="A120" s="65"/>
      <c r="B120" s="8"/>
      <c r="C120" s="67" t="s">
        <v>37</v>
      </c>
      <c r="D120" s="8"/>
      <c r="E120" s="67" t="s">
        <v>24</v>
      </c>
      <c r="F120" s="68"/>
      <c r="G120" s="56"/>
      <c r="H120" s="56"/>
      <c r="I120" s="56"/>
      <c r="J120" s="8"/>
      <c r="K120" s="56"/>
      <c r="L120" s="69" t="s">
        <v>38</v>
      </c>
      <c r="M120" s="69"/>
      <c r="N120" s="56"/>
      <c r="O120" s="69" t="s">
        <v>39</v>
      </c>
      <c r="P120" s="8"/>
      <c r="Q120" s="9" t="s">
        <v>40</v>
      </c>
      <c r="R120" s="8"/>
      <c r="S120" s="66" t="s">
        <v>41</v>
      </c>
      <c r="T120" s="8"/>
      <c r="U120" s="138" t="s">
        <v>30</v>
      </c>
      <c r="V120" s="138"/>
      <c r="W120" s="138"/>
      <c r="X120" s="70"/>
    </row>
    <row r="121" spans="1:24" ht="18" x14ac:dyDescent="0.3">
      <c r="A121" s="65"/>
      <c r="B121" s="8"/>
      <c r="C121" s="14" cm="1">
        <f t="array" aca="1" ref="C121" ca="1">INDIRECT(ADDRESS(ROW()-1,_xlfn.SHEET()-3+32,4,1,"Entered Daily Stats"))</f>
        <v>0</v>
      </c>
      <c r="D121" s="11"/>
      <c r="E121" s="10" t="str">
        <f>'Entered Daily Stats'!A120</f>
        <v>Enrollment Counclor 1</v>
      </c>
      <c r="F121" s="11"/>
      <c r="G121" s="13" cm="1">
        <f t="array" aca="1" ref="G121" ca="1">IFERROR(INDIRECT(ADDRESS(ROW()-1,_xlfn.SHEET()-3+4,4,1,"Entered Daily Stats")),"")</f>
        <v>0</v>
      </c>
      <c r="H121" s="11"/>
      <c r="I121" s="12" cm="1">
        <f t="array" aca="1" ref="I121" ca="1">IFERROR(INDIRECT(ADDRESS(ROW()-1,_xlfn.SHEET()-3+11,4,1,"Entered Daily Stats")),"")</f>
        <v>0</v>
      </c>
      <c r="J121" s="11"/>
      <c r="K121" s="107" cm="1">
        <f t="array" aca="1" ref="K121" ca="1">IFERROR(INDIRECT(ADDRESS(ROW()-1,_xlfn.SHEET()-3+18,4,1,"Entered Daily Stats")),"")</f>
        <v>0</v>
      </c>
      <c r="L121" s="12">
        <f ca="1">IFERROR(IF(K121=N121,0,MIN(MAX((-10*N121*24)+80,30),65))*C121,0)</f>
        <v>0</v>
      </c>
      <c r="M121" s="11"/>
      <c r="N121" s="110" cm="1">
        <f t="array" aca="1" ref="N121" ca="1">IFERROR(INDIRECT(ADDRESS(ROW()-1,_xlfn.SHEET()-3+25,4,1,"Entered Daily Stats")),"")</f>
        <v>0</v>
      </c>
      <c r="O121" s="13">
        <f ca="1">IFERROR(IF(N121=K121,0,MIN(MAX(8-(K121/10),1.5),5)/24)*C121,0)</f>
        <v>0</v>
      </c>
      <c r="P121" s="11"/>
      <c r="Q121" s="51" t="str">
        <f ca="1">IF(OR(L121=O121,K121=N121),"",((N121/O121)+(K121/L121))/2)</f>
        <v/>
      </c>
      <c r="R121" s="11"/>
      <c r="S121" s="39" cm="1">
        <f t="array" aca="1" ref="S121" ca="1">INDIRECT(ADDRESS(ROW()-1,_xlfn.SHEET()-3+39,4,1,"Entered Daily Stats"))</f>
        <v>0</v>
      </c>
      <c r="T121" s="11"/>
      <c r="U121" s="15"/>
      <c r="V121" s="11" t="s">
        <v>31</v>
      </c>
      <c r="W121" s="14">
        <v>1.3</v>
      </c>
      <c r="X121" s="70"/>
    </row>
    <row r="122" spans="1:24" ht="18" x14ac:dyDescent="0.3">
      <c r="A122" s="65"/>
      <c r="B122" s="8"/>
      <c r="C122" s="14" cm="1">
        <f t="array" aca="1" ref="C122" ca="1">INDIRECT(ADDRESS(ROW()-1,_xlfn.SHEET()-3+32,4,1,"Entered Daily Stats"))</f>
        <v>1</v>
      </c>
      <c r="D122" s="11"/>
      <c r="E122" s="10" t="str">
        <f>'Entered Daily Stats'!A121</f>
        <v>Enrollment Counclor 2</v>
      </c>
      <c r="F122" s="11"/>
      <c r="G122" s="13" cm="1">
        <f t="array" aca="1" ref="G122" ca="1">IFERROR(INDIRECT(ADDRESS(ROW()-1,_xlfn.SHEET()-3+4,4,1,"Entered Daily Stats")),"")</f>
        <v>0.2298611111111111</v>
      </c>
      <c r="H122" s="16"/>
      <c r="I122" s="12" cm="1">
        <f t="array" aca="1" ref="I122" ca="1">IFERROR(INDIRECT(ADDRESS(ROW()-1,_xlfn.SHEET()-3+11,4,1,"Entered Daily Stats")),"")</f>
        <v>2</v>
      </c>
      <c r="J122" s="11"/>
      <c r="K122" s="107" cm="1">
        <f t="array" aca="1" ref="K122" ca="1">IFERROR(INDIRECT(ADDRESS(ROW()-1,_xlfn.SHEET()-3+18,4,1,"Entered Daily Stats")),"")</f>
        <v>48</v>
      </c>
      <c r="L122" s="12">
        <f t="shared" ref="L122" ca="1" si="18">IFERROR(IF(K122=N122,0,MIN(MAX((-10*N122*24)+80,30),65))*C122,0)</f>
        <v>51.166666666666671</v>
      </c>
      <c r="M122" s="11"/>
      <c r="N122" s="110" cm="1">
        <f t="array" aca="1" ref="N122" ca="1">IFERROR(INDIRECT(ADDRESS(ROW()-1,_xlfn.SHEET()-3+25,4,1,"Entered Daily Stats")),"")</f>
        <v>0.12013888888888889</v>
      </c>
      <c r="O122" s="13">
        <f t="shared" ref="O122:O140" ca="1" si="19">IFERROR(IF(N122=K122,0,MIN(MAX(8-(K122/10),1.5),5)/24)*C122,0)</f>
        <v>0.13333333333333333</v>
      </c>
      <c r="P122" s="11"/>
      <c r="Q122" s="51">
        <f t="shared" ref="Q122:Q140" ca="1" si="20">IF(OR(L122=O122,K122=N122),"",((N122/O122)+(K122/L122))/2)</f>
        <v>0.91957620792616712</v>
      </c>
      <c r="R122" s="11"/>
      <c r="S122" s="39" cm="1">
        <f t="array" aca="1" ref="S122" ca="1">INDIRECT(ADDRESS(ROW()-1,_xlfn.SHEET()-3+39,4,1,"Entered Daily Stats"))</f>
        <v>0</v>
      </c>
      <c r="T122" s="11"/>
      <c r="U122" s="100"/>
      <c r="V122" s="11" t="s">
        <v>32</v>
      </c>
      <c r="W122" s="45">
        <v>1</v>
      </c>
      <c r="X122" s="70"/>
    </row>
    <row r="123" spans="1:24" ht="18" x14ac:dyDescent="0.3">
      <c r="A123" s="65"/>
      <c r="B123" s="8"/>
      <c r="C123" s="14" cm="1">
        <f t="array" aca="1" ref="C123" ca="1">INDIRECT(ADDRESS(ROW()-1,_xlfn.SHEET()-3+32,4,1,"Entered Daily Stats"))</f>
        <v>1</v>
      </c>
      <c r="D123" s="11"/>
      <c r="E123" s="10" t="str">
        <f>'Entered Daily Stats'!A122</f>
        <v>Enrollment Counclor 3</v>
      </c>
      <c r="F123" s="11"/>
      <c r="G123" s="13" cm="1">
        <f t="array" aca="1" ref="G123" ca="1">IFERROR(INDIRECT(ADDRESS(ROW()-1,_xlfn.SHEET()-3+4,4,1,"Entered Daily Stats")),"")</f>
        <v>0.23124999999999998</v>
      </c>
      <c r="H123" s="16"/>
      <c r="I123" s="12" cm="1">
        <f t="array" aca="1" ref="I123" ca="1">IFERROR(INDIRECT(ADDRESS(ROW()-1,_xlfn.SHEET()-3+11,4,1,"Entered Daily Stats")),"")</f>
        <v>5</v>
      </c>
      <c r="J123" s="11"/>
      <c r="K123" s="107" cm="1">
        <f t="array" aca="1" ref="K123" ca="1">IFERROR(INDIRECT(ADDRESS(ROW()-1,_xlfn.SHEET()-3+18,4,1,"Entered Daily Stats")),"")</f>
        <v>41</v>
      </c>
      <c r="L123" s="12">
        <f ca="1">IFERROR(IF(K123=N123,0,MIN(MAX((-10*N123*24)+80,30),65))*C123,0)</f>
        <v>51.666666666666664</v>
      </c>
      <c r="M123" s="11"/>
      <c r="N123" s="110" cm="1">
        <f t="array" aca="1" ref="N123" ca="1">IFERROR(INDIRECT(ADDRESS(ROW()-1,_xlfn.SHEET()-3+25,4,1,"Entered Daily Stats")),"")</f>
        <v>0.11805555555555557</v>
      </c>
      <c r="O123" s="13">
        <f t="shared" ca="1" si="19"/>
        <v>0.16250000000000001</v>
      </c>
      <c r="P123" s="11"/>
      <c r="Q123" s="51">
        <f t="shared" ca="1" si="20"/>
        <v>0.76002205679625034</v>
      </c>
      <c r="R123" s="11"/>
      <c r="S123" s="39" cm="1">
        <f t="array" aca="1" ref="S123" ca="1">INDIRECT(ADDRESS(ROW()-1,_xlfn.SHEET()-3+39,4,1,"Entered Daily Stats"))</f>
        <v>0</v>
      </c>
      <c r="T123" s="11"/>
      <c r="U123" s="18"/>
      <c r="V123" s="11" t="s">
        <v>33</v>
      </c>
      <c r="W123" s="45">
        <v>1</v>
      </c>
      <c r="X123" s="70"/>
    </row>
    <row r="124" spans="1:24" ht="18" x14ac:dyDescent="0.3">
      <c r="A124" s="65"/>
      <c r="B124" s="8"/>
      <c r="C124" s="14" cm="1">
        <f t="array" aca="1" ref="C124" ca="1">INDIRECT(ADDRESS(ROW()-1,_xlfn.SHEET()-3+32,4,1,"Entered Daily Stats"))</f>
        <v>1</v>
      </c>
      <c r="D124" s="11"/>
      <c r="E124" s="10" t="str">
        <f>'Entered Daily Stats'!A123</f>
        <v>Enrollment Counclor 4</v>
      </c>
      <c r="F124" s="11"/>
      <c r="G124" s="13" cm="1">
        <f t="array" aca="1" ref="G124" ca="1">IFERROR(INDIRECT(ADDRESS(ROW()-1,_xlfn.SHEET()-3+4,4,1,"Entered Daily Stats")),"")</f>
        <v>0.19236111111111112</v>
      </c>
      <c r="H124" s="16"/>
      <c r="I124" s="12" cm="1">
        <f t="array" aca="1" ref="I124" ca="1">IFERROR(INDIRECT(ADDRESS(ROW()-1,_xlfn.SHEET()-3+11,4,1,"Entered Daily Stats")),"")</f>
        <v>8</v>
      </c>
      <c r="J124" s="11"/>
      <c r="K124" s="107" cm="1">
        <f t="array" aca="1" ref="K124" ca="1">IFERROR(INDIRECT(ADDRESS(ROW()-1,_xlfn.SHEET()-3+18,4,1,"Entered Daily Stats")),"")</f>
        <v>60</v>
      </c>
      <c r="L124" s="12">
        <f t="shared" ref="L124:L140" ca="1" si="21">IFERROR(IF(K124=N124,0,MIN(MAX((-10*N124*24)+80,30),65))*C124,0)</f>
        <v>48.166666666666671</v>
      </c>
      <c r="M124" s="11"/>
      <c r="N124" s="110" cm="1">
        <f t="array" aca="1" ref="N124" ca="1">IFERROR(INDIRECT(ADDRESS(ROW()-1,_xlfn.SHEET()-3+25,4,1,"Entered Daily Stats")),"")</f>
        <v>0.13263888888888889</v>
      </c>
      <c r="O124" s="13">
        <f t="shared" ca="1" si="19"/>
        <v>8.3333333333333329E-2</v>
      </c>
      <c r="P124" s="11"/>
      <c r="Q124" s="51">
        <f t="shared" ca="1" si="20"/>
        <v>1.4186707035755477</v>
      </c>
      <c r="R124" s="11"/>
      <c r="S124" s="39" cm="1">
        <f t="array" aca="1" ref="S124" ca="1">INDIRECT(ADDRESS(ROW()-1,_xlfn.SHEET()-3+39,4,1,"Entered Daily Stats"))</f>
        <v>1</v>
      </c>
      <c r="T124" s="11"/>
      <c r="U124" s="19"/>
      <c r="V124" s="11" t="s">
        <v>33</v>
      </c>
      <c r="W124" s="14">
        <v>0.7</v>
      </c>
      <c r="X124" s="70"/>
    </row>
    <row r="125" spans="1:24" ht="18" x14ac:dyDescent="0.3">
      <c r="A125" s="65"/>
      <c r="B125" s="8"/>
      <c r="C125" s="14" cm="1">
        <f t="array" aca="1" ref="C125" ca="1">INDIRECT(ADDRESS(ROW()-1,_xlfn.SHEET()-3+32,4,1,"Entered Daily Stats"))</f>
        <v>1</v>
      </c>
      <c r="D125" s="11"/>
      <c r="E125" s="10" t="str">
        <f>'Entered Daily Stats'!A124</f>
        <v>Enrollment Counclor 5</v>
      </c>
      <c r="F125" s="11"/>
      <c r="G125" s="13" cm="1">
        <f t="array" aca="1" ref="G125" ca="1">IFERROR(INDIRECT(ADDRESS(ROW()-1,_xlfn.SHEET()-3+4,4,1,"Entered Daily Stats")),"")</f>
        <v>0.22916666666666666</v>
      </c>
      <c r="H125" s="16"/>
      <c r="I125" s="12" cm="1">
        <f t="array" aca="1" ref="I125" ca="1">IFERROR(INDIRECT(ADDRESS(ROW()-1,_xlfn.SHEET()-3+11,4,1,"Entered Daily Stats")),"")</f>
        <v>4</v>
      </c>
      <c r="J125" s="11"/>
      <c r="K125" s="107" cm="1">
        <f t="array" aca="1" ref="K125" ca="1">IFERROR(INDIRECT(ADDRESS(ROW()-1,_xlfn.SHEET()-3+18,4,1,"Entered Daily Stats")),"")</f>
        <v>47</v>
      </c>
      <c r="L125" s="12">
        <f t="shared" ca="1" si="21"/>
        <v>65</v>
      </c>
      <c r="M125" s="11"/>
      <c r="N125" s="110" cm="1">
        <f t="array" aca="1" ref="N125" ca="1">IFERROR(INDIRECT(ADDRESS(ROW()-1,_xlfn.SHEET()-3+25,4,1,"Entered Daily Stats")),"")</f>
        <v>5.6250000000000001E-2</v>
      </c>
      <c r="O125" s="13">
        <f t="shared" ca="1" si="19"/>
        <v>0.13749999999999998</v>
      </c>
      <c r="P125" s="11"/>
      <c r="Q125" s="51">
        <f t="shared" ca="1" si="20"/>
        <v>0.56608391608391617</v>
      </c>
      <c r="R125" s="11"/>
      <c r="S125" s="39" cm="1">
        <f t="array" aca="1" ref="S125" ca="1">INDIRECT(ADDRESS(ROW()-1,_xlfn.SHEET()-3+39,4,1,"Entered Daily Stats"))</f>
        <v>0</v>
      </c>
      <c r="T125" s="11"/>
      <c r="U125" s="20"/>
      <c r="V125" s="11" t="s">
        <v>33</v>
      </c>
      <c r="W125" s="14">
        <v>0.5</v>
      </c>
      <c r="X125" s="70"/>
    </row>
    <row r="126" spans="1:24" ht="18" x14ac:dyDescent="0.3">
      <c r="A126" s="65"/>
      <c r="B126" s="8"/>
      <c r="C126" s="14" cm="1">
        <f t="array" aca="1" ref="C126" ca="1">INDIRECT(ADDRESS(ROW()-1,_xlfn.SHEET()-3+32,4,1,"Entered Daily Stats"))</f>
        <v>1</v>
      </c>
      <c r="D126" s="11"/>
      <c r="E126" s="10" t="str">
        <f>'Entered Daily Stats'!A125</f>
        <v>Enrollment Counclor 6</v>
      </c>
      <c r="F126" s="11"/>
      <c r="G126" s="13" cm="1">
        <f t="array" aca="1" ref="G126" ca="1">IFERROR(INDIRECT(ADDRESS(ROW()-1,_xlfn.SHEET()-3+4,4,1,"Entered Daily Stats")),"")</f>
        <v>0</v>
      </c>
      <c r="H126" s="16"/>
      <c r="I126" s="12" cm="1">
        <f t="array" aca="1" ref="I126" ca="1">IFERROR(INDIRECT(ADDRESS(ROW()-1,_xlfn.SHEET()-3+11,4,1,"Entered Daily Stats")),"")</f>
        <v>0</v>
      </c>
      <c r="J126" s="11"/>
      <c r="K126" s="107" cm="1">
        <f t="array" aca="1" ref="K126" ca="1">IFERROR(INDIRECT(ADDRESS(ROW()-1,_xlfn.SHEET()-3+18,4,1,"Entered Daily Stats")),"")</f>
        <v>0</v>
      </c>
      <c r="L126" s="12">
        <f t="shared" ca="1" si="21"/>
        <v>0</v>
      </c>
      <c r="M126" s="11"/>
      <c r="N126" s="110" cm="1">
        <f t="array" aca="1" ref="N126" ca="1">IFERROR(INDIRECT(ADDRESS(ROW()-1,_xlfn.SHEET()-3+25,4,1,"Entered Daily Stats")),"")</f>
        <v>0</v>
      </c>
      <c r="O126" s="13">
        <f t="shared" ca="1" si="19"/>
        <v>0</v>
      </c>
      <c r="P126" s="11"/>
      <c r="Q126" s="51" t="str">
        <f t="shared" ca="1" si="20"/>
        <v/>
      </c>
      <c r="R126" s="11"/>
      <c r="S126" s="39" cm="1">
        <f t="array" aca="1" ref="S126" ca="1">INDIRECT(ADDRESS(ROW()-1,_xlfn.SHEET()-3+39,4,1,"Entered Daily Stats"))</f>
        <v>0</v>
      </c>
      <c r="T126" s="11"/>
      <c r="U126" s="21"/>
      <c r="V126" s="11" t="s">
        <v>33</v>
      </c>
      <c r="W126" s="14">
        <v>0.3</v>
      </c>
      <c r="X126" s="70"/>
    </row>
    <row r="127" spans="1:24" ht="18" x14ac:dyDescent="0.3">
      <c r="A127" s="65"/>
      <c r="B127" s="8"/>
      <c r="C127" s="14" cm="1">
        <f t="array" aca="1" ref="C127" ca="1">INDIRECT(ADDRESS(ROW()-1,_xlfn.SHEET()-3+32,4,1,"Entered Daily Stats"))</f>
        <v>1</v>
      </c>
      <c r="D127" s="11"/>
      <c r="E127" s="10" t="str">
        <f>'Entered Daily Stats'!A126</f>
        <v>Enrollment Counclor 7</v>
      </c>
      <c r="F127" s="11"/>
      <c r="G127" s="13" cm="1">
        <f t="array" aca="1" ref="G127" ca="1">IFERROR(INDIRECT(ADDRESS(ROW()-1,_xlfn.SHEET()-3+4,4,1,"Entered Daily Stats")),"")</f>
        <v>0.15347222222222223</v>
      </c>
      <c r="H127" s="16"/>
      <c r="I127" s="12" cm="1">
        <f t="array" aca="1" ref="I127" ca="1">IFERROR(INDIRECT(ADDRESS(ROW()-1,_xlfn.SHEET()-3+11,4,1,"Entered Daily Stats")),"")</f>
        <v>4</v>
      </c>
      <c r="J127" s="11"/>
      <c r="K127" s="107" cm="1">
        <f t="array" aca="1" ref="K127" ca="1">IFERROR(INDIRECT(ADDRESS(ROW()-1,_xlfn.SHEET()-3+18,4,1,"Entered Daily Stats")),"")</f>
        <v>36</v>
      </c>
      <c r="L127" s="12">
        <f t="shared" ca="1" si="21"/>
        <v>56</v>
      </c>
      <c r="M127" s="11"/>
      <c r="N127" s="110" cm="1">
        <f t="array" aca="1" ref="N127" ca="1">IFERROR(INDIRECT(ADDRESS(ROW()-1,_xlfn.SHEET()-3+25,4,1,"Entered Daily Stats")),"")</f>
        <v>9.9999999999999992E-2</v>
      </c>
      <c r="O127" s="13">
        <f t="shared" ca="1" si="19"/>
        <v>0.18333333333333335</v>
      </c>
      <c r="P127" s="11"/>
      <c r="Q127" s="51">
        <f t="shared" ca="1" si="20"/>
        <v>0.5941558441558441</v>
      </c>
      <c r="R127" s="11"/>
      <c r="S127" s="39" cm="1">
        <f t="array" aca="1" ref="S127" ca="1">INDIRECT(ADDRESS(ROW()-1,_xlfn.SHEET()-3+39,4,1,"Entered Daily Stats"))</f>
        <v>1</v>
      </c>
      <c r="T127" s="11"/>
      <c r="U127" s="8"/>
      <c r="V127" s="8"/>
      <c r="W127" s="8"/>
      <c r="X127" s="70"/>
    </row>
    <row r="128" spans="1:24" ht="21" x14ac:dyDescent="0.3">
      <c r="A128" s="65"/>
      <c r="B128" s="8"/>
      <c r="C128" s="14" cm="1">
        <f t="array" aca="1" ref="C128" ca="1">INDIRECT(ADDRESS(ROW()-1,_xlfn.SHEET()-3+32,4,1,"Entered Daily Stats"))</f>
        <v>1</v>
      </c>
      <c r="D128" s="11"/>
      <c r="E128" s="10" t="str">
        <f>'Entered Daily Stats'!A127</f>
        <v>Enrollment Counclor 8</v>
      </c>
      <c r="F128" s="11"/>
      <c r="G128" s="13" cm="1">
        <f t="array" aca="1" ref="G128" ca="1">IFERROR(INDIRECT(ADDRESS(ROW()-1,_xlfn.SHEET()-3+4,4,1,"Entered Daily Stats")),"")</f>
        <v>0.18263888888888891</v>
      </c>
      <c r="H128" s="16"/>
      <c r="I128" s="12" cm="1">
        <f t="array" aca="1" ref="I128" ca="1">IFERROR(INDIRECT(ADDRESS(ROW()-1,_xlfn.SHEET()-3+11,4,1,"Entered Daily Stats")),"")</f>
        <v>3</v>
      </c>
      <c r="J128" s="11"/>
      <c r="K128" s="107" cm="1">
        <f t="array" aca="1" ref="K128" ca="1">IFERROR(INDIRECT(ADDRESS(ROW()-1,_xlfn.SHEET()-3+18,4,1,"Entered Daily Stats")),"")</f>
        <v>71</v>
      </c>
      <c r="L128" s="12">
        <f t="shared" ca="1" si="21"/>
        <v>53.166666666666664</v>
      </c>
      <c r="M128" s="11"/>
      <c r="N128" s="110" cm="1">
        <f t="array" aca="1" ref="N128" ca="1">IFERROR(INDIRECT(ADDRESS(ROW()-1,_xlfn.SHEET()-3+25,4,1,"Entered Daily Stats")),"")</f>
        <v>0.11180555555555556</v>
      </c>
      <c r="O128" s="13">
        <f t="shared" ca="1" si="19"/>
        <v>6.25E-2</v>
      </c>
      <c r="P128" s="11"/>
      <c r="Q128" s="51">
        <f t="shared" ca="1" si="20"/>
        <v>1.5621560431905261</v>
      </c>
      <c r="R128" s="11"/>
      <c r="S128" s="39" cm="1">
        <f t="array" aca="1" ref="S128" ca="1">INDIRECT(ADDRESS(ROW()-1,_xlfn.SHEET()-3+39,4,1,"Entered Daily Stats"))</f>
        <v>0</v>
      </c>
      <c r="T128" s="11"/>
      <c r="U128" s="140" t="s">
        <v>42</v>
      </c>
      <c r="V128" s="140"/>
      <c r="W128" s="140"/>
      <c r="X128" s="70"/>
    </row>
    <row r="129" spans="1:24" ht="18" customHeight="1" x14ac:dyDescent="0.3">
      <c r="A129" s="65"/>
      <c r="B129" s="8"/>
      <c r="C129" s="14" cm="1">
        <f t="array" aca="1" ref="C129" ca="1">INDIRECT(ADDRESS(ROW()-1,_xlfn.SHEET()-3+32,4,1,"Entered Daily Stats"))</f>
        <v>1</v>
      </c>
      <c r="D129" s="11"/>
      <c r="E129" s="10" t="str">
        <f>'Entered Daily Stats'!A128</f>
        <v>Enrollment Counclor 9</v>
      </c>
      <c r="F129" s="11"/>
      <c r="G129" s="13" cm="1">
        <f t="array" aca="1" ref="G129" ca="1">IFERROR(INDIRECT(ADDRESS(ROW()-1,_xlfn.SHEET()-3+4,4,1,"Entered Daily Stats")),"")</f>
        <v>0.21180555555555555</v>
      </c>
      <c r="H129" s="16"/>
      <c r="I129" s="12" cm="1">
        <f t="array" aca="1" ref="I129" ca="1">IFERROR(INDIRECT(ADDRESS(ROW()-1,_xlfn.SHEET()-3+11,4,1,"Entered Daily Stats")),"")</f>
        <v>2</v>
      </c>
      <c r="J129" s="11"/>
      <c r="K129" s="107" cm="1">
        <f t="array" aca="1" ref="K129" ca="1">IFERROR(INDIRECT(ADDRESS(ROW()-1,_xlfn.SHEET()-3+18,4,1,"Entered Daily Stats")),"")</f>
        <v>76</v>
      </c>
      <c r="L129" s="12">
        <f t="shared" ca="1" si="21"/>
        <v>47.5</v>
      </c>
      <c r="M129" s="11"/>
      <c r="N129" s="110" cm="1">
        <f t="array" aca="1" ref="N129" ca="1">IFERROR(INDIRECT(ADDRESS(ROW()-1,_xlfn.SHEET()-3+25,4,1,"Entered Daily Stats")),"")</f>
        <v>0.13541666666666666</v>
      </c>
      <c r="O129" s="13">
        <f t="shared" ca="1" si="19"/>
        <v>6.25E-2</v>
      </c>
      <c r="P129" s="11"/>
      <c r="Q129" s="51">
        <f t="shared" ca="1" si="20"/>
        <v>1.8833333333333333</v>
      </c>
      <c r="R129" s="11"/>
      <c r="S129" s="39" cm="1">
        <f t="array" aca="1" ref="S129" ca="1">INDIRECT(ADDRESS(ROW()-1,_xlfn.SHEET()-3+39,4,1,"Entered Daily Stats"))</f>
        <v>0</v>
      </c>
      <c r="T129" s="11"/>
      <c r="U129" s="152">
        <f ca="1">IF(SUM(S121:S140)=0,"",SUM(S121:S140))</f>
        <v>5</v>
      </c>
      <c r="V129" s="153"/>
      <c r="W129" s="154"/>
      <c r="X129" s="70"/>
    </row>
    <row r="130" spans="1:24" ht="18" customHeight="1" x14ac:dyDescent="0.3">
      <c r="A130" s="65"/>
      <c r="B130" s="8"/>
      <c r="C130" s="14" cm="1">
        <f t="array" aca="1" ref="C130" ca="1">INDIRECT(ADDRESS(ROW()-1,_xlfn.SHEET()-3+32,4,1,"Entered Daily Stats"))</f>
        <v>0</v>
      </c>
      <c r="D130" s="11"/>
      <c r="E130" s="10" t="str">
        <f>'Entered Daily Stats'!A129</f>
        <v>Enrollment Counclor 10</v>
      </c>
      <c r="F130" s="11"/>
      <c r="G130" s="13" cm="1">
        <f t="array" aca="1" ref="G130" ca="1">IFERROR(INDIRECT(ADDRESS(ROW()-1,_xlfn.SHEET()-3+4,4,1,"Entered Daily Stats")),"")</f>
        <v>0</v>
      </c>
      <c r="H130" s="16"/>
      <c r="I130" s="12" cm="1">
        <f t="array" aca="1" ref="I130" ca="1">IFERROR(INDIRECT(ADDRESS(ROW()-1,_xlfn.SHEET()-3+11,4,1,"Entered Daily Stats")),"")</f>
        <v>0</v>
      </c>
      <c r="J130" s="11"/>
      <c r="K130" s="107" cm="1">
        <f t="array" aca="1" ref="K130" ca="1">IFERROR(INDIRECT(ADDRESS(ROW()-1,_xlfn.SHEET()-3+18,4,1,"Entered Daily Stats")),"")</f>
        <v>0</v>
      </c>
      <c r="L130" s="12">
        <f t="shared" ca="1" si="21"/>
        <v>0</v>
      </c>
      <c r="M130" s="11"/>
      <c r="N130" s="110" cm="1">
        <f t="array" aca="1" ref="N130" ca="1">IFERROR(INDIRECT(ADDRESS(ROW()-1,_xlfn.SHEET()-3+25,4,1,"Entered Daily Stats")),"")</f>
        <v>0</v>
      </c>
      <c r="O130" s="13">
        <f t="shared" ca="1" si="19"/>
        <v>0</v>
      </c>
      <c r="P130" s="11"/>
      <c r="Q130" s="51" t="str">
        <f t="shared" ca="1" si="20"/>
        <v/>
      </c>
      <c r="R130" s="11"/>
      <c r="S130" s="39" cm="1">
        <f t="array" aca="1" ref="S130" ca="1">INDIRECT(ADDRESS(ROW()-1,_xlfn.SHEET()-3+39,4,1,"Entered Daily Stats"))</f>
        <v>1</v>
      </c>
      <c r="T130" s="11"/>
      <c r="U130" s="155"/>
      <c r="V130" s="156"/>
      <c r="W130" s="157"/>
      <c r="X130" s="70"/>
    </row>
    <row r="131" spans="1:24" ht="18" x14ac:dyDescent="0.3">
      <c r="A131" s="65"/>
      <c r="B131" s="8"/>
      <c r="C131" s="14" cm="1">
        <f t="array" aca="1" ref="C131" ca="1">INDIRECT(ADDRESS(ROW()-1,_xlfn.SHEET()-3+32,4,1,"Entered Daily Stats"))</f>
        <v>1</v>
      </c>
      <c r="D131" s="11"/>
      <c r="E131" s="10" t="str">
        <f>'Entered Daily Stats'!A130</f>
        <v>Enrollment Counclor 11</v>
      </c>
      <c r="F131" s="11"/>
      <c r="G131" s="13" cm="1">
        <f t="array" aca="1" ref="G131" ca="1">IFERROR(INDIRECT(ADDRESS(ROW()-1,_xlfn.SHEET()-3+4,4,1,"Entered Daily Stats")),"")</f>
        <v>0.21736111111111112</v>
      </c>
      <c r="H131" s="16"/>
      <c r="I131" s="12" cm="1">
        <f t="array" aca="1" ref="I131" ca="1">IFERROR(INDIRECT(ADDRESS(ROW()-1,_xlfn.SHEET()-3+11,4,1,"Entered Daily Stats")),"")</f>
        <v>9</v>
      </c>
      <c r="J131" s="11"/>
      <c r="K131" s="107" cm="1">
        <f t="array" aca="1" ref="K131" ca="1">IFERROR(INDIRECT(ADDRESS(ROW()-1,_xlfn.SHEET()-3+18,4,1,"Entered Daily Stats")),"")</f>
        <v>45</v>
      </c>
      <c r="L131" s="12">
        <f t="shared" ca="1" si="21"/>
        <v>42.333333333333336</v>
      </c>
      <c r="M131" s="11"/>
      <c r="N131" s="110" cm="1">
        <f t="array" aca="1" ref="N131" ca="1">IFERROR(INDIRECT(ADDRESS(ROW()-1,_xlfn.SHEET()-3+25,4,1,"Entered Daily Stats")),"")</f>
        <v>0.15694444444444444</v>
      </c>
      <c r="O131" s="13">
        <f t="shared" ca="1" si="19"/>
        <v>0.14583333333333334</v>
      </c>
      <c r="P131" s="11"/>
      <c r="Q131" s="51">
        <f t="shared" ca="1" si="20"/>
        <v>1.0695913010873639</v>
      </c>
      <c r="R131" s="11"/>
      <c r="S131" s="39" cm="1">
        <f t="array" aca="1" ref="S131" ca="1">INDIRECT(ADDRESS(ROW()-1,_xlfn.SHEET()-3+39,4,1,"Entered Daily Stats"))</f>
        <v>2</v>
      </c>
      <c r="T131" s="11"/>
      <c r="U131" s="71"/>
      <c r="V131" s="71"/>
      <c r="W131" s="71"/>
      <c r="X131" s="70"/>
    </row>
    <row r="132" spans="1:24" ht="21" x14ac:dyDescent="0.3">
      <c r="A132" s="65"/>
      <c r="B132" s="8"/>
      <c r="C132" s="14" cm="1">
        <f t="array" aca="1" ref="C132" ca="1">INDIRECT(ADDRESS(ROW()-1,_xlfn.SHEET()-3+32,4,1,"Entered Daily Stats"))</f>
        <v>1</v>
      </c>
      <c r="D132" s="11"/>
      <c r="E132" s="10" t="str">
        <f>'Entered Daily Stats'!A131</f>
        <v>Enrollment Counclor 12</v>
      </c>
      <c r="F132" s="11"/>
      <c r="G132" s="13" cm="1">
        <f t="array" aca="1" ref="G132" ca="1">IFERROR(INDIRECT(ADDRESS(ROW()-1,_xlfn.SHEET()-3+4,4,1,"Entered Daily Stats")),"")</f>
        <v>0.21111111111111111</v>
      </c>
      <c r="H132" s="16"/>
      <c r="I132" s="12" cm="1">
        <f t="array" aca="1" ref="I132" ca="1">IFERROR(INDIRECT(ADDRESS(ROW()-1,_xlfn.SHEET()-3+11,4,1,"Entered Daily Stats")),"")</f>
        <v>8</v>
      </c>
      <c r="J132" s="11"/>
      <c r="K132" s="107" cm="1">
        <f t="array" aca="1" ref="K132" ca="1">IFERROR(INDIRECT(ADDRESS(ROW()-1,_xlfn.SHEET()-3+18,4,1,"Entered Daily Stats")),"")</f>
        <v>58</v>
      </c>
      <c r="L132" s="12">
        <f t="shared" ca="1" si="21"/>
        <v>30</v>
      </c>
      <c r="M132" s="11"/>
      <c r="N132" s="110" cm="1">
        <f t="array" aca="1" ref="N132" ca="1">IFERROR(INDIRECT(ADDRESS(ROW()-1,_xlfn.SHEET()-3+25,4,1,"Entered Daily Stats")),"")</f>
        <v>0.27361111111111108</v>
      </c>
      <c r="O132" s="13">
        <f t="shared" ca="1" si="19"/>
        <v>9.1666666666666674E-2</v>
      </c>
      <c r="P132" s="11"/>
      <c r="Q132" s="51">
        <f t="shared" ca="1" si="20"/>
        <v>2.459090909090909</v>
      </c>
      <c r="R132" s="11"/>
      <c r="S132" s="39" cm="1">
        <f t="array" aca="1" ref="S132" ca="1">INDIRECT(ADDRESS(ROW()-1,_xlfn.SHEET()-3+39,4,1,"Entered Daily Stats"))</f>
        <v>0</v>
      </c>
      <c r="T132" s="11"/>
      <c r="U132" s="8"/>
      <c r="V132" s="8"/>
      <c r="W132" s="22"/>
      <c r="X132" s="79"/>
    </row>
    <row r="133" spans="1:24" ht="18" x14ac:dyDescent="0.3">
      <c r="A133" s="65"/>
      <c r="B133" s="8"/>
      <c r="C133" s="14" cm="1">
        <f t="array" aca="1" ref="C133" ca="1">INDIRECT(ADDRESS(ROW()-1,_xlfn.SHEET()-3+32,4,1,"Entered Daily Stats"))</f>
        <v>0</v>
      </c>
      <c r="D133" s="11"/>
      <c r="E133" s="10">
        <f>'Entered Daily Stats'!A132</f>
        <v>0</v>
      </c>
      <c r="F133" s="11"/>
      <c r="G133" s="13" cm="1">
        <f t="array" aca="1" ref="G133" ca="1">IFERROR(INDIRECT(ADDRESS(ROW()-1,_xlfn.SHEET()-3+4,4,1,"Entered Daily Stats")),"")</f>
        <v>0</v>
      </c>
      <c r="H133" s="16"/>
      <c r="I133" s="12" cm="1">
        <f t="array" aca="1" ref="I133" ca="1">IFERROR(INDIRECT(ADDRESS(ROW()-1,_xlfn.SHEET()-3+11,4,1,"Entered Daily Stats")),"")</f>
        <v>0</v>
      </c>
      <c r="J133" s="11"/>
      <c r="K133" s="107" cm="1">
        <f t="array" aca="1" ref="K133" ca="1">IFERROR(INDIRECT(ADDRESS(ROW()-1,_xlfn.SHEET()-3+18,4,1,"Entered Daily Stats")),"")</f>
        <v>0</v>
      </c>
      <c r="L133" s="12">
        <f t="shared" ca="1" si="21"/>
        <v>0</v>
      </c>
      <c r="M133" s="11"/>
      <c r="N133" s="110" cm="1">
        <f t="array" aca="1" ref="N133" ca="1">IFERROR(INDIRECT(ADDRESS(ROW()-1,_xlfn.SHEET()-3+25,4,1,"Entered Daily Stats")),"")</f>
        <v>0</v>
      </c>
      <c r="O133" s="13">
        <f t="shared" ca="1" si="19"/>
        <v>0</v>
      </c>
      <c r="P133" s="11"/>
      <c r="Q133" s="51" t="str">
        <f t="shared" ca="1" si="20"/>
        <v/>
      </c>
      <c r="R133" s="47"/>
      <c r="S133" s="39" cm="1">
        <f t="array" aca="1" ref="S133" ca="1">INDIRECT(ADDRESS(ROW()-1,_xlfn.SHEET()-3+39,4,1,"Entered Daily Stats"))</f>
        <v>0</v>
      </c>
      <c r="T133" s="47"/>
      <c r="U133" s="69"/>
      <c r="V133" s="8"/>
      <c r="W133" s="56"/>
      <c r="X133" s="80"/>
    </row>
    <row r="134" spans="1:24" ht="18" x14ac:dyDescent="0.3">
      <c r="A134" s="65"/>
      <c r="B134" s="8"/>
      <c r="C134" s="14" cm="1">
        <f t="array" aca="1" ref="C134" ca="1">INDIRECT(ADDRESS(ROW()-1,_xlfn.SHEET()-3+32,4,1,"Entered Daily Stats"))</f>
        <v>0</v>
      </c>
      <c r="D134" s="11"/>
      <c r="E134" s="10">
        <f>'Entered Daily Stats'!A133</f>
        <v>0</v>
      </c>
      <c r="F134" s="23"/>
      <c r="G134" s="13" cm="1">
        <f t="array" aca="1" ref="G134" ca="1">IFERROR(INDIRECT(ADDRESS(ROW()-1,_xlfn.SHEET()-3+4,4,1,"Entered Daily Stats")),"")</f>
        <v>0</v>
      </c>
      <c r="H134" s="11"/>
      <c r="I134" s="12" cm="1">
        <f t="array" aca="1" ref="I134" ca="1">IFERROR(INDIRECT(ADDRESS(ROW()-1,_xlfn.SHEET()-3+11,4,1,"Entered Daily Stats")),"")</f>
        <v>0</v>
      </c>
      <c r="J134" s="11"/>
      <c r="K134" s="107" cm="1">
        <f t="array" aca="1" ref="K134" ca="1">IFERROR(INDIRECT(ADDRESS(ROW()-1,_xlfn.SHEET()-3+18,4,1,"Entered Daily Stats")),"")</f>
        <v>0</v>
      </c>
      <c r="L134" s="12">
        <f t="shared" ca="1" si="21"/>
        <v>0</v>
      </c>
      <c r="M134" s="11"/>
      <c r="N134" s="110" cm="1">
        <f t="array" aca="1" ref="N134" ca="1">IFERROR(INDIRECT(ADDRESS(ROW()-1,_xlfn.SHEET()-3+25,4,1,"Entered Daily Stats")),"")</f>
        <v>0</v>
      </c>
      <c r="O134" s="13">
        <f t="shared" ca="1" si="19"/>
        <v>0</v>
      </c>
      <c r="P134" s="11"/>
      <c r="Q134" s="51" t="str">
        <f t="shared" ca="1" si="20"/>
        <v/>
      </c>
      <c r="R134" s="11"/>
      <c r="S134" s="39" cm="1">
        <f t="array" aca="1" ref="S134" ca="1">INDIRECT(ADDRESS(ROW()-1,_xlfn.SHEET()-3+39,4,1,"Entered Daily Stats"))</f>
        <v>0</v>
      </c>
      <c r="T134" s="11"/>
      <c r="U134" s="11"/>
      <c r="V134" s="47"/>
      <c r="W134" s="56"/>
      <c r="X134" s="81"/>
    </row>
    <row r="135" spans="1:24" ht="18" x14ac:dyDescent="0.3">
      <c r="A135" s="65"/>
      <c r="B135" s="8"/>
      <c r="C135" s="14" cm="1">
        <f t="array" aca="1" ref="C135" ca="1">INDIRECT(ADDRESS(ROW()-1,_xlfn.SHEET()-3+32,4,1,"Entered Daily Stats"))</f>
        <v>0</v>
      </c>
      <c r="D135" s="11"/>
      <c r="E135" s="10">
        <f>'Entered Daily Stats'!A134</f>
        <v>0</v>
      </c>
      <c r="F135" s="11"/>
      <c r="G135" s="13" cm="1">
        <f t="array" aca="1" ref="G135" ca="1">IFERROR(INDIRECT(ADDRESS(ROW()-1,_xlfn.SHEET()-3+4,4,1,"Entered Daily Stats")),"")</f>
        <v>0</v>
      </c>
      <c r="H135" s="16"/>
      <c r="I135" s="12" cm="1">
        <f t="array" aca="1" ref="I135" ca="1">IFERROR(INDIRECT(ADDRESS(ROW()-1,_xlfn.SHEET()-3+11,4,1,"Entered Daily Stats")),"")</f>
        <v>0</v>
      </c>
      <c r="J135" s="11"/>
      <c r="K135" s="107" cm="1">
        <f t="array" aca="1" ref="K135" ca="1">IFERROR(INDIRECT(ADDRESS(ROW()-1,_xlfn.SHEET()-3+18,4,1,"Entered Daily Stats")),"")</f>
        <v>0</v>
      </c>
      <c r="L135" s="12">
        <f t="shared" ca="1" si="21"/>
        <v>0</v>
      </c>
      <c r="M135" s="11"/>
      <c r="N135" s="110" cm="1">
        <f t="array" aca="1" ref="N135" ca="1">IFERROR(INDIRECT(ADDRESS(ROW()-1,_xlfn.SHEET()-3+25,4,1,"Entered Daily Stats")),"")</f>
        <v>0</v>
      </c>
      <c r="O135" s="13">
        <f t="shared" ca="1" si="19"/>
        <v>0</v>
      </c>
      <c r="P135" s="11"/>
      <c r="Q135" s="51" t="str">
        <f t="shared" ca="1" si="20"/>
        <v/>
      </c>
      <c r="R135" s="11"/>
      <c r="S135" s="39" cm="1">
        <f t="array" aca="1" ref="S135" ca="1">INDIRECT(ADDRESS(ROW()-1,_xlfn.SHEET()-3+39,4,1,"Entered Daily Stats"))</f>
        <v>0</v>
      </c>
      <c r="T135" s="11"/>
      <c r="U135" s="8"/>
      <c r="V135" s="8"/>
      <c r="W135" s="8"/>
      <c r="X135" s="64"/>
    </row>
    <row r="136" spans="1:24" ht="18" x14ac:dyDescent="0.3">
      <c r="A136" s="65"/>
      <c r="B136" s="8"/>
      <c r="C136" s="14" cm="1">
        <f t="array" aca="1" ref="C136" ca="1">INDIRECT(ADDRESS(ROW()-1,_xlfn.SHEET()-3+32,4,1,"Entered Daily Stats"))</f>
        <v>0</v>
      </c>
      <c r="D136" s="11"/>
      <c r="E136" s="10">
        <f>'Entered Daily Stats'!A135</f>
        <v>0</v>
      </c>
      <c r="F136" s="11"/>
      <c r="G136" s="13" cm="1">
        <f t="array" aca="1" ref="G136" ca="1">IFERROR(INDIRECT(ADDRESS(ROW()-1,_xlfn.SHEET()-3+4,4,1,"Entered Daily Stats")),"")</f>
        <v>0</v>
      </c>
      <c r="H136" s="16"/>
      <c r="I136" s="12" cm="1">
        <f t="array" aca="1" ref="I136" ca="1">IFERROR(INDIRECT(ADDRESS(ROW()-1,_xlfn.SHEET()-3+11,4,1,"Entered Daily Stats")),"")</f>
        <v>0</v>
      </c>
      <c r="J136" s="11"/>
      <c r="K136" s="107" cm="1">
        <f t="array" aca="1" ref="K136" ca="1">IFERROR(INDIRECT(ADDRESS(ROW()-1,_xlfn.SHEET()-3+18,4,1,"Entered Daily Stats")),"")</f>
        <v>0</v>
      </c>
      <c r="L136" s="12">
        <f t="shared" ca="1" si="21"/>
        <v>0</v>
      </c>
      <c r="M136" s="11"/>
      <c r="N136" s="110" cm="1">
        <f t="array" aca="1" ref="N136" ca="1">IFERROR(INDIRECT(ADDRESS(ROW()-1,_xlfn.SHEET()-3+25,4,1,"Entered Daily Stats")),"")</f>
        <v>0</v>
      </c>
      <c r="O136" s="13">
        <f t="shared" ca="1" si="19"/>
        <v>0</v>
      </c>
      <c r="P136" s="11"/>
      <c r="Q136" s="51" t="str">
        <f t="shared" ca="1" si="20"/>
        <v/>
      </c>
      <c r="R136" s="11"/>
      <c r="S136" s="39" cm="1">
        <f t="array" aca="1" ref="S136" ca="1">INDIRECT(ADDRESS(ROW()-1,_xlfn.SHEET()-3+39,4,1,"Entered Daily Stats"))</f>
        <v>0</v>
      </c>
      <c r="T136" s="11"/>
      <c r="U136" s="71"/>
      <c r="V136" s="71"/>
      <c r="W136" s="71"/>
      <c r="X136" s="70"/>
    </row>
    <row r="137" spans="1:24" ht="21" x14ac:dyDescent="0.3">
      <c r="A137" s="65"/>
      <c r="B137" s="8"/>
      <c r="C137" s="14" cm="1">
        <f t="array" aca="1" ref="C137" ca="1">INDIRECT(ADDRESS(ROW()-1,_xlfn.SHEET()-3+32,4,1,"Entered Daily Stats"))</f>
        <v>0</v>
      </c>
      <c r="D137" s="11"/>
      <c r="E137" s="10">
        <f>'Entered Daily Stats'!A136</f>
        <v>0</v>
      </c>
      <c r="F137" s="11"/>
      <c r="G137" s="13" cm="1">
        <f t="array" aca="1" ref="G137" ca="1">IFERROR(INDIRECT(ADDRESS(ROW()-1,_xlfn.SHEET()-3+4,4,1,"Entered Daily Stats")),"")</f>
        <v>0</v>
      </c>
      <c r="H137" s="16"/>
      <c r="I137" s="12" cm="1">
        <f t="array" aca="1" ref="I137" ca="1">IFERROR(INDIRECT(ADDRESS(ROW()-1,_xlfn.SHEET()-3+11,4,1,"Entered Daily Stats")),"")</f>
        <v>0</v>
      </c>
      <c r="J137" s="11"/>
      <c r="K137" s="107" cm="1">
        <f t="array" aca="1" ref="K137" ca="1">IFERROR(INDIRECT(ADDRESS(ROW()-1,_xlfn.SHEET()-3+18,4,1,"Entered Daily Stats")),"")</f>
        <v>0</v>
      </c>
      <c r="L137" s="12">
        <f t="shared" ca="1" si="21"/>
        <v>0</v>
      </c>
      <c r="M137" s="11"/>
      <c r="N137" s="110" cm="1">
        <f t="array" aca="1" ref="N137" ca="1">IFERROR(INDIRECT(ADDRESS(ROW()-1,_xlfn.SHEET()-3+25,4,1,"Entered Daily Stats")),"")</f>
        <v>0</v>
      </c>
      <c r="O137" s="13">
        <f t="shared" ca="1" si="19"/>
        <v>0</v>
      </c>
      <c r="P137" s="11"/>
      <c r="Q137" s="51" t="str">
        <f t="shared" ca="1" si="20"/>
        <v/>
      </c>
      <c r="R137" s="11"/>
      <c r="S137" s="39" cm="1">
        <f t="array" aca="1" ref="S137" ca="1">INDIRECT(ADDRESS(ROW()-1,_xlfn.SHEET()-3+39,4,1,"Entered Daily Stats"))</f>
        <v>0</v>
      </c>
      <c r="T137" s="11"/>
      <c r="U137" s="8"/>
      <c r="V137" s="8"/>
      <c r="W137" s="22"/>
      <c r="X137" s="79"/>
    </row>
    <row r="138" spans="1:24" ht="18" x14ac:dyDescent="0.3">
      <c r="A138" s="65"/>
      <c r="B138" s="8"/>
      <c r="C138" s="14" cm="1">
        <f t="array" aca="1" ref="C138" ca="1">INDIRECT(ADDRESS(ROW()-1,_xlfn.SHEET()-3+32,4,1,"Entered Daily Stats"))</f>
        <v>0</v>
      </c>
      <c r="D138" s="11"/>
      <c r="E138" s="10">
        <f>'Entered Daily Stats'!A137</f>
        <v>0</v>
      </c>
      <c r="F138" s="11"/>
      <c r="G138" s="13" cm="1">
        <f t="array" aca="1" ref="G138" ca="1">IFERROR(INDIRECT(ADDRESS(ROW()-1,_xlfn.SHEET()-3+4,4,1,"Entered Daily Stats")),"")</f>
        <v>0</v>
      </c>
      <c r="H138" s="16"/>
      <c r="I138" s="12" cm="1">
        <f t="array" aca="1" ref="I138" ca="1">IFERROR(INDIRECT(ADDRESS(ROW()-1,_xlfn.SHEET()-3+11,4,1,"Entered Daily Stats")),"")</f>
        <v>0</v>
      </c>
      <c r="J138" s="11"/>
      <c r="K138" s="107" cm="1">
        <f t="array" aca="1" ref="K138" ca="1">IFERROR(INDIRECT(ADDRESS(ROW()-1,_xlfn.SHEET()-3+18,4,1,"Entered Daily Stats")),"")</f>
        <v>0</v>
      </c>
      <c r="L138" s="12">
        <f t="shared" ca="1" si="21"/>
        <v>0</v>
      </c>
      <c r="M138" s="11"/>
      <c r="N138" s="110" cm="1">
        <f t="array" aca="1" ref="N138" ca="1">IFERROR(INDIRECT(ADDRESS(ROW()-1,_xlfn.SHEET()-3+25,4,1,"Entered Daily Stats")),"")</f>
        <v>0</v>
      </c>
      <c r="O138" s="13">
        <f t="shared" ca="1" si="19"/>
        <v>0</v>
      </c>
      <c r="P138" s="11"/>
      <c r="Q138" s="51" t="str">
        <f t="shared" ca="1" si="20"/>
        <v/>
      </c>
      <c r="R138" s="47"/>
      <c r="S138" s="39" cm="1">
        <f t="array" aca="1" ref="S138" ca="1">INDIRECT(ADDRESS(ROW()-1,_xlfn.SHEET()-3+39,4,1,"Entered Daily Stats"))</f>
        <v>0</v>
      </c>
      <c r="T138" s="47"/>
      <c r="U138" s="69"/>
      <c r="V138" s="8"/>
      <c r="W138" s="56"/>
      <c r="X138" s="80"/>
    </row>
    <row r="139" spans="1:24" ht="18" x14ac:dyDescent="0.3">
      <c r="A139" s="65"/>
      <c r="B139" s="8"/>
      <c r="C139" s="14" cm="1">
        <f t="array" aca="1" ref="C139" ca="1">INDIRECT(ADDRESS(ROW()-1,_xlfn.SHEET()-3+32,4,1,"Entered Daily Stats"))</f>
        <v>0</v>
      </c>
      <c r="D139" s="11"/>
      <c r="E139" s="10">
        <f>'Entered Daily Stats'!A138</f>
        <v>0</v>
      </c>
      <c r="F139" s="23"/>
      <c r="G139" s="13" cm="1">
        <f t="array" aca="1" ref="G139" ca="1">IFERROR(INDIRECT(ADDRESS(ROW()-1,_xlfn.SHEET()-3+4,4,1,"Entered Daily Stats")),"")</f>
        <v>0</v>
      </c>
      <c r="H139" s="11"/>
      <c r="I139" s="12" cm="1">
        <f t="array" aca="1" ref="I139" ca="1">IFERROR(INDIRECT(ADDRESS(ROW()-1,_xlfn.SHEET()-3+11,4,1,"Entered Daily Stats")),"")</f>
        <v>0</v>
      </c>
      <c r="J139" s="11"/>
      <c r="K139" s="107" cm="1">
        <f t="array" aca="1" ref="K139" ca="1">IFERROR(INDIRECT(ADDRESS(ROW()-1,_xlfn.SHEET()-3+18,4,1,"Entered Daily Stats")),"")</f>
        <v>0</v>
      </c>
      <c r="L139" s="12">
        <f t="shared" ca="1" si="21"/>
        <v>0</v>
      </c>
      <c r="M139" s="11"/>
      <c r="N139" s="110" cm="1">
        <f t="array" aca="1" ref="N139" ca="1">IFERROR(INDIRECT(ADDRESS(ROW()-1,_xlfn.SHEET()-3+25,4,1,"Entered Daily Stats")),"")</f>
        <v>0</v>
      </c>
      <c r="O139" s="13">
        <f t="shared" ca="1" si="19"/>
        <v>0</v>
      </c>
      <c r="P139" s="11"/>
      <c r="Q139" s="51" t="str">
        <f t="shared" ca="1" si="20"/>
        <v/>
      </c>
      <c r="R139" s="11"/>
      <c r="S139" s="39" cm="1">
        <f t="array" aca="1" ref="S139" ca="1">INDIRECT(ADDRESS(ROW()-1,_xlfn.SHEET()-3+39,4,1,"Entered Daily Stats"))</f>
        <v>0</v>
      </c>
      <c r="T139" s="11"/>
      <c r="U139" s="11"/>
      <c r="V139" s="47"/>
      <c r="W139" s="56"/>
      <c r="X139" s="81"/>
    </row>
    <row r="140" spans="1:24" ht="18" x14ac:dyDescent="0.3">
      <c r="A140" s="65"/>
      <c r="B140" s="8"/>
      <c r="C140" s="14" cm="1">
        <f t="array" aca="1" ref="C140" ca="1">INDIRECT(ADDRESS(ROW()-1,_xlfn.SHEET()-3+32,4,1,"Entered Daily Stats"))</f>
        <v>0</v>
      </c>
      <c r="D140" s="11"/>
      <c r="E140" s="10">
        <f>'Entered Daily Stats'!A139</f>
        <v>0</v>
      </c>
      <c r="F140" s="11"/>
      <c r="G140" s="13" cm="1">
        <f t="array" aca="1" ref="G140" ca="1">IFERROR(INDIRECT(ADDRESS(ROW()-1,_xlfn.SHEET()-3+4,4,1,"Entered Daily Stats")),"")</f>
        <v>0</v>
      </c>
      <c r="H140" s="16"/>
      <c r="I140" s="12" cm="1">
        <f t="array" aca="1" ref="I140" ca="1">IFERROR(INDIRECT(ADDRESS(ROW()-1,_xlfn.SHEET()-3+11,4,1,"Entered Daily Stats")),"")</f>
        <v>0</v>
      </c>
      <c r="J140" s="11"/>
      <c r="K140" s="107" cm="1">
        <f t="array" aca="1" ref="K140" ca="1">IFERROR(INDIRECT(ADDRESS(ROW()-1,_xlfn.SHEET()-3+18,4,1,"Entered Daily Stats")),"")</f>
        <v>0</v>
      </c>
      <c r="L140" s="12">
        <f t="shared" ca="1" si="21"/>
        <v>0</v>
      </c>
      <c r="M140" s="11"/>
      <c r="N140" s="110" cm="1">
        <f t="array" aca="1" ref="N140" ca="1">IFERROR(INDIRECT(ADDRESS(ROW()-1,_xlfn.SHEET()-3+25,4,1,"Entered Daily Stats")),"")</f>
        <v>0</v>
      </c>
      <c r="O140" s="13">
        <f t="shared" ca="1" si="19"/>
        <v>0</v>
      </c>
      <c r="P140" s="11"/>
      <c r="Q140" s="51" t="str">
        <f t="shared" ca="1" si="20"/>
        <v/>
      </c>
      <c r="R140" s="11"/>
      <c r="S140" s="39" cm="1">
        <f t="array" aca="1" ref="S140" ca="1">INDIRECT(ADDRESS(ROW()-1,_xlfn.SHEET()-3+39,4,1,"Entered Daily Stats"))</f>
        <v>0</v>
      </c>
      <c r="T140" s="11"/>
      <c r="U140" s="8"/>
      <c r="V140" s="8"/>
      <c r="W140" s="8"/>
      <c r="X140" s="64"/>
    </row>
    <row r="141" spans="1:24" ht="18" x14ac:dyDescent="0.3">
      <c r="A141" s="65"/>
      <c r="B141" s="8"/>
      <c r="C141" s="11"/>
      <c r="D141" s="11"/>
      <c r="E141" s="11"/>
      <c r="F141" s="11"/>
      <c r="G141" s="11"/>
      <c r="H141" s="11"/>
      <c r="I141" s="11"/>
      <c r="J141" s="11"/>
      <c r="K141" s="108"/>
      <c r="L141" s="11"/>
      <c r="M141" s="11"/>
      <c r="N141" s="108"/>
      <c r="O141" s="11"/>
      <c r="P141" s="11"/>
      <c r="Q141" s="11"/>
      <c r="R141" s="11"/>
      <c r="S141" s="11"/>
      <c r="T141" s="8"/>
      <c r="U141" s="8"/>
      <c r="V141" s="8"/>
      <c r="W141" s="8"/>
      <c r="X141" s="64"/>
    </row>
    <row r="142" spans="1:24" ht="21" x14ac:dyDescent="0.3">
      <c r="A142" s="65"/>
      <c r="B142" s="8"/>
      <c r="C142" s="106">
        <f ca="1">IFERROR(AVERAGEIF(C121:C140,"&gt;0"),0)</f>
        <v>1</v>
      </c>
      <c r="D142" s="11"/>
      <c r="E142" s="123" t="s">
        <v>34</v>
      </c>
      <c r="F142" s="44"/>
      <c r="G142" s="13">
        <f ca="1">IFERROR(AVERAGEIF(G121:G140,"&gt;0"),"")</f>
        <v>0.20655864197530863</v>
      </c>
      <c r="H142" s="82"/>
      <c r="I142" s="30">
        <f ca="1">IFERROR(AVERAGEIF(I121:I140,"&gt;0"),"")</f>
        <v>5</v>
      </c>
      <c r="J142" s="11"/>
      <c r="K142" s="109">
        <f ca="1">IFERROR(AVERAGEIF(K121:K140,"&gt;0"),0)</f>
        <v>53.555555555555557</v>
      </c>
      <c r="L142" s="12">
        <f ca="1">IFERROR(AVERAGEIF(L121:L140,"&gt;0"),"")</f>
        <v>49.444444444444443</v>
      </c>
      <c r="M142" s="11"/>
      <c r="N142" s="111">
        <f ca="1">IFERROR(AVERAGEIF(N121:N140,"&gt;0"),0)</f>
        <v>0.13387345679012347</v>
      </c>
      <c r="O142" s="13">
        <f ca="1">IFERROR(AVERAGEIF(O121:O140,"&gt;0"),"")</f>
        <v>0.11805555555555555</v>
      </c>
      <c r="P142" s="11"/>
      <c r="Q142" s="45">
        <f ca="1">IFERROR(AVERAGEIF(Q121:Q140,"&gt;0"),"")</f>
        <v>1.2480755905822063</v>
      </c>
      <c r="R142" s="17"/>
      <c r="S142" s="46">
        <f ca="1">IFERROR(AVERAGEIF(S121:S140,"&gt;0"),0)</f>
        <v>1.25</v>
      </c>
      <c r="T142" s="83"/>
      <c r="U142" s="8"/>
      <c r="V142" s="8"/>
      <c r="W142" s="8"/>
      <c r="X142" s="64"/>
    </row>
    <row r="143" spans="1:24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</row>
    <row r="146" spans="1:24" ht="14.4" customHeight="1" x14ac:dyDescent="0.3">
      <c r="A146" s="160" t="str">
        <f>'Entered Daily Stats'!A146</f>
        <v>Team Lead 6</v>
      </c>
      <c r="B146" s="161"/>
      <c r="C146" s="161"/>
      <c r="D146" s="161"/>
      <c r="E146" s="161"/>
      <c r="F146" s="53"/>
      <c r="G146" s="158">
        <v>44130</v>
      </c>
      <c r="H146" s="158"/>
      <c r="I146" s="158"/>
      <c r="J146" s="158"/>
      <c r="K146" s="158"/>
      <c r="L146" s="158"/>
      <c r="M146" s="158"/>
      <c r="N146" s="158"/>
      <c r="O146" s="158"/>
      <c r="P146" s="53"/>
      <c r="Q146" s="53"/>
      <c r="R146" s="53"/>
      <c r="S146" s="53"/>
      <c r="T146" s="53"/>
      <c r="U146" s="53"/>
      <c r="V146" s="53"/>
      <c r="W146" s="53"/>
      <c r="X146" s="63"/>
    </row>
    <row r="147" spans="1:24" ht="14.4" customHeight="1" x14ac:dyDescent="0.3">
      <c r="A147" s="162"/>
      <c r="B147" s="163"/>
      <c r="C147" s="163"/>
      <c r="D147" s="163"/>
      <c r="E147" s="163"/>
      <c r="F147" s="8"/>
      <c r="G147" s="159"/>
      <c r="H147" s="159"/>
      <c r="I147" s="159"/>
      <c r="J147" s="159"/>
      <c r="K147" s="159"/>
      <c r="L147" s="159"/>
      <c r="M147" s="159"/>
      <c r="N147" s="159"/>
      <c r="O147" s="159"/>
      <c r="P147" s="8"/>
      <c r="Q147" s="8"/>
      <c r="R147" s="8"/>
      <c r="S147" s="8"/>
      <c r="T147" s="8"/>
      <c r="U147" s="8"/>
      <c r="V147" s="8"/>
      <c r="W147" s="8"/>
      <c r="X147" s="64"/>
    </row>
    <row r="148" spans="1:24" ht="21" customHeight="1" x14ac:dyDescent="0.3">
      <c r="A148" s="164"/>
      <c r="B148" s="165"/>
      <c r="C148" s="165"/>
      <c r="D148" s="165"/>
      <c r="E148" s="165"/>
      <c r="F148" s="8"/>
      <c r="G148" s="124" t="s">
        <v>18</v>
      </c>
      <c r="H148" s="123"/>
      <c r="I148" s="124" t="s">
        <v>19</v>
      </c>
      <c r="J148" s="8"/>
      <c r="K148" s="140" t="s">
        <v>20</v>
      </c>
      <c r="L148" s="140"/>
      <c r="M148" s="8"/>
      <c r="N148" s="126" t="s">
        <v>21</v>
      </c>
      <c r="O148" s="126"/>
      <c r="P148" s="8"/>
      <c r="Q148" s="8"/>
      <c r="R148" s="8"/>
      <c r="S148" s="8"/>
      <c r="T148" s="8"/>
      <c r="U148" s="8"/>
      <c r="V148" s="8"/>
      <c r="W148" s="8"/>
      <c r="X148" s="64"/>
    </row>
    <row r="149" spans="1:24" ht="45.6" x14ac:dyDescent="0.3">
      <c r="A149" s="65"/>
      <c r="B149" s="8"/>
      <c r="C149" s="67" t="s">
        <v>37</v>
      </c>
      <c r="D149" s="8"/>
      <c r="E149" s="67" t="s">
        <v>24</v>
      </c>
      <c r="F149" s="68"/>
      <c r="G149" s="56"/>
      <c r="H149" s="56"/>
      <c r="I149" s="56"/>
      <c r="J149" s="8"/>
      <c r="K149" s="56"/>
      <c r="L149" s="69" t="s">
        <v>38</v>
      </c>
      <c r="M149" s="69"/>
      <c r="N149" s="56"/>
      <c r="O149" s="69" t="s">
        <v>39</v>
      </c>
      <c r="P149" s="8"/>
      <c r="Q149" s="9" t="s">
        <v>40</v>
      </c>
      <c r="R149" s="8"/>
      <c r="S149" s="66" t="s">
        <v>41</v>
      </c>
      <c r="T149" s="8"/>
      <c r="U149" s="138" t="s">
        <v>30</v>
      </c>
      <c r="V149" s="138"/>
      <c r="W149" s="138"/>
      <c r="X149" s="70"/>
    </row>
    <row r="150" spans="1:24" ht="18" x14ac:dyDescent="0.3">
      <c r="A150" s="65"/>
      <c r="B150" s="8"/>
      <c r="C150" s="14" cm="1">
        <f t="array" aca="1" ref="C150" ca="1">INDIRECT(ADDRESS(ROW()-1,_xlfn.SHEET()-3+32,4,1,"Entered Daily Stats"))</f>
        <v>1</v>
      </c>
      <c r="D150" s="11"/>
      <c r="E150" s="10" t="str">
        <f>'Entered Daily Stats'!A149</f>
        <v>Enrollment Counclor 1</v>
      </c>
      <c r="F150" s="11"/>
      <c r="G150" s="13" cm="1">
        <f t="array" aca="1" ref="G150" ca="1">IFERROR(INDIRECT(ADDRESS(ROW()-1,_xlfn.SHEET()-3+4,4,1,"Entered Daily Stats")),"")</f>
        <v>9.3055555555555558E-2</v>
      </c>
      <c r="H150" s="11"/>
      <c r="I150" s="12" cm="1">
        <f t="array" aca="1" ref="I150" ca="1">IFERROR(INDIRECT(ADDRESS(ROW()-1,_xlfn.SHEET()-3+11,4,1,"Entered Daily Stats")),"")</f>
        <v>7</v>
      </c>
      <c r="J150" s="11"/>
      <c r="K150" s="107" cm="1">
        <f t="array" aca="1" ref="K150" ca="1">IFERROR(INDIRECT(ADDRESS(ROW()-1,_xlfn.SHEET()-3+18,4,1,"Entered Daily Stats")),"")</f>
        <v>22</v>
      </c>
      <c r="L150" s="12">
        <f ca="1">IFERROR(IF(K150=N150,0,MIN(MAX((-10*N150*24)+80,30),65))*C150,0)</f>
        <v>46.5</v>
      </c>
      <c r="M150" s="11"/>
      <c r="N150" s="110" cm="1">
        <f t="array" aca="1" ref="N150" ca="1">IFERROR(INDIRECT(ADDRESS(ROW()-1,_xlfn.SHEET()-3+25,4,1,"Entered Daily Stats")),"")</f>
        <v>0.13958333333333334</v>
      </c>
      <c r="O150" s="13">
        <f ca="1">IFERROR(IF(N150=K150,0,MIN(MAX(8-(K150/10),1.5),5)/24)*C150,0)</f>
        <v>0.20833333333333334</v>
      </c>
      <c r="P150" s="11"/>
      <c r="Q150" s="51">
        <f ca="1">IF(OR(L150=O150,K150=N150),"",((N150/O150)+(K150/L150))/2)</f>
        <v>0.57155913978494621</v>
      </c>
      <c r="R150" s="11"/>
      <c r="S150" s="39" cm="1">
        <f t="array" aca="1" ref="S150" ca="1">INDIRECT(ADDRESS(ROW()-1,_xlfn.SHEET()-3+39,4,1,"Entered Daily Stats"))</f>
        <v>0</v>
      </c>
      <c r="T150" s="11"/>
      <c r="U150" s="15"/>
      <c r="V150" s="11" t="s">
        <v>31</v>
      </c>
      <c r="W150" s="14">
        <v>1.3</v>
      </c>
      <c r="X150" s="70"/>
    </row>
    <row r="151" spans="1:24" ht="18" x14ac:dyDescent="0.3">
      <c r="A151" s="65"/>
      <c r="B151" s="8"/>
      <c r="C151" s="14" cm="1">
        <f t="array" aca="1" ref="C151" ca="1">INDIRECT(ADDRESS(ROW()-1,_xlfn.SHEET()-3+32,4,1,"Entered Daily Stats"))</f>
        <v>1</v>
      </c>
      <c r="D151" s="11"/>
      <c r="E151" s="10" t="str">
        <f>'Entered Daily Stats'!A150</f>
        <v>Enrollment Counclor 2</v>
      </c>
      <c r="F151" s="11"/>
      <c r="G151" s="13" cm="1">
        <f t="array" aca="1" ref="G151" ca="1">IFERROR(INDIRECT(ADDRESS(ROW()-1,_xlfn.SHEET()-3+4,4,1,"Entered Daily Stats")),"")</f>
        <v>0.29305555555555557</v>
      </c>
      <c r="H151" s="16"/>
      <c r="I151" s="12" cm="1">
        <f t="array" aca="1" ref="I151" ca="1">IFERROR(INDIRECT(ADDRESS(ROW()-1,_xlfn.SHEET()-3+11,4,1,"Entered Daily Stats")),"")</f>
        <v>0</v>
      </c>
      <c r="J151" s="11"/>
      <c r="K151" s="107" cm="1">
        <f t="array" aca="1" ref="K151" ca="1">IFERROR(INDIRECT(ADDRESS(ROW()-1,_xlfn.SHEET()-3+18,4,1,"Entered Daily Stats")),"")</f>
        <v>52</v>
      </c>
      <c r="L151" s="12">
        <f t="shared" ref="L151" ca="1" si="22">IFERROR(IF(K151=N151,0,MIN(MAX((-10*N151*24)+80,30),65))*C151,0)</f>
        <v>50.666666666666664</v>
      </c>
      <c r="M151" s="11"/>
      <c r="N151" s="110" cm="1">
        <f t="array" aca="1" ref="N151" ca="1">IFERROR(INDIRECT(ADDRESS(ROW()-1,_xlfn.SHEET()-3+25,4,1,"Entered Daily Stats")),"")</f>
        <v>0.12222222222222223</v>
      </c>
      <c r="O151" s="13">
        <f t="shared" ref="O151:O169" ca="1" si="23">IFERROR(IF(N151=K151,0,MIN(MAX(8-(K151/10),1.5),5)/24)*C151,0)</f>
        <v>0.11666666666666665</v>
      </c>
      <c r="P151" s="11"/>
      <c r="Q151" s="51">
        <f t="shared" ref="Q151:Q169" ca="1" si="24">IF(OR(L151=O151,K151=N151),"",((N151/O151)+(K151/L151))/2)</f>
        <v>1.0369674185463662</v>
      </c>
      <c r="R151" s="11"/>
      <c r="S151" s="39" cm="1">
        <f t="array" aca="1" ref="S151" ca="1">INDIRECT(ADDRESS(ROW()-1,_xlfn.SHEET()-3+39,4,1,"Entered Daily Stats"))</f>
        <v>0</v>
      </c>
      <c r="T151" s="11"/>
      <c r="U151" s="100"/>
      <c r="V151" s="11" t="s">
        <v>32</v>
      </c>
      <c r="W151" s="45">
        <v>1</v>
      </c>
      <c r="X151" s="70"/>
    </row>
    <row r="152" spans="1:24" ht="18" x14ac:dyDescent="0.3">
      <c r="A152" s="65"/>
      <c r="B152" s="8"/>
      <c r="C152" s="14" cm="1">
        <f t="array" aca="1" ref="C152" ca="1">INDIRECT(ADDRESS(ROW()-1,_xlfn.SHEET()-3+32,4,1,"Entered Daily Stats"))</f>
        <v>1</v>
      </c>
      <c r="D152" s="11"/>
      <c r="E152" s="10" t="str">
        <f>'Entered Daily Stats'!A151</f>
        <v>Enrollment Counclor 3</v>
      </c>
      <c r="F152" s="11"/>
      <c r="G152" s="13" cm="1">
        <f t="array" aca="1" ref="G152" ca="1">IFERROR(INDIRECT(ADDRESS(ROW()-1,_xlfn.SHEET()-3+4,4,1,"Entered Daily Stats")),"")</f>
        <v>0.2076388888888889</v>
      </c>
      <c r="H152" s="16"/>
      <c r="I152" s="12" cm="1">
        <f t="array" aca="1" ref="I152" ca="1">IFERROR(INDIRECT(ADDRESS(ROW()-1,_xlfn.SHEET()-3+11,4,1,"Entered Daily Stats")),"")</f>
        <v>8</v>
      </c>
      <c r="J152" s="11"/>
      <c r="K152" s="107" cm="1">
        <f t="array" aca="1" ref="K152" ca="1">IFERROR(INDIRECT(ADDRESS(ROW()-1,_xlfn.SHEET()-3+18,4,1,"Entered Daily Stats")),"")</f>
        <v>53</v>
      </c>
      <c r="L152" s="12">
        <f ca="1">IFERROR(IF(K152=N152,0,MIN(MAX((-10*N152*24)+80,30),65))*C152,0)</f>
        <v>53.333333333333329</v>
      </c>
      <c r="M152" s="11"/>
      <c r="N152" s="110" cm="1">
        <f t="array" aca="1" ref="N152" ca="1">IFERROR(INDIRECT(ADDRESS(ROW()-1,_xlfn.SHEET()-3+25,4,1,"Entered Daily Stats")),"")</f>
        <v>0.1111111111111111</v>
      </c>
      <c r="O152" s="13">
        <f t="shared" ca="1" si="23"/>
        <v>0.1125</v>
      </c>
      <c r="P152" s="11"/>
      <c r="Q152" s="51">
        <f t="shared" ca="1" si="24"/>
        <v>0.9907021604938272</v>
      </c>
      <c r="R152" s="11"/>
      <c r="S152" s="39" cm="1">
        <f t="array" aca="1" ref="S152" ca="1">INDIRECT(ADDRESS(ROW()-1,_xlfn.SHEET()-3+39,4,1,"Entered Daily Stats"))</f>
        <v>0</v>
      </c>
      <c r="T152" s="11"/>
      <c r="U152" s="18"/>
      <c r="V152" s="11" t="s">
        <v>33</v>
      </c>
      <c r="W152" s="45">
        <v>1</v>
      </c>
      <c r="X152" s="70"/>
    </row>
    <row r="153" spans="1:24" ht="18" x14ac:dyDescent="0.3">
      <c r="A153" s="65"/>
      <c r="B153" s="8"/>
      <c r="C153" s="14" cm="1">
        <f t="array" aca="1" ref="C153" ca="1">INDIRECT(ADDRESS(ROW()-1,_xlfn.SHEET()-3+32,4,1,"Entered Daily Stats"))</f>
        <v>1</v>
      </c>
      <c r="D153" s="11"/>
      <c r="E153" s="10" t="str">
        <f>'Entered Daily Stats'!A152</f>
        <v>Enrollment Counclor 4</v>
      </c>
      <c r="F153" s="11"/>
      <c r="G153" s="13" cm="1">
        <f t="array" aca="1" ref="G153" ca="1">IFERROR(INDIRECT(ADDRESS(ROW()-1,_xlfn.SHEET()-3+4,4,1,"Entered Daily Stats")),"")</f>
        <v>0.23124999999999998</v>
      </c>
      <c r="H153" s="16"/>
      <c r="I153" s="12" cm="1">
        <f t="array" aca="1" ref="I153" ca="1">IFERROR(INDIRECT(ADDRESS(ROW()-1,_xlfn.SHEET()-3+11,4,1,"Entered Daily Stats")),"")</f>
        <v>1</v>
      </c>
      <c r="J153" s="11"/>
      <c r="K153" s="107" cm="1">
        <f t="array" aca="1" ref="K153" ca="1">IFERROR(INDIRECT(ADDRESS(ROW()-1,_xlfn.SHEET()-3+18,4,1,"Entered Daily Stats")),"")</f>
        <v>29</v>
      </c>
      <c r="L153" s="12">
        <f t="shared" ref="L153:L169" ca="1" si="25">IFERROR(IF(K153=N153,0,MIN(MAX((-10*N153*24)+80,30),65))*C153,0)</f>
        <v>49.5</v>
      </c>
      <c r="M153" s="11"/>
      <c r="N153" s="110" cm="1">
        <f t="array" aca="1" ref="N153" ca="1">IFERROR(INDIRECT(ADDRESS(ROW()-1,_xlfn.SHEET()-3+25,4,1,"Entered Daily Stats")),"")</f>
        <v>0.12708333333333333</v>
      </c>
      <c r="O153" s="13">
        <f t="shared" ca="1" si="23"/>
        <v>0.20833333333333334</v>
      </c>
      <c r="P153" s="11"/>
      <c r="Q153" s="51">
        <f t="shared" ca="1" si="24"/>
        <v>0.59792929292929298</v>
      </c>
      <c r="R153" s="11"/>
      <c r="S153" s="39" cm="1">
        <f t="array" aca="1" ref="S153" ca="1">INDIRECT(ADDRESS(ROW()-1,_xlfn.SHEET()-3+39,4,1,"Entered Daily Stats"))</f>
        <v>0</v>
      </c>
      <c r="T153" s="11"/>
      <c r="U153" s="19"/>
      <c r="V153" s="11" t="s">
        <v>33</v>
      </c>
      <c r="W153" s="14">
        <v>0.7</v>
      </c>
      <c r="X153" s="70"/>
    </row>
    <row r="154" spans="1:24" ht="18" x14ac:dyDescent="0.3">
      <c r="A154" s="65"/>
      <c r="B154" s="8"/>
      <c r="C154" s="14" cm="1">
        <f t="array" aca="1" ref="C154" ca="1">INDIRECT(ADDRESS(ROW()-1,_xlfn.SHEET()-3+32,4,1,"Entered Daily Stats"))</f>
        <v>1</v>
      </c>
      <c r="D154" s="11"/>
      <c r="E154" s="10" t="str">
        <f>'Entered Daily Stats'!A153</f>
        <v>Enrollment Counclor 5</v>
      </c>
      <c r="F154" s="11"/>
      <c r="G154" s="13" cm="1">
        <f t="array" aca="1" ref="G154" ca="1">IFERROR(INDIRECT(ADDRESS(ROW()-1,_xlfn.SHEET()-3+4,4,1,"Entered Daily Stats")),"")</f>
        <v>0.25277777777777777</v>
      </c>
      <c r="H154" s="16"/>
      <c r="I154" s="12" cm="1">
        <f t="array" aca="1" ref="I154" ca="1">IFERROR(INDIRECT(ADDRESS(ROW()-1,_xlfn.SHEET()-3+11,4,1,"Entered Daily Stats")),"")</f>
        <v>8</v>
      </c>
      <c r="J154" s="11"/>
      <c r="K154" s="107" cm="1">
        <f t="array" aca="1" ref="K154" ca="1">IFERROR(INDIRECT(ADDRESS(ROW()-1,_xlfn.SHEET()-3+18,4,1,"Entered Daily Stats")),"")</f>
        <v>21</v>
      </c>
      <c r="L154" s="12">
        <f t="shared" ca="1" si="25"/>
        <v>40.5</v>
      </c>
      <c r="M154" s="11"/>
      <c r="N154" s="110" cm="1">
        <f t="array" aca="1" ref="N154" ca="1">IFERROR(INDIRECT(ADDRESS(ROW()-1,_xlfn.SHEET()-3+25,4,1,"Entered Daily Stats")),"")</f>
        <v>0.16458333333333333</v>
      </c>
      <c r="O154" s="13">
        <f t="shared" ca="1" si="23"/>
        <v>0.20833333333333334</v>
      </c>
      <c r="P154" s="11"/>
      <c r="Q154" s="51">
        <f t="shared" ca="1" si="24"/>
        <v>0.65425925925925921</v>
      </c>
      <c r="R154" s="11"/>
      <c r="S154" s="39" cm="1">
        <f t="array" aca="1" ref="S154" ca="1">INDIRECT(ADDRESS(ROW()-1,_xlfn.SHEET()-3+39,4,1,"Entered Daily Stats"))</f>
        <v>0</v>
      </c>
      <c r="T154" s="11"/>
      <c r="U154" s="20"/>
      <c r="V154" s="11" t="s">
        <v>33</v>
      </c>
      <c r="W154" s="14">
        <v>0.5</v>
      </c>
      <c r="X154" s="70"/>
    </row>
    <row r="155" spans="1:24" ht="18" x14ac:dyDescent="0.3">
      <c r="A155" s="65"/>
      <c r="B155" s="8"/>
      <c r="C155" s="14" cm="1">
        <f t="array" aca="1" ref="C155" ca="1">INDIRECT(ADDRESS(ROW()-1,_xlfn.SHEET()-3+32,4,1,"Entered Daily Stats"))</f>
        <v>1</v>
      </c>
      <c r="D155" s="11"/>
      <c r="E155" s="10" t="str">
        <f>'Entered Daily Stats'!A154</f>
        <v>Enrollment Counclor 6</v>
      </c>
      <c r="F155" s="11"/>
      <c r="G155" s="13" cm="1">
        <f t="array" aca="1" ref="G155" ca="1">IFERROR(INDIRECT(ADDRESS(ROW()-1,_xlfn.SHEET()-3+4,4,1,"Entered Daily Stats")),"")</f>
        <v>0.27569444444444446</v>
      </c>
      <c r="H155" s="16"/>
      <c r="I155" s="12" cm="1">
        <f t="array" aca="1" ref="I155" ca="1">IFERROR(INDIRECT(ADDRESS(ROW()-1,_xlfn.SHEET()-3+11,4,1,"Entered Daily Stats")),"")</f>
        <v>9</v>
      </c>
      <c r="J155" s="11"/>
      <c r="K155" s="107" cm="1">
        <f t="array" aca="1" ref="K155" ca="1">IFERROR(INDIRECT(ADDRESS(ROW()-1,_xlfn.SHEET()-3+18,4,1,"Entered Daily Stats")),"")</f>
        <v>28</v>
      </c>
      <c r="L155" s="12">
        <f t="shared" ca="1" si="25"/>
        <v>43.166666666666664</v>
      </c>
      <c r="M155" s="11"/>
      <c r="N155" s="110" cm="1">
        <f t="array" aca="1" ref="N155" ca="1">IFERROR(INDIRECT(ADDRESS(ROW()-1,_xlfn.SHEET()-3+25,4,1,"Entered Daily Stats")),"")</f>
        <v>0.15347222222222223</v>
      </c>
      <c r="O155" s="13">
        <f t="shared" ca="1" si="23"/>
        <v>0.20833333333333334</v>
      </c>
      <c r="P155" s="11"/>
      <c r="Q155" s="51">
        <f t="shared" ca="1" si="24"/>
        <v>0.69265765765765774</v>
      </c>
      <c r="R155" s="11"/>
      <c r="S155" s="39" cm="1">
        <f t="array" aca="1" ref="S155" ca="1">INDIRECT(ADDRESS(ROW()-1,_xlfn.SHEET()-3+39,4,1,"Entered Daily Stats"))</f>
        <v>0</v>
      </c>
      <c r="T155" s="11"/>
      <c r="U155" s="21"/>
      <c r="V155" s="11" t="s">
        <v>33</v>
      </c>
      <c r="W155" s="14">
        <v>0.3</v>
      </c>
      <c r="X155" s="70"/>
    </row>
    <row r="156" spans="1:24" ht="18" x14ac:dyDescent="0.3">
      <c r="A156" s="65"/>
      <c r="B156" s="8"/>
      <c r="C156" s="14" cm="1">
        <f t="array" aca="1" ref="C156" ca="1">INDIRECT(ADDRESS(ROW()-1,_xlfn.SHEET()-3+32,4,1,"Entered Daily Stats"))</f>
        <v>1</v>
      </c>
      <c r="D156" s="11"/>
      <c r="E156" s="10" t="str">
        <f>'Entered Daily Stats'!A155</f>
        <v>Enrollment Counclor 7</v>
      </c>
      <c r="F156" s="11"/>
      <c r="G156" s="13" cm="1">
        <f t="array" aca="1" ref="G156" ca="1">IFERROR(INDIRECT(ADDRESS(ROW()-1,_xlfn.SHEET()-3+4,4,1,"Entered Daily Stats")),"")</f>
        <v>0.25277777777777777</v>
      </c>
      <c r="H156" s="16"/>
      <c r="I156" s="12" cm="1">
        <f t="array" aca="1" ref="I156" ca="1">IFERROR(INDIRECT(ADDRESS(ROW()-1,_xlfn.SHEET()-3+11,4,1,"Entered Daily Stats")),"")</f>
        <v>11</v>
      </c>
      <c r="J156" s="11"/>
      <c r="K156" s="107" cm="1">
        <f t="array" aca="1" ref="K156" ca="1">IFERROR(INDIRECT(ADDRESS(ROW()-1,_xlfn.SHEET()-3+18,4,1,"Entered Daily Stats")),"")</f>
        <v>51</v>
      </c>
      <c r="L156" s="12">
        <f t="shared" ca="1" si="25"/>
        <v>47.5</v>
      </c>
      <c r="M156" s="11"/>
      <c r="N156" s="110" cm="1">
        <f t="array" aca="1" ref="N156" ca="1">IFERROR(INDIRECT(ADDRESS(ROW()-1,_xlfn.SHEET()-3+25,4,1,"Entered Daily Stats")),"")</f>
        <v>0.13541666666666666</v>
      </c>
      <c r="O156" s="13">
        <f t="shared" ca="1" si="23"/>
        <v>0.12083333333333335</v>
      </c>
      <c r="P156" s="11"/>
      <c r="Q156" s="51">
        <f t="shared" ca="1" si="24"/>
        <v>1.0971869328493646</v>
      </c>
      <c r="R156" s="11"/>
      <c r="S156" s="39" cm="1">
        <f t="array" aca="1" ref="S156" ca="1">INDIRECT(ADDRESS(ROW()-1,_xlfn.SHEET()-3+39,4,1,"Entered Daily Stats"))</f>
        <v>0</v>
      </c>
      <c r="T156" s="11"/>
      <c r="U156" s="8"/>
      <c r="V156" s="8"/>
      <c r="W156" s="8"/>
      <c r="X156" s="70"/>
    </row>
    <row r="157" spans="1:24" ht="21" x14ac:dyDescent="0.3">
      <c r="A157" s="65"/>
      <c r="B157" s="8"/>
      <c r="C157" s="14" cm="1">
        <f t="array" aca="1" ref="C157" ca="1">INDIRECT(ADDRESS(ROW()-1,_xlfn.SHEET()-3+32,4,1,"Entered Daily Stats"))</f>
        <v>1</v>
      </c>
      <c r="D157" s="11"/>
      <c r="E157" s="10" t="str">
        <f>'Entered Daily Stats'!A156</f>
        <v>Enrollment Counclor 8</v>
      </c>
      <c r="F157" s="11"/>
      <c r="G157" s="13" cm="1">
        <f t="array" aca="1" ref="G157" ca="1">IFERROR(INDIRECT(ADDRESS(ROW()-1,_xlfn.SHEET()-3+4,4,1,"Entered Daily Stats")),"")</f>
        <v>0.30277777777777776</v>
      </c>
      <c r="H157" s="16"/>
      <c r="I157" s="12" cm="1">
        <f t="array" aca="1" ref="I157" ca="1">IFERROR(INDIRECT(ADDRESS(ROW()-1,_xlfn.SHEET()-3+11,4,1,"Entered Daily Stats")),"")</f>
        <v>6</v>
      </c>
      <c r="J157" s="11"/>
      <c r="K157" s="107" cm="1">
        <f t="array" aca="1" ref="K157" ca="1">IFERROR(INDIRECT(ADDRESS(ROW()-1,_xlfn.SHEET()-3+18,4,1,"Entered Daily Stats")),"")</f>
        <v>59</v>
      </c>
      <c r="L157" s="12">
        <f t="shared" ca="1" si="25"/>
        <v>45.666666666666657</v>
      </c>
      <c r="M157" s="11"/>
      <c r="N157" s="110" cm="1">
        <f t="array" aca="1" ref="N157" ca="1">IFERROR(INDIRECT(ADDRESS(ROW()-1,_xlfn.SHEET()-3+25,4,1,"Entered Daily Stats")),"")</f>
        <v>0.14305555555555557</v>
      </c>
      <c r="O157" s="13">
        <f t="shared" ca="1" si="23"/>
        <v>8.7499999999999981E-2</v>
      </c>
      <c r="P157" s="11"/>
      <c r="Q157" s="51">
        <f t="shared" ca="1" si="24"/>
        <v>1.4634457189201719</v>
      </c>
      <c r="R157" s="11"/>
      <c r="S157" s="39" cm="1">
        <f t="array" aca="1" ref="S157" ca="1">INDIRECT(ADDRESS(ROW()-1,_xlfn.SHEET()-3+39,4,1,"Entered Daily Stats"))</f>
        <v>0</v>
      </c>
      <c r="T157" s="11"/>
      <c r="U157" s="140" t="s">
        <v>42</v>
      </c>
      <c r="V157" s="140"/>
      <c r="W157" s="140"/>
      <c r="X157" s="70"/>
    </row>
    <row r="158" spans="1:24" ht="18" customHeight="1" x14ac:dyDescent="0.3">
      <c r="A158" s="65"/>
      <c r="B158" s="8"/>
      <c r="C158" s="14" cm="1">
        <f t="array" aca="1" ref="C158" ca="1">INDIRECT(ADDRESS(ROW()-1,_xlfn.SHEET()-3+32,4,1,"Entered Daily Stats"))</f>
        <v>1</v>
      </c>
      <c r="D158" s="11"/>
      <c r="E158" s="10" t="str">
        <f>'Entered Daily Stats'!A157</f>
        <v>Enrollment Counclor 9</v>
      </c>
      <c r="F158" s="11"/>
      <c r="G158" s="13" cm="1">
        <f t="array" aca="1" ref="G158" ca="1">IFERROR(INDIRECT(ADDRESS(ROW()-1,_xlfn.SHEET()-3+4,4,1,"Entered Daily Stats")),"")</f>
        <v>0.25555555555555559</v>
      </c>
      <c r="H158" s="16"/>
      <c r="I158" s="12" cm="1">
        <f t="array" aca="1" ref="I158" ca="1">IFERROR(INDIRECT(ADDRESS(ROW()-1,_xlfn.SHEET()-3+11,4,1,"Entered Daily Stats")),"")</f>
        <v>2</v>
      </c>
      <c r="J158" s="11"/>
      <c r="K158" s="107" cm="1">
        <f t="array" aca="1" ref="K158" ca="1">IFERROR(INDIRECT(ADDRESS(ROW()-1,_xlfn.SHEET()-3+18,4,1,"Entered Daily Stats")),"")</f>
        <v>44</v>
      </c>
      <c r="L158" s="12">
        <f t="shared" ca="1" si="25"/>
        <v>30.166666666666671</v>
      </c>
      <c r="M158" s="11"/>
      <c r="N158" s="110" cm="1">
        <f t="array" aca="1" ref="N158" ca="1">IFERROR(INDIRECT(ADDRESS(ROW()-1,_xlfn.SHEET()-3+25,4,1,"Entered Daily Stats")),"")</f>
        <v>0.2076388888888889</v>
      </c>
      <c r="O158" s="13">
        <f t="shared" ca="1" si="23"/>
        <v>0.15</v>
      </c>
      <c r="P158" s="11"/>
      <c r="Q158" s="51">
        <f t="shared" ca="1" si="24"/>
        <v>1.4214113975854308</v>
      </c>
      <c r="R158" s="11"/>
      <c r="S158" s="39" cm="1">
        <f t="array" aca="1" ref="S158" ca="1">INDIRECT(ADDRESS(ROW()-1,_xlfn.SHEET()-3+39,4,1,"Entered Daily Stats"))</f>
        <v>0</v>
      </c>
      <c r="T158" s="11"/>
      <c r="U158" s="152" t="str">
        <f ca="1">IF(SUM(S150:S169)=0,"",SUM(S150:S169))</f>
        <v/>
      </c>
      <c r="V158" s="153"/>
      <c r="W158" s="154"/>
      <c r="X158" s="70"/>
    </row>
    <row r="159" spans="1:24" ht="18" customHeight="1" x14ac:dyDescent="0.3">
      <c r="A159" s="65"/>
      <c r="B159" s="8"/>
      <c r="C159" s="14" cm="1">
        <f t="array" aca="1" ref="C159" ca="1">INDIRECT(ADDRESS(ROW()-1,_xlfn.SHEET()-3+32,4,1,"Entered Daily Stats"))</f>
        <v>1</v>
      </c>
      <c r="D159" s="11"/>
      <c r="E159" s="10" t="str">
        <f>'Entered Daily Stats'!A158</f>
        <v>Enrollment Counclor 10</v>
      </c>
      <c r="F159" s="11"/>
      <c r="G159" s="13" cm="1">
        <f t="array" aca="1" ref="G159" ca="1">IFERROR(INDIRECT(ADDRESS(ROW()-1,_xlfn.SHEET()-3+4,4,1,"Entered Daily Stats")),"")</f>
        <v>0.27569444444444446</v>
      </c>
      <c r="H159" s="16"/>
      <c r="I159" s="12" cm="1">
        <f t="array" aca="1" ref="I159" ca="1">IFERROR(INDIRECT(ADDRESS(ROW()-1,_xlfn.SHEET()-3+11,4,1,"Entered Daily Stats")),"")</f>
        <v>5</v>
      </c>
      <c r="J159" s="11"/>
      <c r="K159" s="107" cm="1">
        <f t="array" aca="1" ref="K159" ca="1">IFERROR(INDIRECT(ADDRESS(ROW()-1,_xlfn.SHEET()-3+18,4,1,"Entered Daily Stats")),"")</f>
        <v>45</v>
      </c>
      <c r="L159" s="12">
        <f t="shared" ca="1" si="25"/>
        <v>37.999999999999993</v>
      </c>
      <c r="M159" s="11"/>
      <c r="N159" s="110" cm="1">
        <f t="array" aca="1" ref="N159" ca="1">IFERROR(INDIRECT(ADDRESS(ROW()-1,_xlfn.SHEET()-3+25,4,1,"Entered Daily Stats")),"")</f>
        <v>0.17500000000000002</v>
      </c>
      <c r="O159" s="13">
        <f t="shared" ca="1" si="23"/>
        <v>0.14583333333333334</v>
      </c>
      <c r="P159" s="11"/>
      <c r="Q159" s="51">
        <f t="shared" ca="1" si="24"/>
        <v>1.1921052631578948</v>
      </c>
      <c r="R159" s="11"/>
      <c r="S159" s="39" cm="1">
        <f t="array" aca="1" ref="S159" ca="1">INDIRECT(ADDRESS(ROW()-1,_xlfn.SHEET()-3+39,4,1,"Entered Daily Stats"))</f>
        <v>0</v>
      </c>
      <c r="T159" s="11"/>
      <c r="U159" s="155"/>
      <c r="V159" s="156"/>
      <c r="W159" s="157"/>
      <c r="X159" s="70"/>
    </row>
    <row r="160" spans="1:24" ht="18" x14ac:dyDescent="0.3">
      <c r="A160" s="65"/>
      <c r="B160" s="8"/>
      <c r="C160" s="14" cm="1">
        <f t="array" aca="1" ref="C160" ca="1">INDIRECT(ADDRESS(ROW()-1,_xlfn.SHEET()-3+32,4,1,"Entered Daily Stats"))</f>
        <v>0</v>
      </c>
      <c r="D160" s="11"/>
      <c r="E160" s="10" t="str">
        <f>'Entered Daily Stats'!A159</f>
        <v>Enrollment Counclor 11</v>
      </c>
      <c r="F160" s="11"/>
      <c r="G160" s="13" cm="1">
        <f t="array" aca="1" ref="G160" ca="1">IFERROR(INDIRECT(ADDRESS(ROW()-1,_xlfn.SHEET()-3+4,4,1,"Entered Daily Stats")),"")</f>
        <v>0</v>
      </c>
      <c r="H160" s="16"/>
      <c r="I160" s="12" cm="1">
        <f t="array" aca="1" ref="I160" ca="1">IFERROR(INDIRECT(ADDRESS(ROW()-1,_xlfn.SHEET()-3+11,4,1,"Entered Daily Stats")),"")</f>
        <v>0</v>
      </c>
      <c r="J160" s="11"/>
      <c r="K160" s="107" cm="1">
        <f t="array" aca="1" ref="K160" ca="1">IFERROR(INDIRECT(ADDRESS(ROW()-1,_xlfn.SHEET()-3+18,4,1,"Entered Daily Stats")),"")</f>
        <v>0</v>
      </c>
      <c r="L160" s="12">
        <f t="shared" ca="1" si="25"/>
        <v>0</v>
      </c>
      <c r="M160" s="11"/>
      <c r="N160" s="110" cm="1">
        <f t="array" aca="1" ref="N160" ca="1">IFERROR(INDIRECT(ADDRESS(ROW()-1,_xlfn.SHEET()-3+25,4,1,"Entered Daily Stats")),"")</f>
        <v>0</v>
      </c>
      <c r="O160" s="13">
        <f t="shared" ca="1" si="23"/>
        <v>0</v>
      </c>
      <c r="P160" s="11"/>
      <c r="Q160" s="51" t="str">
        <f t="shared" ca="1" si="24"/>
        <v/>
      </c>
      <c r="R160" s="11"/>
      <c r="S160" s="39" cm="1">
        <f t="array" aca="1" ref="S160" ca="1">INDIRECT(ADDRESS(ROW()-1,_xlfn.SHEET()-3+39,4,1,"Entered Daily Stats"))</f>
        <v>0</v>
      </c>
      <c r="T160" s="11"/>
      <c r="U160" s="71"/>
      <c r="V160" s="71"/>
      <c r="W160" s="71"/>
      <c r="X160" s="70"/>
    </row>
    <row r="161" spans="1:24" ht="21" x14ac:dyDescent="0.3">
      <c r="A161" s="65"/>
      <c r="B161" s="8"/>
      <c r="C161" s="14" cm="1">
        <f t="array" aca="1" ref="C161" ca="1">INDIRECT(ADDRESS(ROW()-1,_xlfn.SHEET()-3+32,4,1,"Entered Daily Stats"))</f>
        <v>1</v>
      </c>
      <c r="D161" s="11"/>
      <c r="E161" s="10" t="str">
        <f>'Entered Daily Stats'!A160</f>
        <v>Enrollment Counclor 12</v>
      </c>
      <c r="F161" s="11"/>
      <c r="G161" s="13" cm="1">
        <f t="array" aca="1" ref="G161" ca="1">IFERROR(INDIRECT(ADDRESS(ROW()-1,_xlfn.SHEET()-3+4,4,1,"Entered Daily Stats")),"")</f>
        <v>9.1666666666666674E-2</v>
      </c>
      <c r="H161" s="16"/>
      <c r="I161" s="12" cm="1">
        <f t="array" aca="1" ref="I161" ca="1">IFERROR(INDIRECT(ADDRESS(ROW()-1,_xlfn.SHEET()-3+11,4,1,"Entered Daily Stats")),"")</f>
        <v>3</v>
      </c>
      <c r="J161" s="11"/>
      <c r="K161" s="107" cm="1">
        <f t="array" aca="1" ref="K161" ca="1">IFERROR(INDIRECT(ADDRESS(ROW()-1,_xlfn.SHEET()-3+18,4,1,"Entered Daily Stats")),"")</f>
        <v>17</v>
      </c>
      <c r="L161" s="12">
        <f t="shared" ca="1" si="25"/>
        <v>65</v>
      </c>
      <c r="M161" s="11"/>
      <c r="N161" s="110" cm="1">
        <f t="array" aca="1" ref="N161" ca="1">IFERROR(INDIRECT(ADDRESS(ROW()-1,_xlfn.SHEET()-3+25,4,1,"Entered Daily Stats")),"")</f>
        <v>3.4027777777777775E-2</v>
      </c>
      <c r="O161" s="13">
        <f t="shared" ca="1" si="23"/>
        <v>0.20833333333333334</v>
      </c>
      <c r="P161" s="11"/>
      <c r="Q161" s="51">
        <f t="shared" ca="1" si="24"/>
        <v>0.21243589743589741</v>
      </c>
      <c r="R161" s="11"/>
      <c r="S161" s="39" cm="1">
        <f t="array" aca="1" ref="S161" ca="1">INDIRECT(ADDRESS(ROW()-1,_xlfn.SHEET()-3+39,4,1,"Entered Daily Stats"))</f>
        <v>0</v>
      </c>
      <c r="T161" s="11"/>
      <c r="U161" s="8"/>
      <c r="V161" s="8"/>
      <c r="W161" s="22"/>
      <c r="X161" s="79"/>
    </row>
    <row r="162" spans="1:24" ht="18" x14ac:dyDescent="0.3">
      <c r="A162" s="65"/>
      <c r="B162" s="8"/>
      <c r="C162" s="14" cm="1">
        <f t="array" aca="1" ref="C162" ca="1">INDIRECT(ADDRESS(ROW()-1,_xlfn.SHEET()-3+32,4,1,"Entered Daily Stats"))</f>
        <v>0</v>
      </c>
      <c r="D162" s="11"/>
      <c r="E162" s="10">
        <f>'Entered Daily Stats'!A161</f>
        <v>0</v>
      </c>
      <c r="F162" s="11"/>
      <c r="G162" s="13" cm="1">
        <f t="array" aca="1" ref="G162" ca="1">IFERROR(INDIRECT(ADDRESS(ROW()-1,_xlfn.SHEET()-3+4,4,1,"Entered Daily Stats")),"")</f>
        <v>0</v>
      </c>
      <c r="H162" s="16"/>
      <c r="I162" s="12" cm="1">
        <f t="array" aca="1" ref="I162" ca="1">IFERROR(INDIRECT(ADDRESS(ROW()-1,_xlfn.SHEET()-3+11,4,1,"Entered Daily Stats")),"")</f>
        <v>0</v>
      </c>
      <c r="J162" s="11"/>
      <c r="K162" s="107" cm="1">
        <f t="array" aca="1" ref="K162" ca="1">IFERROR(INDIRECT(ADDRESS(ROW()-1,_xlfn.SHEET()-3+18,4,1,"Entered Daily Stats")),"")</f>
        <v>0</v>
      </c>
      <c r="L162" s="12">
        <f t="shared" ca="1" si="25"/>
        <v>0</v>
      </c>
      <c r="M162" s="11"/>
      <c r="N162" s="110" cm="1">
        <f t="array" aca="1" ref="N162" ca="1">IFERROR(INDIRECT(ADDRESS(ROW()-1,_xlfn.SHEET()-3+25,4,1,"Entered Daily Stats")),"")</f>
        <v>0</v>
      </c>
      <c r="O162" s="13">
        <f t="shared" ca="1" si="23"/>
        <v>0</v>
      </c>
      <c r="P162" s="11"/>
      <c r="Q162" s="51" t="str">
        <f t="shared" ca="1" si="24"/>
        <v/>
      </c>
      <c r="R162" s="47"/>
      <c r="S162" s="39" cm="1">
        <f t="array" aca="1" ref="S162" ca="1">INDIRECT(ADDRESS(ROW()-1,_xlfn.SHEET()-3+39,4,1,"Entered Daily Stats"))</f>
        <v>0</v>
      </c>
      <c r="T162" s="47"/>
      <c r="U162" s="69"/>
      <c r="V162" s="8"/>
      <c r="W162" s="56"/>
      <c r="X162" s="80"/>
    </row>
    <row r="163" spans="1:24" ht="18" x14ac:dyDescent="0.3">
      <c r="A163" s="65"/>
      <c r="B163" s="8"/>
      <c r="C163" s="14" cm="1">
        <f t="array" aca="1" ref="C163" ca="1">INDIRECT(ADDRESS(ROW()-1,_xlfn.SHEET()-3+32,4,1,"Entered Daily Stats"))</f>
        <v>0</v>
      </c>
      <c r="D163" s="11"/>
      <c r="E163" s="10">
        <f>'Entered Daily Stats'!A162</f>
        <v>0</v>
      </c>
      <c r="F163" s="23"/>
      <c r="G163" s="13" cm="1">
        <f t="array" aca="1" ref="G163" ca="1">IFERROR(INDIRECT(ADDRESS(ROW()-1,_xlfn.SHEET()-3+4,4,1,"Entered Daily Stats")),"")</f>
        <v>0</v>
      </c>
      <c r="H163" s="11"/>
      <c r="I163" s="12" cm="1">
        <f t="array" aca="1" ref="I163" ca="1">IFERROR(INDIRECT(ADDRESS(ROW()-1,_xlfn.SHEET()-3+11,4,1,"Entered Daily Stats")),"")</f>
        <v>0</v>
      </c>
      <c r="J163" s="11"/>
      <c r="K163" s="107" cm="1">
        <f t="array" aca="1" ref="K163" ca="1">IFERROR(INDIRECT(ADDRESS(ROW()-1,_xlfn.SHEET()-3+18,4,1,"Entered Daily Stats")),"")</f>
        <v>0</v>
      </c>
      <c r="L163" s="12">
        <f t="shared" ca="1" si="25"/>
        <v>0</v>
      </c>
      <c r="M163" s="11"/>
      <c r="N163" s="110" cm="1">
        <f t="array" aca="1" ref="N163" ca="1">IFERROR(INDIRECT(ADDRESS(ROW()-1,_xlfn.SHEET()-3+25,4,1,"Entered Daily Stats")),"")</f>
        <v>0</v>
      </c>
      <c r="O163" s="13">
        <f t="shared" ca="1" si="23"/>
        <v>0</v>
      </c>
      <c r="P163" s="11"/>
      <c r="Q163" s="51" t="str">
        <f t="shared" ca="1" si="24"/>
        <v/>
      </c>
      <c r="R163" s="11"/>
      <c r="S163" s="39" cm="1">
        <f t="array" aca="1" ref="S163" ca="1">INDIRECT(ADDRESS(ROW()-1,_xlfn.SHEET()-3+39,4,1,"Entered Daily Stats"))</f>
        <v>0</v>
      </c>
      <c r="T163" s="11"/>
      <c r="U163" s="11"/>
      <c r="V163" s="47"/>
      <c r="W163" s="56"/>
      <c r="X163" s="81"/>
    </row>
    <row r="164" spans="1:24" ht="18" x14ac:dyDescent="0.3">
      <c r="A164" s="65"/>
      <c r="B164" s="8"/>
      <c r="C164" s="14" cm="1">
        <f t="array" aca="1" ref="C164" ca="1">INDIRECT(ADDRESS(ROW()-1,_xlfn.SHEET()-3+32,4,1,"Entered Daily Stats"))</f>
        <v>0</v>
      </c>
      <c r="D164" s="11"/>
      <c r="E164" s="10">
        <f>'Entered Daily Stats'!A163</f>
        <v>0</v>
      </c>
      <c r="F164" s="11"/>
      <c r="G164" s="13" cm="1">
        <f t="array" aca="1" ref="G164" ca="1">IFERROR(INDIRECT(ADDRESS(ROW()-1,_xlfn.SHEET()-3+4,4,1,"Entered Daily Stats")),"")</f>
        <v>0</v>
      </c>
      <c r="H164" s="16"/>
      <c r="I164" s="12" cm="1">
        <f t="array" aca="1" ref="I164" ca="1">IFERROR(INDIRECT(ADDRESS(ROW()-1,_xlfn.SHEET()-3+11,4,1,"Entered Daily Stats")),"")</f>
        <v>0</v>
      </c>
      <c r="J164" s="11"/>
      <c r="K164" s="107" cm="1">
        <f t="array" aca="1" ref="K164" ca="1">IFERROR(INDIRECT(ADDRESS(ROW()-1,_xlfn.SHEET()-3+18,4,1,"Entered Daily Stats")),"")</f>
        <v>0</v>
      </c>
      <c r="L164" s="12">
        <f t="shared" ca="1" si="25"/>
        <v>0</v>
      </c>
      <c r="M164" s="11"/>
      <c r="N164" s="110" cm="1">
        <f t="array" aca="1" ref="N164" ca="1">IFERROR(INDIRECT(ADDRESS(ROW()-1,_xlfn.SHEET()-3+25,4,1,"Entered Daily Stats")),"")</f>
        <v>0</v>
      </c>
      <c r="O164" s="13">
        <f t="shared" ca="1" si="23"/>
        <v>0</v>
      </c>
      <c r="P164" s="11"/>
      <c r="Q164" s="51" t="str">
        <f t="shared" ca="1" si="24"/>
        <v/>
      </c>
      <c r="R164" s="11"/>
      <c r="S164" s="39" cm="1">
        <f t="array" aca="1" ref="S164" ca="1">INDIRECT(ADDRESS(ROW()-1,_xlfn.SHEET()-3+39,4,1,"Entered Daily Stats"))</f>
        <v>0</v>
      </c>
      <c r="T164" s="11"/>
      <c r="U164" s="8"/>
      <c r="V164" s="8"/>
      <c r="W164" s="8"/>
      <c r="X164" s="64"/>
    </row>
    <row r="165" spans="1:24" ht="18" x14ac:dyDescent="0.3">
      <c r="A165" s="65"/>
      <c r="B165" s="8"/>
      <c r="C165" s="14" cm="1">
        <f t="array" aca="1" ref="C165" ca="1">INDIRECT(ADDRESS(ROW()-1,_xlfn.SHEET()-3+32,4,1,"Entered Daily Stats"))</f>
        <v>0</v>
      </c>
      <c r="D165" s="11"/>
      <c r="E165" s="10">
        <f>'Entered Daily Stats'!A164</f>
        <v>0</v>
      </c>
      <c r="F165" s="11"/>
      <c r="G165" s="13" cm="1">
        <f t="array" aca="1" ref="G165" ca="1">IFERROR(INDIRECT(ADDRESS(ROW()-1,_xlfn.SHEET()-3+4,4,1,"Entered Daily Stats")),"")</f>
        <v>0</v>
      </c>
      <c r="H165" s="16"/>
      <c r="I165" s="12" cm="1">
        <f t="array" aca="1" ref="I165" ca="1">IFERROR(INDIRECT(ADDRESS(ROW()-1,_xlfn.SHEET()-3+11,4,1,"Entered Daily Stats")),"")</f>
        <v>0</v>
      </c>
      <c r="J165" s="11"/>
      <c r="K165" s="107" cm="1">
        <f t="array" aca="1" ref="K165" ca="1">IFERROR(INDIRECT(ADDRESS(ROW()-1,_xlfn.SHEET()-3+18,4,1,"Entered Daily Stats")),"")</f>
        <v>0</v>
      </c>
      <c r="L165" s="12">
        <f t="shared" ca="1" si="25"/>
        <v>0</v>
      </c>
      <c r="M165" s="11"/>
      <c r="N165" s="110" cm="1">
        <f t="array" aca="1" ref="N165" ca="1">IFERROR(INDIRECT(ADDRESS(ROW()-1,_xlfn.SHEET()-3+25,4,1,"Entered Daily Stats")),"")</f>
        <v>0</v>
      </c>
      <c r="O165" s="13">
        <f t="shared" ca="1" si="23"/>
        <v>0</v>
      </c>
      <c r="P165" s="11"/>
      <c r="Q165" s="51" t="str">
        <f t="shared" ca="1" si="24"/>
        <v/>
      </c>
      <c r="R165" s="11"/>
      <c r="S165" s="39" cm="1">
        <f t="array" aca="1" ref="S165" ca="1">INDIRECT(ADDRESS(ROW()-1,_xlfn.SHEET()-3+39,4,1,"Entered Daily Stats"))</f>
        <v>0</v>
      </c>
      <c r="T165" s="11"/>
      <c r="U165" s="71"/>
      <c r="V165" s="71"/>
      <c r="W165" s="71"/>
      <c r="X165" s="70"/>
    </row>
    <row r="166" spans="1:24" ht="21" x14ac:dyDescent="0.3">
      <c r="A166" s="65"/>
      <c r="B166" s="8"/>
      <c r="C166" s="14" cm="1">
        <f t="array" aca="1" ref="C166" ca="1">INDIRECT(ADDRESS(ROW()-1,_xlfn.SHEET()-3+32,4,1,"Entered Daily Stats"))</f>
        <v>0</v>
      </c>
      <c r="D166" s="11"/>
      <c r="E166" s="10">
        <f>'Entered Daily Stats'!A165</f>
        <v>0</v>
      </c>
      <c r="F166" s="11"/>
      <c r="G166" s="13" cm="1">
        <f t="array" aca="1" ref="G166" ca="1">IFERROR(INDIRECT(ADDRESS(ROW()-1,_xlfn.SHEET()-3+4,4,1,"Entered Daily Stats")),"")</f>
        <v>0</v>
      </c>
      <c r="H166" s="16"/>
      <c r="I166" s="12" cm="1">
        <f t="array" aca="1" ref="I166" ca="1">IFERROR(INDIRECT(ADDRESS(ROW()-1,_xlfn.SHEET()-3+11,4,1,"Entered Daily Stats")),"")</f>
        <v>0</v>
      </c>
      <c r="J166" s="11"/>
      <c r="K166" s="107" cm="1">
        <f t="array" aca="1" ref="K166" ca="1">IFERROR(INDIRECT(ADDRESS(ROW()-1,_xlfn.SHEET()-3+18,4,1,"Entered Daily Stats")),"")</f>
        <v>0</v>
      </c>
      <c r="L166" s="12">
        <f t="shared" ca="1" si="25"/>
        <v>0</v>
      </c>
      <c r="M166" s="11"/>
      <c r="N166" s="110" cm="1">
        <f t="array" aca="1" ref="N166" ca="1">IFERROR(INDIRECT(ADDRESS(ROW()-1,_xlfn.SHEET()-3+25,4,1,"Entered Daily Stats")),"")</f>
        <v>0</v>
      </c>
      <c r="O166" s="13">
        <f t="shared" ca="1" si="23"/>
        <v>0</v>
      </c>
      <c r="P166" s="11"/>
      <c r="Q166" s="51" t="str">
        <f t="shared" ca="1" si="24"/>
        <v/>
      </c>
      <c r="R166" s="11"/>
      <c r="S166" s="39" cm="1">
        <f t="array" aca="1" ref="S166" ca="1">INDIRECT(ADDRESS(ROW()-1,_xlfn.SHEET()-3+39,4,1,"Entered Daily Stats"))</f>
        <v>0</v>
      </c>
      <c r="T166" s="11"/>
      <c r="U166" s="8"/>
      <c r="V166" s="8"/>
      <c r="W166" s="22"/>
      <c r="X166" s="79"/>
    </row>
    <row r="167" spans="1:24" ht="18" x14ac:dyDescent="0.3">
      <c r="A167" s="65"/>
      <c r="B167" s="8"/>
      <c r="C167" s="14" cm="1">
        <f t="array" aca="1" ref="C167" ca="1">INDIRECT(ADDRESS(ROW()-1,_xlfn.SHEET()-3+32,4,1,"Entered Daily Stats"))</f>
        <v>0</v>
      </c>
      <c r="D167" s="11"/>
      <c r="E167" s="10">
        <f>'Entered Daily Stats'!A166</f>
        <v>0</v>
      </c>
      <c r="F167" s="11"/>
      <c r="G167" s="13" cm="1">
        <f t="array" aca="1" ref="G167" ca="1">IFERROR(INDIRECT(ADDRESS(ROW()-1,_xlfn.SHEET()-3+4,4,1,"Entered Daily Stats")),"")</f>
        <v>0</v>
      </c>
      <c r="H167" s="16"/>
      <c r="I167" s="12" cm="1">
        <f t="array" aca="1" ref="I167" ca="1">IFERROR(INDIRECT(ADDRESS(ROW()-1,_xlfn.SHEET()-3+11,4,1,"Entered Daily Stats")),"")</f>
        <v>0</v>
      </c>
      <c r="J167" s="11"/>
      <c r="K167" s="107" cm="1">
        <f t="array" aca="1" ref="K167" ca="1">IFERROR(INDIRECT(ADDRESS(ROW()-1,_xlfn.SHEET()-3+18,4,1,"Entered Daily Stats")),"")</f>
        <v>0</v>
      </c>
      <c r="L167" s="12">
        <f t="shared" ca="1" si="25"/>
        <v>0</v>
      </c>
      <c r="M167" s="11"/>
      <c r="N167" s="110" cm="1">
        <f t="array" aca="1" ref="N167" ca="1">IFERROR(INDIRECT(ADDRESS(ROW()-1,_xlfn.SHEET()-3+25,4,1,"Entered Daily Stats")),"")</f>
        <v>0</v>
      </c>
      <c r="O167" s="13">
        <f t="shared" ca="1" si="23"/>
        <v>0</v>
      </c>
      <c r="P167" s="11"/>
      <c r="Q167" s="51" t="str">
        <f t="shared" ca="1" si="24"/>
        <v/>
      </c>
      <c r="R167" s="47"/>
      <c r="S167" s="39" cm="1">
        <f t="array" aca="1" ref="S167" ca="1">INDIRECT(ADDRESS(ROW()-1,_xlfn.SHEET()-3+39,4,1,"Entered Daily Stats"))</f>
        <v>0</v>
      </c>
      <c r="T167" s="47"/>
      <c r="U167" s="69"/>
      <c r="V167" s="8"/>
      <c r="W167" s="56"/>
      <c r="X167" s="80"/>
    </row>
    <row r="168" spans="1:24" ht="18" x14ac:dyDescent="0.3">
      <c r="A168" s="65"/>
      <c r="B168" s="8"/>
      <c r="C168" s="14" cm="1">
        <f t="array" aca="1" ref="C168" ca="1">INDIRECT(ADDRESS(ROW()-1,_xlfn.SHEET()-3+32,4,1,"Entered Daily Stats"))</f>
        <v>0</v>
      </c>
      <c r="D168" s="11"/>
      <c r="E168" s="10">
        <f>'Entered Daily Stats'!A167</f>
        <v>0</v>
      </c>
      <c r="F168" s="23"/>
      <c r="G168" s="13" cm="1">
        <f t="array" aca="1" ref="G168" ca="1">IFERROR(INDIRECT(ADDRESS(ROW()-1,_xlfn.SHEET()-3+4,4,1,"Entered Daily Stats")),"")</f>
        <v>0</v>
      </c>
      <c r="H168" s="11"/>
      <c r="I168" s="12" cm="1">
        <f t="array" aca="1" ref="I168" ca="1">IFERROR(INDIRECT(ADDRESS(ROW()-1,_xlfn.SHEET()-3+11,4,1,"Entered Daily Stats")),"")</f>
        <v>0</v>
      </c>
      <c r="J168" s="11"/>
      <c r="K168" s="107" cm="1">
        <f t="array" aca="1" ref="K168" ca="1">IFERROR(INDIRECT(ADDRESS(ROW()-1,_xlfn.SHEET()-3+18,4,1,"Entered Daily Stats")),"")</f>
        <v>0</v>
      </c>
      <c r="L168" s="12">
        <f t="shared" ca="1" si="25"/>
        <v>0</v>
      </c>
      <c r="M168" s="11"/>
      <c r="N168" s="110" cm="1">
        <f t="array" aca="1" ref="N168" ca="1">IFERROR(INDIRECT(ADDRESS(ROW()-1,_xlfn.SHEET()-3+25,4,1,"Entered Daily Stats")),"")</f>
        <v>0</v>
      </c>
      <c r="O168" s="13">
        <f t="shared" ca="1" si="23"/>
        <v>0</v>
      </c>
      <c r="P168" s="11"/>
      <c r="Q168" s="51" t="str">
        <f t="shared" ca="1" si="24"/>
        <v/>
      </c>
      <c r="R168" s="11"/>
      <c r="S168" s="39" cm="1">
        <f t="array" aca="1" ref="S168" ca="1">INDIRECT(ADDRESS(ROW()-1,_xlfn.SHEET()-3+39,4,1,"Entered Daily Stats"))</f>
        <v>0</v>
      </c>
      <c r="T168" s="11"/>
      <c r="U168" s="11"/>
      <c r="V168" s="47"/>
      <c r="W168" s="56"/>
      <c r="X168" s="81"/>
    </row>
    <row r="169" spans="1:24" ht="18" x14ac:dyDescent="0.3">
      <c r="A169" s="65"/>
      <c r="B169" s="8"/>
      <c r="C169" s="14" cm="1">
        <f t="array" aca="1" ref="C169" ca="1">INDIRECT(ADDRESS(ROW()-1,_xlfn.SHEET()-3+32,4,1,"Entered Daily Stats"))</f>
        <v>0</v>
      </c>
      <c r="D169" s="11"/>
      <c r="E169" s="10">
        <f>'Entered Daily Stats'!A168</f>
        <v>0</v>
      </c>
      <c r="F169" s="11"/>
      <c r="G169" s="13" cm="1">
        <f t="array" aca="1" ref="G169" ca="1">IFERROR(INDIRECT(ADDRESS(ROW()-1,_xlfn.SHEET()-3+4,4,1,"Entered Daily Stats")),"")</f>
        <v>0</v>
      </c>
      <c r="H169" s="16"/>
      <c r="I169" s="12" cm="1">
        <f t="array" aca="1" ref="I169" ca="1">IFERROR(INDIRECT(ADDRESS(ROW()-1,_xlfn.SHEET()-3+11,4,1,"Entered Daily Stats")),"")</f>
        <v>0</v>
      </c>
      <c r="J169" s="11"/>
      <c r="K169" s="107" cm="1">
        <f t="array" aca="1" ref="K169" ca="1">IFERROR(INDIRECT(ADDRESS(ROW()-1,_xlfn.SHEET()-3+18,4,1,"Entered Daily Stats")),"")</f>
        <v>0</v>
      </c>
      <c r="L169" s="12">
        <f t="shared" ca="1" si="25"/>
        <v>0</v>
      </c>
      <c r="M169" s="11"/>
      <c r="N169" s="110" cm="1">
        <f t="array" aca="1" ref="N169" ca="1">IFERROR(INDIRECT(ADDRESS(ROW()-1,_xlfn.SHEET()-3+25,4,1,"Entered Daily Stats")),"")</f>
        <v>0</v>
      </c>
      <c r="O169" s="13">
        <f t="shared" ca="1" si="23"/>
        <v>0</v>
      </c>
      <c r="P169" s="11"/>
      <c r="Q169" s="51" t="str">
        <f t="shared" ca="1" si="24"/>
        <v/>
      </c>
      <c r="R169" s="11"/>
      <c r="S169" s="39" cm="1">
        <f t="array" aca="1" ref="S169" ca="1">INDIRECT(ADDRESS(ROW()-1,_xlfn.SHEET()-3+39,4,1,"Entered Daily Stats"))</f>
        <v>0</v>
      </c>
      <c r="T169" s="11"/>
      <c r="U169" s="8"/>
      <c r="V169" s="8"/>
      <c r="W169" s="8"/>
      <c r="X169" s="64"/>
    </row>
    <row r="170" spans="1:24" ht="18" x14ac:dyDescent="0.3">
      <c r="A170" s="65"/>
      <c r="B170" s="8"/>
      <c r="C170" s="11"/>
      <c r="D170" s="11"/>
      <c r="E170" s="11"/>
      <c r="F170" s="11"/>
      <c r="G170" s="11"/>
      <c r="H170" s="11"/>
      <c r="I170" s="11"/>
      <c r="J170" s="11"/>
      <c r="K170" s="108"/>
      <c r="L170" s="11"/>
      <c r="M170" s="11"/>
      <c r="N170" s="108"/>
      <c r="O170" s="11"/>
      <c r="P170" s="11"/>
      <c r="Q170" s="11"/>
      <c r="R170" s="11"/>
      <c r="S170" s="11"/>
      <c r="T170" s="8"/>
      <c r="U170" s="8"/>
      <c r="V170" s="8"/>
      <c r="W170" s="8"/>
      <c r="X170" s="64"/>
    </row>
    <row r="171" spans="1:24" ht="21" x14ac:dyDescent="0.3">
      <c r="A171" s="65"/>
      <c r="B171" s="8"/>
      <c r="C171" s="106">
        <f ca="1">IFERROR(AVERAGEIF(C150:C169,"&gt;0"),0)</f>
        <v>1</v>
      </c>
      <c r="D171" s="11"/>
      <c r="E171" s="123" t="s">
        <v>34</v>
      </c>
      <c r="F171" s="44"/>
      <c r="G171" s="13">
        <f ca="1">IFERROR(AVERAGEIF(G150:G169,"&gt;0"),"")</f>
        <v>0.23017676767676767</v>
      </c>
      <c r="H171" s="82"/>
      <c r="I171" s="30">
        <f ca="1">IFERROR(AVERAGEIF(I150:I169,"&gt;0"),"")</f>
        <v>6</v>
      </c>
      <c r="J171" s="11"/>
      <c r="K171" s="109">
        <f ca="1">IFERROR(AVERAGEIF(K150:K169,"&gt;0"),0)</f>
        <v>38.272727272727273</v>
      </c>
      <c r="L171" s="12">
        <f ca="1">IFERROR(AVERAGEIF(L150:L169,"&gt;0"),"")</f>
        <v>46.363636363636367</v>
      </c>
      <c r="M171" s="11"/>
      <c r="N171" s="111">
        <f ca="1">IFERROR(AVERAGEIF(N150:N169,"&gt;0"),0)</f>
        <v>0.13756313131313133</v>
      </c>
      <c r="O171" s="13">
        <f ca="1">IFERROR(AVERAGEIF(O150:O169,"&gt;0"),"")</f>
        <v>0.16136363636363635</v>
      </c>
      <c r="P171" s="11"/>
      <c r="Q171" s="45">
        <f ca="1">IFERROR(AVERAGEIF(Q150:Q169,"&gt;0"),"")</f>
        <v>0.9027872853291008</v>
      </c>
      <c r="R171" s="17"/>
      <c r="S171" s="46">
        <f ca="1">IFERROR(AVERAGEIF(S150:S169,"&gt;0"),0)</f>
        <v>0</v>
      </c>
      <c r="T171" s="83"/>
      <c r="U171" s="8"/>
      <c r="V171" s="8"/>
      <c r="W171" s="8"/>
      <c r="X171" s="64"/>
    </row>
    <row r="172" spans="1:24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8"/>
    </row>
    <row r="175" spans="1:24" ht="14.4" customHeight="1" x14ac:dyDescent="0.3">
      <c r="A175" s="160" t="str">
        <f>'Entered Daily Stats'!A175</f>
        <v>Team Lead 7</v>
      </c>
      <c r="B175" s="161"/>
      <c r="C175" s="161"/>
      <c r="D175" s="161"/>
      <c r="E175" s="161"/>
      <c r="F175" s="53"/>
      <c r="G175" s="158">
        <v>44130</v>
      </c>
      <c r="H175" s="158"/>
      <c r="I175" s="158"/>
      <c r="J175" s="158"/>
      <c r="K175" s="158"/>
      <c r="L175" s="158"/>
      <c r="M175" s="158"/>
      <c r="N175" s="158"/>
      <c r="O175" s="158"/>
      <c r="P175" s="53"/>
      <c r="Q175" s="53"/>
      <c r="R175" s="53"/>
      <c r="S175" s="53"/>
      <c r="T175" s="53"/>
      <c r="U175" s="53"/>
      <c r="V175" s="53"/>
      <c r="W175" s="53"/>
      <c r="X175" s="63"/>
    </row>
    <row r="176" spans="1:24" ht="14.4" customHeight="1" x14ac:dyDescent="0.3">
      <c r="A176" s="162"/>
      <c r="B176" s="163"/>
      <c r="C176" s="163"/>
      <c r="D176" s="163"/>
      <c r="E176" s="163"/>
      <c r="F176" s="8"/>
      <c r="G176" s="159"/>
      <c r="H176" s="159"/>
      <c r="I176" s="159"/>
      <c r="J176" s="159"/>
      <c r="K176" s="159"/>
      <c r="L176" s="159"/>
      <c r="M176" s="159"/>
      <c r="N176" s="159"/>
      <c r="O176" s="159"/>
      <c r="P176" s="8"/>
      <c r="Q176" s="8"/>
      <c r="R176" s="8"/>
      <c r="S176" s="8"/>
      <c r="T176" s="8"/>
      <c r="U176" s="8"/>
      <c r="V176" s="8"/>
      <c r="W176" s="8"/>
      <c r="X176" s="64"/>
    </row>
    <row r="177" spans="1:24" ht="21" customHeight="1" x14ac:dyDescent="0.3">
      <c r="A177" s="164"/>
      <c r="B177" s="165"/>
      <c r="C177" s="165"/>
      <c r="D177" s="165"/>
      <c r="E177" s="165"/>
      <c r="F177" s="8"/>
      <c r="G177" s="124" t="s">
        <v>18</v>
      </c>
      <c r="H177" s="123"/>
      <c r="I177" s="124" t="s">
        <v>19</v>
      </c>
      <c r="J177" s="8"/>
      <c r="K177" s="140" t="s">
        <v>20</v>
      </c>
      <c r="L177" s="140"/>
      <c r="M177" s="8"/>
      <c r="N177" s="126" t="s">
        <v>21</v>
      </c>
      <c r="O177" s="126"/>
      <c r="P177" s="8"/>
      <c r="Q177" s="8"/>
      <c r="R177" s="8"/>
      <c r="S177" s="8"/>
      <c r="T177" s="8"/>
      <c r="U177" s="8"/>
      <c r="V177" s="8"/>
      <c r="W177" s="8"/>
      <c r="X177" s="64"/>
    </row>
    <row r="178" spans="1:24" ht="45.6" x14ac:dyDescent="0.3">
      <c r="A178" s="65"/>
      <c r="B178" s="8"/>
      <c r="C178" s="67" t="s">
        <v>37</v>
      </c>
      <c r="D178" s="8"/>
      <c r="E178" s="67" t="s">
        <v>24</v>
      </c>
      <c r="F178" s="68"/>
      <c r="G178" s="56"/>
      <c r="H178" s="56"/>
      <c r="I178" s="56"/>
      <c r="J178" s="8"/>
      <c r="K178" s="56"/>
      <c r="L178" s="69" t="s">
        <v>38</v>
      </c>
      <c r="M178" s="69"/>
      <c r="N178" s="56"/>
      <c r="O178" s="69" t="s">
        <v>39</v>
      </c>
      <c r="P178" s="8"/>
      <c r="Q178" s="9" t="s">
        <v>40</v>
      </c>
      <c r="R178" s="8"/>
      <c r="S178" s="66" t="s">
        <v>41</v>
      </c>
      <c r="T178" s="8"/>
      <c r="U178" s="138" t="s">
        <v>30</v>
      </c>
      <c r="V178" s="138"/>
      <c r="W178" s="138"/>
      <c r="X178" s="70"/>
    </row>
    <row r="179" spans="1:24" ht="18" x14ac:dyDescent="0.3">
      <c r="A179" s="65"/>
      <c r="B179" s="8"/>
      <c r="C179" s="14" cm="1">
        <f t="array" aca="1" ref="C179" ca="1">INDIRECT(ADDRESS(ROW()-1,_xlfn.SHEET()-3+32,4,1,"Entered Daily Stats"))</f>
        <v>1</v>
      </c>
      <c r="D179" s="11"/>
      <c r="E179" s="10" t="str">
        <f>'Entered Daily Stats'!A178</f>
        <v>Enrollment Counclor 1</v>
      </c>
      <c r="F179" s="11"/>
      <c r="G179" s="13" cm="1">
        <f t="array" aca="1" ref="G179" ca="1">IFERROR(INDIRECT(ADDRESS(ROW()-1,_xlfn.SHEET()-3+4,4,1,"Entered Daily Stats")),"")</f>
        <v>0.20625000000000002</v>
      </c>
      <c r="H179" s="11"/>
      <c r="I179" s="12" cm="1">
        <f t="array" aca="1" ref="I179" ca="1">IFERROR(INDIRECT(ADDRESS(ROW()-1,_xlfn.SHEET()-3+11,4,1,"Entered Daily Stats")),"")</f>
        <v>7</v>
      </c>
      <c r="J179" s="11"/>
      <c r="K179" s="107" cm="1">
        <f t="array" aca="1" ref="K179" ca="1">IFERROR(INDIRECT(ADDRESS(ROW()-1,_xlfn.SHEET()-3+18,4,1,"Entered Daily Stats")),"")</f>
        <v>22</v>
      </c>
      <c r="L179" s="12">
        <f ca="1">IFERROR(IF(K179=N179,0,MIN(MAX((-10*N179*24)+80,30),65))*C179,0)</f>
        <v>65</v>
      </c>
      <c r="M179" s="11"/>
      <c r="N179" s="110" cm="1">
        <f t="array" aca="1" ref="N179" ca="1">IFERROR(INDIRECT(ADDRESS(ROW()-1,_xlfn.SHEET()-3+25,4,1,"Entered Daily Stats")),"")</f>
        <v>3.4027777777777775E-2</v>
      </c>
      <c r="O179" s="13">
        <f ca="1">IFERROR(IF(N179=K179,0,MIN(MAX(8-(K179/10),1.5),5)/24)*C179,0)</f>
        <v>0.20833333333333334</v>
      </c>
      <c r="P179" s="11"/>
      <c r="Q179" s="51">
        <f ca="1">IF(OR(L179=O179,K179=N179),"",((N179/O179)+(K179/L179))/2)</f>
        <v>0.25089743589743591</v>
      </c>
      <c r="R179" s="11"/>
      <c r="S179" s="39" cm="1">
        <f t="array" aca="1" ref="S179" ca="1">INDIRECT(ADDRESS(ROW()-1,_xlfn.SHEET()-3+39,4,1,"Entered Daily Stats"))</f>
        <v>0</v>
      </c>
      <c r="T179" s="11"/>
      <c r="U179" s="15"/>
      <c r="V179" s="11" t="s">
        <v>31</v>
      </c>
      <c r="W179" s="14">
        <v>1.3</v>
      </c>
      <c r="X179" s="70"/>
    </row>
    <row r="180" spans="1:24" ht="18" x14ac:dyDescent="0.3">
      <c r="A180" s="65"/>
      <c r="B180" s="8"/>
      <c r="C180" s="14" cm="1">
        <f t="array" aca="1" ref="C180" ca="1">INDIRECT(ADDRESS(ROW()-1,_xlfn.SHEET()-3+32,4,1,"Entered Daily Stats"))</f>
        <v>1</v>
      </c>
      <c r="D180" s="11"/>
      <c r="E180" s="10" t="str">
        <f>'Entered Daily Stats'!A179</f>
        <v>Enrollment Counclor 2</v>
      </c>
      <c r="F180" s="11"/>
      <c r="G180" s="13" cm="1">
        <f t="array" aca="1" ref="G180" ca="1">IFERROR(INDIRECT(ADDRESS(ROW()-1,_xlfn.SHEET()-3+4,4,1,"Entered Daily Stats")),"")</f>
        <v>0.17222222222222225</v>
      </c>
      <c r="H180" s="16"/>
      <c r="I180" s="12" cm="1">
        <f t="array" aca="1" ref="I180" ca="1">IFERROR(INDIRECT(ADDRESS(ROW()-1,_xlfn.SHEET()-3+11,4,1,"Entered Daily Stats")),"")</f>
        <v>3</v>
      </c>
      <c r="J180" s="11"/>
      <c r="K180" s="107" cm="1">
        <f t="array" aca="1" ref="K180" ca="1">IFERROR(INDIRECT(ADDRESS(ROW()-1,_xlfn.SHEET()-3+18,4,1,"Entered Daily Stats")),"")</f>
        <v>12</v>
      </c>
      <c r="L180" s="12">
        <f t="shared" ref="L180" ca="1" si="26">IFERROR(IF(K180=N180,0,MIN(MAX((-10*N180*24)+80,30),65))*C180,0)</f>
        <v>56.833333333333336</v>
      </c>
      <c r="M180" s="11"/>
      <c r="N180" s="110" cm="1">
        <f t="array" aca="1" ref="N180" ca="1">IFERROR(INDIRECT(ADDRESS(ROW()-1,_xlfn.SHEET()-3+25,4,1,"Entered Daily Stats")),"")</f>
        <v>9.6527777777777768E-2</v>
      </c>
      <c r="O180" s="13">
        <f t="shared" ref="O180:O198" ca="1" si="27">IFERROR(IF(N180=K180,0,MIN(MAX(8-(K180/10),1.5),5)/24)*C180,0)</f>
        <v>0.20833333333333334</v>
      </c>
      <c r="P180" s="11"/>
      <c r="Q180" s="51">
        <f t="shared" ref="Q180:Q198" ca="1" si="28">IF(OR(L180=O180,K180=N180),"",((N180/O180)+(K180/L180))/2)</f>
        <v>0.33723851417399797</v>
      </c>
      <c r="R180" s="11"/>
      <c r="S180" s="39" cm="1">
        <f t="array" aca="1" ref="S180" ca="1">INDIRECT(ADDRESS(ROW()-1,_xlfn.SHEET()-3+39,4,1,"Entered Daily Stats"))</f>
        <v>0</v>
      </c>
      <c r="T180" s="11"/>
      <c r="U180" s="100"/>
      <c r="V180" s="11" t="s">
        <v>32</v>
      </c>
      <c r="W180" s="45">
        <v>1</v>
      </c>
      <c r="X180" s="70"/>
    </row>
    <row r="181" spans="1:24" ht="18" x14ac:dyDescent="0.3">
      <c r="A181" s="65"/>
      <c r="B181" s="8"/>
      <c r="C181" s="14" cm="1">
        <f t="array" aca="1" ref="C181" ca="1">INDIRECT(ADDRESS(ROW()-1,_xlfn.SHEET()-3+32,4,1,"Entered Daily Stats"))</f>
        <v>1</v>
      </c>
      <c r="D181" s="11"/>
      <c r="E181" s="10" t="str">
        <f>'Entered Daily Stats'!A180</f>
        <v>Enrollment Counclor 3</v>
      </c>
      <c r="F181" s="11"/>
      <c r="G181" s="13" cm="1">
        <f t="array" aca="1" ref="G181" ca="1">IFERROR(INDIRECT(ADDRESS(ROW()-1,_xlfn.SHEET()-3+4,4,1,"Entered Daily Stats")),"")</f>
        <v>7.4999999999999997E-2</v>
      </c>
      <c r="H181" s="16"/>
      <c r="I181" s="12" cm="1">
        <f t="array" aca="1" ref="I181" ca="1">IFERROR(INDIRECT(ADDRESS(ROW()-1,_xlfn.SHEET()-3+11,4,1,"Entered Daily Stats")),"")</f>
        <v>4</v>
      </c>
      <c r="J181" s="11"/>
      <c r="K181" s="107" cm="1">
        <f t="array" aca="1" ref="K181" ca="1">IFERROR(INDIRECT(ADDRESS(ROW()-1,_xlfn.SHEET()-3+18,4,1,"Entered Daily Stats")),"")</f>
        <v>20</v>
      </c>
      <c r="L181" s="12">
        <f ca="1">IFERROR(IF(K181=N181,0,MIN(MAX((-10*N181*24)+80,30),65))*C181,0)</f>
        <v>65</v>
      </c>
      <c r="M181" s="11"/>
      <c r="N181" s="110" cm="1">
        <f t="array" aca="1" ref="N181" ca="1">IFERROR(INDIRECT(ADDRESS(ROW()-1,_xlfn.SHEET()-3+25,4,1,"Entered Daily Stats")),"")</f>
        <v>5.6250000000000001E-2</v>
      </c>
      <c r="O181" s="13">
        <f t="shared" ca="1" si="27"/>
        <v>0.20833333333333334</v>
      </c>
      <c r="P181" s="11"/>
      <c r="Q181" s="51">
        <f t="shared" ca="1" si="28"/>
        <v>0.28884615384615386</v>
      </c>
      <c r="R181" s="11"/>
      <c r="S181" s="39" cm="1">
        <f t="array" aca="1" ref="S181" ca="1">INDIRECT(ADDRESS(ROW()-1,_xlfn.SHEET()-3+39,4,1,"Entered Daily Stats"))</f>
        <v>0</v>
      </c>
      <c r="T181" s="11"/>
      <c r="U181" s="18"/>
      <c r="V181" s="11" t="s">
        <v>33</v>
      </c>
      <c r="W181" s="45">
        <v>1</v>
      </c>
      <c r="X181" s="70"/>
    </row>
    <row r="182" spans="1:24" ht="18" x14ac:dyDescent="0.3">
      <c r="A182" s="65"/>
      <c r="B182" s="8"/>
      <c r="C182" s="14" cm="1">
        <f t="array" aca="1" ref="C182" ca="1">INDIRECT(ADDRESS(ROW()-1,_xlfn.SHEET()-3+32,4,1,"Entered Daily Stats"))</f>
        <v>1</v>
      </c>
      <c r="D182" s="11"/>
      <c r="E182" s="10" t="str">
        <f>'Entered Daily Stats'!A181</f>
        <v>Enrollment Counclor 4</v>
      </c>
      <c r="F182" s="11"/>
      <c r="G182" s="13" cm="1">
        <f t="array" aca="1" ref="G182" ca="1">IFERROR(INDIRECT(ADDRESS(ROW()-1,_xlfn.SHEET()-3+4,4,1,"Entered Daily Stats")),"")</f>
        <v>0.18055555555555555</v>
      </c>
      <c r="H182" s="16"/>
      <c r="I182" s="12" cm="1">
        <f t="array" aca="1" ref="I182" ca="1">IFERROR(INDIRECT(ADDRESS(ROW()-1,_xlfn.SHEET()-3+11,4,1,"Entered Daily Stats")),"")</f>
        <v>1</v>
      </c>
      <c r="J182" s="11"/>
      <c r="K182" s="107" cm="1">
        <f t="array" aca="1" ref="K182" ca="1">IFERROR(INDIRECT(ADDRESS(ROW()-1,_xlfn.SHEET()-3+18,4,1,"Entered Daily Stats")),"")</f>
        <v>41</v>
      </c>
      <c r="L182" s="12">
        <f t="shared" ref="L182:L198" ca="1" si="29">IFERROR(IF(K182=N182,0,MIN(MAX((-10*N182*24)+80,30),65))*C182,0)</f>
        <v>65</v>
      </c>
      <c r="M182" s="11"/>
      <c r="N182" s="110" cm="1">
        <f t="array" aca="1" ref="N182" ca="1">IFERROR(INDIRECT(ADDRESS(ROW()-1,_xlfn.SHEET()-3+25,4,1,"Entered Daily Stats")),"")</f>
        <v>4.5833333333333337E-2</v>
      </c>
      <c r="O182" s="13">
        <f t="shared" ca="1" si="27"/>
        <v>0.16250000000000001</v>
      </c>
      <c r="P182" s="11"/>
      <c r="Q182" s="51">
        <f t="shared" ca="1" si="28"/>
        <v>0.4564102564102564</v>
      </c>
      <c r="R182" s="11"/>
      <c r="S182" s="39" cm="1">
        <f t="array" aca="1" ref="S182" ca="1">INDIRECT(ADDRESS(ROW()-1,_xlfn.SHEET()-3+39,4,1,"Entered Daily Stats"))</f>
        <v>0</v>
      </c>
      <c r="T182" s="11"/>
      <c r="U182" s="19"/>
      <c r="V182" s="11" t="s">
        <v>33</v>
      </c>
      <c r="W182" s="14">
        <v>0.7</v>
      </c>
      <c r="X182" s="70"/>
    </row>
    <row r="183" spans="1:24" ht="18" x14ac:dyDescent="0.3">
      <c r="A183" s="65"/>
      <c r="B183" s="8"/>
      <c r="C183" s="14" cm="1">
        <f t="array" aca="1" ref="C183" ca="1">INDIRECT(ADDRESS(ROW()-1,_xlfn.SHEET()-3+32,4,1,"Entered Daily Stats"))</f>
        <v>1</v>
      </c>
      <c r="D183" s="11"/>
      <c r="E183" s="10" t="str">
        <f>'Entered Daily Stats'!A182</f>
        <v>Enrollment Counclor 5</v>
      </c>
      <c r="F183" s="11"/>
      <c r="G183" s="13" cm="1">
        <f t="array" aca="1" ref="G183" ca="1">IFERROR(INDIRECT(ADDRESS(ROW()-1,_xlfn.SHEET()-3+4,4,1,"Entered Daily Stats")),"")</f>
        <v>0.25208333333333333</v>
      </c>
      <c r="H183" s="16"/>
      <c r="I183" s="12" cm="1">
        <f t="array" aca="1" ref="I183" ca="1">IFERROR(INDIRECT(ADDRESS(ROW()-1,_xlfn.SHEET()-3+11,4,1,"Entered Daily Stats")),"")</f>
        <v>7</v>
      </c>
      <c r="J183" s="11"/>
      <c r="K183" s="107" cm="1">
        <f t="array" aca="1" ref="K183" ca="1">IFERROR(INDIRECT(ADDRESS(ROW()-1,_xlfn.SHEET()-3+18,4,1,"Entered Daily Stats")),"")</f>
        <v>59</v>
      </c>
      <c r="L183" s="12">
        <f t="shared" ca="1" si="29"/>
        <v>46.5</v>
      </c>
      <c r="M183" s="11"/>
      <c r="N183" s="110" cm="1">
        <f t="array" aca="1" ref="N183" ca="1">IFERROR(INDIRECT(ADDRESS(ROW()-1,_xlfn.SHEET()-3+25,4,1,"Entered Daily Stats")),"")</f>
        <v>0.13958333333333334</v>
      </c>
      <c r="O183" s="13">
        <f t="shared" ca="1" si="27"/>
        <v>8.7499999999999981E-2</v>
      </c>
      <c r="P183" s="11"/>
      <c r="Q183" s="51">
        <f t="shared" ca="1" si="28"/>
        <v>1.4320276497695854</v>
      </c>
      <c r="R183" s="11"/>
      <c r="S183" s="39" cm="1">
        <f t="array" aca="1" ref="S183" ca="1">INDIRECT(ADDRESS(ROW()-1,_xlfn.SHEET()-3+39,4,1,"Entered Daily Stats"))</f>
        <v>0</v>
      </c>
      <c r="T183" s="11"/>
      <c r="U183" s="20"/>
      <c r="V183" s="11" t="s">
        <v>33</v>
      </c>
      <c r="W183" s="14">
        <v>0.5</v>
      </c>
      <c r="X183" s="70"/>
    </row>
    <row r="184" spans="1:24" ht="18" x14ac:dyDescent="0.3">
      <c r="A184" s="65"/>
      <c r="B184" s="8"/>
      <c r="C184" s="14" cm="1">
        <f t="array" aca="1" ref="C184" ca="1">INDIRECT(ADDRESS(ROW()-1,_xlfn.SHEET()-3+32,4,1,"Entered Daily Stats"))</f>
        <v>1</v>
      </c>
      <c r="D184" s="11"/>
      <c r="E184" s="10" t="str">
        <f>'Entered Daily Stats'!A183</f>
        <v>Enrollment Counclor 6</v>
      </c>
      <c r="F184" s="11"/>
      <c r="G184" s="13" cm="1">
        <f t="array" aca="1" ref="G184" ca="1">IFERROR(INDIRECT(ADDRESS(ROW()-1,_xlfn.SHEET()-3+4,4,1,"Entered Daily Stats")),"")</f>
        <v>0.25</v>
      </c>
      <c r="H184" s="16"/>
      <c r="I184" s="12" cm="1">
        <f t="array" aca="1" ref="I184" ca="1">IFERROR(INDIRECT(ADDRESS(ROW()-1,_xlfn.SHEET()-3+11,4,1,"Entered Daily Stats")),"")</f>
        <v>2</v>
      </c>
      <c r="J184" s="11"/>
      <c r="K184" s="107" cm="1">
        <f t="array" aca="1" ref="K184" ca="1">IFERROR(INDIRECT(ADDRESS(ROW()-1,_xlfn.SHEET()-3+18,4,1,"Entered Daily Stats")),"")</f>
        <v>22</v>
      </c>
      <c r="L184" s="12">
        <f t="shared" ca="1" si="29"/>
        <v>51.833333333333336</v>
      </c>
      <c r="M184" s="11"/>
      <c r="N184" s="110" cm="1">
        <f t="array" aca="1" ref="N184" ca="1">IFERROR(INDIRECT(ADDRESS(ROW()-1,_xlfn.SHEET()-3+25,4,1,"Entered Daily Stats")),"")</f>
        <v>0.1173611111111111</v>
      </c>
      <c r="O184" s="13">
        <f t="shared" ca="1" si="27"/>
        <v>0.20833333333333334</v>
      </c>
      <c r="P184" s="11"/>
      <c r="Q184" s="51">
        <f t="shared" ca="1" si="28"/>
        <v>0.4938853161843515</v>
      </c>
      <c r="R184" s="11"/>
      <c r="S184" s="39" cm="1">
        <f t="array" aca="1" ref="S184" ca="1">INDIRECT(ADDRESS(ROW()-1,_xlfn.SHEET()-3+39,4,1,"Entered Daily Stats"))</f>
        <v>0</v>
      </c>
      <c r="T184" s="11"/>
      <c r="U184" s="21"/>
      <c r="V184" s="11" t="s">
        <v>33</v>
      </c>
      <c r="W184" s="14">
        <v>0.3</v>
      </c>
      <c r="X184" s="70"/>
    </row>
    <row r="185" spans="1:24" ht="18" x14ac:dyDescent="0.3">
      <c r="A185" s="65"/>
      <c r="B185" s="8"/>
      <c r="C185" s="14" cm="1">
        <f t="array" aca="1" ref="C185" ca="1">INDIRECT(ADDRESS(ROW()-1,_xlfn.SHEET()-3+32,4,1,"Entered Daily Stats"))</f>
        <v>1</v>
      </c>
      <c r="D185" s="11"/>
      <c r="E185" s="10" t="str">
        <f>'Entered Daily Stats'!A184</f>
        <v>Enrollment Counclor 7</v>
      </c>
      <c r="F185" s="11"/>
      <c r="G185" s="13" cm="1">
        <f t="array" aca="1" ref="G185" ca="1">IFERROR(INDIRECT(ADDRESS(ROW()-1,_xlfn.SHEET()-3+4,4,1,"Entered Daily Stats")),"")</f>
        <v>0.1125</v>
      </c>
      <c r="H185" s="16"/>
      <c r="I185" s="12" cm="1">
        <f t="array" aca="1" ref="I185" ca="1">IFERROR(INDIRECT(ADDRESS(ROW()-1,_xlfn.SHEET()-3+11,4,1,"Entered Daily Stats")),"")</f>
        <v>0</v>
      </c>
      <c r="J185" s="11"/>
      <c r="K185" s="107" cm="1">
        <f t="array" aca="1" ref="K185" ca="1">IFERROR(INDIRECT(ADDRESS(ROW()-1,_xlfn.SHEET()-3+18,4,1,"Entered Daily Stats")),"")</f>
        <v>20</v>
      </c>
      <c r="L185" s="12">
        <f t="shared" ca="1" si="29"/>
        <v>65</v>
      </c>
      <c r="M185" s="11"/>
      <c r="N185" s="110" cm="1">
        <f t="array" aca="1" ref="N185" ca="1">IFERROR(INDIRECT(ADDRESS(ROW()-1,_xlfn.SHEET()-3+25,4,1,"Entered Daily Stats")),"")</f>
        <v>3.8194444444444441E-2</v>
      </c>
      <c r="O185" s="13">
        <f t="shared" ca="1" si="27"/>
        <v>0.20833333333333334</v>
      </c>
      <c r="P185" s="11"/>
      <c r="Q185" s="51">
        <f t="shared" ca="1" si="28"/>
        <v>0.24551282051282053</v>
      </c>
      <c r="R185" s="11"/>
      <c r="S185" s="39" cm="1">
        <f t="array" aca="1" ref="S185" ca="1">INDIRECT(ADDRESS(ROW()-1,_xlfn.SHEET()-3+39,4,1,"Entered Daily Stats"))</f>
        <v>0</v>
      </c>
      <c r="T185" s="11"/>
      <c r="U185" s="8"/>
      <c r="V185" s="8"/>
      <c r="W185" s="8"/>
      <c r="X185" s="70"/>
    </row>
    <row r="186" spans="1:24" ht="21" x14ac:dyDescent="0.3">
      <c r="A186" s="65"/>
      <c r="B186" s="8"/>
      <c r="C186" s="14" cm="1">
        <f t="array" aca="1" ref="C186" ca="1">INDIRECT(ADDRESS(ROW()-1,_xlfn.SHEET()-3+32,4,1,"Entered Daily Stats"))</f>
        <v>0</v>
      </c>
      <c r="D186" s="11"/>
      <c r="E186" s="10" t="str">
        <f>'Entered Daily Stats'!A185</f>
        <v>Enrollment Counclor 8</v>
      </c>
      <c r="F186" s="11"/>
      <c r="G186" s="13" cm="1">
        <f t="array" aca="1" ref="G186" ca="1">IFERROR(INDIRECT(ADDRESS(ROW()-1,_xlfn.SHEET()-3+4,4,1,"Entered Daily Stats")),"")</f>
        <v>0</v>
      </c>
      <c r="H186" s="16"/>
      <c r="I186" s="12" cm="1">
        <f t="array" aca="1" ref="I186" ca="1">IFERROR(INDIRECT(ADDRESS(ROW()-1,_xlfn.SHEET()-3+11,4,1,"Entered Daily Stats")),"")</f>
        <v>0</v>
      </c>
      <c r="J186" s="11"/>
      <c r="K186" s="107" cm="1">
        <f t="array" aca="1" ref="K186" ca="1">IFERROR(INDIRECT(ADDRESS(ROW()-1,_xlfn.SHEET()-3+18,4,1,"Entered Daily Stats")),"")</f>
        <v>0</v>
      </c>
      <c r="L186" s="12">
        <f t="shared" ca="1" si="29"/>
        <v>0</v>
      </c>
      <c r="M186" s="11"/>
      <c r="N186" s="110" cm="1">
        <f t="array" aca="1" ref="N186" ca="1">IFERROR(INDIRECT(ADDRESS(ROW()-1,_xlfn.SHEET()-3+25,4,1,"Entered Daily Stats")),"")</f>
        <v>0</v>
      </c>
      <c r="O186" s="13">
        <f t="shared" ca="1" si="27"/>
        <v>0</v>
      </c>
      <c r="P186" s="11"/>
      <c r="Q186" s="51" t="str">
        <f t="shared" ca="1" si="28"/>
        <v/>
      </c>
      <c r="R186" s="11"/>
      <c r="S186" s="39" cm="1">
        <f t="array" aca="1" ref="S186" ca="1">INDIRECT(ADDRESS(ROW()-1,_xlfn.SHEET()-3+39,4,1,"Entered Daily Stats"))</f>
        <v>0</v>
      </c>
      <c r="T186" s="11"/>
      <c r="U186" s="140" t="s">
        <v>42</v>
      </c>
      <c r="V186" s="140"/>
      <c r="W186" s="140"/>
      <c r="X186" s="70"/>
    </row>
    <row r="187" spans="1:24" ht="18" customHeight="1" x14ac:dyDescent="0.3">
      <c r="A187" s="65"/>
      <c r="B187" s="8"/>
      <c r="C187" s="14" cm="1">
        <f t="array" aca="1" ref="C187" ca="1">INDIRECT(ADDRESS(ROW()-1,_xlfn.SHEET()-3+32,4,1,"Entered Daily Stats"))</f>
        <v>0</v>
      </c>
      <c r="D187" s="11"/>
      <c r="E187" s="10" t="str">
        <f>'Entered Daily Stats'!A186</f>
        <v>Enrollment Counclor 9</v>
      </c>
      <c r="F187" s="11"/>
      <c r="G187" s="13" cm="1">
        <f t="array" aca="1" ref="G187" ca="1">IFERROR(INDIRECT(ADDRESS(ROW()-1,_xlfn.SHEET()-3+4,4,1,"Entered Daily Stats")),"")</f>
        <v>0</v>
      </c>
      <c r="H187" s="16"/>
      <c r="I187" s="12" cm="1">
        <f t="array" aca="1" ref="I187" ca="1">IFERROR(INDIRECT(ADDRESS(ROW()-1,_xlfn.SHEET()-3+11,4,1,"Entered Daily Stats")),"")</f>
        <v>0</v>
      </c>
      <c r="J187" s="11"/>
      <c r="K187" s="107" cm="1">
        <f t="array" aca="1" ref="K187" ca="1">IFERROR(INDIRECT(ADDRESS(ROW()-1,_xlfn.SHEET()-3+18,4,1,"Entered Daily Stats")),"")</f>
        <v>0</v>
      </c>
      <c r="L187" s="12">
        <f t="shared" ca="1" si="29"/>
        <v>0</v>
      </c>
      <c r="M187" s="11"/>
      <c r="N187" s="110" cm="1">
        <f t="array" aca="1" ref="N187" ca="1">IFERROR(INDIRECT(ADDRESS(ROW()-1,_xlfn.SHEET()-3+25,4,1,"Entered Daily Stats")),"")</f>
        <v>0</v>
      </c>
      <c r="O187" s="13">
        <f t="shared" ca="1" si="27"/>
        <v>0</v>
      </c>
      <c r="P187" s="11"/>
      <c r="Q187" s="51" t="str">
        <f t="shared" ca="1" si="28"/>
        <v/>
      </c>
      <c r="R187" s="11"/>
      <c r="S187" s="39" cm="1">
        <f t="array" aca="1" ref="S187" ca="1">INDIRECT(ADDRESS(ROW()-1,_xlfn.SHEET()-3+39,4,1,"Entered Daily Stats"))</f>
        <v>0</v>
      </c>
      <c r="T187" s="11"/>
      <c r="U187" s="152" t="str">
        <f ca="1">IF(SUM(S179:S198)=0,"",SUM(S179:S198))</f>
        <v/>
      </c>
      <c r="V187" s="153"/>
      <c r="W187" s="154"/>
      <c r="X187" s="70"/>
    </row>
    <row r="188" spans="1:24" ht="18" customHeight="1" x14ac:dyDescent="0.3">
      <c r="A188" s="65"/>
      <c r="B188" s="8"/>
      <c r="C188" s="14" cm="1">
        <f t="array" aca="1" ref="C188" ca="1">INDIRECT(ADDRESS(ROW()-1,_xlfn.SHEET()-3+32,4,1,"Entered Daily Stats"))</f>
        <v>1</v>
      </c>
      <c r="D188" s="11"/>
      <c r="E188" s="10" t="str">
        <f>'Entered Daily Stats'!A187</f>
        <v>Enrollment Counclor 10</v>
      </c>
      <c r="F188" s="11"/>
      <c r="G188" s="13" cm="1">
        <f t="array" aca="1" ref="G188" ca="1">IFERROR(INDIRECT(ADDRESS(ROW()-1,_xlfn.SHEET()-3+4,4,1,"Entered Daily Stats")),"")</f>
        <v>0.27986111111111112</v>
      </c>
      <c r="H188" s="16"/>
      <c r="I188" s="12" cm="1">
        <f t="array" aca="1" ref="I188" ca="1">IFERROR(INDIRECT(ADDRESS(ROW()-1,_xlfn.SHEET()-3+11,4,1,"Entered Daily Stats")),"")</f>
        <v>4</v>
      </c>
      <c r="J188" s="11"/>
      <c r="K188" s="107" cm="1">
        <f t="array" aca="1" ref="K188" ca="1">IFERROR(INDIRECT(ADDRESS(ROW()-1,_xlfn.SHEET()-3+18,4,1,"Entered Daily Stats")),"")</f>
        <v>50</v>
      </c>
      <c r="L188" s="12">
        <f t="shared" ca="1" si="29"/>
        <v>37.666666666666664</v>
      </c>
      <c r="M188" s="11"/>
      <c r="N188" s="110" cm="1">
        <f t="array" aca="1" ref="N188" ca="1">IFERROR(INDIRECT(ADDRESS(ROW()-1,_xlfn.SHEET()-3+25,4,1,"Entered Daily Stats")),"")</f>
        <v>0.1763888888888889</v>
      </c>
      <c r="O188" s="13">
        <f t="shared" ca="1" si="27"/>
        <v>0.125</v>
      </c>
      <c r="P188" s="11"/>
      <c r="Q188" s="51">
        <f t="shared" ca="1" si="28"/>
        <v>1.3692723697148477</v>
      </c>
      <c r="R188" s="11"/>
      <c r="S188" s="39" cm="1">
        <f t="array" aca="1" ref="S188" ca="1">INDIRECT(ADDRESS(ROW()-1,_xlfn.SHEET()-3+39,4,1,"Entered Daily Stats"))</f>
        <v>0</v>
      </c>
      <c r="T188" s="11"/>
      <c r="U188" s="155"/>
      <c r="V188" s="156"/>
      <c r="W188" s="157"/>
      <c r="X188" s="70"/>
    </row>
    <row r="189" spans="1:24" ht="18" x14ac:dyDescent="0.3">
      <c r="A189" s="65"/>
      <c r="B189" s="8"/>
      <c r="C189" s="14" cm="1">
        <f t="array" aca="1" ref="C189" ca="1">INDIRECT(ADDRESS(ROW()-1,_xlfn.SHEET()-3+32,4,1,"Entered Daily Stats"))</f>
        <v>1</v>
      </c>
      <c r="D189" s="11"/>
      <c r="E189" s="10" t="str">
        <f>'Entered Daily Stats'!A188</f>
        <v>Enrollment Counclor 11</v>
      </c>
      <c r="F189" s="11"/>
      <c r="G189" s="13" cm="1">
        <f t="array" aca="1" ref="G189" ca="1">IFERROR(INDIRECT(ADDRESS(ROW()-1,_xlfn.SHEET()-3+4,4,1,"Entered Daily Stats")),"")</f>
        <v>0.17777777777777778</v>
      </c>
      <c r="H189" s="16"/>
      <c r="I189" s="12" cm="1">
        <f t="array" aca="1" ref="I189" ca="1">IFERROR(INDIRECT(ADDRESS(ROW()-1,_xlfn.SHEET()-3+11,4,1,"Entered Daily Stats")),"")</f>
        <v>1</v>
      </c>
      <c r="J189" s="11"/>
      <c r="K189" s="107" cm="1">
        <f t="array" aca="1" ref="K189" ca="1">IFERROR(INDIRECT(ADDRESS(ROW()-1,_xlfn.SHEET()-3+18,4,1,"Entered Daily Stats")),"")</f>
        <v>42</v>
      </c>
      <c r="L189" s="12">
        <f t="shared" ca="1" si="29"/>
        <v>65</v>
      </c>
      <c r="M189" s="11"/>
      <c r="N189" s="110" cm="1">
        <f t="array" aca="1" ref="N189" ca="1">IFERROR(INDIRECT(ADDRESS(ROW()-1,_xlfn.SHEET()-3+25,4,1,"Entered Daily Stats")),"")</f>
        <v>6.25E-2</v>
      </c>
      <c r="O189" s="13">
        <f t="shared" ca="1" si="27"/>
        <v>0.15833333333333333</v>
      </c>
      <c r="P189" s="11"/>
      <c r="Q189" s="51">
        <f t="shared" ca="1" si="28"/>
        <v>0.52044534412955468</v>
      </c>
      <c r="R189" s="11"/>
      <c r="S189" s="39" cm="1">
        <f t="array" aca="1" ref="S189" ca="1">INDIRECT(ADDRESS(ROW()-1,_xlfn.SHEET()-3+39,4,1,"Entered Daily Stats"))</f>
        <v>0</v>
      </c>
      <c r="T189" s="11"/>
      <c r="U189" s="71"/>
      <c r="V189" s="71"/>
      <c r="W189" s="71"/>
      <c r="X189" s="70"/>
    </row>
    <row r="190" spans="1:24" ht="21" x14ac:dyDescent="0.3">
      <c r="A190" s="65"/>
      <c r="B190" s="8"/>
      <c r="C190" s="14" cm="1">
        <f t="array" aca="1" ref="C190" ca="1">INDIRECT(ADDRESS(ROW()-1,_xlfn.SHEET()-3+32,4,1,"Entered Daily Stats"))</f>
        <v>1</v>
      </c>
      <c r="D190" s="11"/>
      <c r="E190" s="10" t="str">
        <f>'Entered Daily Stats'!A189</f>
        <v>Enrollment Counclor 12</v>
      </c>
      <c r="F190" s="11"/>
      <c r="G190" s="13" cm="1">
        <f t="array" aca="1" ref="G190" ca="1">IFERROR(INDIRECT(ADDRESS(ROW()-1,_xlfn.SHEET()-3+4,4,1,"Entered Daily Stats")),"")</f>
        <v>0.20902777777777778</v>
      </c>
      <c r="H190" s="16"/>
      <c r="I190" s="12" cm="1">
        <f t="array" aca="1" ref="I190" ca="1">IFERROR(INDIRECT(ADDRESS(ROW()-1,_xlfn.SHEET()-3+11,4,1,"Entered Daily Stats")),"")</f>
        <v>1</v>
      </c>
      <c r="J190" s="11"/>
      <c r="K190" s="107" cm="1">
        <f t="array" aca="1" ref="K190" ca="1">IFERROR(INDIRECT(ADDRESS(ROW()-1,_xlfn.SHEET()-3+18,4,1,"Entered Daily Stats")),"")</f>
        <v>44</v>
      </c>
      <c r="L190" s="12">
        <f t="shared" ca="1" si="29"/>
        <v>55.5</v>
      </c>
      <c r="M190" s="11"/>
      <c r="N190" s="110" cm="1">
        <f t="array" aca="1" ref="N190" ca="1">IFERROR(INDIRECT(ADDRESS(ROW()-1,_xlfn.SHEET()-3+25,4,1,"Entered Daily Stats")),"")</f>
        <v>0.10208333333333335</v>
      </c>
      <c r="O190" s="13">
        <f t="shared" ca="1" si="27"/>
        <v>0.15</v>
      </c>
      <c r="P190" s="11"/>
      <c r="Q190" s="51">
        <f t="shared" ca="1" si="28"/>
        <v>0.73667417417417425</v>
      </c>
      <c r="R190" s="11"/>
      <c r="S190" s="39" cm="1">
        <f t="array" aca="1" ref="S190" ca="1">INDIRECT(ADDRESS(ROW()-1,_xlfn.SHEET()-3+39,4,1,"Entered Daily Stats"))</f>
        <v>0</v>
      </c>
      <c r="T190" s="11"/>
      <c r="U190" s="8"/>
      <c r="V190" s="8"/>
      <c r="W190" s="22"/>
      <c r="X190" s="79"/>
    </row>
    <row r="191" spans="1:24" ht="18" x14ac:dyDescent="0.3">
      <c r="A191" s="65"/>
      <c r="B191" s="8"/>
      <c r="C191" s="14" cm="1">
        <f t="array" aca="1" ref="C191" ca="1">INDIRECT(ADDRESS(ROW()-1,_xlfn.SHEET()-3+32,4,1,"Entered Daily Stats"))</f>
        <v>1</v>
      </c>
      <c r="D191" s="11"/>
      <c r="E191" s="10" t="str">
        <f>'Entered Daily Stats'!A190</f>
        <v>Enrollment Counclor 13</v>
      </c>
      <c r="F191" s="11"/>
      <c r="G191" s="13" cm="1">
        <f t="array" aca="1" ref="G191" ca="1">IFERROR(INDIRECT(ADDRESS(ROW()-1,_xlfn.SHEET()-3+4,4,1,"Entered Daily Stats")),"")</f>
        <v>0.25138888888888888</v>
      </c>
      <c r="H191" s="16"/>
      <c r="I191" s="12" cm="1">
        <f t="array" aca="1" ref="I191" ca="1">IFERROR(INDIRECT(ADDRESS(ROW()-1,_xlfn.SHEET()-3+11,4,1,"Entered Daily Stats")),"")</f>
        <v>3</v>
      </c>
      <c r="J191" s="11"/>
      <c r="K191" s="107" cm="1">
        <f t="array" aca="1" ref="K191" ca="1">IFERROR(INDIRECT(ADDRESS(ROW()-1,_xlfn.SHEET()-3+18,4,1,"Entered Daily Stats")),"")</f>
        <v>24</v>
      </c>
      <c r="L191" s="12">
        <f t="shared" ca="1" si="29"/>
        <v>59.5</v>
      </c>
      <c r="M191" s="11"/>
      <c r="N191" s="110" cm="1">
        <f t="array" aca="1" ref="N191" ca="1">IFERROR(INDIRECT(ADDRESS(ROW()-1,_xlfn.SHEET()-3+25,4,1,"Entered Daily Stats")),"")</f>
        <v>8.5416666666666655E-2</v>
      </c>
      <c r="O191" s="13">
        <f t="shared" ca="1" si="27"/>
        <v>0.20833333333333334</v>
      </c>
      <c r="P191" s="11"/>
      <c r="Q191" s="51">
        <f t="shared" ca="1" si="28"/>
        <v>0.40668067226890753</v>
      </c>
      <c r="R191" s="47"/>
      <c r="S191" s="39" cm="1">
        <f t="array" aca="1" ref="S191" ca="1">INDIRECT(ADDRESS(ROW()-1,_xlfn.SHEET()-3+39,4,1,"Entered Daily Stats"))</f>
        <v>0</v>
      </c>
      <c r="T191" s="47"/>
      <c r="U191" s="69"/>
      <c r="V191" s="8"/>
      <c r="W191" s="56"/>
      <c r="X191" s="80"/>
    </row>
    <row r="192" spans="1:24" ht="18" x14ac:dyDescent="0.3">
      <c r="A192" s="65"/>
      <c r="B192" s="8"/>
      <c r="C192" s="14" cm="1">
        <f t="array" aca="1" ref="C192" ca="1">INDIRECT(ADDRESS(ROW()-1,_xlfn.SHEET()-3+32,4,1,"Entered Daily Stats"))</f>
        <v>0</v>
      </c>
      <c r="D192" s="11"/>
      <c r="E192" s="10" t="str">
        <f>'Entered Daily Stats'!A191</f>
        <v>Enrollment Counclor 14</v>
      </c>
      <c r="F192" s="23"/>
      <c r="G192" s="13" cm="1">
        <f t="array" aca="1" ref="G192" ca="1">IFERROR(INDIRECT(ADDRESS(ROW()-1,_xlfn.SHEET()-3+4,4,1,"Entered Daily Stats")),"")</f>
        <v>0</v>
      </c>
      <c r="H192" s="11"/>
      <c r="I192" s="12" cm="1">
        <f t="array" aca="1" ref="I192" ca="1">IFERROR(INDIRECT(ADDRESS(ROW()-1,_xlfn.SHEET()-3+11,4,1,"Entered Daily Stats")),"")</f>
        <v>0</v>
      </c>
      <c r="J192" s="11"/>
      <c r="K192" s="107" cm="1">
        <f t="array" aca="1" ref="K192" ca="1">IFERROR(INDIRECT(ADDRESS(ROW()-1,_xlfn.SHEET()-3+18,4,1,"Entered Daily Stats")),"")</f>
        <v>0</v>
      </c>
      <c r="L192" s="12">
        <f t="shared" ca="1" si="29"/>
        <v>0</v>
      </c>
      <c r="M192" s="11"/>
      <c r="N192" s="110" cm="1">
        <f t="array" aca="1" ref="N192" ca="1">IFERROR(INDIRECT(ADDRESS(ROW()-1,_xlfn.SHEET()-3+25,4,1,"Entered Daily Stats")),"")</f>
        <v>0</v>
      </c>
      <c r="O192" s="13">
        <f t="shared" ca="1" si="27"/>
        <v>0</v>
      </c>
      <c r="P192" s="11"/>
      <c r="Q192" s="51" t="str">
        <f t="shared" ca="1" si="28"/>
        <v/>
      </c>
      <c r="R192" s="11"/>
      <c r="S192" s="39" cm="1">
        <f t="array" aca="1" ref="S192" ca="1">INDIRECT(ADDRESS(ROW()-1,_xlfn.SHEET()-3+39,4,1,"Entered Daily Stats"))</f>
        <v>0</v>
      </c>
      <c r="T192" s="11"/>
      <c r="U192" s="11"/>
      <c r="V192" s="47"/>
      <c r="W192" s="56"/>
      <c r="X192" s="81"/>
    </row>
    <row r="193" spans="1:24" ht="18" x14ac:dyDescent="0.3">
      <c r="A193" s="65"/>
      <c r="B193" s="8"/>
      <c r="C193" s="14" cm="1">
        <f t="array" aca="1" ref="C193" ca="1">INDIRECT(ADDRESS(ROW()-1,_xlfn.SHEET()-3+32,4,1,"Entered Daily Stats"))</f>
        <v>0</v>
      </c>
      <c r="D193" s="11"/>
      <c r="E193" s="10">
        <f>'Entered Daily Stats'!A192</f>
        <v>0</v>
      </c>
      <c r="F193" s="11"/>
      <c r="G193" s="13" cm="1">
        <f t="array" aca="1" ref="G193" ca="1">IFERROR(INDIRECT(ADDRESS(ROW()-1,_xlfn.SHEET()-3+4,4,1,"Entered Daily Stats")),"")</f>
        <v>0</v>
      </c>
      <c r="H193" s="16"/>
      <c r="I193" s="12" cm="1">
        <f t="array" aca="1" ref="I193" ca="1">IFERROR(INDIRECT(ADDRESS(ROW()-1,_xlfn.SHEET()-3+11,4,1,"Entered Daily Stats")),"")</f>
        <v>0</v>
      </c>
      <c r="J193" s="11"/>
      <c r="K193" s="107" cm="1">
        <f t="array" aca="1" ref="K193" ca="1">IFERROR(INDIRECT(ADDRESS(ROW()-1,_xlfn.SHEET()-3+18,4,1,"Entered Daily Stats")),"")</f>
        <v>0</v>
      </c>
      <c r="L193" s="12">
        <f t="shared" ca="1" si="29"/>
        <v>0</v>
      </c>
      <c r="M193" s="11"/>
      <c r="N193" s="110" cm="1">
        <f t="array" aca="1" ref="N193" ca="1">IFERROR(INDIRECT(ADDRESS(ROW()-1,_xlfn.SHEET()-3+25,4,1,"Entered Daily Stats")),"")</f>
        <v>0</v>
      </c>
      <c r="O193" s="13">
        <f t="shared" ca="1" si="27"/>
        <v>0</v>
      </c>
      <c r="P193" s="11"/>
      <c r="Q193" s="51" t="str">
        <f t="shared" ca="1" si="28"/>
        <v/>
      </c>
      <c r="R193" s="11"/>
      <c r="S193" s="39" cm="1">
        <f t="array" aca="1" ref="S193" ca="1">INDIRECT(ADDRESS(ROW()-1,_xlfn.SHEET()-3+39,4,1,"Entered Daily Stats"))</f>
        <v>0</v>
      </c>
      <c r="T193" s="11"/>
      <c r="U193" s="8"/>
      <c r="V193" s="8"/>
      <c r="W193" s="8"/>
      <c r="X193" s="64"/>
    </row>
    <row r="194" spans="1:24" ht="18" x14ac:dyDescent="0.3">
      <c r="A194" s="65"/>
      <c r="B194" s="8"/>
      <c r="C194" s="14" cm="1">
        <f t="array" aca="1" ref="C194" ca="1">INDIRECT(ADDRESS(ROW()-1,_xlfn.SHEET()-3+32,4,1,"Entered Daily Stats"))</f>
        <v>0</v>
      </c>
      <c r="D194" s="11"/>
      <c r="E194" s="10">
        <f>'Entered Daily Stats'!A193</f>
        <v>0</v>
      </c>
      <c r="F194" s="11"/>
      <c r="G194" s="13" cm="1">
        <f t="array" aca="1" ref="G194" ca="1">IFERROR(INDIRECT(ADDRESS(ROW()-1,_xlfn.SHEET()-3+4,4,1,"Entered Daily Stats")),"")</f>
        <v>0</v>
      </c>
      <c r="H194" s="16"/>
      <c r="I194" s="12" cm="1">
        <f t="array" aca="1" ref="I194" ca="1">IFERROR(INDIRECT(ADDRESS(ROW()-1,_xlfn.SHEET()-3+11,4,1,"Entered Daily Stats")),"")</f>
        <v>0</v>
      </c>
      <c r="J194" s="11"/>
      <c r="K194" s="107" cm="1">
        <f t="array" aca="1" ref="K194" ca="1">IFERROR(INDIRECT(ADDRESS(ROW()-1,_xlfn.SHEET()-3+18,4,1,"Entered Daily Stats")),"")</f>
        <v>0</v>
      </c>
      <c r="L194" s="12">
        <f t="shared" ca="1" si="29"/>
        <v>0</v>
      </c>
      <c r="M194" s="11"/>
      <c r="N194" s="110" cm="1">
        <f t="array" aca="1" ref="N194" ca="1">IFERROR(INDIRECT(ADDRESS(ROW()-1,_xlfn.SHEET()-3+25,4,1,"Entered Daily Stats")),"")</f>
        <v>0</v>
      </c>
      <c r="O194" s="13">
        <f t="shared" ca="1" si="27"/>
        <v>0</v>
      </c>
      <c r="P194" s="11"/>
      <c r="Q194" s="51" t="str">
        <f t="shared" ca="1" si="28"/>
        <v/>
      </c>
      <c r="R194" s="11"/>
      <c r="S194" s="39" cm="1">
        <f t="array" aca="1" ref="S194" ca="1">INDIRECT(ADDRESS(ROW()-1,_xlfn.SHEET()-3+39,4,1,"Entered Daily Stats"))</f>
        <v>0</v>
      </c>
      <c r="T194" s="11"/>
      <c r="U194" s="71"/>
      <c r="V194" s="71"/>
      <c r="W194" s="71"/>
      <c r="X194" s="70"/>
    </row>
    <row r="195" spans="1:24" ht="21" x14ac:dyDescent="0.3">
      <c r="A195" s="65"/>
      <c r="B195" s="8"/>
      <c r="C195" s="14" cm="1">
        <f t="array" aca="1" ref="C195" ca="1">INDIRECT(ADDRESS(ROW()-1,_xlfn.SHEET()-3+32,4,1,"Entered Daily Stats"))</f>
        <v>0</v>
      </c>
      <c r="D195" s="11"/>
      <c r="E195" s="10">
        <f>'Entered Daily Stats'!A194</f>
        <v>0</v>
      </c>
      <c r="F195" s="11"/>
      <c r="G195" s="13" cm="1">
        <f t="array" aca="1" ref="G195" ca="1">IFERROR(INDIRECT(ADDRESS(ROW()-1,_xlfn.SHEET()-3+4,4,1,"Entered Daily Stats")),"")</f>
        <v>0</v>
      </c>
      <c r="H195" s="16"/>
      <c r="I195" s="12" cm="1">
        <f t="array" aca="1" ref="I195" ca="1">IFERROR(INDIRECT(ADDRESS(ROW()-1,_xlfn.SHEET()-3+11,4,1,"Entered Daily Stats")),"")</f>
        <v>0</v>
      </c>
      <c r="J195" s="11"/>
      <c r="K195" s="107" cm="1">
        <f t="array" aca="1" ref="K195" ca="1">IFERROR(INDIRECT(ADDRESS(ROW()-1,_xlfn.SHEET()-3+18,4,1,"Entered Daily Stats")),"")</f>
        <v>0</v>
      </c>
      <c r="L195" s="12">
        <f t="shared" ca="1" si="29"/>
        <v>0</v>
      </c>
      <c r="M195" s="11"/>
      <c r="N195" s="110" cm="1">
        <f t="array" aca="1" ref="N195" ca="1">IFERROR(INDIRECT(ADDRESS(ROW()-1,_xlfn.SHEET()-3+25,4,1,"Entered Daily Stats")),"")</f>
        <v>0</v>
      </c>
      <c r="O195" s="13">
        <f t="shared" ca="1" si="27"/>
        <v>0</v>
      </c>
      <c r="P195" s="11"/>
      <c r="Q195" s="51" t="str">
        <f t="shared" ca="1" si="28"/>
        <v/>
      </c>
      <c r="R195" s="11"/>
      <c r="S195" s="39" cm="1">
        <f t="array" aca="1" ref="S195" ca="1">INDIRECT(ADDRESS(ROW()-1,_xlfn.SHEET()-3+39,4,1,"Entered Daily Stats"))</f>
        <v>0</v>
      </c>
      <c r="T195" s="11"/>
      <c r="U195" s="8"/>
      <c r="V195" s="8"/>
      <c r="W195" s="22"/>
      <c r="X195" s="79"/>
    </row>
    <row r="196" spans="1:24" ht="18" x14ac:dyDescent="0.3">
      <c r="A196" s="65"/>
      <c r="B196" s="8"/>
      <c r="C196" s="14" cm="1">
        <f t="array" aca="1" ref="C196" ca="1">INDIRECT(ADDRESS(ROW()-1,_xlfn.SHEET()-3+32,4,1,"Entered Daily Stats"))</f>
        <v>0</v>
      </c>
      <c r="D196" s="11"/>
      <c r="E196" s="10">
        <f>'Entered Daily Stats'!A195</f>
        <v>0</v>
      </c>
      <c r="F196" s="11"/>
      <c r="G196" s="13" cm="1">
        <f t="array" aca="1" ref="G196" ca="1">IFERROR(INDIRECT(ADDRESS(ROW()-1,_xlfn.SHEET()-3+4,4,1,"Entered Daily Stats")),"")</f>
        <v>0</v>
      </c>
      <c r="H196" s="16"/>
      <c r="I196" s="12" cm="1">
        <f t="array" aca="1" ref="I196" ca="1">IFERROR(INDIRECT(ADDRESS(ROW()-1,_xlfn.SHEET()-3+11,4,1,"Entered Daily Stats")),"")</f>
        <v>0</v>
      </c>
      <c r="J196" s="11"/>
      <c r="K196" s="107" cm="1">
        <f t="array" aca="1" ref="K196" ca="1">IFERROR(INDIRECT(ADDRESS(ROW()-1,_xlfn.SHEET()-3+18,4,1,"Entered Daily Stats")),"")</f>
        <v>0</v>
      </c>
      <c r="L196" s="12">
        <f t="shared" ca="1" si="29"/>
        <v>0</v>
      </c>
      <c r="M196" s="11"/>
      <c r="N196" s="110" cm="1">
        <f t="array" aca="1" ref="N196" ca="1">IFERROR(INDIRECT(ADDRESS(ROW()-1,_xlfn.SHEET()-3+25,4,1,"Entered Daily Stats")),"")</f>
        <v>0</v>
      </c>
      <c r="O196" s="13">
        <f t="shared" ca="1" si="27"/>
        <v>0</v>
      </c>
      <c r="P196" s="11"/>
      <c r="Q196" s="51" t="str">
        <f t="shared" ca="1" si="28"/>
        <v/>
      </c>
      <c r="R196" s="47"/>
      <c r="S196" s="39" cm="1">
        <f t="array" aca="1" ref="S196" ca="1">INDIRECT(ADDRESS(ROW()-1,_xlfn.SHEET()-3+39,4,1,"Entered Daily Stats"))</f>
        <v>0</v>
      </c>
      <c r="T196" s="47"/>
      <c r="U196" s="69"/>
      <c r="V196" s="8"/>
      <c r="W196" s="56"/>
      <c r="X196" s="80"/>
    </row>
    <row r="197" spans="1:24" ht="18" x14ac:dyDescent="0.3">
      <c r="A197" s="65"/>
      <c r="B197" s="8"/>
      <c r="C197" s="14" cm="1">
        <f t="array" aca="1" ref="C197" ca="1">INDIRECT(ADDRESS(ROW()-1,_xlfn.SHEET()-3+32,4,1,"Entered Daily Stats"))</f>
        <v>0</v>
      </c>
      <c r="D197" s="11"/>
      <c r="E197" s="10">
        <f>'Entered Daily Stats'!A196</f>
        <v>0</v>
      </c>
      <c r="F197" s="23"/>
      <c r="G197" s="13" cm="1">
        <f t="array" aca="1" ref="G197" ca="1">IFERROR(INDIRECT(ADDRESS(ROW()-1,_xlfn.SHEET()-3+4,4,1,"Entered Daily Stats")),"")</f>
        <v>0</v>
      </c>
      <c r="H197" s="11"/>
      <c r="I197" s="12" cm="1">
        <f t="array" aca="1" ref="I197" ca="1">IFERROR(INDIRECT(ADDRESS(ROW()-1,_xlfn.SHEET()-3+11,4,1,"Entered Daily Stats")),"")</f>
        <v>0</v>
      </c>
      <c r="J197" s="11"/>
      <c r="K197" s="107" cm="1">
        <f t="array" aca="1" ref="K197" ca="1">IFERROR(INDIRECT(ADDRESS(ROW()-1,_xlfn.SHEET()-3+18,4,1,"Entered Daily Stats")),"")</f>
        <v>0</v>
      </c>
      <c r="L197" s="12">
        <f t="shared" ca="1" si="29"/>
        <v>0</v>
      </c>
      <c r="M197" s="11"/>
      <c r="N197" s="110" cm="1">
        <f t="array" aca="1" ref="N197" ca="1">IFERROR(INDIRECT(ADDRESS(ROW()-1,_xlfn.SHEET()-3+25,4,1,"Entered Daily Stats")),"")</f>
        <v>0</v>
      </c>
      <c r="O197" s="13">
        <f t="shared" ca="1" si="27"/>
        <v>0</v>
      </c>
      <c r="P197" s="11"/>
      <c r="Q197" s="51" t="str">
        <f t="shared" ca="1" si="28"/>
        <v/>
      </c>
      <c r="R197" s="11"/>
      <c r="S197" s="39" cm="1">
        <f t="array" aca="1" ref="S197" ca="1">INDIRECT(ADDRESS(ROW()-1,_xlfn.SHEET()-3+39,4,1,"Entered Daily Stats"))</f>
        <v>0</v>
      </c>
      <c r="T197" s="11"/>
      <c r="U197" s="11"/>
      <c r="V197" s="47"/>
      <c r="W197" s="56"/>
      <c r="X197" s="81"/>
    </row>
    <row r="198" spans="1:24" ht="18" x14ac:dyDescent="0.3">
      <c r="A198" s="65"/>
      <c r="B198" s="8"/>
      <c r="C198" s="14" cm="1">
        <f t="array" aca="1" ref="C198" ca="1">INDIRECT(ADDRESS(ROW()-1,_xlfn.SHEET()-3+32,4,1,"Entered Daily Stats"))</f>
        <v>0</v>
      </c>
      <c r="D198" s="11"/>
      <c r="E198" s="10">
        <f>'Entered Daily Stats'!A197</f>
        <v>0</v>
      </c>
      <c r="F198" s="11"/>
      <c r="G198" s="13" cm="1">
        <f t="array" aca="1" ref="G198" ca="1">IFERROR(INDIRECT(ADDRESS(ROW()-1,_xlfn.SHEET()-3+4,4,1,"Entered Daily Stats")),"")</f>
        <v>0</v>
      </c>
      <c r="H198" s="16"/>
      <c r="I198" s="12" cm="1">
        <f t="array" aca="1" ref="I198" ca="1">IFERROR(INDIRECT(ADDRESS(ROW()-1,_xlfn.SHEET()-3+11,4,1,"Entered Daily Stats")),"")</f>
        <v>0</v>
      </c>
      <c r="J198" s="11"/>
      <c r="K198" s="107" cm="1">
        <f t="array" aca="1" ref="K198" ca="1">IFERROR(INDIRECT(ADDRESS(ROW()-1,_xlfn.SHEET()-3+18,4,1,"Entered Daily Stats")),"")</f>
        <v>0</v>
      </c>
      <c r="L198" s="12">
        <f t="shared" ca="1" si="29"/>
        <v>0</v>
      </c>
      <c r="M198" s="11"/>
      <c r="N198" s="110" cm="1">
        <f t="array" aca="1" ref="N198" ca="1">IFERROR(INDIRECT(ADDRESS(ROW()-1,_xlfn.SHEET()-3+25,4,1,"Entered Daily Stats")),"")</f>
        <v>0</v>
      </c>
      <c r="O198" s="13">
        <f t="shared" ca="1" si="27"/>
        <v>0</v>
      </c>
      <c r="P198" s="11"/>
      <c r="Q198" s="51" t="str">
        <f t="shared" ca="1" si="28"/>
        <v/>
      </c>
      <c r="R198" s="11"/>
      <c r="S198" s="39" cm="1">
        <f t="array" aca="1" ref="S198" ca="1">INDIRECT(ADDRESS(ROW()-1,_xlfn.SHEET()-3+39,4,1,"Entered Daily Stats"))</f>
        <v>0</v>
      </c>
      <c r="T198" s="11"/>
      <c r="U198" s="8"/>
      <c r="V198" s="8"/>
      <c r="W198" s="8"/>
      <c r="X198" s="64"/>
    </row>
    <row r="199" spans="1:24" ht="18" x14ac:dyDescent="0.3">
      <c r="A199" s="65"/>
      <c r="B199" s="8"/>
      <c r="C199" s="11"/>
      <c r="D199" s="11"/>
      <c r="E199" s="11"/>
      <c r="F199" s="11"/>
      <c r="G199" s="11"/>
      <c r="H199" s="11"/>
      <c r="I199" s="11"/>
      <c r="J199" s="11"/>
      <c r="K199" s="108"/>
      <c r="L199" s="11"/>
      <c r="M199" s="11"/>
      <c r="N199" s="108"/>
      <c r="O199" s="11"/>
      <c r="P199" s="11"/>
      <c r="Q199" s="11"/>
      <c r="R199" s="11"/>
      <c r="S199" s="11"/>
      <c r="T199" s="8"/>
      <c r="U199" s="8"/>
      <c r="V199" s="8"/>
      <c r="W199" s="8"/>
      <c r="X199" s="64"/>
    </row>
    <row r="200" spans="1:24" ht="21" x14ac:dyDescent="0.3">
      <c r="A200" s="65"/>
      <c r="B200" s="8"/>
      <c r="C200" s="106">
        <f ca="1">IFERROR(AVERAGEIF(C179:C198,"&gt;0"),0)</f>
        <v>1</v>
      </c>
      <c r="D200" s="11"/>
      <c r="E200" s="123" t="s">
        <v>34</v>
      </c>
      <c r="F200" s="44"/>
      <c r="G200" s="13">
        <f ca="1">IFERROR(AVERAGEIF(G179:G198,"&gt;0"),"")</f>
        <v>0.19696969696969699</v>
      </c>
      <c r="H200" s="82"/>
      <c r="I200" s="30">
        <f ca="1">IFERROR(AVERAGEIF(I179:I198,"&gt;0"),"")</f>
        <v>3.3</v>
      </c>
      <c r="J200" s="11"/>
      <c r="K200" s="109">
        <f ca="1">IFERROR(AVERAGEIF(K179:K198,"&gt;0"),0)</f>
        <v>32.363636363636367</v>
      </c>
      <c r="L200" s="12">
        <f ca="1">IFERROR(AVERAGEIF(L179:L198,"&gt;0"),"")</f>
        <v>57.530303030303031</v>
      </c>
      <c r="M200" s="11"/>
      <c r="N200" s="111">
        <f ca="1">IFERROR(AVERAGEIF(N179:N198,"&gt;0"),0)</f>
        <v>8.6742424242424246E-2</v>
      </c>
      <c r="O200" s="13">
        <f ca="1">IFERROR(AVERAGEIF(O179:O198,"&gt;0"),"")</f>
        <v>0.17575757575757572</v>
      </c>
      <c r="P200" s="11"/>
      <c r="Q200" s="45">
        <f ca="1">IFERROR(AVERAGEIF(Q179:Q198,"&gt;0"),"")</f>
        <v>0.59435370064382598</v>
      </c>
      <c r="R200" s="17"/>
      <c r="S200" s="46">
        <f ca="1">IFERROR(AVERAGEIF(S179:S198,"&gt;0"),0)</f>
        <v>0</v>
      </c>
      <c r="T200" s="83"/>
      <c r="U200" s="8"/>
      <c r="V200" s="8"/>
      <c r="W200" s="8"/>
      <c r="X200" s="64"/>
    </row>
    <row r="201" spans="1:24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8"/>
    </row>
    <row r="204" spans="1:24" ht="14.4" customHeight="1" x14ac:dyDescent="0.3">
      <c r="A204" s="160" t="str">
        <f>'Entered Daily Stats'!A204</f>
        <v>Team Lead 8</v>
      </c>
      <c r="B204" s="161"/>
      <c r="C204" s="161"/>
      <c r="D204" s="161"/>
      <c r="E204" s="161"/>
      <c r="F204" s="53"/>
      <c r="G204" s="158">
        <v>44130</v>
      </c>
      <c r="H204" s="158"/>
      <c r="I204" s="158"/>
      <c r="J204" s="158"/>
      <c r="K204" s="158"/>
      <c r="L204" s="158"/>
      <c r="M204" s="158"/>
      <c r="N204" s="158"/>
      <c r="O204" s="158"/>
      <c r="P204" s="53"/>
      <c r="Q204" s="53"/>
      <c r="R204" s="53"/>
      <c r="S204" s="53"/>
      <c r="T204" s="53"/>
      <c r="U204" s="53"/>
      <c r="V204" s="53"/>
      <c r="W204" s="53"/>
      <c r="X204" s="63"/>
    </row>
    <row r="205" spans="1:24" ht="14.4" customHeight="1" x14ac:dyDescent="0.3">
      <c r="A205" s="162"/>
      <c r="B205" s="163"/>
      <c r="C205" s="163"/>
      <c r="D205" s="163"/>
      <c r="E205" s="163"/>
      <c r="F205" s="8"/>
      <c r="G205" s="159"/>
      <c r="H205" s="159"/>
      <c r="I205" s="159"/>
      <c r="J205" s="159"/>
      <c r="K205" s="159"/>
      <c r="L205" s="159"/>
      <c r="M205" s="159"/>
      <c r="N205" s="159"/>
      <c r="O205" s="159"/>
      <c r="P205" s="8"/>
      <c r="Q205" s="8"/>
      <c r="R205" s="8"/>
      <c r="S205" s="8"/>
      <c r="T205" s="8"/>
      <c r="U205" s="8"/>
      <c r="V205" s="8"/>
      <c r="W205" s="8"/>
      <c r="X205" s="64"/>
    </row>
    <row r="206" spans="1:24" ht="21" customHeight="1" x14ac:dyDescent="0.3">
      <c r="A206" s="164"/>
      <c r="B206" s="165"/>
      <c r="C206" s="165"/>
      <c r="D206" s="165"/>
      <c r="E206" s="165"/>
      <c r="F206" s="8"/>
      <c r="G206" s="124" t="s">
        <v>18</v>
      </c>
      <c r="H206" s="123"/>
      <c r="I206" s="124" t="s">
        <v>19</v>
      </c>
      <c r="J206" s="8"/>
      <c r="K206" s="140" t="s">
        <v>20</v>
      </c>
      <c r="L206" s="140"/>
      <c r="M206" s="8"/>
      <c r="N206" s="126" t="s">
        <v>21</v>
      </c>
      <c r="O206" s="126"/>
      <c r="P206" s="8"/>
      <c r="Q206" s="8"/>
      <c r="R206" s="8"/>
      <c r="S206" s="8"/>
      <c r="T206" s="8"/>
      <c r="U206" s="8"/>
      <c r="V206" s="8"/>
      <c r="W206" s="8"/>
      <c r="X206" s="64"/>
    </row>
    <row r="207" spans="1:24" ht="61.95" customHeight="1" x14ac:dyDescent="0.3">
      <c r="A207" s="65"/>
      <c r="B207" s="8"/>
      <c r="C207" s="67" t="s">
        <v>37</v>
      </c>
      <c r="D207" s="8"/>
      <c r="E207" s="67" t="s">
        <v>24</v>
      </c>
      <c r="F207" s="68"/>
      <c r="G207" s="56"/>
      <c r="H207" s="56"/>
      <c r="I207" s="56"/>
      <c r="J207" s="8"/>
      <c r="K207" s="56"/>
      <c r="L207" s="69" t="s">
        <v>38</v>
      </c>
      <c r="M207" s="69"/>
      <c r="N207" s="56"/>
      <c r="O207" s="69" t="s">
        <v>39</v>
      </c>
      <c r="P207" s="8"/>
      <c r="Q207" s="9" t="s">
        <v>40</v>
      </c>
      <c r="R207" s="8"/>
      <c r="S207" s="66" t="s">
        <v>41</v>
      </c>
      <c r="T207" s="8"/>
      <c r="U207" s="138" t="s">
        <v>30</v>
      </c>
      <c r="V207" s="138"/>
      <c r="W207" s="138"/>
      <c r="X207" s="70"/>
    </row>
    <row r="208" spans="1:24" ht="18" x14ac:dyDescent="0.3">
      <c r="A208" s="65"/>
      <c r="B208" s="8"/>
      <c r="C208" s="14" cm="1">
        <f t="array" aca="1" ref="C208" ca="1">INDIRECT(ADDRESS(ROW()-1,_xlfn.SHEET()-3+32,4,1,"Entered Daily Stats"))</f>
        <v>1</v>
      </c>
      <c r="D208" s="11"/>
      <c r="E208" s="10" t="str">
        <f>'Entered Daily Stats'!A207</f>
        <v>Enrollment Counclor 1</v>
      </c>
      <c r="F208" s="11"/>
      <c r="G208" s="13" cm="1">
        <f t="array" aca="1" ref="G208" ca="1">IFERROR(INDIRECT(ADDRESS(ROW()-1,_xlfn.SHEET()-3+4,4,1,"Entered Daily Stats")),"")</f>
        <v>0.24166666666666667</v>
      </c>
      <c r="H208" s="11"/>
      <c r="I208" s="12" cm="1">
        <f t="array" aca="1" ref="I208" ca="1">IFERROR(INDIRECT(ADDRESS(ROW()-1,_xlfn.SHEET()-3+11,4,1,"Entered Daily Stats")),"")</f>
        <v>2</v>
      </c>
      <c r="J208" s="11"/>
      <c r="K208" s="107" cm="1">
        <f t="array" aca="1" ref="K208" ca="1">IFERROR(INDIRECT(ADDRESS(ROW()-1,_xlfn.SHEET()-3+18,4,1,"Entered Daily Stats")),"")</f>
        <v>52</v>
      </c>
      <c r="L208" s="12">
        <f ca="1">IFERROR(IF(K208=N208,0,MIN(MAX((-10*N208*24)+80,30),65))*C208,0)</f>
        <v>59.5</v>
      </c>
      <c r="M208" s="11"/>
      <c r="N208" s="110" cm="1">
        <f t="array" aca="1" ref="N208" ca="1">IFERROR(INDIRECT(ADDRESS(ROW()-1,_xlfn.SHEET()-3+25,4,1,"Entered Daily Stats")),"")</f>
        <v>8.5416666666666655E-2</v>
      </c>
      <c r="O208" s="13">
        <f ca="1">IFERROR(IF(N208=K208,0,MIN(MAX(8-(K208/10),1.5),5)/24)*C208,0)</f>
        <v>0.11666666666666665</v>
      </c>
      <c r="P208" s="11"/>
      <c r="Q208" s="51">
        <f ca="1">IF(OR(L208=O208,K208=N208),"",((N208/O208)+(K208/L208))/2)</f>
        <v>0.80304621848739499</v>
      </c>
      <c r="R208" s="11"/>
      <c r="S208" s="39" cm="1">
        <f t="array" aca="1" ref="S208" ca="1">INDIRECT(ADDRESS(ROW()-1,_xlfn.SHEET()-3+39,4,1,"Entered Daily Stats"))</f>
        <v>0</v>
      </c>
      <c r="T208" s="11"/>
      <c r="U208" s="15"/>
      <c r="V208" s="11" t="s">
        <v>31</v>
      </c>
      <c r="W208" s="14">
        <v>1.3</v>
      </c>
      <c r="X208" s="70"/>
    </row>
    <row r="209" spans="1:24" ht="18" x14ac:dyDescent="0.3">
      <c r="A209" s="65"/>
      <c r="B209" s="8"/>
      <c r="C209" s="14" cm="1">
        <f t="array" aca="1" ref="C209" ca="1">INDIRECT(ADDRESS(ROW()-1,_xlfn.SHEET()-3+32,4,1,"Entered Daily Stats"))</f>
        <v>1</v>
      </c>
      <c r="D209" s="11"/>
      <c r="E209" s="10" t="str">
        <f>'Entered Daily Stats'!A208</f>
        <v>Enrollment Counclor 2</v>
      </c>
      <c r="F209" s="11"/>
      <c r="G209" s="13" cm="1">
        <f t="array" aca="1" ref="G209" ca="1">IFERROR(INDIRECT(ADDRESS(ROW()-1,_xlfn.SHEET()-3+4,4,1,"Entered Daily Stats")),"")</f>
        <v>0.23472222222222219</v>
      </c>
      <c r="H209" s="16"/>
      <c r="I209" s="12" cm="1">
        <f t="array" aca="1" ref="I209" ca="1">IFERROR(INDIRECT(ADDRESS(ROW()-1,_xlfn.SHEET()-3+11,4,1,"Entered Daily Stats")),"")</f>
        <v>7</v>
      </c>
      <c r="J209" s="11"/>
      <c r="K209" s="107" cm="1">
        <f t="array" aca="1" ref="K209" ca="1">IFERROR(INDIRECT(ADDRESS(ROW()-1,_xlfn.SHEET()-3+18,4,1,"Entered Daily Stats")),"")</f>
        <v>55</v>
      </c>
      <c r="L209" s="12">
        <f t="shared" ref="L209" ca="1" si="30">IFERROR(IF(K209=N209,0,MIN(MAX((-10*N209*24)+80,30),65))*C209,0)</f>
        <v>54.166666666666671</v>
      </c>
      <c r="M209" s="11"/>
      <c r="N209" s="110" cm="1">
        <f t="array" aca="1" ref="N209" ca="1">IFERROR(INDIRECT(ADDRESS(ROW()-1,_xlfn.SHEET()-3+25,4,1,"Entered Daily Stats")),"")</f>
        <v>0.1076388888888889</v>
      </c>
      <c r="O209" s="13">
        <f t="shared" ref="O209:O227" ca="1" si="31">IFERROR(IF(N209=K209,0,MIN(MAX(8-(K209/10),1.5),5)/24)*C209,0)</f>
        <v>0.10416666666666667</v>
      </c>
      <c r="P209" s="11"/>
      <c r="Q209" s="51">
        <f t="shared" ref="Q209:Q227" ca="1" si="32">IF(OR(L209=O209,K209=N209),"",((N209/O209)+(K209/L209))/2)</f>
        <v>1.0243589743589743</v>
      </c>
      <c r="R209" s="11"/>
      <c r="S209" s="39" cm="1">
        <f t="array" aca="1" ref="S209" ca="1">INDIRECT(ADDRESS(ROW()-1,_xlfn.SHEET()-3+39,4,1,"Entered Daily Stats"))</f>
        <v>0</v>
      </c>
      <c r="T209" s="11"/>
      <c r="U209" s="100"/>
      <c r="V209" s="11" t="s">
        <v>32</v>
      </c>
      <c r="W209" s="45">
        <v>1</v>
      </c>
      <c r="X209" s="70"/>
    </row>
    <row r="210" spans="1:24" ht="18" x14ac:dyDescent="0.3">
      <c r="A210" s="65"/>
      <c r="B210" s="8"/>
      <c r="C210" s="14" cm="1">
        <f t="array" aca="1" ref="C210" ca="1">INDIRECT(ADDRESS(ROW()-1,_xlfn.SHEET()-3+32,4,1,"Entered Daily Stats"))</f>
        <v>0</v>
      </c>
      <c r="D210" s="11"/>
      <c r="E210" s="10" t="str">
        <f>'Entered Daily Stats'!A209</f>
        <v>Enrollment Counclor 3</v>
      </c>
      <c r="F210" s="11"/>
      <c r="G210" s="13" cm="1">
        <f t="array" aca="1" ref="G210" ca="1">IFERROR(INDIRECT(ADDRESS(ROW()-1,_xlfn.SHEET()-3+4,4,1,"Entered Daily Stats")),"")</f>
        <v>0</v>
      </c>
      <c r="H210" s="16"/>
      <c r="I210" s="12" cm="1">
        <f t="array" aca="1" ref="I210" ca="1">IFERROR(INDIRECT(ADDRESS(ROW()-1,_xlfn.SHEET()-3+11,4,1,"Entered Daily Stats")),"")</f>
        <v>0</v>
      </c>
      <c r="J210" s="11"/>
      <c r="K210" s="107" cm="1">
        <f t="array" aca="1" ref="K210" ca="1">IFERROR(INDIRECT(ADDRESS(ROW()-1,_xlfn.SHEET()-3+18,4,1,"Entered Daily Stats")),"")</f>
        <v>0</v>
      </c>
      <c r="L210" s="12">
        <f ca="1">IFERROR(IF(K210=N210,0,MIN(MAX((-10*N210*24)+80,30),65))*C210,0)</f>
        <v>0</v>
      </c>
      <c r="M210" s="11"/>
      <c r="N210" s="110" cm="1">
        <f t="array" aca="1" ref="N210" ca="1">IFERROR(INDIRECT(ADDRESS(ROW()-1,_xlfn.SHEET()-3+25,4,1,"Entered Daily Stats")),"")</f>
        <v>0</v>
      </c>
      <c r="O210" s="13">
        <f t="shared" ca="1" si="31"/>
        <v>0</v>
      </c>
      <c r="P210" s="11"/>
      <c r="Q210" s="51" t="str">
        <f t="shared" ca="1" si="32"/>
        <v/>
      </c>
      <c r="R210" s="11"/>
      <c r="S210" s="39" cm="1">
        <f t="array" aca="1" ref="S210" ca="1">INDIRECT(ADDRESS(ROW()-1,_xlfn.SHEET()-3+39,4,1,"Entered Daily Stats"))</f>
        <v>0</v>
      </c>
      <c r="T210" s="11"/>
      <c r="U210" s="18"/>
      <c r="V210" s="11" t="s">
        <v>33</v>
      </c>
      <c r="W210" s="45">
        <v>1</v>
      </c>
      <c r="X210" s="70"/>
    </row>
    <row r="211" spans="1:24" ht="18" x14ac:dyDescent="0.3">
      <c r="A211" s="65"/>
      <c r="B211" s="8"/>
      <c r="C211" s="14" cm="1">
        <f t="array" aca="1" ref="C211" ca="1">INDIRECT(ADDRESS(ROW()-1,_xlfn.SHEET()-3+32,4,1,"Entered Daily Stats"))</f>
        <v>0.9</v>
      </c>
      <c r="D211" s="11"/>
      <c r="E211" s="10" t="str">
        <f>'Entered Daily Stats'!A210</f>
        <v>Enrollment Counclor 4</v>
      </c>
      <c r="F211" s="11"/>
      <c r="G211" s="13" cm="1">
        <f t="array" aca="1" ref="G211" ca="1">IFERROR(INDIRECT(ADDRESS(ROW()-1,_xlfn.SHEET()-3+4,4,1,"Entered Daily Stats")),"")</f>
        <v>0.19305555555555554</v>
      </c>
      <c r="H211" s="16"/>
      <c r="I211" s="12" cm="1">
        <f t="array" aca="1" ref="I211" ca="1">IFERROR(INDIRECT(ADDRESS(ROW()-1,_xlfn.SHEET()-3+11,4,1,"Entered Daily Stats")),"")</f>
        <v>3</v>
      </c>
      <c r="J211" s="11"/>
      <c r="K211" s="107" cm="1">
        <f t="array" aca="1" ref="K211" ca="1">IFERROR(INDIRECT(ADDRESS(ROW()-1,_xlfn.SHEET()-3+18,4,1,"Entered Daily Stats")),"")</f>
        <v>12</v>
      </c>
      <c r="L211" s="12">
        <f t="shared" ref="L211:L227" ca="1" si="33">IFERROR(IF(K211=N211,0,MIN(MAX((-10*N211*24)+80,30),65))*C211,0)</f>
        <v>41.85</v>
      </c>
      <c r="M211" s="11"/>
      <c r="N211" s="110" cm="1">
        <f t="array" aca="1" ref="N211" ca="1">IFERROR(INDIRECT(ADDRESS(ROW()-1,_xlfn.SHEET()-3+25,4,1,"Entered Daily Stats")),"")</f>
        <v>0.13958333333333334</v>
      </c>
      <c r="O211" s="13">
        <f t="shared" ca="1" si="31"/>
        <v>0.1875</v>
      </c>
      <c r="P211" s="11"/>
      <c r="Q211" s="51">
        <f t="shared" ca="1" si="32"/>
        <v>0.5155913978494624</v>
      </c>
      <c r="R211" s="11"/>
      <c r="S211" s="39" cm="1">
        <f t="array" aca="1" ref="S211" ca="1">INDIRECT(ADDRESS(ROW()-1,_xlfn.SHEET()-3+39,4,1,"Entered Daily Stats"))</f>
        <v>1</v>
      </c>
      <c r="T211" s="11"/>
      <c r="U211" s="19"/>
      <c r="V211" s="11" t="s">
        <v>33</v>
      </c>
      <c r="W211" s="14">
        <v>0.7</v>
      </c>
      <c r="X211" s="70"/>
    </row>
    <row r="212" spans="1:24" ht="18" x14ac:dyDescent="0.3">
      <c r="A212" s="65"/>
      <c r="B212" s="8"/>
      <c r="C212" s="14" cm="1">
        <f t="array" aca="1" ref="C212" ca="1">INDIRECT(ADDRESS(ROW()-1,_xlfn.SHEET()-3+32,4,1,"Entered Daily Stats"))</f>
        <v>1</v>
      </c>
      <c r="D212" s="11"/>
      <c r="E212" s="10" t="str">
        <f>'Entered Daily Stats'!A211</f>
        <v>Enrollment Counclor 5</v>
      </c>
      <c r="F212" s="11"/>
      <c r="G212" s="13" cm="1">
        <f t="array" aca="1" ref="G212" ca="1">IFERROR(INDIRECT(ADDRESS(ROW()-1,_xlfn.SHEET()-3+4,4,1,"Entered Daily Stats")),"")</f>
        <v>0.2673611111111111</v>
      </c>
      <c r="H212" s="16"/>
      <c r="I212" s="12" cm="1">
        <f t="array" aca="1" ref="I212" ca="1">IFERROR(INDIRECT(ADDRESS(ROW()-1,_xlfn.SHEET()-3+11,4,1,"Entered Daily Stats")),"")</f>
        <v>16</v>
      </c>
      <c r="J212" s="11"/>
      <c r="K212" s="107" cm="1">
        <f t="array" aca="1" ref="K212" ca="1">IFERROR(INDIRECT(ADDRESS(ROW()-1,_xlfn.SHEET()-3+18,4,1,"Entered Daily Stats")),"")</f>
        <v>40</v>
      </c>
      <c r="L212" s="12">
        <f t="shared" ca="1" si="33"/>
        <v>63</v>
      </c>
      <c r="M212" s="11"/>
      <c r="N212" s="110" cm="1">
        <f t="array" aca="1" ref="N212" ca="1">IFERROR(INDIRECT(ADDRESS(ROW()-1,_xlfn.SHEET()-3+25,4,1,"Entered Daily Stats")),"")</f>
        <v>7.0833333333333331E-2</v>
      </c>
      <c r="O212" s="13">
        <f t="shared" ca="1" si="31"/>
        <v>0.16666666666666666</v>
      </c>
      <c r="P212" s="11"/>
      <c r="Q212" s="51">
        <f t="shared" ca="1" si="32"/>
        <v>0.52996031746031746</v>
      </c>
      <c r="R212" s="11"/>
      <c r="S212" s="39" cm="1">
        <f t="array" aca="1" ref="S212" ca="1">INDIRECT(ADDRESS(ROW()-1,_xlfn.SHEET()-3+39,4,1,"Entered Daily Stats"))</f>
        <v>0</v>
      </c>
      <c r="T212" s="11"/>
      <c r="U212" s="20"/>
      <c r="V212" s="11" t="s">
        <v>33</v>
      </c>
      <c r="W212" s="14">
        <v>0.5</v>
      </c>
      <c r="X212" s="70"/>
    </row>
    <row r="213" spans="1:24" ht="18" x14ac:dyDescent="0.3">
      <c r="A213" s="65"/>
      <c r="B213" s="8"/>
      <c r="C213" s="14" cm="1">
        <f t="array" aca="1" ref="C213" ca="1">INDIRECT(ADDRESS(ROW()-1,_xlfn.SHEET()-3+32,4,1,"Entered Daily Stats"))</f>
        <v>1</v>
      </c>
      <c r="D213" s="11"/>
      <c r="E213" s="10" t="str">
        <f>'Entered Daily Stats'!A212</f>
        <v>Enrollment Counclor 6</v>
      </c>
      <c r="F213" s="11"/>
      <c r="G213" s="13" cm="1">
        <f t="array" aca="1" ref="G213" ca="1">IFERROR(INDIRECT(ADDRESS(ROW()-1,_xlfn.SHEET()-3+4,4,1,"Entered Daily Stats")),"")</f>
        <v>0.26874999999999999</v>
      </c>
      <c r="H213" s="16"/>
      <c r="I213" s="12" cm="1">
        <f t="array" aca="1" ref="I213" ca="1">IFERROR(INDIRECT(ADDRESS(ROW()-1,_xlfn.SHEET()-3+11,4,1,"Entered Daily Stats")),"")</f>
        <v>7</v>
      </c>
      <c r="J213" s="11"/>
      <c r="K213" s="107" cm="1">
        <f t="array" aca="1" ref="K213" ca="1">IFERROR(INDIRECT(ADDRESS(ROW()-1,_xlfn.SHEET()-3+18,4,1,"Entered Daily Stats")),"")</f>
        <v>45</v>
      </c>
      <c r="L213" s="12">
        <f t="shared" ca="1" si="33"/>
        <v>35.833333333333329</v>
      </c>
      <c r="M213" s="11"/>
      <c r="N213" s="110" cm="1">
        <f t="array" aca="1" ref="N213" ca="1">IFERROR(INDIRECT(ADDRESS(ROW()-1,_xlfn.SHEET()-3+25,4,1,"Entered Daily Stats")),"")</f>
        <v>0.18402777777777779</v>
      </c>
      <c r="O213" s="13">
        <f t="shared" ca="1" si="31"/>
        <v>0.14583333333333334</v>
      </c>
      <c r="P213" s="11"/>
      <c r="Q213" s="51">
        <f t="shared" ca="1" si="32"/>
        <v>1.2588593576965672</v>
      </c>
      <c r="R213" s="11"/>
      <c r="S213" s="39" cm="1">
        <f t="array" aca="1" ref="S213" ca="1">INDIRECT(ADDRESS(ROW()-1,_xlfn.SHEET()-3+39,4,1,"Entered Daily Stats"))</f>
        <v>1</v>
      </c>
      <c r="T213" s="11"/>
      <c r="U213" s="21"/>
      <c r="V213" s="11" t="s">
        <v>33</v>
      </c>
      <c r="W213" s="14">
        <v>0.3</v>
      </c>
      <c r="X213" s="70"/>
    </row>
    <row r="214" spans="1:24" ht="18" x14ac:dyDescent="0.3">
      <c r="A214" s="65"/>
      <c r="B214" s="8"/>
      <c r="C214" s="14" cm="1">
        <f t="array" aca="1" ref="C214" ca="1">INDIRECT(ADDRESS(ROW()-1,_xlfn.SHEET()-3+32,4,1,"Entered Daily Stats"))</f>
        <v>1</v>
      </c>
      <c r="D214" s="11"/>
      <c r="E214" s="10" t="str">
        <f>'Entered Daily Stats'!A213</f>
        <v>Enrollment Counclor 7</v>
      </c>
      <c r="F214" s="11"/>
      <c r="G214" s="13" cm="1">
        <f t="array" aca="1" ref="G214" ca="1">IFERROR(INDIRECT(ADDRESS(ROW()-1,_xlfn.SHEET()-3+4,4,1,"Entered Daily Stats")),"")</f>
        <v>0.24722222222222223</v>
      </c>
      <c r="H214" s="16"/>
      <c r="I214" s="12" cm="1">
        <f t="array" aca="1" ref="I214" ca="1">IFERROR(INDIRECT(ADDRESS(ROW()-1,_xlfn.SHEET()-3+11,4,1,"Entered Daily Stats")),"")</f>
        <v>4</v>
      </c>
      <c r="J214" s="11"/>
      <c r="K214" s="107" cm="1">
        <f t="array" aca="1" ref="K214" ca="1">IFERROR(INDIRECT(ADDRESS(ROW()-1,_xlfn.SHEET()-3+18,4,1,"Entered Daily Stats")),"")</f>
        <v>38</v>
      </c>
      <c r="L214" s="12">
        <f t="shared" ca="1" si="33"/>
        <v>42.5</v>
      </c>
      <c r="M214" s="11"/>
      <c r="N214" s="110" cm="1">
        <f t="array" aca="1" ref="N214" ca="1">IFERROR(INDIRECT(ADDRESS(ROW()-1,_xlfn.SHEET()-3+25,4,1,"Entered Daily Stats")),"")</f>
        <v>0.15625</v>
      </c>
      <c r="O214" s="13">
        <f t="shared" ca="1" si="31"/>
        <v>0.17500000000000002</v>
      </c>
      <c r="P214" s="11"/>
      <c r="Q214" s="51">
        <f t="shared" ca="1" si="32"/>
        <v>0.89348739495798313</v>
      </c>
      <c r="R214" s="11"/>
      <c r="S214" s="39" cm="1">
        <f t="array" aca="1" ref="S214" ca="1">INDIRECT(ADDRESS(ROW()-1,_xlfn.SHEET()-3+39,4,1,"Entered Daily Stats"))</f>
        <v>1</v>
      </c>
      <c r="T214" s="11"/>
      <c r="U214" s="8"/>
      <c r="V214" s="8"/>
      <c r="W214" s="8"/>
      <c r="X214" s="70"/>
    </row>
    <row r="215" spans="1:24" ht="21" x14ac:dyDescent="0.3">
      <c r="A215" s="65"/>
      <c r="B215" s="8"/>
      <c r="C215" s="14" cm="1">
        <f t="array" aca="1" ref="C215" ca="1">INDIRECT(ADDRESS(ROW()-1,_xlfn.SHEET()-3+32,4,1,"Entered Daily Stats"))</f>
        <v>0</v>
      </c>
      <c r="D215" s="11"/>
      <c r="E215" s="10" t="str">
        <f>'Entered Daily Stats'!A214</f>
        <v>Enrollment Counclor 8</v>
      </c>
      <c r="F215" s="11"/>
      <c r="G215" s="13" cm="1">
        <f t="array" aca="1" ref="G215" ca="1">IFERROR(INDIRECT(ADDRESS(ROW()-1,_xlfn.SHEET()-3+4,4,1,"Entered Daily Stats")),"")</f>
        <v>0</v>
      </c>
      <c r="H215" s="16"/>
      <c r="I215" s="12" cm="1">
        <f t="array" aca="1" ref="I215" ca="1">IFERROR(INDIRECT(ADDRESS(ROW()-1,_xlfn.SHEET()-3+11,4,1,"Entered Daily Stats")),"")</f>
        <v>0</v>
      </c>
      <c r="J215" s="11"/>
      <c r="K215" s="107" cm="1">
        <f t="array" aca="1" ref="K215" ca="1">IFERROR(INDIRECT(ADDRESS(ROW()-1,_xlfn.SHEET()-3+18,4,1,"Entered Daily Stats")),"")</f>
        <v>0</v>
      </c>
      <c r="L215" s="12">
        <f t="shared" ca="1" si="33"/>
        <v>0</v>
      </c>
      <c r="M215" s="11"/>
      <c r="N215" s="110" cm="1">
        <f t="array" aca="1" ref="N215" ca="1">IFERROR(INDIRECT(ADDRESS(ROW()-1,_xlfn.SHEET()-3+25,4,1,"Entered Daily Stats")),"")</f>
        <v>0</v>
      </c>
      <c r="O215" s="13">
        <f t="shared" ca="1" si="31"/>
        <v>0</v>
      </c>
      <c r="P215" s="11"/>
      <c r="Q215" s="51" t="str">
        <f t="shared" ca="1" si="32"/>
        <v/>
      </c>
      <c r="R215" s="11"/>
      <c r="S215" s="39" cm="1">
        <f t="array" aca="1" ref="S215" ca="1">INDIRECT(ADDRESS(ROW()-1,_xlfn.SHEET()-3+39,4,1,"Entered Daily Stats"))</f>
        <v>0</v>
      </c>
      <c r="T215" s="11"/>
      <c r="U215" s="140" t="s">
        <v>42</v>
      </c>
      <c r="V215" s="140"/>
      <c r="W215" s="140"/>
      <c r="X215" s="70"/>
    </row>
    <row r="216" spans="1:24" ht="18" customHeight="1" x14ac:dyDescent="0.3">
      <c r="A216" s="65"/>
      <c r="B216" s="8"/>
      <c r="C216" s="14" cm="1">
        <f t="array" aca="1" ref="C216" ca="1">INDIRECT(ADDRESS(ROW()-1,_xlfn.SHEET()-3+32,4,1,"Entered Daily Stats"))</f>
        <v>1</v>
      </c>
      <c r="D216" s="11"/>
      <c r="E216" s="10" t="str">
        <f>'Entered Daily Stats'!A215</f>
        <v>Enrollment Counclor 9</v>
      </c>
      <c r="F216" s="11"/>
      <c r="G216" s="13" cm="1">
        <f t="array" aca="1" ref="G216" ca="1">IFERROR(INDIRECT(ADDRESS(ROW()-1,_xlfn.SHEET()-3+4,4,1,"Entered Daily Stats")),"")</f>
        <v>0.27291666666666664</v>
      </c>
      <c r="H216" s="16"/>
      <c r="I216" s="12" cm="1">
        <f t="array" aca="1" ref="I216" ca="1">IFERROR(INDIRECT(ADDRESS(ROW()-1,_xlfn.SHEET()-3+11,4,1,"Entered Daily Stats")),"")</f>
        <v>7</v>
      </c>
      <c r="J216" s="11"/>
      <c r="K216" s="107" cm="1">
        <f t="array" aca="1" ref="K216" ca="1">IFERROR(INDIRECT(ADDRESS(ROW()-1,_xlfn.SHEET()-3+18,4,1,"Entered Daily Stats")),"")</f>
        <v>67</v>
      </c>
      <c r="L216" s="12">
        <f t="shared" ca="1" si="33"/>
        <v>43.166666666666664</v>
      </c>
      <c r="M216" s="11"/>
      <c r="N216" s="110" cm="1">
        <f t="array" aca="1" ref="N216" ca="1">IFERROR(INDIRECT(ADDRESS(ROW()-1,_xlfn.SHEET()-3+25,4,1,"Entered Daily Stats")),"")</f>
        <v>0.15347222222222223</v>
      </c>
      <c r="O216" s="13">
        <f t="shared" ca="1" si="31"/>
        <v>6.25E-2</v>
      </c>
      <c r="P216" s="11"/>
      <c r="Q216" s="51">
        <f t="shared" ca="1" si="32"/>
        <v>2.0038395538395539</v>
      </c>
      <c r="R216" s="11"/>
      <c r="S216" s="39" cm="1">
        <f t="array" aca="1" ref="S216" ca="1">INDIRECT(ADDRESS(ROW()-1,_xlfn.SHEET()-3+39,4,1,"Entered Daily Stats"))</f>
        <v>1</v>
      </c>
      <c r="T216" s="11"/>
      <c r="U216" s="152">
        <f ca="1">IF(SUM(S208:S227)=0,"",SUM(S208:S227))</f>
        <v>6</v>
      </c>
      <c r="V216" s="153"/>
      <c r="W216" s="154"/>
      <c r="X216" s="70"/>
    </row>
    <row r="217" spans="1:24" ht="18" customHeight="1" x14ac:dyDescent="0.3">
      <c r="A217" s="65"/>
      <c r="B217" s="8"/>
      <c r="C217" s="14" cm="1">
        <f t="array" aca="1" ref="C217" ca="1">INDIRECT(ADDRESS(ROW()-1,_xlfn.SHEET()-3+32,4,1,"Entered Daily Stats"))</f>
        <v>1</v>
      </c>
      <c r="D217" s="11"/>
      <c r="E217" s="10" t="str">
        <f>'Entered Daily Stats'!A216</f>
        <v>Enrollment Counclor 10</v>
      </c>
      <c r="F217" s="11"/>
      <c r="G217" s="13" cm="1">
        <f t="array" aca="1" ref="G217" ca="1">IFERROR(INDIRECT(ADDRESS(ROW()-1,_xlfn.SHEET()-3+4,4,1,"Entered Daily Stats")),"")</f>
        <v>0.27430555555555552</v>
      </c>
      <c r="H217" s="16"/>
      <c r="I217" s="12" cm="1">
        <f t="array" aca="1" ref="I217" ca="1">IFERROR(INDIRECT(ADDRESS(ROW()-1,_xlfn.SHEET()-3+11,4,1,"Entered Daily Stats")),"")</f>
        <v>7</v>
      </c>
      <c r="J217" s="11"/>
      <c r="K217" s="107" cm="1">
        <f t="array" aca="1" ref="K217" ca="1">IFERROR(INDIRECT(ADDRESS(ROW()-1,_xlfn.SHEET()-3+18,4,1,"Entered Daily Stats")),"")</f>
        <v>55</v>
      </c>
      <c r="L217" s="12">
        <f t="shared" ca="1" si="33"/>
        <v>45.666666666666657</v>
      </c>
      <c r="M217" s="11"/>
      <c r="N217" s="110" cm="1">
        <f t="array" aca="1" ref="N217" ca="1">IFERROR(INDIRECT(ADDRESS(ROW()-1,_xlfn.SHEET()-3+25,4,1,"Entered Daily Stats")),"")</f>
        <v>0.14305555555555557</v>
      </c>
      <c r="O217" s="13">
        <f t="shared" ca="1" si="31"/>
        <v>0.10416666666666667</v>
      </c>
      <c r="P217" s="11"/>
      <c r="Q217" s="51">
        <f t="shared" ca="1" si="32"/>
        <v>1.2888564476885647</v>
      </c>
      <c r="R217" s="11"/>
      <c r="S217" s="39" cm="1">
        <f t="array" aca="1" ref="S217" ca="1">INDIRECT(ADDRESS(ROW()-1,_xlfn.SHEET()-3+39,4,1,"Entered Daily Stats"))</f>
        <v>0</v>
      </c>
      <c r="T217" s="11"/>
      <c r="U217" s="155"/>
      <c r="V217" s="156"/>
      <c r="W217" s="157"/>
      <c r="X217" s="70"/>
    </row>
    <row r="218" spans="1:24" ht="18" x14ac:dyDescent="0.3">
      <c r="A218" s="65"/>
      <c r="B218" s="8"/>
      <c r="C218" s="14" cm="1">
        <f t="array" aca="1" ref="C218" ca="1">INDIRECT(ADDRESS(ROW()-1,_xlfn.SHEET()-3+32,4,1,"Entered Daily Stats"))</f>
        <v>1</v>
      </c>
      <c r="D218" s="11"/>
      <c r="E218" s="10" t="str">
        <f>'Entered Daily Stats'!A217</f>
        <v>Enrollment Counclor 11</v>
      </c>
      <c r="F218" s="11"/>
      <c r="G218" s="13" cm="1">
        <f t="array" aca="1" ref="G218" ca="1">IFERROR(INDIRECT(ADDRESS(ROW()-1,_xlfn.SHEET()-3+4,4,1,"Entered Daily Stats")),"")</f>
        <v>0.21319444444444444</v>
      </c>
      <c r="H218" s="16"/>
      <c r="I218" s="12" cm="1">
        <f t="array" aca="1" ref="I218" ca="1">IFERROR(INDIRECT(ADDRESS(ROW()-1,_xlfn.SHEET()-3+11,4,1,"Entered Daily Stats")),"")</f>
        <v>4</v>
      </c>
      <c r="J218" s="11"/>
      <c r="K218" s="107" cm="1">
        <f t="array" aca="1" ref="K218" ca="1">IFERROR(INDIRECT(ADDRESS(ROW()-1,_xlfn.SHEET()-3+18,4,1,"Entered Daily Stats")),"")</f>
        <v>13</v>
      </c>
      <c r="L218" s="12">
        <f t="shared" ca="1" si="33"/>
        <v>53.333333333333329</v>
      </c>
      <c r="M218" s="11"/>
      <c r="N218" s="110" cm="1">
        <f t="array" aca="1" ref="N218" ca="1">IFERROR(INDIRECT(ADDRESS(ROW()-1,_xlfn.SHEET()-3+25,4,1,"Entered Daily Stats")),"")</f>
        <v>0.1111111111111111</v>
      </c>
      <c r="O218" s="13">
        <f t="shared" ca="1" si="31"/>
        <v>0.20833333333333334</v>
      </c>
      <c r="P218" s="11"/>
      <c r="Q218" s="51">
        <f t="shared" ca="1" si="32"/>
        <v>0.38854166666666667</v>
      </c>
      <c r="R218" s="11"/>
      <c r="S218" s="39" cm="1">
        <f t="array" aca="1" ref="S218" ca="1">INDIRECT(ADDRESS(ROW()-1,_xlfn.SHEET()-3+39,4,1,"Entered Daily Stats"))</f>
        <v>2</v>
      </c>
      <c r="T218" s="11"/>
      <c r="U218" s="71"/>
      <c r="V218" s="71"/>
      <c r="W218" s="71"/>
      <c r="X218" s="70"/>
    </row>
    <row r="219" spans="1:24" ht="21" x14ac:dyDescent="0.3">
      <c r="A219" s="65"/>
      <c r="B219" s="8"/>
      <c r="C219" s="14" cm="1">
        <f t="array" aca="1" ref="C219" ca="1">INDIRECT(ADDRESS(ROW()-1,_xlfn.SHEET()-3+32,4,1,"Entered Daily Stats"))</f>
        <v>1</v>
      </c>
      <c r="D219" s="11"/>
      <c r="E219" s="10" t="str">
        <f>'Entered Daily Stats'!A218</f>
        <v>Enrollment Counclor 12</v>
      </c>
      <c r="F219" s="11"/>
      <c r="G219" s="13" cm="1">
        <f t="array" aca="1" ref="G219" ca="1">IFERROR(INDIRECT(ADDRESS(ROW()-1,_xlfn.SHEET()-3+4,4,1,"Entered Daily Stats")),"")</f>
        <v>0.26458333333333334</v>
      </c>
      <c r="H219" s="16"/>
      <c r="I219" s="12" cm="1">
        <f t="array" aca="1" ref="I219" ca="1">IFERROR(INDIRECT(ADDRESS(ROW()-1,_xlfn.SHEET()-3+11,4,1,"Entered Daily Stats")),"")</f>
        <v>8</v>
      </c>
      <c r="J219" s="11"/>
      <c r="K219" s="107" cm="1">
        <f t="array" aca="1" ref="K219" ca="1">IFERROR(INDIRECT(ADDRESS(ROW()-1,_xlfn.SHEET()-3+18,4,1,"Entered Daily Stats")),"")</f>
        <v>30</v>
      </c>
      <c r="L219" s="12">
        <f t="shared" ca="1" si="33"/>
        <v>60.5</v>
      </c>
      <c r="M219" s="11"/>
      <c r="N219" s="110" cm="1">
        <f t="array" aca="1" ref="N219" ca="1">IFERROR(INDIRECT(ADDRESS(ROW()-1,_xlfn.SHEET()-3+25,4,1,"Entered Daily Stats")),"")</f>
        <v>8.1250000000000003E-2</v>
      </c>
      <c r="O219" s="13">
        <f t="shared" ca="1" si="31"/>
        <v>0.20833333333333334</v>
      </c>
      <c r="P219" s="11"/>
      <c r="Q219" s="51">
        <f ca="1">IF(OR(L219=O219,K219=N219),"",((N219/O219)+(K219/L219))/2)</f>
        <v>0.44293388429752067</v>
      </c>
      <c r="R219" s="11"/>
      <c r="S219" s="39" cm="1">
        <f t="array" aca="1" ref="S219" ca="1">INDIRECT(ADDRESS(ROW()-1,_xlfn.SHEET()-3+39,4,1,"Entered Daily Stats"))</f>
        <v>0</v>
      </c>
      <c r="T219" s="11"/>
      <c r="U219" s="8"/>
      <c r="V219" s="8"/>
      <c r="W219" s="22"/>
      <c r="X219" s="79"/>
    </row>
    <row r="220" spans="1:24" ht="18" x14ac:dyDescent="0.3">
      <c r="A220" s="65"/>
      <c r="B220" s="8"/>
      <c r="C220" s="14" cm="1">
        <f t="array" aca="1" ref="C220" ca="1">INDIRECT(ADDRESS(ROW()-1,_xlfn.SHEET()-3+32,4,1,"Entered Daily Stats"))</f>
        <v>0</v>
      </c>
      <c r="D220" s="11"/>
      <c r="E220" s="10">
        <f>'Entered Daily Stats'!A219</f>
        <v>0</v>
      </c>
      <c r="F220" s="11"/>
      <c r="G220" s="13" cm="1">
        <f t="array" aca="1" ref="G220" ca="1">IFERROR(INDIRECT(ADDRESS(ROW()-1,_xlfn.SHEET()-3+4,4,1,"Entered Daily Stats")),"")</f>
        <v>0</v>
      </c>
      <c r="H220" s="16"/>
      <c r="I220" s="12" cm="1">
        <f t="array" aca="1" ref="I220" ca="1">IFERROR(INDIRECT(ADDRESS(ROW()-1,_xlfn.SHEET()-3+11,4,1,"Entered Daily Stats")),"")</f>
        <v>0</v>
      </c>
      <c r="J220" s="11"/>
      <c r="K220" s="107" cm="1">
        <f t="array" aca="1" ref="K220" ca="1">IFERROR(INDIRECT(ADDRESS(ROW()-1,_xlfn.SHEET()-3+18,4,1,"Entered Daily Stats")),"")</f>
        <v>0</v>
      </c>
      <c r="L220" s="12">
        <f t="shared" ca="1" si="33"/>
        <v>0</v>
      </c>
      <c r="M220" s="11"/>
      <c r="N220" s="110" cm="1">
        <f t="array" aca="1" ref="N220" ca="1">IFERROR(INDIRECT(ADDRESS(ROW()-1,_xlfn.SHEET()-3+25,4,1,"Entered Daily Stats")),"")</f>
        <v>0</v>
      </c>
      <c r="O220" s="13">
        <f t="shared" ca="1" si="31"/>
        <v>0</v>
      </c>
      <c r="P220" s="11"/>
      <c r="Q220" s="51" t="str">
        <f t="shared" ca="1" si="32"/>
        <v/>
      </c>
      <c r="R220" s="47"/>
      <c r="S220" s="39" cm="1">
        <f t="array" aca="1" ref="S220" ca="1">INDIRECT(ADDRESS(ROW()-1,_xlfn.SHEET()-3+39,4,1,"Entered Daily Stats"))</f>
        <v>0</v>
      </c>
      <c r="T220" s="47"/>
      <c r="U220" s="69"/>
      <c r="V220" s="8"/>
      <c r="W220" s="56"/>
      <c r="X220" s="80"/>
    </row>
    <row r="221" spans="1:24" ht="18" x14ac:dyDescent="0.3">
      <c r="A221" s="65"/>
      <c r="B221" s="8"/>
      <c r="C221" s="14" cm="1">
        <f t="array" aca="1" ref="C221" ca="1">INDIRECT(ADDRESS(ROW()-1,_xlfn.SHEET()-3+32,4,1,"Entered Daily Stats"))</f>
        <v>0</v>
      </c>
      <c r="D221" s="11"/>
      <c r="E221" s="10">
        <f>'Entered Daily Stats'!A220</f>
        <v>0</v>
      </c>
      <c r="F221" s="23"/>
      <c r="G221" s="13" cm="1">
        <f t="array" aca="1" ref="G221" ca="1">IFERROR(INDIRECT(ADDRESS(ROW()-1,_xlfn.SHEET()-3+4,4,1,"Entered Daily Stats")),"")</f>
        <v>0</v>
      </c>
      <c r="H221" s="11"/>
      <c r="I221" s="12" cm="1">
        <f t="array" aca="1" ref="I221" ca="1">IFERROR(INDIRECT(ADDRESS(ROW()-1,_xlfn.SHEET()-3+11,4,1,"Entered Daily Stats")),"")</f>
        <v>0</v>
      </c>
      <c r="J221" s="11"/>
      <c r="K221" s="107" cm="1">
        <f t="array" aca="1" ref="K221" ca="1">IFERROR(INDIRECT(ADDRESS(ROW()-1,_xlfn.SHEET()-3+18,4,1,"Entered Daily Stats")),"")</f>
        <v>0</v>
      </c>
      <c r="L221" s="12">
        <f t="shared" ca="1" si="33"/>
        <v>0</v>
      </c>
      <c r="M221" s="11"/>
      <c r="N221" s="110" cm="1">
        <f t="array" aca="1" ref="N221" ca="1">IFERROR(INDIRECT(ADDRESS(ROW()-1,_xlfn.SHEET()-3+25,4,1,"Entered Daily Stats")),"")</f>
        <v>0</v>
      </c>
      <c r="O221" s="13">
        <f t="shared" ca="1" si="31"/>
        <v>0</v>
      </c>
      <c r="P221" s="11"/>
      <c r="Q221" s="51" t="str">
        <f t="shared" ca="1" si="32"/>
        <v/>
      </c>
      <c r="R221" s="11"/>
      <c r="S221" s="39" cm="1">
        <f t="array" aca="1" ref="S221" ca="1">INDIRECT(ADDRESS(ROW()-1,_xlfn.SHEET()-3+39,4,1,"Entered Daily Stats"))</f>
        <v>0</v>
      </c>
      <c r="T221" s="11"/>
      <c r="U221" s="11"/>
      <c r="V221" s="47"/>
      <c r="W221" s="56"/>
      <c r="X221" s="81"/>
    </row>
    <row r="222" spans="1:24" ht="18" x14ac:dyDescent="0.3">
      <c r="A222" s="65"/>
      <c r="B222" s="8"/>
      <c r="C222" s="14" cm="1">
        <f t="array" aca="1" ref="C222" ca="1">INDIRECT(ADDRESS(ROW()-1,_xlfn.SHEET()-3+32,4,1,"Entered Daily Stats"))</f>
        <v>0</v>
      </c>
      <c r="D222" s="11"/>
      <c r="E222" s="10">
        <f>'Entered Daily Stats'!A221</f>
        <v>0</v>
      </c>
      <c r="F222" s="11"/>
      <c r="G222" s="13" cm="1">
        <f t="array" aca="1" ref="G222" ca="1">IFERROR(INDIRECT(ADDRESS(ROW()-1,_xlfn.SHEET()-3+4,4,1,"Entered Daily Stats")),"")</f>
        <v>0</v>
      </c>
      <c r="H222" s="16"/>
      <c r="I222" s="12" cm="1">
        <f t="array" aca="1" ref="I222" ca="1">IFERROR(INDIRECT(ADDRESS(ROW()-1,_xlfn.SHEET()-3+11,4,1,"Entered Daily Stats")),"")</f>
        <v>0</v>
      </c>
      <c r="J222" s="11"/>
      <c r="K222" s="107" cm="1">
        <f t="array" aca="1" ref="K222" ca="1">IFERROR(INDIRECT(ADDRESS(ROW()-1,_xlfn.SHEET()-3+18,4,1,"Entered Daily Stats")),"")</f>
        <v>0</v>
      </c>
      <c r="L222" s="12">
        <f t="shared" ca="1" si="33"/>
        <v>0</v>
      </c>
      <c r="M222" s="11"/>
      <c r="N222" s="110" cm="1">
        <f t="array" aca="1" ref="N222" ca="1">IFERROR(INDIRECT(ADDRESS(ROW()-1,_xlfn.SHEET()-3+25,4,1,"Entered Daily Stats")),"")</f>
        <v>0</v>
      </c>
      <c r="O222" s="13">
        <f t="shared" ca="1" si="31"/>
        <v>0</v>
      </c>
      <c r="P222" s="11"/>
      <c r="Q222" s="51" t="str">
        <f t="shared" ca="1" si="32"/>
        <v/>
      </c>
      <c r="R222" s="11"/>
      <c r="S222" s="39" cm="1">
        <f t="array" aca="1" ref="S222" ca="1">INDIRECT(ADDRESS(ROW()-1,_xlfn.SHEET()-3+39,4,1,"Entered Daily Stats"))</f>
        <v>0</v>
      </c>
      <c r="T222" s="11"/>
      <c r="U222" s="8"/>
      <c r="V222" s="8"/>
      <c r="W222" s="8"/>
      <c r="X222" s="64"/>
    </row>
    <row r="223" spans="1:24" ht="18" x14ac:dyDescent="0.3">
      <c r="A223" s="65"/>
      <c r="B223" s="8"/>
      <c r="C223" s="14" cm="1">
        <f t="array" aca="1" ref="C223" ca="1">INDIRECT(ADDRESS(ROW()-1,_xlfn.SHEET()-3+32,4,1,"Entered Daily Stats"))</f>
        <v>0</v>
      </c>
      <c r="D223" s="11"/>
      <c r="E223" s="10">
        <f>'Entered Daily Stats'!A222</f>
        <v>0</v>
      </c>
      <c r="F223" s="11"/>
      <c r="G223" s="13" cm="1">
        <f t="array" aca="1" ref="G223" ca="1">IFERROR(INDIRECT(ADDRESS(ROW()-1,_xlfn.SHEET()-3+4,4,1,"Entered Daily Stats")),"")</f>
        <v>0</v>
      </c>
      <c r="H223" s="16"/>
      <c r="I223" s="12" cm="1">
        <f t="array" aca="1" ref="I223" ca="1">IFERROR(INDIRECT(ADDRESS(ROW()-1,_xlfn.SHEET()-3+11,4,1,"Entered Daily Stats")),"")</f>
        <v>0</v>
      </c>
      <c r="J223" s="11"/>
      <c r="K223" s="107" cm="1">
        <f t="array" aca="1" ref="K223" ca="1">IFERROR(INDIRECT(ADDRESS(ROW()-1,_xlfn.SHEET()-3+18,4,1,"Entered Daily Stats")),"")</f>
        <v>0</v>
      </c>
      <c r="L223" s="12">
        <f t="shared" ca="1" si="33"/>
        <v>0</v>
      </c>
      <c r="M223" s="11"/>
      <c r="N223" s="110" cm="1">
        <f t="array" aca="1" ref="N223" ca="1">IFERROR(INDIRECT(ADDRESS(ROW()-1,_xlfn.SHEET()-3+25,4,1,"Entered Daily Stats")),"")</f>
        <v>0</v>
      </c>
      <c r="O223" s="13">
        <f t="shared" ca="1" si="31"/>
        <v>0</v>
      </c>
      <c r="P223" s="11"/>
      <c r="Q223" s="51" t="str">
        <f t="shared" ca="1" si="32"/>
        <v/>
      </c>
      <c r="R223" s="11"/>
      <c r="S223" s="39" cm="1">
        <f t="array" aca="1" ref="S223" ca="1">INDIRECT(ADDRESS(ROW()-1,_xlfn.SHEET()-3+39,4,1,"Entered Daily Stats"))</f>
        <v>0</v>
      </c>
      <c r="T223" s="11"/>
      <c r="U223" s="71"/>
      <c r="V223" s="71"/>
      <c r="W223" s="71"/>
      <c r="X223" s="70"/>
    </row>
    <row r="224" spans="1:24" ht="21" x14ac:dyDescent="0.3">
      <c r="A224" s="65"/>
      <c r="B224" s="8"/>
      <c r="C224" s="14" cm="1">
        <f t="array" aca="1" ref="C224" ca="1">INDIRECT(ADDRESS(ROW()-1,_xlfn.SHEET()-3+32,4,1,"Entered Daily Stats"))</f>
        <v>0</v>
      </c>
      <c r="D224" s="11"/>
      <c r="E224" s="10">
        <f>'Entered Daily Stats'!A223</f>
        <v>0</v>
      </c>
      <c r="F224" s="11"/>
      <c r="G224" s="13" cm="1">
        <f t="array" aca="1" ref="G224" ca="1">IFERROR(INDIRECT(ADDRESS(ROW()-1,_xlfn.SHEET()-3+4,4,1,"Entered Daily Stats")),"")</f>
        <v>0</v>
      </c>
      <c r="H224" s="16"/>
      <c r="I224" s="12" cm="1">
        <f t="array" aca="1" ref="I224" ca="1">IFERROR(INDIRECT(ADDRESS(ROW()-1,_xlfn.SHEET()-3+11,4,1,"Entered Daily Stats")),"")</f>
        <v>0</v>
      </c>
      <c r="J224" s="11"/>
      <c r="K224" s="107" cm="1">
        <f t="array" aca="1" ref="K224" ca="1">IFERROR(INDIRECT(ADDRESS(ROW()-1,_xlfn.SHEET()-3+18,4,1,"Entered Daily Stats")),"")</f>
        <v>0</v>
      </c>
      <c r="L224" s="12">
        <f t="shared" ca="1" si="33"/>
        <v>0</v>
      </c>
      <c r="M224" s="11"/>
      <c r="N224" s="110" cm="1">
        <f t="array" aca="1" ref="N224" ca="1">IFERROR(INDIRECT(ADDRESS(ROW()-1,_xlfn.SHEET()-3+25,4,1,"Entered Daily Stats")),"")</f>
        <v>0</v>
      </c>
      <c r="O224" s="13">
        <f t="shared" ca="1" si="31"/>
        <v>0</v>
      </c>
      <c r="P224" s="11"/>
      <c r="Q224" s="51" t="str">
        <f t="shared" ca="1" si="32"/>
        <v/>
      </c>
      <c r="R224" s="11"/>
      <c r="S224" s="39" cm="1">
        <f t="array" aca="1" ref="S224" ca="1">INDIRECT(ADDRESS(ROW()-1,_xlfn.SHEET()-3+39,4,1,"Entered Daily Stats"))</f>
        <v>0</v>
      </c>
      <c r="T224" s="11"/>
      <c r="U224" s="8"/>
      <c r="V224" s="8"/>
      <c r="W224" s="22"/>
      <c r="X224" s="79"/>
    </row>
    <row r="225" spans="1:24" ht="18" x14ac:dyDescent="0.3">
      <c r="A225" s="65"/>
      <c r="B225" s="8"/>
      <c r="C225" s="14" cm="1">
        <f t="array" aca="1" ref="C225" ca="1">INDIRECT(ADDRESS(ROW()-1,_xlfn.SHEET()-3+32,4,1,"Entered Daily Stats"))</f>
        <v>0</v>
      </c>
      <c r="D225" s="11"/>
      <c r="E225" s="10">
        <f>'Entered Daily Stats'!A224</f>
        <v>0</v>
      </c>
      <c r="F225" s="11"/>
      <c r="G225" s="13" cm="1">
        <f t="array" aca="1" ref="G225" ca="1">IFERROR(INDIRECT(ADDRESS(ROW()-1,_xlfn.SHEET()-3+4,4,1,"Entered Daily Stats")),"")</f>
        <v>0</v>
      </c>
      <c r="H225" s="16"/>
      <c r="I225" s="12" cm="1">
        <f t="array" aca="1" ref="I225" ca="1">IFERROR(INDIRECT(ADDRESS(ROW()-1,_xlfn.SHEET()-3+11,4,1,"Entered Daily Stats")),"")</f>
        <v>0</v>
      </c>
      <c r="J225" s="11"/>
      <c r="K225" s="107" cm="1">
        <f t="array" aca="1" ref="K225" ca="1">IFERROR(INDIRECT(ADDRESS(ROW()-1,_xlfn.SHEET()-3+18,4,1,"Entered Daily Stats")),"")</f>
        <v>0</v>
      </c>
      <c r="L225" s="12">
        <f t="shared" ca="1" si="33"/>
        <v>0</v>
      </c>
      <c r="M225" s="11"/>
      <c r="N225" s="110" cm="1">
        <f t="array" aca="1" ref="N225" ca="1">IFERROR(INDIRECT(ADDRESS(ROW()-1,_xlfn.SHEET()-3+25,4,1,"Entered Daily Stats")),"")</f>
        <v>0</v>
      </c>
      <c r="O225" s="13">
        <f t="shared" ca="1" si="31"/>
        <v>0</v>
      </c>
      <c r="P225" s="11"/>
      <c r="Q225" s="51" t="str">
        <f t="shared" ca="1" si="32"/>
        <v/>
      </c>
      <c r="R225" s="47"/>
      <c r="S225" s="39" cm="1">
        <f t="array" aca="1" ref="S225" ca="1">INDIRECT(ADDRESS(ROW()-1,_xlfn.SHEET()-3+39,4,1,"Entered Daily Stats"))</f>
        <v>0</v>
      </c>
      <c r="T225" s="47"/>
      <c r="U225" s="69"/>
      <c r="V225" s="8"/>
      <c r="W225" s="56"/>
      <c r="X225" s="80"/>
    </row>
    <row r="226" spans="1:24" ht="18" x14ac:dyDescent="0.3">
      <c r="A226" s="65"/>
      <c r="B226" s="8"/>
      <c r="C226" s="14" cm="1">
        <f t="array" aca="1" ref="C226" ca="1">INDIRECT(ADDRESS(ROW()-1,_xlfn.SHEET()-3+32,4,1,"Entered Daily Stats"))</f>
        <v>0</v>
      </c>
      <c r="D226" s="11"/>
      <c r="E226" s="10">
        <f>'Entered Daily Stats'!A225</f>
        <v>0</v>
      </c>
      <c r="F226" s="23"/>
      <c r="G226" s="13" cm="1">
        <f t="array" aca="1" ref="G226" ca="1">IFERROR(INDIRECT(ADDRESS(ROW()-1,_xlfn.SHEET()-3+4,4,1,"Entered Daily Stats")),"")</f>
        <v>0</v>
      </c>
      <c r="H226" s="11"/>
      <c r="I226" s="12" cm="1">
        <f t="array" aca="1" ref="I226" ca="1">IFERROR(INDIRECT(ADDRESS(ROW()-1,_xlfn.SHEET()-3+11,4,1,"Entered Daily Stats")),"")</f>
        <v>0</v>
      </c>
      <c r="J226" s="11"/>
      <c r="K226" s="107" cm="1">
        <f t="array" aca="1" ref="K226" ca="1">IFERROR(INDIRECT(ADDRESS(ROW()-1,_xlfn.SHEET()-3+18,4,1,"Entered Daily Stats")),"")</f>
        <v>0</v>
      </c>
      <c r="L226" s="12">
        <f t="shared" ca="1" si="33"/>
        <v>0</v>
      </c>
      <c r="M226" s="11"/>
      <c r="N226" s="110" cm="1">
        <f t="array" aca="1" ref="N226" ca="1">IFERROR(INDIRECT(ADDRESS(ROW()-1,_xlfn.SHEET()-3+25,4,1,"Entered Daily Stats")),"")</f>
        <v>0</v>
      </c>
      <c r="O226" s="13">
        <f t="shared" ca="1" si="31"/>
        <v>0</v>
      </c>
      <c r="P226" s="11"/>
      <c r="Q226" s="51" t="str">
        <f t="shared" ca="1" si="32"/>
        <v/>
      </c>
      <c r="R226" s="11"/>
      <c r="S226" s="39" cm="1">
        <f t="array" aca="1" ref="S226" ca="1">INDIRECT(ADDRESS(ROW()-1,_xlfn.SHEET()-3+39,4,1,"Entered Daily Stats"))</f>
        <v>0</v>
      </c>
      <c r="T226" s="11"/>
      <c r="U226" s="11"/>
      <c r="V226" s="47"/>
      <c r="W226" s="56"/>
      <c r="X226" s="81"/>
    </row>
    <row r="227" spans="1:24" ht="18" x14ac:dyDescent="0.3">
      <c r="A227" s="65"/>
      <c r="B227" s="8"/>
      <c r="C227" s="14" cm="1">
        <f t="array" aca="1" ref="C227" ca="1">INDIRECT(ADDRESS(ROW()-1,_xlfn.SHEET()-3+32,4,1,"Entered Daily Stats"))</f>
        <v>0</v>
      </c>
      <c r="D227" s="11"/>
      <c r="E227" s="10">
        <f>'Entered Daily Stats'!A226</f>
        <v>0</v>
      </c>
      <c r="F227" s="11"/>
      <c r="G227" s="13" cm="1">
        <f t="array" aca="1" ref="G227" ca="1">IFERROR(INDIRECT(ADDRESS(ROW()-1,_xlfn.SHEET()-3+4,4,1,"Entered Daily Stats")),"")</f>
        <v>0</v>
      </c>
      <c r="H227" s="16"/>
      <c r="I227" s="12" cm="1">
        <f t="array" aca="1" ref="I227" ca="1">IFERROR(INDIRECT(ADDRESS(ROW()-1,_xlfn.SHEET()-3+11,4,1,"Entered Daily Stats")),"")</f>
        <v>0</v>
      </c>
      <c r="J227" s="11"/>
      <c r="K227" s="107" cm="1">
        <f t="array" aca="1" ref="K227" ca="1">IFERROR(INDIRECT(ADDRESS(ROW()-1,_xlfn.SHEET()-3+18,4,1,"Entered Daily Stats")),"")</f>
        <v>0</v>
      </c>
      <c r="L227" s="12">
        <f t="shared" ca="1" si="33"/>
        <v>0</v>
      </c>
      <c r="M227" s="11"/>
      <c r="N227" s="110" cm="1">
        <f t="array" aca="1" ref="N227" ca="1">IFERROR(INDIRECT(ADDRESS(ROW()-1,_xlfn.SHEET()-3+25,4,1,"Entered Daily Stats")),"")</f>
        <v>0</v>
      </c>
      <c r="O227" s="13">
        <f t="shared" ca="1" si="31"/>
        <v>0</v>
      </c>
      <c r="P227" s="11"/>
      <c r="Q227" s="51" t="str">
        <f t="shared" ca="1" si="32"/>
        <v/>
      </c>
      <c r="R227" s="11"/>
      <c r="S227" s="39" cm="1">
        <f t="array" aca="1" ref="S227" ca="1">INDIRECT(ADDRESS(ROW()-1,_xlfn.SHEET()-3+39,4,1,"Entered Daily Stats"))</f>
        <v>0</v>
      </c>
      <c r="T227" s="11"/>
      <c r="U227" s="8"/>
      <c r="V227" s="8"/>
      <c r="W227" s="8"/>
      <c r="X227" s="64"/>
    </row>
    <row r="228" spans="1:24" ht="18" x14ac:dyDescent="0.3">
      <c r="A228" s="65"/>
      <c r="B228" s="8"/>
      <c r="C228" s="11"/>
      <c r="D228" s="11"/>
      <c r="E228" s="11"/>
      <c r="F228" s="11"/>
      <c r="G228" s="11"/>
      <c r="H228" s="11"/>
      <c r="I228" s="11"/>
      <c r="J228" s="11"/>
      <c r="K228" s="108"/>
      <c r="L228" s="11"/>
      <c r="M228" s="11"/>
      <c r="N228" s="108"/>
      <c r="O228" s="11"/>
      <c r="P228" s="11"/>
      <c r="Q228" s="11"/>
      <c r="R228" s="11"/>
      <c r="S228" s="11"/>
      <c r="T228" s="8"/>
      <c r="U228" s="8"/>
      <c r="V228" s="8"/>
      <c r="W228" s="8"/>
      <c r="X228" s="64"/>
    </row>
    <row r="229" spans="1:24" ht="21" x14ac:dyDescent="0.3">
      <c r="A229" s="65"/>
      <c r="B229" s="8"/>
      <c r="C229" s="106">
        <f ca="1">IFERROR(AVERAGEIF(C208:C227,"&gt;0"),0)</f>
        <v>0.99</v>
      </c>
      <c r="D229" s="11"/>
      <c r="E229" s="123" t="s">
        <v>34</v>
      </c>
      <c r="F229" s="44"/>
      <c r="G229" s="13">
        <f ca="1">IFERROR(AVERAGEIF(G208:G227,"&gt;0"),"")</f>
        <v>0.24777777777777779</v>
      </c>
      <c r="H229" s="82"/>
      <c r="I229" s="30">
        <f ca="1">IFERROR(AVERAGEIF(I208:I227,"&gt;0"),"")</f>
        <v>6.5</v>
      </c>
      <c r="J229" s="11"/>
      <c r="K229" s="109">
        <f ca="1">IFERROR(AVERAGEIF(K208:K227,"&gt;0"),0)</f>
        <v>40.700000000000003</v>
      </c>
      <c r="L229" s="12">
        <f ca="1">IFERROR(AVERAGEIF(L208:L227,"&gt;0"),"")</f>
        <v>49.951666666666668</v>
      </c>
      <c r="M229" s="11"/>
      <c r="N229" s="111">
        <f ca="1">IFERROR(AVERAGEIF(N208:N227,"&gt;0"),0)</f>
        <v>0.12326388888888891</v>
      </c>
      <c r="O229" s="13">
        <f ca="1">IFERROR(AVERAGEIF(O208:O227,"&gt;0"),"")</f>
        <v>0.14791666666666664</v>
      </c>
      <c r="P229" s="11"/>
      <c r="Q229" s="45">
        <f ca="1">IFERROR(AVERAGEIF(Q208:Q227,"&gt;0"),"")</f>
        <v>0.91494752133030066</v>
      </c>
      <c r="R229" s="17"/>
      <c r="S229" s="46">
        <f ca="1">IFERROR(AVERAGEIF(S208:S227,"&gt;0"),0)</f>
        <v>1.2</v>
      </c>
      <c r="T229" s="83"/>
      <c r="U229" s="8"/>
      <c r="V229" s="8"/>
      <c r="W229" s="8"/>
      <c r="X229" s="64"/>
    </row>
    <row r="230" spans="1:24" ht="15" thickBot="1" x14ac:dyDescent="0.35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8"/>
    </row>
    <row r="233" spans="1:24" ht="15.6" customHeight="1" x14ac:dyDescent="0.3">
      <c r="A233" s="160" t="str">
        <f>'Entered Daily Stats'!A233</f>
        <v>Team Lead 9</v>
      </c>
      <c r="B233" s="161"/>
      <c r="C233" s="161"/>
      <c r="D233" s="161"/>
      <c r="E233" s="161"/>
      <c r="F233" s="53"/>
      <c r="G233" s="158">
        <v>44130</v>
      </c>
      <c r="H233" s="158"/>
      <c r="I233" s="158"/>
      <c r="J233" s="158"/>
      <c r="K233" s="158"/>
      <c r="L233" s="158"/>
      <c r="M233" s="158"/>
      <c r="N233" s="158"/>
      <c r="O233" s="158"/>
      <c r="P233" s="53"/>
      <c r="Q233" s="53"/>
      <c r="R233" s="53"/>
      <c r="S233" s="53"/>
      <c r="T233" s="53"/>
      <c r="U233" s="53"/>
      <c r="V233" s="53"/>
      <c r="W233" s="53"/>
      <c r="X233" s="63"/>
    </row>
    <row r="234" spans="1:24" ht="15.6" customHeight="1" x14ac:dyDescent="0.3">
      <c r="A234" s="162"/>
      <c r="B234" s="163"/>
      <c r="C234" s="163"/>
      <c r="D234" s="163"/>
      <c r="E234" s="163"/>
      <c r="F234" s="8"/>
      <c r="G234" s="159"/>
      <c r="H234" s="159"/>
      <c r="I234" s="159"/>
      <c r="J234" s="159"/>
      <c r="K234" s="159"/>
      <c r="L234" s="159"/>
      <c r="M234" s="159"/>
      <c r="N234" s="159"/>
      <c r="O234" s="159"/>
      <c r="P234" s="8"/>
      <c r="Q234" s="8"/>
      <c r="R234" s="8"/>
      <c r="S234" s="8"/>
      <c r="T234" s="8"/>
      <c r="U234" s="8"/>
      <c r="V234" s="8"/>
      <c r="W234" s="8"/>
      <c r="X234" s="64"/>
    </row>
    <row r="235" spans="1:24" ht="15.6" customHeight="1" x14ac:dyDescent="0.3">
      <c r="A235" s="164"/>
      <c r="B235" s="165"/>
      <c r="C235" s="165"/>
      <c r="D235" s="165"/>
      <c r="E235" s="165"/>
      <c r="F235" s="8"/>
      <c r="G235" s="124" t="s">
        <v>18</v>
      </c>
      <c r="H235" s="123"/>
      <c r="I235" s="124" t="s">
        <v>19</v>
      </c>
      <c r="J235" s="8"/>
      <c r="K235" s="140" t="s">
        <v>20</v>
      </c>
      <c r="L235" s="140"/>
      <c r="M235" s="8"/>
      <c r="N235" s="126" t="s">
        <v>21</v>
      </c>
      <c r="O235" s="126"/>
      <c r="P235" s="8"/>
      <c r="Q235" s="8"/>
      <c r="R235" s="8"/>
      <c r="S235" s="8"/>
      <c r="T235" s="8"/>
      <c r="U235" s="8"/>
      <c r="V235" s="8"/>
      <c r="W235" s="8"/>
      <c r="X235" s="64"/>
    </row>
    <row r="236" spans="1:24" ht="41.4" customHeight="1" x14ac:dyDescent="0.3">
      <c r="A236" s="65"/>
      <c r="B236" s="8"/>
      <c r="C236" s="67" t="s">
        <v>37</v>
      </c>
      <c r="D236" s="8"/>
      <c r="E236" s="67" t="s">
        <v>24</v>
      </c>
      <c r="F236" s="68"/>
      <c r="G236" s="56"/>
      <c r="H236" s="56"/>
      <c r="I236" s="56"/>
      <c r="J236" s="8"/>
      <c r="K236" s="56"/>
      <c r="L236" s="69" t="s">
        <v>38</v>
      </c>
      <c r="M236" s="69"/>
      <c r="N236" s="56"/>
      <c r="O236" s="69" t="s">
        <v>39</v>
      </c>
      <c r="P236" s="8"/>
      <c r="Q236" s="9" t="s">
        <v>40</v>
      </c>
      <c r="R236" s="8"/>
      <c r="S236" s="66" t="s">
        <v>41</v>
      </c>
      <c r="T236" s="8"/>
      <c r="U236" s="138" t="s">
        <v>30</v>
      </c>
      <c r="V236" s="138"/>
      <c r="W236" s="138"/>
      <c r="X236" s="70"/>
    </row>
    <row r="237" spans="1:24" ht="15.6" customHeight="1" x14ac:dyDescent="0.3">
      <c r="A237" s="65"/>
      <c r="B237" s="8"/>
      <c r="C237" s="14" cm="1">
        <f t="array" aca="1" ref="C237" ca="1">INDIRECT(ADDRESS(ROW()-1,_xlfn.SHEET()-3+32,4,1,"Entered Daily Stats"))</f>
        <v>0</v>
      </c>
      <c r="D237" s="11"/>
      <c r="E237" s="10" t="str">
        <f>'Entered Daily Stats'!A236</f>
        <v>Enrollment Counclor 1</v>
      </c>
      <c r="F237" s="11"/>
      <c r="G237" s="13" cm="1">
        <f t="array" aca="1" ref="G237" ca="1">IFERROR(INDIRECT(ADDRESS(ROW()-1,_xlfn.SHEET()-3+4,4,1,"Entered Daily Stats")),"")</f>
        <v>0</v>
      </c>
      <c r="H237" s="11"/>
      <c r="I237" s="12" cm="1">
        <f t="array" aca="1" ref="I237" ca="1">IFERROR(INDIRECT(ADDRESS(ROW()-1,_xlfn.SHEET()-3+11,4,1,"Entered Daily Stats")),"")</f>
        <v>0</v>
      </c>
      <c r="J237" s="11"/>
      <c r="K237" s="107" cm="1">
        <f t="array" aca="1" ref="K237" ca="1">IFERROR(INDIRECT(ADDRESS(ROW()-1,_xlfn.SHEET()-3+18,4,1,"Entered Daily Stats")),"")</f>
        <v>0</v>
      </c>
      <c r="L237" s="12">
        <f ca="1">IFERROR(IF(K237=N237,0,MIN(MAX((-10*N237*24)+80,30),65))*C237,0)</f>
        <v>0</v>
      </c>
      <c r="M237" s="11"/>
      <c r="N237" s="110" cm="1">
        <f t="array" aca="1" ref="N237" ca="1">IFERROR(INDIRECT(ADDRESS(ROW()-1,_xlfn.SHEET()-3+25,4,1,"Entered Daily Stats")),"")</f>
        <v>0</v>
      </c>
      <c r="O237" s="13">
        <f ca="1">IFERROR(IF(N237=K237,0,MIN(MAX(8-(K237/10),1.5),5)/24)*C237,0)</f>
        <v>0</v>
      </c>
      <c r="P237" s="11"/>
      <c r="Q237" s="51" t="str">
        <f ca="1">IF(OR(L237=O237,K237=N237),"",((N237/O237)+(K237/L237))/2)</f>
        <v/>
      </c>
      <c r="R237" s="11"/>
      <c r="S237" s="39" cm="1">
        <f t="array" aca="1" ref="S237" ca="1">INDIRECT(ADDRESS(ROW()-1,_xlfn.SHEET()-3+39,4,1,"Entered Daily Stats"))</f>
        <v>0</v>
      </c>
      <c r="T237" s="11"/>
      <c r="U237" s="15"/>
      <c r="V237" s="11" t="s">
        <v>31</v>
      </c>
      <c r="W237" s="14">
        <v>1.3</v>
      </c>
      <c r="X237" s="70"/>
    </row>
    <row r="238" spans="1:24" ht="15.6" customHeight="1" x14ac:dyDescent="0.3">
      <c r="A238" s="65"/>
      <c r="B238" s="8"/>
      <c r="C238" s="14" cm="1">
        <f t="array" aca="1" ref="C238" ca="1">INDIRECT(ADDRESS(ROW()-1,_xlfn.SHEET()-3+32,4,1,"Entered Daily Stats"))</f>
        <v>1</v>
      </c>
      <c r="D238" s="11"/>
      <c r="E238" s="10" t="str">
        <f>'Entered Daily Stats'!A237</f>
        <v>Enrollment Counclor 2</v>
      </c>
      <c r="F238" s="11"/>
      <c r="G238" s="13" cm="1">
        <f t="array" aca="1" ref="G238" ca="1">IFERROR(INDIRECT(ADDRESS(ROW()-1,_xlfn.SHEET()-3+4,4,1,"Entered Daily Stats")),"")</f>
        <v>0.29583333333333334</v>
      </c>
      <c r="H238" s="16"/>
      <c r="I238" s="12" cm="1">
        <f t="array" aca="1" ref="I238" ca="1">IFERROR(INDIRECT(ADDRESS(ROW()-1,_xlfn.SHEET()-3+11,4,1,"Entered Daily Stats")),"")</f>
        <v>3</v>
      </c>
      <c r="J238" s="11"/>
      <c r="K238" s="107" cm="1">
        <f t="array" aca="1" ref="K238" ca="1">IFERROR(INDIRECT(ADDRESS(ROW()-1,_xlfn.SHEET()-3+18,4,1,"Entered Daily Stats")),"")</f>
        <v>63</v>
      </c>
      <c r="L238" s="12">
        <f t="shared" ref="L238" ca="1" si="34">IFERROR(IF(K238=N238,0,MIN(MAX((-10*N238*24)+80,30),65))*C238,0)</f>
        <v>43.5</v>
      </c>
      <c r="M238" s="11"/>
      <c r="N238" s="110" cm="1">
        <f t="array" aca="1" ref="N238" ca="1">IFERROR(INDIRECT(ADDRESS(ROW()-1,_xlfn.SHEET()-3+25,4,1,"Entered Daily Stats")),"")</f>
        <v>0.15208333333333332</v>
      </c>
      <c r="O238" s="13">
        <f t="shared" ref="O238:O256" ca="1" si="35">IFERROR(IF(N238=K238,0,MIN(MAX(8-(K238/10),1.5),5)/24)*C238,0)</f>
        <v>7.0833333333333345E-2</v>
      </c>
      <c r="P238" s="11"/>
      <c r="Q238" s="51">
        <f t="shared" ref="Q238:Q256" ca="1" si="36">IF(OR(L238=O238,K238=N238),"",((N238/O238)+(K238/L238))/2)</f>
        <v>1.7976673427991883</v>
      </c>
      <c r="R238" s="11"/>
      <c r="S238" s="39" cm="1">
        <f t="array" aca="1" ref="S238" ca="1">INDIRECT(ADDRESS(ROW()-1,_xlfn.SHEET()-3+39,4,1,"Entered Daily Stats"))</f>
        <v>1</v>
      </c>
      <c r="T238" s="11"/>
      <c r="U238" s="100"/>
      <c r="V238" s="11" t="s">
        <v>32</v>
      </c>
      <c r="W238" s="45">
        <v>1</v>
      </c>
      <c r="X238" s="70"/>
    </row>
    <row r="239" spans="1:24" ht="15.6" customHeight="1" x14ac:dyDescent="0.3">
      <c r="A239" s="65"/>
      <c r="B239" s="8"/>
      <c r="C239" s="14" cm="1">
        <f t="array" aca="1" ref="C239" ca="1">INDIRECT(ADDRESS(ROW()-1,_xlfn.SHEET()-3+32,4,1,"Entered Daily Stats"))</f>
        <v>1</v>
      </c>
      <c r="D239" s="11"/>
      <c r="E239" s="10" t="str">
        <f>'Entered Daily Stats'!A238</f>
        <v>Enrollment Counclor 3</v>
      </c>
      <c r="F239" s="11"/>
      <c r="G239" s="13" cm="1">
        <f t="array" aca="1" ref="G239" ca="1">IFERROR(INDIRECT(ADDRESS(ROW()-1,_xlfn.SHEET()-3+4,4,1,"Entered Daily Stats")),"")</f>
        <v>0.10416666666666667</v>
      </c>
      <c r="H239" s="16"/>
      <c r="I239" s="12" cm="1">
        <f t="array" aca="1" ref="I239" ca="1">IFERROR(INDIRECT(ADDRESS(ROW()-1,_xlfn.SHEET()-3+11,4,1,"Entered Daily Stats")),"")</f>
        <v>4</v>
      </c>
      <c r="J239" s="11"/>
      <c r="K239" s="107" cm="1">
        <f t="array" aca="1" ref="K239" ca="1">IFERROR(INDIRECT(ADDRESS(ROW()-1,_xlfn.SHEET()-3+18,4,1,"Entered Daily Stats")),"")</f>
        <v>18</v>
      </c>
      <c r="L239" s="12">
        <f ca="1">IFERROR(IF(K239=N239,0,MIN(MAX((-10*N239*24)+80,30),65))*C239,0)</f>
        <v>65</v>
      </c>
      <c r="M239" s="11"/>
      <c r="N239" s="110" cm="1">
        <f t="array" aca="1" ref="N239" ca="1">IFERROR(INDIRECT(ADDRESS(ROW()-1,_xlfn.SHEET()-3+25,4,1,"Entered Daily Stats")),"")</f>
        <v>5.9722222222222225E-2</v>
      </c>
      <c r="O239" s="13">
        <f t="shared" ca="1" si="35"/>
        <v>0.20833333333333334</v>
      </c>
      <c r="P239" s="11"/>
      <c r="Q239" s="51">
        <f t="shared" ca="1" si="36"/>
        <v>0.28179487179487184</v>
      </c>
      <c r="R239" s="11"/>
      <c r="S239" s="39" cm="1">
        <f t="array" aca="1" ref="S239" ca="1">INDIRECT(ADDRESS(ROW()-1,_xlfn.SHEET()-3+39,4,1,"Entered Daily Stats"))</f>
        <v>0</v>
      </c>
      <c r="T239" s="11"/>
      <c r="U239" s="18"/>
      <c r="V239" s="11" t="s">
        <v>33</v>
      </c>
      <c r="W239" s="45">
        <v>1</v>
      </c>
      <c r="X239" s="70"/>
    </row>
    <row r="240" spans="1:24" ht="15.6" customHeight="1" x14ac:dyDescent="0.3">
      <c r="A240" s="65"/>
      <c r="B240" s="8"/>
      <c r="C240" s="14" cm="1">
        <f t="array" aca="1" ref="C240" ca="1">INDIRECT(ADDRESS(ROW()-1,_xlfn.SHEET()-3+32,4,1,"Entered Daily Stats"))</f>
        <v>1</v>
      </c>
      <c r="D240" s="11"/>
      <c r="E240" s="10" t="str">
        <f>'Entered Daily Stats'!A239</f>
        <v>Enrollment Counclor 4</v>
      </c>
      <c r="F240" s="11"/>
      <c r="G240" s="13" cm="1">
        <f t="array" aca="1" ref="G240" ca="1">IFERROR(INDIRECT(ADDRESS(ROW()-1,_xlfn.SHEET()-3+4,4,1,"Entered Daily Stats")),"")</f>
        <v>0.27916666666666667</v>
      </c>
      <c r="H240" s="16"/>
      <c r="I240" s="12" cm="1">
        <f t="array" aca="1" ref="I240" ca="1">IFERROR(INDIRECT(ADDRESS(ROW()-1,_xlfn.SHEET()-3+11,4,1,"Entered Daily Stats")),"")</f>
        <v>11</v>
      </c>
      <c r="J240" s="11"/>
      <c r="K240" s="107" cm="1">
        <f t="array" aca="1" ref="K240" ca="1">IFERROR(INDIRECT(ADDRESS(ROW()-1,_xlfn.SHEET()-3+18,4,1,"Entered Daily Stats")),"")</f>
        <v>52</v>
      </c>
      <c r="L240" s="12">
        <f t="shared" ref="L240:L256" ca="1" si="37">IFERROR(IF(K240=N240,0,MIN(MAX((-10*N240*24)+80,30),65))*C240,0)</f>
        <v>65</v>
      </c>
      <c r="M240" s="11"/>
      <c r="N240" s="110" cm="1">
        <f t="array" aca="1" ref="N240" ca="1">IFERROR(INDIRECT(ADDRESS(ROW()-1,_xlfn.SHEET()-3+25,4,1,"Entered Daily Stats")),"")</f>
        <v>5.486111111111111E-2</v>
      </c>
      <c r="O240" s="13">
        <f t="shared" ca="1" si="35"/>
        <v>0.11666666666666665</v>
      </c>
      <c r="P240" s="11"/>
      <c r="Q240" s="51">
        <f t="shared" ca="1" si="36"/>
        <v>0.63511904761904769</v>
      </c>
      <c r="R240" s="11"/>
      <c r="S240" s="39" cm="1">
        <f t="array" aca="1" ref="S240" ca="1">INDIRECT(ADDRESS(ROW()-1,_xlfn.SHEET()-3+39,4,1,"Entered Daily Stats"))</f>
        <v>0</v>
      </c>
      <c r="T240" s="11"/>
      <c r="U240" s="19"/>
      <c r="V240" s="11" t="s">
        <v>33</v>
      </c>
      <c r="W240" s="14">
        <v>0.7</v>
      </c>
      <c r="X240" s="70"/>
    </row>
    <row r="241" spans="1:24" ht="15.6" customHeight="1" x14ac:dyDescent="0.3">
      <c r="A241" s="65"/>
      <c r="B241" s="8"/>
      <c r="C241" s="14" cm="1">
        <f t="array" aca="1" ref="C241" ca="1">INDIRECT(ADDRESS(ROW()-1,_xlfn.SHEET()-3+32,4,1,"Entered Daily Stats"))</f>
        <v>1</v>
      </c>
      <c r="D241" s="11"/>
      <c r="E241" s="10" t="str">
        <f>'Entered Daily Stats'!A240</f>
        <v>Enrollment Counclor 5</v>
      </c>
      <c r="F241" s="11"/>
      <c r="G241" s="13" cm="1">
        <f t="array" aca="1" ref="G241" ca="1">IFERROR(INDIRECT(ADDRESS(ROW()-1,_xlfn.SHEET()-3+4,4,1,"Entered Daily Stats")),"")</f>
        <v>0.23333333333333331</v>
      </c>
      <c r="H241" s="16"/>
      <c r="I241" s="12" cm="1">
        <f t="array" aca="1" ref="I241" ca="1">IFERROR(INDIRECT(ADDRESS(ROW()-1,_xlfn.SHEET()-3+11,4,1,"Entered Daily Stats")),"")</f>
        <v>5</v>
      </c>
      <c r="J241" s="11"/>
      <c r="K241" s="107" cm="1">
        <f t="array" aca="1" ref="K241" ca="1">IFERROR(INDIRECT(ADDRESS(ROW()-1,_xlfn.SHEET()-3+18,4,1,"Entered Daily Stats")),"")</f>
        <v>32</v>
      </c>
      <c r="L241" s="12">
        <f t="shared" ca="1" si="37"/>
        <v>54.666666666666664</v>
      </c>
      <c r="M241" s="11"/>
      <c r="N241" s="110" cm="1">
        <f t="array" aca="1" ref="N241" ca="1">IFERROR(INDIRECT(ADDRESS(ROW()-1,_xlfn.SHEET()-3+25,4,1,"Entered Daily Stats")),"")</f>
        <v>0.10555555555555556</v>
      </c>
      <c r="O241" s="13">
        <f t="shared" ca="1" si="35"/>
        <v>0.19999999999999998</v>
      </c>
      <c r="P241" s="11"/>
      <c r="Q241" s="51">
        <f t="shared" ca="1" si="36"/>
        <v>0.55657181571815717</v>
      </c>
      <c r="R241" s="11"/>
      <c r="S241" s="39" cm="1">
        <f t="array" aca="1" ref="S241" ca="1">INDIRECT(ADDRESS(ROW()-1,_xlfn.SHEET()-3+39,4,1,"Entered Daily Stats"))</f>
        <v>1</v>
      </c>
      <c r="T241" s="11"/>
      <c r="U241" s="20"/>
      <c r="V241" s="11" t="s">
        <v>33</v>
      </c>
      <c r="W241" s="14">
        <v>0.5</v>
      </c>
      <c r="X241" s="70"/>
    </row>
    <row r="242" spans="1:24" ht="15.6" customHeight="1" x14ac:dyDescent="0.3">
      <c r="A242" s="65"/>
      <c r="B242" s="8"/>
      <c r="C242" s="14" cm="1">
        <f t="array" aca="1" ref="C242" ca="1">INDIRECT(ADDRESS(ROW()-1,_xlfn.SHEET()-3+32,4,1,"Entered Daily Stats"))</f>
        <v>0</v>
      </c>
      <c r="D242" s="11"/>
      <c r="E242" s="10" t="str">
        <f>'Entered Daily Stats'!A241</f>
        <v>Enrollment Counclor 6</v>
      </c>
      <c r="F242" s="11"/>
      <c r="G242" s="13" cm="1">
        <f t="array" aca="1" ref="G242" ca="1">IFERROR(INDIRECT(ADDRESS(ROW()-1,_xlfn.SHEET()-3+4,4,1,"Entered Daily Stats")),"")</f>
        <v>0</v>
      </c>
      <c r="H242" s="16"/>
      <c r="I242" s="12" cm="1">
        <f t="array" aca="1" ref="I242" ca="1">IFERROR(INDIRECT(ADDRESS(ROW()-1,_xlfn.SHEET()-3+11,4,1,"Entered Daily Stats")),"")</f>
        <v>0</v>
      </c>
      <c r="J242" s="11"/>
      <c r="K242" s="107" cm="1">
        <f t="array" aca="1" ref="K242" ca="1">IFERROR(INDIRECT(ADDRESS(ROW()-1,_xlfn.SHEET()-3+18,4,1,"Entered Daily Stats")),"")</f>
        <v>0</v>
      </c>
      <c r="L242" s="12">
        <f t="shared" ca="1" si="37"/>
        <v>0</v>
      </c>
      <c r="M242" s="11"/>
      <c r="N242" s="110" cm="1">
        <f t="array" aca="1" ref="N242" ca="1">IFERROR(INDIRECT(ADDRESS(ROW()-1,_xlfn.SHEET()-3+25,4,1,"Entered Daily Stats")),"")</f>
        <v>0</v>
      </c>
      <c r="O242" s="13">
        <f t="shared" ca="1" si="35"/>
        <v>0</v>
      </c>
      <c r="P242" s="11"/>
      <c r="Q242" s="51" t="str">
        <f t="shared" ca="1" si="36"/>
        <v/>
      </c>
      <c r="R242" s="11"/>
      <c r="S242" s="39" cm="1">
        <f t="array" aca="1" ref="S242" ca="1">INDIRECT(ADDRESS(ROW()-1,_xlfn.SHEET()-3+39,4,1,"Entered Daily Stats"))</f>
        <v>0</v>
      </c>
      <c r="T242" s="11"/>
      <c r="U242" s="21"/>
      <c r="V242" s="11" t="s">
        <v>33</v>
      </c>
      <c r="W242" s="14">
        <v>0.3</v>
      </c>
      <c r="X242" s="70"/>
    </row>
    <row r="243" spans="1:24" ht="15.6" customHeight="1" x14ac:dyDescent="0.3">
      <c r="A243" s="65"/>
      <c r="B243" s="8"/>
      <c r="C243" s="14" cm="1">
        <f t="array" aca="1" ref="C243" ca="1">INDIRECT(ADDRESS(ROW()-1,_xlfn.SHEET()-3+32,4,1,"Entered Daily Stats"))</f>
        <v>0</v>
      </c>
      <c r="D243" s="11"/>
      <c r="E243" s="10" t="str">
        <f>'Entered Daily Stats'!A242</f>
        <v>Enrollment Counclor 7</v>
      </c>
      <c r="F243" s="11"/>
      <c r="G243" s="13" cm="1">
        <f t="array" aca="1" ref="G243" ca="1">IFERROR(INDIRECT(ADDRESS(ROW()-1,_xlfn.SHEET()-3+4,4,1,"Entered Daily Stats")),"")</f>
        <v>0</v>
      </c>
      <c r="H243" s="16"/>
      <c r="I243" s="12" cm="1">
        <f t="array" aca="1" ref="I243" ca="1">IFERROR(INDIRECT(ADDRESS(ROW()-1,_xlfn.SHEET()-3+11,4,1,"Entered Daily Stats")),"")</f>
        <v>0</v>
      </c>
      <c r="J243" s="11"/>
      <c r="K243" s="107" cm="1">
        <f t="array" aca="1" ref="K243" ca="1">IFERROR(INDIRECT(ADDRESS(ROW()-1,_xlfn.SHEET()-3+18,4,1,"Entered Daily Stats")),"")</f>
        <v>0</v>
      </c>
      <c r="L243" s="12">
        <f t="shared" ca="1" si="37"/>
        <v>0</v>
      </c>
      <c r="M243" s="11"/>
      <c r="N243" s="110" cm="1">
        <f t="array" aca="1" ref="N243" ca="1">IFERROR(INDIRECT(ADDRESS(ROW()-1,_xlfn.SHEET()-3+25,4,1,"Entered Daily Stats")),"")</f>
        <v>0</v>
      </c>
      <c r="O243" s="13">
        <f t="shared" ca="1" si="35"/>
        <v>0</v>
      </c>
      <c r="P243" s="11"/>
      <c r="Q243" s="51" t="str">
        <f t="shared" ca="1" si="36"/>
        <v/>
      </c>
      <c r="R243" s="11"/>
      <c r="S243" s="39" cm="1">
        <f t="array" aca="1" ref="S243" ca="1">INDIRECT(ADDRESS(ROW()-1,_xlfn.SHEET()-3+39,4,1,"Entered Daily Stats"))</f>
        <v>0</v>
      </c>
      <c r="T243" s="11"/>
      <c r="U243" s="8"/>
      <c r="V243" s="8"/>
      <c r="W243" s="8"/>
      <c r="X243" s="70"/>
    </row>
    <row r="244" spans="1:24" ht="15.6" customHeight="1" x14ac:dyDescent="0.3">
      <c r="A244" s="65"/>
      <c r="B244" s="8"/>
      <c r="C244" s="14" cm="1">
        <f t="array" aca="1" ref="C244" ca="1">INDIRECT(ADDRESS(ROW()-1,_xlfn.SHEET()-3+32,4,1,"Entered Daily Stats"))</f>
        <v>1</v>
      </c>
      <c r="D244" s="11"/>
      <c r="E244" s="10" t="str">
        <f>'Entered Daily Stats'!A243</f>
        <v>Enrollment Counclor 8</v>
      </c>
      <c r="F244" s="11"/>
      <c r="G244" s="13" cm="1">
        <f t="array" aca="1" ref="G244" ca="1">IFERROR(INDIRECT(ADDRESS(ROW()-1,_xlfn.SHEET()-3+4,4,1,"Entered Daily Stats")),"")</f>
        <v>0.29652777777777778</v>
      </c>
      <c r="H244" s="16"/>
      <c r="I244" s="12" cm="1">
        <f t="array" aca="1" ref="I244" ca="1">IFERROR(INDIRECT(ADDRESS(ROW()-1,_xlfn.SHEET()-3+11,4,1,"Entered Daily Stats")),"")</f>
        <v>17</v>
      </c>
      <c r="J244" s="11"/>
      <c r="K244" s="107" cm="1">
        <f t="array" aca="1" ref="K244" ca="1">IFERROR(INDIRECT(ADDRESS(ROW()-1,_xlfn.SHEET()-3+18,4,1,"Entered Daily Stats")),"")</f>
        <v>68</v>
      </c>
      <c r="L244" s="12">
        <f t="shared" ca="1" si="37"/>
        <v>48.833333333333329</v>
      </c>
      <c r="M244" s="11"/>
      <c r="N244" s="110" cm="1">
        <f t="array" aca="1" ref="N244" ca="1">IFERROR(INDIRECT(ADDRESS(ROW()-1,_xlfn.SHEET()-3+25,4,1,"Entered Daily Stats")),"")</f>
        <v>0.12986111111111112</v>
      </c>
      <c r="O244" s="13">
        <f t="shared" ca="1" si="35"/>
        <v>6.25E-2</v>
      </c>
      <c r="P244" s="11"/>
      <c r="Q244" s="51">
        <f t="shared" ca="1" si="36"/>
        <v>1.7351346226772848</v>
      </c>
      <c r="R244" s="11"/>
      <c r="S244" s="39" cm="1">
        <f t="array" aca="1" ref="S244" ca="1">INDIRECT(ADDRESS(ROW()-1,_xlfn.SHEET()-3+39,4,1,"Entered Daily Stats"))</f>
        <v>2</v>
      </c>
      <c r="T244" s="11"/>
      <c r="U244" s="140" t="s">
        <v>42</v>
      </c>
      <c r="V244" s="140"/>
      <c r="W244" s="140"/>
      <c r="X244" s="70"/>
    </row>
    <row r="245" spans="1:24" ht="15.6" customHeight="1" x14ac:dyDescent="0.3">
      <c r="A245" s="65"/>
      <c r="B245" s="8"/>
      <c r="C245" s="14" cm="1">
        <f t="array" aca="1" ref="C245" ca="1">INDIRECT(ADDRESS(ROW()-1,_xlfn.SHEET()-3+32,4,1,"Entered Daily Stats"))</f>
        <v>1</v>
      </c>
      <c r="D245" s="11"/>
      <c r="E245" s="10" t="str">
        <f>'Entered Daily Stats'!A244</f>
        <v>Enrollment Counclor 9</v>
      </c>
      <c r="F245" s="11"/>
      <c r="G245" s="13" cm="1">
        <f t="array" aca="1" ref="G245" ca="1">IFERROR(INDIRECT(ADDRESS(ROW()-1,_xlfn.SHEET()-3+4,4,1,"Entered Daily Stats")),"")</f>
        <v>0.2951388888888889</v>
      </c>
      <c r="H245" s="16"/>
      <c r="I245" s="12" cm="1">
        <f t="array" aca="1" ref="I245" ca="1">IFERROR(INDIRECT(ADDRESS(ROW()-1,_xlfn.SHEET()-3+11,4,1,"Entered Daily Stats")),"")</f>
        <v>7</v>
      </c>
      <c r="J245" s="11"/>
      <c r="K245" s="107" cm="1">
        <f t="array" aca="1" ref="K245" ca="1">IFERROR(INDIRECT(ADDRESS(ROW()-1,_xlfn.SHEET()-3+18,4,1,"Entered Daily Stats")),"")</f>
        <v>40</v>
      </c>
      <c r="L245" s="12">
        <f t="shared" ca="1" si="37"/>
        <v>51</v>
      </c>
      <c r="M245" s="11"/>
      <c r="N245" s="110" cm="1">
        <f t="array" aca="1" ref="N245" ca="1">IFERROR(INDIRECT(ADDRESS(ROW()-1,_xlfn.SHEET()-3+25,4,1,"Entered Daily Stats")),"")</f>
        <v>0.12083333333333333</v>
      </c>
      <c r="O245" s="13">
        <f t="shared" ca="1" si="35"/>
        <v>0.16666666666666666</v>
      </c>
      <c r="P245" s="11"/>
      <c r="Q245" s="51">
        <f t="shared" ca="1" si="36"/>
        <v>0.75465686274509802</v>
      </c>
      <c r="R245" s="11"/>
      <c r="S245" s="39" cm="1">
        <f t="array" aca="1" ref="S245" ca="1">INDIRECT(ADDRESS(ROW()-1,_xlfn.SHEET()-3+39,4,1,"Entered Daily Stats"))</f>
        <v>0</v>
      </c>
      <c r="T245" s="11"/>
      <c r="U245" s="152">
        <f ca="1">IF(SUM(S237:S256)=0,"",SUM(S237:S256))</f>
        <v>5</v>
      </c>
      <c r="V245" s="153"/>
      <c r="W245" s="154"/>
      <c r="X245" s="70"/>
    </row>
    <row r="246" spans="1:24" ht="15.6" customHeight="1" x14ac:dyDescent="0.3">
      <c r="A246" s="65"/>
      <c r="B246" s="8"/>
      <c r="C246" s="14" cm="1">
        <f t="array" aca="1" ref="C246" ca="1">INDIRECT(ADDRESS(ROW()-1,_xlfn.SHEET()-3+32,4,1,"Entered Daily Stats"))</f>
        <v>0</v>
      </c>
      <c r="D246" s="11"/>
      <c r="E246" s="10" t="str">
        <f>'Entered Daily Stats'!A245</f>
        <v>Enrollment Counclor 10</v>
      </c>
      <c r="F246" s="11"/>
      <c r="G246" s="13" cm="1">
        <f t="array" aca="1" ref="G246" ca="1">IFERROR(INDIRECT(ADDRESS(ROW()-1,_xlfn.SHEET()-3+4,4,1,"Entered Daily Stats")),"")</f>
        <v>0</v>
      </c>
      <c r="H246" s="16"/>
      <c r="I246" s="12" cm="1">
        <f t="array" aca="1" ref="I246" ca="1">IFERROR(INDIRECT(ADDRESS(ROW()-1,_xlfn.SHEET()-3+11,4,1,"Entered Daily Stats")),"")</f>
        <v>0</v>
      </c>
      <c r="J246" s="11"/>
      <c r="K246" s="107" cm="1">
        <f t="array" aca="1" ref="K246" ca="1">IFERROR(INDIRECT(ADDRESS(ROW()-1,_xlfn.SHEET()-3+18,4,1,"Entered Daily Stats")),"")</f>
        <v>0</v>
      </c>
      <c r="L246" s="12">
        <f t="shared" ca="1" si="37"/>
        <v>0</v>
      </c>
      <c r="M246" s="11"/>
      <c r="N246" s="110" cm="1">
        <f t="array" aca="1" ref="N246" ca="1">IFERROR(INDIRECT(ADDRESS(ROW()-1,_xlfn.SHEET()-3+25,4,1,"Entered Daily Stats")),"")</f>
        <v>0</v>
      </c>
      <c r="O246" s="13">
        <f t="shared" ca="1" si="35"/>
        <v>0</v>
      </c>
      <c r="P246" s="11"/>
      <c r="Q246" s="51" t="str">
        <f t="shared" ca="1" si="36"/>
        <v/>
      </c>
      <c r="R246" s="11"/>
      <c r="S246" s="39" cm="1">
        <f t="array" aca="1" ref="S246" ca="1">INDIRECT(ADDRESS(ROW()-1,_xlfn.SHEET()-3+39,4,1,"Entered Daily Stats"))</f>
        <v>0</v>
      </c>
      <c r="T246" s="11"/>
      <c r="U246" s="155"/>
      <c r="V246" s="156"/>
      <c r="W246" s="157"/>
      <c r="X246" s="70"/>
    </row>
    <row r="247" spans="1:24" ht="15.6" customHeight="1" x14ac:dyDescent="0.3">
      <c r="A247" s="65"/>
      <c r="B247" s="8"/>
      <c r="C247" s="14" cm="1">
        <f t="array" aca="1" ref="C247" ca="1">INDIRECT(ADDRESS(ROW()-1,_xlfn.SHEET()-3+32,4,1,"Entered Daily Stats"))</f>
        <v>1</v>
      </c>
      <c r="D247" s="11"/>
      <c r="E247" s="10" t="str">
        <f>'Entered Daily Stats'!A246</f>
        <v>Enrollment Counclor 11</v>
      </c>
      <c r="F247" s="11"/>
      <c r="G247" s="13" cm="1">
        <f t="array" aca="1" ref="G247" ca="1">IFERROR(INDIRECT(ADDRESS(ROW()-1,_xlfn.SHEET()-3+4,4,1,"Entered Daily Stats")),"")</f>
        <v>0.21388888888888891</v>
      </c>
      <c r="H247" s="16"/>
      <c r="I247" s="12" cm="1">
        <f t="array" aca="1" ref="I247" ca="1">IFERROR(INDIRECT(ADDRESS(ROW()-1,_xlfn.SHEET()-3+11,4,1,"Entered Daily Stats")),"")</f>
        <v>1</v>
      </c>
      <c r="J247" s="11"/>
      <c r="K247" s="107" cm="1">
        <f t="array" aca="1" ref="K247" ca="1">IFERROR(INDIRECT(ADDRESS(ROW()-1,_xlfn.SHEET()-3+18,4,1,"Entered Daily Stats")),"")</f>
        <v>46</v>
      </c>
      <c r="L247" s="12">
        <f t="shared" ca="1" si="37"/>
        <v>48</v>
      </c>
      <c r="M247" s="11"/>
      <c r="N247" s="110" cm="1">
        <f t="array" aca="1" ref="N247" ca="1">IFERROR(INDIRECT(ADDRESS(ROW()-1,_xlfn.SHEET()-3+25,4,1,"Entered Daily Stats")),"")</f>
        <v>0.13333333333333333</v>
      </c>
      <c r="O247" s="13">
        <f t="shared" ca="1" si="35"/>
        <v>0.14166666666666669</v>
      </c>
      <c r="P247" s="11"/>
      <c r="Q247" s="51">
        <f t="shared" ca="1" si="36"/>
        <v>0.94975490196078427</v>
      </c>
      <c r="R247" s="11"/>
      <c r="S247" s="39" cm="1">
        <f t="array" aca="1" ref="S247" ca="1">INDIRECT(ADDRESS(ROW()-1,_xlfn.SHEET()-3+39,4,1,"Entered Daily Stats"))</f>
        <v>0</v>
      </c>
      <c r="T247" s="11"/>
      <c r="U247" s="71"/>
      <c r="V247" s="71"/>
      <c r="W247" s="71"/>
      <c r="X247" s="70"/>
    </row>
    <row r="248" spans="1:24" ht="15.6" customHeight="1" x14ac:dyDescent="0.3">
      <c r="A248" s="65"/>
      <c r="B248" s="8"/>
      <c r="C248" s="14" cm="1">
        <f t="array" aca="1" ref="C248" ca="1">INDIRECT(ADDRESS(ROW()-1,_xlfn.SHEET()-3+32,4,1,"Entered Daily Stats"))</f>
        <v>1</v>
      </c>
      <c r="D248" s="11"/>
      <c r="E248" s="10" t="str">
        <f>'Entered Daily Stats'!A247</f>
        <v>Enrollment Counclor 12</v>
      </c>
      <c r="F248" s="11"/>
      <c r="G248" s="13" cm="1">
        <f t="array" aca="1" ref="G248" ca="1">IFERROR(INDIRECT(ADDRESS(ROW()-1,_xlfn.SHEET()-3+4,4,1,"Entered Daily Stats")),"")</f>
        <v>0.19583333333333333</v>
      </c>
      <c r="H248" s="16"/>
      <c r="I248" s="12" cm="1">
        <f t="array" aca="1" ref="I248" ca="1">IFERROR(INDIRECT(ADDRESS(ROW()-1,_xlfn.SHEET()-3+11,4,1,"Entered Daily Stats")),"")</f>
        <v>3</v>
      </c>
      <c r="J248" s="11"/>
      <c r="K248" s="107" cm="1">
        <f t="array" aca="1" ref="K248" ca="1">IFERROR(INDIRECT(ADDRESS(ROW()-1,_xlfn.SHEET()-3+18,4,1,"Entered Daily Stats")),"")</f>
        <v>36</v>
      </c>
      <c r="L248" s="12">
        <f t="shared" ca="1" si="37"/>
        <v>52</v>
      </c>
      <c r="M248" s="11"/>
      <c r="N248" s="110" cm="1">
        <f t="array" aca="1" ref="N248" ca="1">IFERROR(INDIRECT(ADDRESS(ROW()-1,_xlfn.SHEET()-3+25,4,1,"Entered Daily Stats")),"")</f>
        <v>0.11666666666666665</v>
      </c>
      <c r="O248" s="13">
        <f t="shared" ca="1" si="35"/>
        <v>0.18333333333333335</v>
      </c>
      <c r="P248" s="11"/>
      <c r="Q248" s="51">
        <f t="shared" ca="1" si="36"/>
        <v>0.66433566433566427</v>
      </c>
      <c r="R248" s="11"/>
      <c r="S248" s="39" cm="1">
        <f t="array" aca="1" ref="S248" ca="1">INDIRECT(ADDRESS(ROW()-1,_xlfn.SHEET()-3+39,4,1,"Entered Daily Stats"))</f>
        <v>0</v>
      </c>
      <c r="T248" s="11"/>
      <c r="U248" s="8"/>
      <c r="V248" s="8"/>
      <c r="W248" s="22"/>
      <c r="X248" s="79"/>
    </row>
    <row r="249" spans="1:24" ht="15.6" customHeight="1" x14ac:dyDescent="0.3">
      <c r="A249" s="65"/>
      <c r="B249" s="8"/>
      <c r="C249" s="14" cm="1">
        <f t="array" aca="1" ref="C249" ca="1">INDIRECT(ADDRESS(ROW()-1,_xlfn.SHEET()-3+32,4,1,"Entered Daily Stats"))</f>
        <v>1</v>
      </c>
      <c r="D249" s="11"/>
      <c r="E249" s="10" t="str">
        <f>'Entered Daily Stats'!A248</f>
        <v>Enrollment Counclor 13</v>
      </c>
      <c r="F249" s="11"/>
      <c r="G249" s="13" cm="1">
        <f t="array" aca="1" ref="G249" ca="1">IFERROR(INDIRECT(ADDRESS(ROW()-1,_xlfn.SHEET()-3+4,4,1,"Entered Daily Stats")),"")</f>
        <v>0.24236111111111111</v>
      </c>
      <c r="H249" s="16"/>
      <c r="I249" s="12" cm="1">
        <f t="array" aca="1" ref="I249" ca="1">IFERROR(INDIRECT(ADDRESS(ROW()-1,_xlfn.SHEET()-3+11,4,1,"Entered Daily Stats")),"")</f>
        <v>8</v>
      </c>
      <c r="J249" s="11"/>
      <c r="K249" s="107" cm="1">
        <f t="array" aca="1" ref="K249" ca="1">IFERROR(INDIRECT(ADDRESS(ROW()-1,_xlfn.SHEET()-3+18,4,1,"Entered Daily Stats")),"")</f>
        <v>49</v>
      </c>
      <c r="L249" s="12">
        <f t="shared" ca="1" si="37"/>
        <v>59</v>
      </c>
      <c r="M249" s="11"/>
      <c r="N249" s="110" cm="1">
        <f t="array" aca="1" ref="N249" ca="1">IFERROR(INDIRECT(ADDRESS(ROW()-1,_xlfn.SHEET()-3+25,4,1,"Entered Daily Stats")),"")</f>
        <v>8.7500000000000008E-2</v>
      </c>
      <c r="O249" s="13">
        <f t="shared" ca="1" si="35"/>
        <v>0.12916666666666665</v>
      </c>
      <c r="P249" s="11"/>
      <c r="Q249" s="51">
        <f t="shared" ca="1" si="36"/>
        <v>0.75396391470749058</v>
      </c>
      <c r="R249" s="47"/>
      <c r="S249" s="39" cm="1">
        <f t="array" aca="1" ref="S249" ca="1">INDIRECT(ADDRESS(ROW()-1,_xlfn.SHEET()-3+39,4,1,"Entered Daily Stats"))</f>
        <v>1</v>
      </c>
      <c r="T249" s="47"/>
      <c r="U249" s="69"/>
      <c r="V249" s="8"/>
      <c r="W249" s="56"/>
      <c r="X249" s="80"/>
    </row>
    <row r="250" spans="1:24" ht="15.6" customHeight="1" x14ac:dyDescent="0.3">
      <c r="A250" s="65"/>
      <c r="B250" s="8"/>
      <c r="C250" s="14" cm="1">
        <f t="array" aca="1" ref="C250" ca="1">INDIRECT(ADDRESS(ROW()-1,_xlfn.SHEET()-3+32,4,1,"Entered Daily Stats"))</f>
        <v>0.5</v>
      </c>
      <c r="D250" s="11"/>
      <c r="E250" s="10" t="str">
        <f>'Entered Daily Stats'!A249</f>
        <v>Enrollment Counclor 14</v>
      </c>
      <c r="F250" s="23"/>
      <c r="G250" s="13" cm="1">
        <f t="array" aca="1" ref="G250" ca="1">IFERROR(INDIRECT(ADDRESS(ROW()-1,_xlfn.SHEET()-3+4,4,1,"Entered Daily Stats")),"")</f>
        <v>9.9999999999999992E-2</v>
      </c>
      <c r="H250" s="11"/>
      <c r="I250" s="12" cm="1">
        <f t="array" aca="1" ref="I250" ca="1">IFERROR(INDIRECT(ADDRESS(ROW()-1,_xlfn.SHEET()-3+11,4,1,"Entered Daily Stats")),"")</f>
        <v>3</v>
      </c>
      <c r="J250" s="11"/>
      <c r="K250" s="107" cm="1">
        <f t="array" aca="1" ref="K250" ca="1">IFERROR(INDIRECT(ADDRESS(ROW()-1,_xlfn.SHEET()-3+18,4,1,"Entered Daily Stats")),"")</f>
        <v>16</v>
      </c>
      <c r="L250" s="12">
        <f t="shared" ca="1" si="37"/>
        <v>32.5</v>
      </c>
      <c r="M250" s="11"/>
      <c r="N250" s="110" cm="1">
        <f t="array" aca="1" ref="N250" ca="1">IFERROR(INDIRECT(ADDRESS(ROW()-1,_xlfn.SHEET()-3+25,4,1,"Entered Daily Stats")),"")</f>
        <v>5.6944444444444443E-2</v>
      </c>
      <c r="O250" s="13">
        <f t="shared" ca="1" si="35"/>
        <v>0.10416666666666667</v>
      </c>
      <c r="P250" s="11"/>
      <c r="Q250" s="51">
        <f t="shared" ca="1" si="36"/>
        <v>0.51948717948717948</v>
      </c>
      <c r="R250" s="11"/>
      <c r="S250" s="39" cm="1">
        <f t="array" aca="1" ref="S250" ca="1">INDIRECT(ADDRESS(ROW()-1,_xlfn.SHEET()-3+39,4,1,"Entered Daily Stats"))</f>
        <v>0</v>
      </c>
      <c r="T250" s="11"/>
      <c r="U250" s="11"/>
      <c r="V250" s="47"/>
      <c r="W250" s="56"/>
      <c r="X250" s="81"/>
    </row>
    <row r="251" spans="1:24" ht="15.6" customHeight="1" x14ac:dyDescent="0.3">
      <c r="A251" s="65"/>
      <c r="B251" s="8"/>
      <c r="C251" s="14" cm="1">
        <f t="array" aca="1" ref="C251" ca="1">INDIRECT(ADDRESS(ROW()-1,_xlfn.SHEET()-3+32,4,1,"Entered Daily Stats"))</f>
        <v>0</v>
      </c>
      <c r="D251" s="11"/>
      <c r="E251" s="10">
        <f>'Entered Daily Stats'!A250</f>
        <v>0</v>
      </c>
      <c r="F251" s="11"/>
      <c r="G251" s="13" cm="1">
        <f t="array" aca="1" ref="G251" ca="1">IFERROR(INDIRECT(ADDRESS(ROW()-1,_xlfn.SHEET()-3+4,4,1,"Entered Daily Stats")),"")</f>
        <v>0</v>
      </c>
      <c r="H251" s="16"/>
      <c r="I251" s="12" cm="1">
        <f t="array" aca="1" ref="I251" ca="1">IFERROR(INDIRECT(ADDRESS(ROW()-1,_xlfn.SHEET()-3+11,4,1,"Entered Daily Stats")),"")</f>
        <v>0</v>
      </c>
      <c r="J251" s="11"/>
      <c r="K251" s="107" cm="1">
        <f t="array" aca="1" ref="K251" ca="1">IFERROR(INDIRECT(ADDRESS(ROW()-1,_xlfn.SHEET()-3+18,4,1,"Entered Daily Stats")),"")</f>
        <v>0</v>
      </c>
      <c r="L251" s="12">
        <f t="shared" ca="1" si="37"/>
        <v>0</v>
      </c>
      <c r="M251" s="11"/>
      <c r="N251" s="110" cm="1">
        <f t="array" aca="1" ref="N251" ca="1">IFERROR(INDIRECT(ADDRESS(ROW()-1,_xlfn.SHEET()-3+25,4,1,"Entered Daily Stats")),"")</f>
        <v>0</v>
      </c>
      <c r="O251" s="13">
        <f t="shared" ca="1" si="35"/>
        <v>0</v>
      </c>
      <c r="P251" s="11"/>
      <c r="Q251" s="51" t="str">
        <f t="shared" ca="1" si="36"/>
        <v/>
      </c>
      <c r="R251" s="11"/>
      <c r="S251" s="39" cm="1">
        <f t="array" aca="1" ref="S251" ca="1">INDIRECT(ADDRESS(ROW()-1,_xlfn.SHEET()-3+39,4,1,"Entered Daily Stats"))</f>
        <v>0</v>
      </c>
      <c r="T251" s="11"/>
      <c r="U251" s="8"/>
      <c r="V251" s="8"/>
      <c r="W251" s="8"/>
      <c r="X251" s="64"/>
    </row>
    <row r="252" spans="1:24" ht="15.6" customHeight="1" x14ac:dyDescent="0.3">
      <c r="A252" s="65"/>
      <c r="B252" s="8"/>
      <c r="C252" s="14" cm="1">
        <f t="array" aca="1" ref="C252" ca="1">INDIRECT(ADDRESS(ROW()-1,_xlfn.SHEET()-3+32,4,1,"Entered Daily Stats"))</f>
        <v>0</v>
      </c>
      <c r="D252" s="11"/>
      <c r="E252" s="10">
        <f>'Entered Daily Stats'!A251</f>
        <v>0</v>
      </c>
      <c r="F252" s="11"/>
      <c r="G252" s="13" cm="1">
        <f t="array" aca="1" ref="G252" ca="1">IFERROR(INDIRECT(ADDRESS(ROW()-1,_xlfn.SHEET()-3+4,4,1,"Entered Daily Stats")),"")</f>
        <v>0</v>
      </c>
      <c r="H252" s="16"/>
      <c r="I252" s="12" cm="1">
        <f t="array" aca="1" ref="I252" ca="1">IFERROR(INDIRECT(ADDRESS(ROW()-1,_xlfn.SHEET()-3+11,4,1,"Entered Daily Stats")),"")</f>
        <v>0</v>
      </c>
      <c r="J252" s="11"/>
      <c r="K252" s="107" cm="1">
        <f t="array" aca="1" ref="K252" ca="1">IFERROR(INDIRECT(ADDRESS(ROW()-1,_xlfn.SHEET()-3+18,4,1,"Entered Daily Stats")),"")</f>
        <v>0</v>
      </c>
      <c r="L252" s="12">
        <f t="shared" ca="1" si="37"/>
        <v>0</v>
      </c>
      <c r="M252" s="11"/>
      <c r="N252" s="110" cm="1">
        <f t="array" aca="1" ref="N252" ca="1">IFERROR(INDIRECT(ADDRESS(ROW()-1,_xlfn.SHEET()-3+25,4,1,"Entered Daily Stats")),"")</f>
        <v>0</v>
      </c>
      <c r="O252" s="13">
        <f t="shared" ca="1" si="35"/>
        <v>0</v>
      </c>
      <c r="P252" s="11"/>
      <c r="Q252" s="51" t="str">
        <f t="shared" ca="1" si="36"/>
        <v/>
      </c>
      <c r="R252" s="11"/>
      <c r="S252" s="39" cm="1">
        <f t="array" aca="1" ref="S252" ca="1">INDIRECT(ADDRESS(ROW()-1,_xlfn.SHEET()-3+39,4,1,"Entered Daily Stats"))</f>
        <v>0</v>
      </c>
      <c r="T252" s="11"/>
      <c r="U252" s="71"/>
      <c r="V252" s="71"/>
      <c r="W252" s="71"/>
      <c r="X252" s="70"/>
    </row>
    <row r="253" spans="1:24" ht="15.6" customHeight="1" x14ac:dyDescent="0.3">
      <c r="A253" s="65"/>
      <c r="B253" s="8"/>
      <c r="C253" s="14" cm="1">
        <f t="array" aca="1" ref="C253" ca="1">INDIRECT(ADDRESS(ROW()-1,_xlfn.SHEET()-3+32,4,1,"Entered Daily Stats"))</f>
        <v>0</v>
      </c>
      <c r="D253" s="11"/>
      <c r="E253" s="10">
        <f>'Entered Daily Stats'!A252</f>
        <v>0</v>
      </c>
      <c r="F253" s="11"/>
      <c r="G253" s="13" cm="1">
        <f t="array" aca="1" ref="G253" ca="1">IFERROR(INDIRECT(ADDRESS(ROW()-1,_xlfn.SHEET()-3+4,4,1,"Entered Daily Stats")),"")</f>
        <v>0</v>
      </c>
      <c r="H253" s="16"/>
      <c r="I253" s="12" cm="1">
        <f t="array" aca="1" ref="I253" ca="1">IFERROR(INDIRECT(ADDRESS(ROW()-1,_xlfn.SHEET()-3+11,4,1,"Entered Daily Stats")),"")</f>
        <v>0</v>
      </c>
      <c r="J253" s="11"/>
      <c r="K253" s="107" cm="1">
        <f t="array" aca="1" ref="K253" ca="1">IFERROR(INDIRECT(ADDRESS(ROW()-1,_xlfn.SHEET()-3+18,4,1,"Entered Daily Stats")),"")</f>
        <v>0</v>
      </c>
      <c r="L253" s="12">
        <f t="shared" ca="1" si="37"/>
        <v>0</v>
      </c>
      <c r="M253" s="11"/>
      <c r="N253" s="110" cm="1">
        <f t="array" aca="1" ref="N253" ca="1">IFERROR(INDIRECT(ADDRESS(ROW()-1,_xlfn.SHEET()-3+25,4,1,"Entered Daily Stats")),"")</f>
        <v>0</v>
      </c>
      <c r="O253" s="13">
        <f t="shared" ca="1" si="35"/>
        <v>0</v>
      </c>
      <c r="P253" s="11"/>
      <c r="Q253" s="51" t="str">
        <f t="shared" ca="1" si="36"/>
        <v/>
      </c>
      <c r="R253" s="11"/>
      <c r="S253" s="39" cm="1">
        <f t="array" aca="1" ref="S253" ca="1">INDIRECT(ADDRESS(ROW()-1,_xlfn.SHEET()-3+39,4,1,"Entered Daily Stats"))</f>
        <v>0</v>
      </c>
      <c r="T253" s="11"/>
      <c r="U253" s="8"/>
      <c r="V253" s="8"/>
      <c r="W253" s="22"/>
      <c r="X253" s="79"/>
    </row>
    <row r="254" spans="1:24" ht="15.6" customHeight="1" x14ac:dyDescent="0.3">
      <c r="A254" s="65"/>
      <c r="B254" s="8"/>
      <c r="C254" s="14" cm="1">
        <f t="array" aca="1" ref="C254" ca="1">INDIRECT(ADDRESS(ROW()-1,_xlfn.SHEET()-3+32,4,1,"Entered Daily Stats"))</f>
        <v>0</v>
      </c>
      <c r="D254" s="11"/>
      <c r="E254" s="10">
        <f>'Entered Daily Stats'!A253</f>
        <v>0</v>
      </c>
      <c r="F254" s="11"/>
      <c r="G254" s="13" cm="1">
        <f t="array" aca="1" ref="G254" ca="1">IFERROR(INDIRECT(ADDRESS(ROW()-1,_xlfn.SHEET()-3+4,4,1,"Entered Daily Stats")),"")</f>
        <v>0</v>
      </c>
      <c r="H254" s="16"/>
      <c r="I254" s="12" cm="1">
        <f t="array" aca="1" ref="I254" ca="1">IFERROR(INDIRECT(ADDRESS(ROW()-1,_xlfn.SHEET()-3+11,4,1,"Entered Daily Stats")),"")</f>
        <v>0</v>
      </c>
      <c r="J254" s="11"/>
      <c r="K254" s="107" cm="1">
        <f t="array" aca="1" ref="K254" ca="1">IFERROR(INDIRECT(ADDRESS(ROW()-1,_xlfn.SHEET()-3+18,4,1,"Entered Daily Stats")),"")</f>
        <v>0</v>
      </c>
      <c r="L254" s="12">
        <f t="shared" ca="1" si="37"/>
        <v>0</v>
      </c>
      <c r="M254" s="11"/>
      <c r="N254" s="110" cm="1">
        <f t="array" aca="1" ref="N254" ca="1">IFERROR(INDIRECT(ADDRESS(ROW()-1,_xlfn.SHEET()-3+25,4,1,"Entered Daily Stats")),"")</f>
        <v>0</v>
      </c>
      <c r="O254" s="13">
        <f t="shared" ca="1" si="35"/>
        <v>0</v>
      </c>
      <c r="P254" s="11"/>
      <c r="Q254" s="51" t="str">
        <f t="shared" ca="1" si="36"/>
        <v/>
      </c>
      <c r="R254" s="47"/>
      <c r="S254" s="39" cm="1">
        <f t="array" aca="1" ref="S254" ca="1">INDIRECT(ADDRESS(ROW()-1,_xlfn.SHEET()-3+39,4,1,"Entered Daily Stats"))</f>
        <v>0</v>
      </c>
      <c r="T254" s="47"/>
      <c r="U254" s="69"/>
      <c r="V254" s="8"/>
      <c r="W254" s="56"/>
      <c r="X254" s="80"/>
    </row>
    <row r="255" spans="1:24" ht="15.6" customHeight="1" x14ac:dyDescent="0.3">
      <c r="A255" s="65"/>
      <c r="B255" s="8"/>
      <c r="C255" s="14" cm="1">
        <f t="array" aca="1" ref="C255" ca="1">INDIRECT(ADDRESS(ROW()-1,_xlfn.SHEET()-3+32,4,1,"Entered Daily Stats"))</f>
        <v>0</v>
      </c>
      <c r="D255" s="11"/>
      <c r="E255" s="10">
        <f>'Entered Daily Stats'!A254</f>
        <v>0</v>
      </c>
      <c r="F255" s="23"/>
      <c r="G255" s="13" cm="1">
        <f t="array" aca="1" ref="G255" ca="1">IFERROR(INDIRECT(ADDRESS(ROW()-1,_xlfn.SHEET()-3+4,4,1,"Entered Daily Stats")),"")</f>
        <v>0</v>
      </c>
      <c r="H255" s="11"/>
      <c r="I255" s="12" cm="1">
        <f t="array" aca="1" ref="I255" ca="1">IFERROR(INDIRECT(ADDRESS(ROW()-1,_xlfn.SHEET()-3+11,4,1,"Entered Daily Stats")),"")</f>
        <v>0</v>
      </c>
      <c r="J255" s="11"/>
      <c r="K255" s="107" cm="1">
        <f t="array" aca="1" ref="K255" ca="1">IFERROR(INDIRECT(ADDRESS(ROW()-1,_xlfn.SHEET()-3+18,4,1,"Entered Daily Stats")),"")</f>
        <v>0</v>
      </c>
      <c r="L255" s="12">
        <f t="shared" ca="1" si="37"/>
        <v>0</v>
      </c>
      <c r="M255" s="11"/>
      <c r="N255" s="110" cm="1">
        <f t="array" aca="1" ref="N255" ca="1">IFERROR(INDIRECT(ADDRESS(ROW()-1,_xlfn.SHEET()-3+25,4,1,"Entered Daily Stats")),"")</f>
        <v>0</v>
      </c>
      <c r="O255" s="13">
        <f t="shared" ca="1" si="35"/>
        <v>0</v>
      </c>
      <c r="P255" s="11"/>
      <c r="Q255" s="51" t="str">
        <f t="shared" ca="1" si="36"/>
        <v/>
      </c>
      <c r="R255" s="11"/>
      <c r="S255" s="39" cm="1">
        <f t="array" aca="1" ref="S255" ca="1">INDIRECT(ADDRESS(ROW()-1,_xlfn.SHEET()-3+39,4,1,"Entered Daily Stats"))</f>
        <v>0</v>
      </c>
      <c r="T255" s="11"/>
      <c r="U255" s="11"/>
      <c r="V255" s="47"/>
      <c r="W255" s="56"/>
      <c r="X255" s="81"/>
    </row>
    <row r="256" spans="1:24" ht="15.6" customHeight="1" x14ac:dyDescent="0.3">
      <c r="A256" s="65"/>
      <c r="B256" s="8"/>
      <c r="C256" s="14" cm="1">
        <f t="array" aca="1" ref="C256" ca="1">INDIRECT(ADDRESS(ROW()-1,_xlfn.SHEET()-3+32,4,1,"Entered Daily Stats"))</f>
        <v>0</v>
      </c>
      <c r="D256" s="11"/>
      <c r="E256" s="10">
        <f>'Entered Daily Stats'!A255</f>
        <v>0</v>
      </c>
      <c r="F256" s="11"/>
      <c r="G256" s="13" cm="1">
        <f t="array" aca="1" ref="G256" ca="1">IFERROR(INDIRECT(ADDRESS(ROW()-1,_xlfn.SHEET()-3+4,4,1,"Entered Daily Stats")),"")</f>
        <v>0</v>
      </c>
      <c r="H256" s="16"/>
      <c r="I256" s="12" cm="1">
        <f t="array" aca="1" ref="I256" ca="1">IFERROR(INDIRECT(ADDRESS(ROW()-1,_xlfn.SHEET()-3+11,4,1,"Entered Daily Stats")),"")</f>
        <v>0</v>
      </c>
      <c r="J256" s="11"/>
      <c r="K256" s="107" cm="1">
        <f t="array" aca="1" ref="K256" ca="1">IFERROR(INDIRECT(ADDRESS(ROW()-1,_xlfn.SHEET()-3+18,4,1,"Entered Daily Stats")),"")</f>
        <v>0</v>
      </c>
      <c r="L256" s="12">
        <f t="shared" ca="1" si="37"/>
        <v>0</v>
      </c>
      <c r="M256" s="11"/>
      <c r="N256" s="110" cm="1">
        <f t="array" aca="1" ref="N256" ca="1">IFERROR(INDIRECT(ADDRESS(ROW()-1,_xlfn.SHEET()-3+25,4,1,"Entered Daily Stats")),"")</f>
        <v>0</v>
      </c>
      <c r="O256" s="13">
        <f t="shared" ca="1" si="35"/>
        <v>0</v>
      </c>
      <c r="P256" s="11"/>
      <c r="Q256" s="51" t="str">
        <f t="shared" ca="1" si="36"/>
        <v/>
      </c>
      <c r="R256" s="11"/>
      <c r="S256" s="39" cm="1">
        <f t="array" aca="1" ref="S256" ca="1">INDIRECT(ADDRESS(ROW()-1,_xlfn.SHEET()-3+39,4,1,"Entered Daily Stats"))</f>
        <v>0</v>
      </c>
      <c r="T256" s="11"/>
      <c r="U256" s="8"/>
      <c r="V256" s="8"/>
      <c r="W256" s="8"/>
      <c r="X256" s="64"/>
    </row>
    <row r="257" spans="1:24" ht="15.6" customHeight="1" x14ac:dyDescent="0.3">
      <c r="A257" s="65"/>
      <c r="B257" s="8"/>
      <c r="C257" s="11"/>
      <c r="D257" s="11"/>
      <c r="E257" s="11"/>
      <c r="F257" s="11"/>
      <c r="G257" s="11"/>
      <c r="H257" s="11"/>
      <c r="I257" s="11"/>
      <c r="J257" s="11"/>
      <c r="K257" s="108"/>
      <c r="L257" s="11"/>
      <c r="M257" s="11"/>
      <c r="N257" s="108"/>
      <c r="O257" s="11"/>
      <c r="P257" s="11"/>
      <c r="Q257" s="11"/>
      <c r="R257" s="11"/>
      <c r="S257" s="11"/>
      <c r="T257" s="8"/>
      <c r="U257" s="8"/>
      <c r="V257" s="8"/>
      <c r="W257" s="8"/>
      <c r="X257" s="64"/>
    </row>
    <row r="258" spans="1:24" ht="15.6" customHeight="1" x14ac:dyDescent="0.3">
      <c r="A258" s="65"/>
      <c r="B258" s="8"/>
      <c r="C258" s="106">
        <f ca="1">IFERROR(AVERAGEIF(C237:C256,"&gt;0"),0)</f>
        <v>0.95</v>
      </c>
      <c r="D258" s="11"/>
      <c r="E258" s="123" t="s">
        <v>34</v>
      </c>
      <c r="F258" s="44"/>
      <c r="G258" s="13">
        <f ca="1">IFERROR(AVERAGEIF(G237:G256,"&gt;0"),"")</f>
        <v>0.22562500000000002</v>
      </c>
      <c r="H258" s="82"/>
      <c r="I258" s="30">
        <f ca="1">IFERROR(AVERAGEIF(I237:I256,"&gt;0"),"")</f>
        <v>6.2</v>
      </c>
      <c r="J258" s="11"/>
      <c r="K258" s="109">
        <f ca="1">IFERROR(AVERAGEIF(K237:K256,"&gt;0"),0)</f>
        <v>42</v>
      </c>
      <c r="L258" s="12">
        <f ca="1">IFERROR(AVERAGEIF(L237:L256,"&gt;0"),"")</f>
        <v>51.95</v>
      </c>
      <c r="M258" s="11"/>
      <c r="N258" s="111">
        <f ca="1">IFERROR(AVERAGEIF(N237:N256,"&gt;0"),0)</f>
        <v>0.10173611111111111</v>
      </c>
      <c r="O258" s="13">
        <f ca="1">IFERROR(AVERAGEIF(O237:O256,"&gt;0"),"")</f>
        <v>0.13833333333333334</v>
      </c>
      <c r="P258" s="11"/>
      <c r="Q258" s="45">
        <f ca="1">IFERROR(AVERAGEIF(Q237:Q256,"&gt;0"),"")</f>
        <v>0.86484862238447646</v>
      </c>
      <c r="R258" s="17"/>
      <c r="S258" s="46">
        <f ca="1">IFERROR(AVERAGEIF(S237:S256,"&gt;0"),0)</f>
        <v>1.25</v>
      </c>
      <c r="T258" s="83"/>
      <c r="U258" s="8"/>
      <c r="V258" s="8"/>
      <c r="W258" s="8"/>
      <c r="X258" s="64"/>
    </row>
    <row r="259" spans="1:24" ht="15.6" customHeight="1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8"/>
    </row>
    <row r="260" spans="1:24" ht="15.6" customHeight="1" x14ac:dyDescent="0.3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4" customHeight="1" x14ac:dyDescent="0.3">
      <c r="A261" s="128" t="s">
        <v>15</v>
      </c>
      <c r="B261" s="129"/>
      <c r="C261" s="129"/>
      <c r="D261" s="129"/>
      <c r="E261" s="129"/>
      <c r="F261" s="53"/>
      <c r="G261" s="158">
        <v>44130</v>
      </c>
      <c r="H261" s="158"/>
      <c r="I261" s="158"/>
      <c r="J261" s="158"/>
      <c r="K261" s="158"/>
      <c r="L261" s="158"/>
      <c r="M261" s="158"/>
      <c r="N261" s="158"/>
      <c r="O261" s="158"/>
      <c r="P261" s="53"/>
      <c r="Q261" s="53"/>
      <c r="R261" s="53"/>
      <c r="S261" s="53"/>
      <c r="T261" s="53"/>
      <c r="U261" s="53"/>
      <c r="V261" s="53"/>
      <c r="W261" s="63"/>
    </row>
    <row r="262" spans="1:24" ht="14.4" customHeight="1" x14ac:dyDescent="0.3">
      <c r="A262" s="130"/>
      <c r="B262" s="131"/>
      <c r="C262" s="131"/>
      <c r="D262" s="131"/>
      <c r="E262" s="131"/>
      <c r="F262" s="8"/>
      <c r="G262" s="159"/>
      <c r="H262" s="159"/>
      <c r="I262" s="159"/>
      <c r="J262" s="159"/>
      <c r="K262" s="159"/>
      <c r="L262" s="159"/>
      <c r="M262" s="159"/>
      <c r="N262" s="159"/>
      <c r="O262" s="159"/>
      <c r="P262" s="8"/>
      <c r="Q262" s="8"/>
      <c r="R262" s="8"/>
      <c r="S262" s="8"/>
      <c r="T262" s="8"/>
      <c r="U262" s="8"/>
      <c r="V262" s="8"/>
      <c r="W262" s="64"/>
    </row>
    <row r="263" spans="1:24" ht="21" x14ac:dyDescent="0.3">
      <c r="A263" s="132"/>
      <c r="B263" s="133"/>
      <c r="C263" s="133"/>
      <c r="D263" s="133"/>
      <c r="E263" s="133"/>
      <c r="F263" s="8"/>
      <c r="G263" s="124" t="s">
        <v>18</v>
      </c>
      <c r="H263" s="123"/>
      <c r="I263" s="124" t="s">
        <v>19</v>
      </c>
      <c r="J263" s="8"/>
      <c r="K263" s="140" t="s">
        <v>20</v>
      </c>
      <c r="L263" s="140"/>
      <c r="M263" s="8"/>
      <c r="N263" s="126" t="s">
        <v>21</v>
      </c>
      <c r="O263" s="126"/>
      <c r="P263" s="8"/>
      <c r="Q263" s="8"/>
      <c r="R263" s="8"/>
      <c r="S263" s="8"/>
      <c r="T263" s="8"/>
      <c r="U263" s="8"/>
      <c r="V263" s="8"/>
      <c r="W263" s="64"/>
    </row>
    <row r="264" spans="1:24" ht="47.4" customHeight="1" x14ac:dyDescent="0.3">
      <c r="A264" s="65"/>
      <c r="B264" s="8"/>
      <c r="C264" s="3"/>
      <c r="D264" s="8"/>
      <c r="E264" s="67" t="s">
        <v>37</v>
      </c>
      <c r="F264" s="68"/>
      <c r="G264" s="56"/>
      <c r="H264" s="56"/>
      <c r="I264" s="56"/>
      <c r="J264" s="8"/>
      <c r="K264" s="56"/>
      <c r="L264" s="69"/>
      <c r="M264" s="69"/>
      <c r="N264" s="56"/>
      <c r="O264" s="69"/>
      <c r="P264" s="8"/>
      <c r="Q264" s="9" t="s">
        <v>40</v>
      </c>
      <c r="R264" s="8"/>
      <c r="S264" s="66" t="s">
        <v>41</v>
      </c>
      <c r="T264" s="8"/>
      <c r="U264" s="138"/>
      <c r="V264" s="138"/>
      <c r="W264" s="143"/>
    </row>
    <row r="265" spans="1:24" ht="33.6" x14ac:dyDescent="0.65">
      <c r="A265" s="85"/>
      <c r="B265" s="3"/>
      <c r="C265" s="93"/>
      <c r="D265" s="121"/>
      <c r="E265" s="94" cm="1">
        <f t="array" aca="1" ref="E265" ca="1">IFERROR(INDIRECT(ADDRESS(262,_xlfn.SHEET()-3+32,4,1,"Entered Daily Stats")),"")</f>
        <v>9.7388888888888889</v>
      </c>
      <c r="F265" s="121"/>
      <c r="G265" s="95" cm="1">
        <f t="array" aca="1" ref="G265" ca="1">IFERROR(INDIRECT(ADDRESS(262,_xlfn.SHEET()-3+4,4,1,"Entered Daily Stats")),"")</f>
        <v>0.2230640058557572</v>
      </c>
      <c r="H265" s="121"/>
      <c r="I265" s="90" cm="1">
        <f t="array" aca="1" ref="I265" ca="1">IFERROR(INDIRECT(ADDRESS(262,_xlfn.SHEET()-3+11,4,1,"Entered Daily Stats")),"")</f>
        <v>5.696790145067852</v>
      </c>
      <c r="J265" s="121"/>
      <c r="K265" s="148" cm="1">
        <f t="array" aca="1" ref="K265" ca="1">IFERROR(INDIRECT(ADDRESS(262,_xlfn.SHEET()-3+18,4,1,"Entered Daily Stats")),"")</f>
        <v>40.000505086523482</v>
      </c>
      <c r="L265" s="149"/>
      <c r="M265" s="121"/>
      <c r="N265" s="150" cm="1">
        <f t="array" aca="1" ref="N265" ca="1">IFERROR(INDIRECT(ADDRESS(262,_xlfn.SHEET()-3+25,4,1,"Entered Daily Stats")),"")</f>
        <v>0.12406715265641566</v>
      </c>
      <c r="O265" s="151"/>
      <c r="P265" s="121"/>
      <c r="Q265" s="92">
        <f ca="1">IFERROR(SUM(Q26,Q55,Q84,Q113,Q142,Q171,Q200,Q229,Q258)/COUNT(Q26,Q55,Q84,Q113,Q142,Q171,Q200,Q229,Q258),"")</f>
        <v>0.89828343688101775</v>
      </c>
      <c r="R265" s="121"/>
      <c r="S265" s="96" cm="1">
        <f t="array" aca="1" ref="S265" ca="1">IFERROR(INDIRECT(ADDRESS(262,_xlfn.SHEET()-3+39,4,1,"Entered Daily Stats")),"")</f>
        <v>41</v>
      </c>
      <c r="T265" s="3"/>
      <c r="U265" s="3"/>
      <c r="V265" s="3"/>
      <c r="W265" s="86"/>
    </row>
    <row r="266" spans="1:24" ht="34.200000000000003" thickBot="1" x14ac:dyDescent="0.7">
      <c r="A266" s="76"/>
      <c r="B266" s="7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7"/>
      <c r="U266" s="77"/>
      <c r="V266" s="77"/>
      <c r="W266" s="78"/>
    </row>
  </sheetData>
  <mergeCells count="72">
    <mergeCell ref="U12:W12"/>
    <mergeCell ref="A1:E3"/>
    <mergeCell ref="G1:O2"/>
    <mergeCell ref="K3:L3"/>
    <mergeCell ref="N3:O3"/>
    <mergeCell ref="U4:W4"/>
    <mergeCell ref="U13:W14"/>
    <mergeCell ref="H29:I29"/>
    <mergeCell ref="K29:L29"/>
    <mergeCell ref="A30:E32"/>
    <mergeCell ref="G30:O31"/>
    <mergeCell ref="K32:L32"/>
    <mergeCell ref="N32:O32"/>
    <mergeCell ref="U33:W33"/>
    <mergeCell ref="U41:W41"/>
    <mergeCell ref="U42:W43"/>
    <mergeCell ref="A59:E61"/>
    <mergeCell ref="G59:O60"/>
    <mergeCell ref="K61:L61"/>
    <mergeCell ref="N61:O61"/>
    <mergeCell ref="U62:W62"/>
    <mergeCell ref="U70:W70"/>
    <mergeCell ref="U71:W72"/>
    <mergeCell ref="A88:E90"/>
    <mergeCell ref="G88:O89"/>
    <mergeCell ref="K90:L90"/>
    <mergeCell ref="N90:O90"/>
    <mergeCell ref="U91:W91"/>
    <mergeCell ref="U99:W99"/>
    <mergeCell ref="U100:W101"/>
    <mergeCell ref="A117:E119"/>
    <mergeCell ref="G117:O118"/>
    <mergeCell ref="K119:L119"/>
    <mergeCell ref="N119:O119"/>
    <mergeCell ref="U120:W120"/>
    <mergeCell ref="U128:W128"/>
    <mergeCell ref="U129:W130"/>
    <mergeCell ref="A146:E148"/>
    <mergeCell ref="G146:O147"/>
    <mergeCell ref="K148:L148"/>
    <mergeCell ref="N148:O148"/>
    <mergeCell ref="U149:W149"/>
    <mergeCell ref="U157:W157"/>
    <mergeCell ref="U158:W159"/>
    <mergeCell ref="A175:E177"/>
    <mergeCell ref="G175:O176"/>
    <mergeCell ref="K177:L177"/>
    <mergeCell ref="N177:O177"/>
    <mergeCell ref="A261:E263"/>
    <mergeCell ref="G261:O262"/>
    <mergeCell ref="K263:L263"/>
    <mergeCell ref="N263:O263"/>
    <mergeCell ref="U178:W178"/>
    <mergeCell ref="U186:W186"/>
    <mergeCell ref="U187:W188"/>
    <mergeCell ref="A204:E206"/>
    <mergeCell ref="G204:O205"/>
    <mergeCell ref="K206:L206"/>
    <mergeCell ref="N206:O206"/>
    <mergeCell ref="A233:E235"/>
    <mergeCell ref="U264:W264"/>
    <mergeCell ref="K265:L265"/>
    <mergeCell ref="N265:O265"/>
    <mergeCell ref="U207:W207"/>
    <mergeCell ref="U215:W215"/>
    <mergeCell ref="U216:W217"/>
    <mergeCell ref="G233:O234"/>
    <mergeCell ref="K235:L235"/>
    <mergeCell ref="N235:O235"/>
    <mergeCell ref="U236:W236"/>
    <mergeCell ref="U244:W244"/>
    <mergeCell ref="U245:W246"/>
  </mergeCells>
  <conditionalFormatting sqref="O5:O14 O20:O24">
    <cfRule type="expression" dxfId="2165" priority="2954">
      <formula>(O5=5)</formula>
    </cfRule>
    <cfRule type="expression" dxfId="2164" priority="2955">
      <formula>(O5=1.5)</formula>
    </cfRule>
  </conditionalFormatting>
  <conditionalFormatting sqref="L5:M14 L20:M24">
    <cfRule type="expression" dxfId="2163" priority="2952">
      <formula>(L5=65)</formula>
    </cfRule>
    <cfRule type="expression" dxfId="2162" priority="2953">
      <formula>(L5=30)</formula>
    </cfRule>
  </conditionalFormatting>
  <conditionalFormatting sqref="V23">
    <cfRule type="colorScale" priority="2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4 L5:L14 L20:L26 O20:O26">
    <cfRule type="cellIs" dxfId="2161" priority="2948" stopIfTrue="1" operator="equal">
      <formula>0</formula>
    </cfRule>
  </conditionalFormatting>
  <conditionalFormatting sqref="S5:S14 S20:S26">
    <cfRule type="cellIs" dxfId="2160" priority="2937" stopIfTrue="1" operator="equal">
      <formula>0</formula>
    </cfRule>
    <cfRule type="colorScale" priority="2947">
      <colorScale>
        <cfvo type="min"/>
        <cfvo type="max"/>
        <color rgb="FFFFEF9C"/>
        <color rgb="FF63BE7B"/>
      </colorScale>
    </cfRule>
  </conditionalFormatting>
  <conditionalFormatting sqref="R22 T22">
    <cfRule type="colorScale" priority="29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5">
    <cfRule type="cellIs" dxfId="2159" priority="2945" stopIfTrue="1" operator="equal">
      <formula>0</formula>
    </cfRule>
  </conditionalFormatting>
  <conditionalFormatting sqref="G5:G26">
    <cfRule type="colorScale" priority="2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5">
    <cfRule type="cellIs" dxfId="2158" priority="2936" stopIfTrue="1" operator="equal">
      <formula>0</formula>
    </cfRule>
  </conditionalFormatting>
  <conditionalFormatting sqref="Q5:Q26">
    <cfRule type="colorScale" priority="98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157" priority="2942" stopIfTrue="1" operator="equal">
      <formula>0</formula>
    </cfRule>
  </conditionalFormatting>
  <conditionalFormatting sqref="C5:C26">
    <cfRule type="cellIs" dxfId="2156" priority="470" operator="equal">
      <formula>1</formula>
    </cfRule>
    <cfRule type="cellIs" dxfId="2155" priority="2940" stopIfTrue="1" operator="equal">
      <formula>0</formula>
    </cfRule>
  </conditionalFormatting>
  <conditionalFormatting sqref="C5:C24">
    <cfRule type="colorScale" priority="2941">
      <colorScale>
        <cfvo type="min"/>
        <cfvo type="max"/>
        <color rgb="FFFFEF9C"/>
        <color rgb="FF63BE7B"/>
      </colorScale>
    </cfRule>
  </conditionalFormatting>
  <conditionalFormatting sqref="E5:E24">
    <cfRule type="cellIs" dxfId="2154" priority="1846" operator="equal">
      <formula>0</formula>
    </cfRule>
    <cfRule type="expression" dxfId="2153" priority="2938">
      <formula>C5=1</formula>
    </cfRule>
    <cfRule type="expression" dxfId="2152" priority="2939">
      <formula>C5&gt;0</formula>
    </cfRule>
  </conditionalFormatting>
  <conditionalFormatting sqref="I5:I26">
    <cfRule type="colorScale" priority="984">
      <colorScale>
        <cfvo type="min"/>
        <cfvo type="max"/>
        <color rgb="FFFFEF9C"/>
        <color rgb="FF63BE7B"/>
      </colorScale>
    </cfRule>
  </conditionalFormatting>
  <conditionalFormatting sqref="S265">
    <cfRule type="cellIs" dxfId="2151" priority="2737" operator="equal">
      <formula>0</formula>
    </cfRule>
  </conditionalFormatting>
  <conditionalFormatting sqref="O15:O19">
    <cfRule type="expression" dxfId="2150" priority="2729">
      <formula>(O15=5)</formula>
    </cfRule>
    <cfRule type="expression" dxfId="2149" priority="2730">
      <formula>(O15=1.5)</formula>
    </cfRule>
  </conditionalFormatting>
  <conditionalFormatting sqref="L15:M19">
    <cfRule type="expression" dxfId="2148" priority="2727">
      <formula>(L15=65)</formula>
    </cfRule>
    <cfRule type="expression" dxfId="2147" priority="2728">
      <formula>(L15=30)</formula>
    </cfRule>
  </conditionalFormatting>
  <conditionalFormatting sqref="V18">
    <cfRule type="colorScale" priority="2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O15:O19">
    <cfRule type="cellIs" dxfId="2146" priority="2723" stopIfTrue="1" operator="equal">
      <formula>0</formula>
    </cfRule>
  </conditionalFormatting>
  <conditionalFormatting sqref="S15:S19">
    <cfRule type="cellIs" dxfId="2145" priority="2712" stopIfTrue="1" operator="equal">
      <formula>0</formula>
    </cfRule>
    <cfRule type="colorScale" priority="2722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9">
    <cfRule type="cellIs" dxfId="2144" priority="2720" stopIfTrue="1" operator="equal">
      <formula>0</formula>
    </cfRule>
  </conditionalFormatting>
  <conditionalFormatting sqref="G15:G19">
    <cfRule type="colorScale" priority="2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9">
    <cfRule type="cellIs" dxfId="2143" priority="2711" stopIfTrue="1" operator="equal">
      <formula>0</formula>
    </cfRule>
  </conditionalFormatting>
  <conditionalFormatting sqref="Q15:Q19">
    <cfRule type="cellIs" dxfId="2142" priority="2717" stopIfTrue="1" operator="equal">
      <formula>0</formula>
    </cfRule>
    <cfRule type="colorScale" priority="2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9">
    <cfRule type="cellIs" dxfId="2141" priority="2715" stopIfTrue="1" operator="equal">
      <formula>0</formula>
    </cfRule>
  </conditionalFormatting>
  <conditionalFormatting sqref="C15:C19">
    <cfRule type="colorScale" priority="2716">
      <colorScale>
        <cfvo type="min"/>
        <cfvo type="max"/>
        <color rgb="FFFFEF9C"/>
        <color rgb="FF63BE7B"/>
      </colorScale>
    </cfRule>
  </conditionalFormatting>
  <conditionalFormatting sqref="E15:E19">
    <cfRule type="expression" dxfId="2140" priority="2713">
      <formula>C15=1</formula>
    </cfRule>
    <cfRule type="expression" dxfId="2139" priority="2714">
      <formula>C15&gt;0</formula>
    </cfRule>
  </conditionalFormatting>
  <conditionalFormatting sqref="I15:I19">
    <cfRule type="colorScale" priority="2719">
      <colorScale>
        <cfvo type="min"/>
        <cfvo type="max"/>
        <color rgb="FFFFEF9C"/>
        <color rgb="FF63BE7B"/>
      </colorScale>
    </cfRule>
  </conditionalFormatting>
  <conditionalFormatting sqref="C26:J26 O26:S26 L26:M26">
    <cfRule type="cellIs" dxfId="2138" priority="1229" operator="equal">
      <formula>0</formula>
    </cfRule>
  </conditionalFormatting>
  <conditionalFormatting sqref="C4:C24">
    <cfRule type="colorScale" priority="988">
      <colorScale>
        <cfvo type="min"/>
        <cfvo type="max"/>
        <color rgb="FFFFEF9C"/>
        <color rgb="FF63BE7B"/>
      </colorScale>
    </cfRule>
  </conditionalFormatting>
  <conditionalFormatting sqref="G5:G26">
    <cfRule type="colorScale" priority="987">
      <colorScale>
        <cfvo type="min"/>
        <cfvo type="max"/>
        <color rgb="FFFFEF9C"/>
        <color rgb="FF63BE7B"/>
      </colorScale>
    </cfRule>
  </conditionalFormatting>
  <conditionalFormatting sqref="S5:S26">
    <cfRule type="colorScale" priority="985">
      <colorScale>
        <cfvo type="min"/>
        <cfvo type="max"/>
        <color rgb="FFFFEF9C"/>
        <color rgb="FF63BE7B"/>
      </colorScale>
    </cfRule>
  </conditionalFormatting>
  <conditionalFormatting sqref="C5:C26 G5:G26 I5:I26 S5:S26">
    <cfRule type="cellIs" dxfId="2137" priority="469" operator="equal">
      <formula>0</formula>
    </cfRule>
  </conditionalFormatting>
  <conditionalFormatting sqref="K5:K26">
    <cfRule type="cellIs" dxfId="2136" priority="463" operator="equal">
      <formula>0</formula>
    </cfRule>
    <cfRule type="expression" dxfId="2135" priority="464" stopIfTrue="1">
      <formula>K5/L5&gt;$W$5</formula>
    </cfRule>
    <cfRule type="expression" dxfId="2134" priority="465" stopIfTrue="1">
      <formula>(K5/L5)&gt;=1</formula>
    </cfRule>
    <cfRule type="expression" dxfId="2133" priority="466" stopIfTrue="1">
      <formula>K5/L5&gt;$W$8</formula>
    </cfRule>
    <cfRule type="expression" dxfId="2132" priority="467" stopIfTrue="1">
      <formula>K5/L5&gt;$W$9</formula>
    </cfRule>
    <cfRule type="expression" dxfId="2131" priority="468" stopIfTrue="1">
      <formula>K5/L5&gt;W$10</formula>
    </cfRule>
  </conditionalFormatting>
  <conditionalFormatting sqref="N5:N26">
    <cfRule type="cellIs" dxfId="2130" priority="457" operator="equal">
      <formula>0</formula>
    </cfRule>
    <cfRule type="expression" dxfId="2129" priority="458" stopIfTrue="1">
      <formula>N5/O5&gt;$W$5</formula>
    </cfRule>
    <cfRule type="expression" dxfId="2128" priority="459" stopIfTrue="1">
      <formula>(N5/O5)&gt;=1</formula>
    </cfRule>
    <cfRule type="expression" dxfId="2127" priority="460" stopIfTrue="1">
      <formula>N5/O5&gt;$W$8</formula>
    </cfRule>
    <cfRule type="expression" dxfId="2126" priority="461" stopIfTrue="1">
      <formula>N5/O5&gt;$W$9</formula>
    </cfRule>
    <cfRule type="expression" dxfId="2125" priority="462" stopIfTrue="1">
      <formula>N5/O5&gt;$W$10</formula>
    </cfRule>
  </conditionalFormatting>
  <conditionalFormatting sqref="O34:O43 O49:O53">
    <cfRule type="expression" dxfId="2124" priority="454">
      <formula>(O34=5)</formula>
    </cfRule>
    <cfRule type="expression" dxfId="2123" priority="455">
      <formula>(O34=1.5)</formula>
    </cfRule>
  </conditionalFormatting>
  <conditionalFormatting sqref="L34:M43 L49:M53">
    <cfRule type="expression" dxfId="2122" priority="452">
      <formula>(L34=65)</formula>
    </cfRule>
    <cfRule type="expression" dxfId="2121" priority="453">
      <formula>(L34=30)</formula>
    </cfRule>
  </conditionalFormatting>
  <conditionalFormatting sqref="V52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 L34:L43 L49:L55 O49:O55">
    <cfRule type="cellIs" dxfId="2120" priority="450" stopIfTrue="1" operator="equal">
      <formula>0</formula>
    </cfRule>
  </conditionalFormatting>
  <conditionalFormatting sqref="S34:S43 S49:S55">
    <cfRule type="cellIs" dxfId="2119" priority="441" stopIfTrue="1" operator="equal">
      <formula>0</formula>
    </cfRule>
    <cfRule type="colorScale" priority="449">
      <colorScale>
        <cfvo type="min"/>
        <cfvo type="max"/>
        <color rgb="FFFFEF9C"/>
        <color rgb="FF63BE7B"/>
      </colorScale>
    </cfRule>
  </conditionalFormatting>
  <conditionalFormatting sqref="R51 T51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54">
    <cfRule type="cellIs" dxfId="2118" priority="447" stopIfTrue="1" operator="equal">
      <formula>0</formula>
    </cfRule>
  </conditionalFormatting>
  <conditionalFormatting sqref="G34:G55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I54">
    <cfRule type="cellIs" dxfId="2117" priority="440" stopIfTrue="1" operator="equal">
      <formula>0</formula>
    </cfRule>
  </conditionalFormatting>
  <conditionalFormatting sqref="Q34:Q55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116" priority="446" stopIfTrue="1" operator="equal">
      <formula>0</formula>
    </cfRule>
  </conditionalFormatting>
  <conditionalFormatting sqref="C34:C55">
    <cfRule type="cellIs" dxfId="2115" priority="413" operator="equal">
      <formula>1</formula>
    </cfRule>
    <cfRule type="cellIs" dxfId="2114" priority="444" stopIfTrue="1" operator="equal">
      <formula>0</formula>
    </cfRule>
  </conditionalFormatting>
  <conditionalFormatting sqref="C34:C53">
    <cfRule type="colorScale" priority="445">
      <colorScale>
        <cfvo type="min"/>
        <cfvo type="max"/>
        <color rgb="FFFFEF9C"/>
        <color rgb="FF63BE7B"/>
      </colorScale>
    </cfRule>
  </conditionalFormatting>
  <conditionalFormatting sqref="E34:E53">
    <cfRule type="cellIs" dxfId="2113" priority="420" operator="equal">
      <formula>0</formula>
    </cfRule>
    <cfRule type="expression" dxfId="2112" priority="442">
      <formula>C34=1</formula>
    </cfRule>
    <cfRule type="expression" dxfId="2111" priority="443">
      <formula>C34&gt;0</formula>
    </cfRule>
  </conditionalFormatting>
  <conditionalFormatting sqref="I34:I55">
    <cfRule type="colorScale" priority="414">
      <colorScale>
        <cfvo type="min"/>
        <cfvo type="max"/>
        <color rgb="FFFFEF9C"/>
        <color rgb="FF63BE7B"/>
      </colorScale>
    </cfRule>
  </conditionalFormatting>
  <conditionalFormatting sqref="O44:O48">
    <cfRule type="expression" dxfId="2110" priority="437">
      <formula>(O44=5)</formula>
    </cfRule>
    <cfRule type="expression" dxfId="2109" priority="438">
      <formula>(O44=1.5)</formula>
    </cfRule>
  </conditionalFormatting>
  <conditionalFormatting sqref="L44:M48">
    <cfRule type="expression" dxfId="2108" priority="435">
      <formula>(L44=65)</formula>
    </cfRule>
    <cfRule type="expression" dxfId="2107" priority="436">
      <formula>(L44=30)</formula>
    </cfRule>
  </conditionalFormatting>
  <conditionalFormatting sqref="V47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L48 O44:O48">
    <cfRule type="cellIs" dxfId="2106" priority="433" stopIfTrue="1" operator="equal">
      <formula>0</formula>
    </cfRule>
  </conditionalFormatting>
  <conditionalFormatting sqref="S44:S48">
    <cfRule type="cellIs" dxfId="2105" priority="422" stopIfTrue="1" operator="equal">
      <formula>0</formula>
    </cfRule>
    <cfRule type="colorScale" priority="432">
      <colorScale>
        <cfvo type="min"/>
        <cfvo type="max"/>
        <color rgb="FFFFEF9C"/>
        <color rgb="FF63BE7B"/>
      </colorScale>
    </cfRule>
  </conditionalFormatting>
  <conditionalFormatting sqref="T46 R4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8">
    <cfRule type="cellIs" dxfId="2104" priority="430" stopIfTrue="1" operator="equal">
      <formula>0</formula>
    </cfRule>
  </conditionalFormatting>
  <conditionalFormatting sqref="G44:G48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">
    <cfRule type="cellIs" dxfId="2103" priority="421" stopIfTrue="1" operator="equal">
      <formula>0</formula>
    </cfRule>
  </conditionalFormatting>
  <conditionalFormatting sqref="Q44:Q48">
    <cfRule type="cellIs" dxfId="2102" priority="427" stopIfTrue="1" operator="equal">
      <formula>0</formula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8">
    <cfRule type="cellIs" dxfId="2101" priority="425" stopIfTrue="1" operator="equal">
      <formula>0</formula>
    </cfRule>
  </conditionalFormatting>
  <conditionalFormatting sqref="C44:C48">
    <cfRule type="colorScale" priority="426">
      <colorScale>
        <cfvo type="min"/>
        <cfvo type="max"/>
        <color rgb="FFFFEF9C"/>
        <color rgb="FF63BE7B"/>
      </colorScale>
    </cfRule>
  </conditionalFormatting>
  <conditionalFormatting sqref="E44:E48">
    <cfRule type="expression" dxfId="2100" priority="423">
      <formula>C44=1</formula>
    </cfRule>
    <cfRule type="expression" dxfId="2099" priority="424">
      <formula>C44&gt;0</formula>
    </cfRule>
  </conditionalFormatting>
  <conditionalFormatting sqref="I44:I48">
    <cfRule type="colorScale" priority="429">
      <colorScale>
        <cfvo type="min"/>
        <cfvo type="max"/>
        <color rgb="FFFFEF9C"/>
        <color rgb="FF63BE7B"/>
      </colorScale>
    </cfRule>
  </conditionalFormatting>
  <conditionalFormatting sqref="C55:J55 O55:S55 L55:M55">
    <cfRule type="cellIs" dxfId="2098" priority="419" operator="equal">
      <formula>0</formula>
    </cfRule>
  </conditionalFormatting>
  <conditionalFormatting sqref="C33:C53">
    <cfRule type="colorScale" priority="418">
      <colorScale>
        <cfvo type="min"/>
        <cfvo type="max"/>
        <color rgb="FFFFEF9C"/>
        <color rgb="FF63BE7B"/>
      </colorScale>
    </cfRule>
  </conditionalFormatting>
  <conditionalFormatting sqref="G34:G55">
    <cfRule type="colorScale" priority="417">
      <colorScale>
        <cfvo type="min"/>
        <cfvo type="max"/>
        <color rgb="FFFFEF9C"/>
        <color rgb="FF63BE7B"/>
      </colorScale>
    </cfRule>
  </conditionalFormatting>
  <conditionalFormatting sqref="S34:S55">
    <cfRule type="colorScale" priority="415">
      <colorScale>
        <cfvo type="min"/>
        <cfvo type="max"/>
        <color rgb="FFFFEF9C"/>
        <color rgb="FF63BE7B"/>
      </colorScale>
    </cfRule>
  </conditionalFormatting>
  <conditionalFormatting sqref="C34:C55 G34:G55 I34:I55 S34:S55">
    <cfRule type="cellIs" dxfId="2097" priority="412" operator="equal">
      <formula>0</formula>
    </cfRule>
  </conditionalFormatting>
  <conditionalFormatting sqref="K34:K55">
    <cfRule type="cellIs" dxfId="2096" priority="406" operator="equal">
      <formula>0</formula>
    </cfRule>
    <cfRule type="expression" dxfId="2095" priority="407" stopIfTrue="1">
      <formula>K34/L34&gt;$W$5</formula>
    </cfRule>
    <cfRule type="expression" dxfId="2094" priority="408" stopIfTrue="1">
      <formula>(K34/L34)&gt;=1</formula>
    </cfRule>
    <cfRule type="expression" dxfId="2093" priority="409" stopIfTrue="1">
      <formula>K34/L34&gt;$W$8</formula>
    </cfRule>
    <cfRule type="expression" dxfId="2092" priority="410" stopIfTrue="1">
      <formula>K34/L34&gt;$W$9</formula>
    </cfRule>
    <cfRule type="expression" dxfId="2091" priority="411" stopIfTrue="1">
      <formula>K34/L34&gt;W$10</formula>
    </cfRule>
  </conditionalFormatting>
  <conditionalFormatting sqref="N34:N55">
    <cfRule type="cellIs" dxfId="2090" priority="400" operator="equal">
      <formula>0</formula>
    </cfRule>
    <cfRule type="expression" dxfId="2089" priority="401" stopIfTrue="1">
      <formula>N34/O34&gt;$W$5</formula>
    </cfRule>
    <cfRule type="expression" dxfId="2088" priority="402" stopIfTrue="1">
      <formula>(N34/O34)&gt;=1</formula>
    </cfRule>
    <cfRule type="expression" dxfId="2087" priority="403" stopIfTrue="1">
      <formula>N34/O34&gt;$W$8</formula>
    </cfRule>
    <cfRule type="expression" dxfId="2086" priority="404" stopIfTrue="1">
      <formula>N34/O34&gt;$W$9</formula>
    </cfRule>
    <cfRule type="expression" dxfId="2085" priority="405" stopIfTrue="1">
      <formula>N34/O34&gt;$W$10</formula>
    </cfRule>
  </conditionalFormatting>
  <conditionalFormatting sqref="O63:O72 O78:O82">
    <cfRule type="expression" dxfId="2084" priority="397">
      <formula>(O63=5)</formula>
    </cfRule>
    <cfRule type="expression" dxfId="2083" priority="398">
      <formula>(O63=1.5)</formula>
    </cfRule>
  </conditionalFormatting>
  <conditionalFormatting sqref="L63:M72 L78:M82">
    <cfRule type="expression" dxfId="2082" priority="395">
      <formula>(L63=65)</formula>
    </cfRule>
    <cfRule type="expression" dxfId="2081" priority="396">
      <formula>(L63=30)</formula>
    </cfRule>
  </conditionalFormatting>
  <conditionalFormatting sqref="V8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2 L63:L72 L78:L84 O78:O84">
    <cfRule type="cellIs" dxfId="2080" priority="393" stopIfTrue="1" operator="equal">
      <formula>0</formula>
    </cfRule>
  </conditionalFormatting>
  <conditionalFormatting sqref="S63:S72 S78:S84">
    <cfRule type="cellIs" dxfId="2079" priority="384" stopIfTrue="1" operator="equal">
      <formula>0</formula>
    </cfRule>
    <cfRule type="colorScale" priority="392">
      <colorScale>
        <cfvo type="min"/>
        <cfvo type="max"/>
        <color rgb="FFFFEF9C"/>
        <color rgb="FF63BE7B"/>
      </colorScale>
    </cfRule>
  </conditionalFormatting>
  <conditionalFormatting sqref="T80 R8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83">
    <cfRule type="cellIs" dxfId="2078" priority="390" stopIfTrue="1" operator="equal">
      <formula>0</formula>
    </cfRule>
  </conditionalFormatting>
  <conditionalFormatting sqref="G63:G84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83">
    <cfRule type="cellIs" dxfId="2077" priority="383" stopIfTrue="1" operator="equal">
      <formula>0</formula>
    </cfRule>
  </conditionalFormatting>
  <conditionalFormatting sqref="Q63:Q8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076" priority="389" stopIfTrue="1" operator="equal">
      <formula>0</formula>
    </cfRule>
  </conditionalFormatting>
  <conditionalFormatting sqref="C63:C84">
    <cfRule type="cellIs" dxfId="2075" priority="356" operator="equal">
      <formula>1</formula>
    </cfRule>
    <cfRule type="cellIs" dxfId="2074" priority="387" stopIfTrue="1" operator="equal">
      <formula>0</formula>
    </cfRule>
  </conditionalFormatting>
  <conditionalFormatting sqref="C63:C82">
    <cfRule type="colorScale" priority="388">
      <colorScale>
        <cfvo type="min"/>
        <cfvo type="max"/>
        <color rgb="FFFFEF9C"/>
        <color rgb="FF63BE7B"/>
      </colorScale>
    </cfRule>
  </conditionalFormatting>
  <conditionalFormatting sqref="E63:E82">
    <cfRule type="cellIs" dxfId="2073" priority="363" operator="equal">
      <formula>0</formula>
    </cfRule>
    <cfRule type="expression" dxfId="2072" priority="385">
      <formula>C63=1</formula>
    </cfRule>
    <cfRule type="expression" dxfId="2071" priority="386">
      <formula>C63&gt;0</formula>
    </cfRule>
  </conditionalFormatting>
  <conditionalFormatting sqref="I63:I84">
    <cfRule type="colorScale" priority="357">
      <colorScale>
        <cfvo type="min"/>
        <cfvo type="max"/>
        <color rgb="FFFFEF9C"/>
        <color rgb="FF63BE7B"/>
      </colorScale>
    </cfRule>
  </conditionalFormatting>
  <conditionalFormatting sqref="O73:O77">
    <cfRule type="expression" dxfId="2070" priority="380">
      <formula>(O73=5)</formula>
    </cfRule>
    <cfRule type="expression" dxfId="2069" priority="381">
      <formula>(O73=1.5)</formula>
    </cfRule>
  </conditionalFormatting>
  <conditionalFormatting sqref="L73:M77">
    <cfRule type="expression" dxfId="2068" priority="378">
      <formula>(L73=65)</formula>
    </cfRule>
    <cfRule type="expression" dxfId="2067" priority="379">
      <formula>(L73=30)</formula>
    </cfRule>
  </conditionalFormatting>
  <conditionalFormatting sqref="V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:L77 O73:O77">
    <cfRule type="cellIs" dxfId="2066" priority="376" stopIfTrue="1" operator="equal">
      <formula>0</formula>
    </cfRule>
  </conditionalFormatting>
  <conditionalFormatting sqref="S73:S77">
    <cfRule type="cellIs" dxfId="2065" priority="365" stopIfTrue="1" operator="equal">
      <formula>0</formula>
    </cfRule>
    <cfRule type="colorScale" priority="375">
      <colorScale>
        <cfvo type="min"/>
        <cfvo type="max"/>
        <color rgb="FFFFEF9C"/>
        <color rgb="FF63BE7B"/>
      </colorScale>
    </cfRule>
  </conditionalFormatting>
  <conditionalFormatting sqref="T75 R75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ellIs" dxfId="2064" priority="373" stopIfTrue="1" operator="equal">
      <formula>0</formula>
    </cfRule>
  </conditionalFormatting>
  <conditionalFormatting sqref="G73:G77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7">
    <cfRule type="cellIs" dxfId="2063" priority="364" stopIfTrue="1" operator="equal">
      <formula>0</formula>
    </cfRule>
  </conditionalFormatting>
  <conditionalFormatting sqref="Q73:Q77">
    <cfRule type="cellIs" dxfId="2062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C77">
    <cfRule type="cellIs" dxfId="2061" priority="368" stopIfTrue="1" operator="equal">
      <formula>0</formula>
    </cfRule>
  </conditionalFormatting>
  <conditionalFormatting sqref="C73:C77">
    <cfRule type="colorScale" priority="369">
      <colorScale>
        <cfvo type="min"/>
        <cfvo type="max"/>
        <color rgb="FFFFEF9C"/>
        <color rgb="FF63BE7B"/>
      </colorScale>
    </cfRule>
  </conditionalFormatting>
  <conditionalFormatting sqref="E73:E77">
    <cfRule type="expression" dxfId="2060" priority="366">
      <formula>C73=1</formula>
    </cfRule>
    <cfRule type="expression" dxfId="2059" priority="367">
      <formula>C73&gt;0</formula>
    </cfRule>
  </conditionalFormatting>
  <conditionalFormatting sqref="I73:I77">
    <cfRule type="colorScale" priority="372">
      <colorScale>
        <cfvo type="min"/>
        <cfvo type="max"/>
        <color rgb="FFFFEF9C"/>
        <color rgb="FF63BE7B"/>
      </colorScale>
    </cfRule>
  </conditionalFormatting>
  <conditionalFormatting sqref="C84:J84 O84:S84 L84:M84">
    <cfRule type="cellIs" dxfId="2058" priority="362" operator="equal">
      <formula>0</formula>
    </cfRule>
  </conditionalFormatting>
  <conditionalFormatting sqref="C62:C82">
    <cfRule type="colorScale" priority="361">
      <colorScale>
        <cfvo type="min"/>
        <cfvo type="max"/>
        <color rgb="FFFFEF9C"/>
        <color rgb="FF63BE7B"/>
      </colorScale>
    </cfRule>
  </conditionalFormatting>
  <conditionalFormatting sqref="G63:G84">
    <cfRule type="colorScale" priority="360">
      <colorScale>
        <cfvo type="min"/>
        <cfvo type="max"/>
        <color rgb="FFFFEF9C"/>
        <color rgb="FF63BE7B"/>
      </colorScale>
    </cfRule>
  </conditionalFormatting>
  <conditionalFormatting sqref="S63:S84">
    <cfRule type="colorScale" priority="358">
      <colorScale>
        <cfvo type="min"/>
        <cfvo type="max"/>
        <color rgb="FFFFEF9C"/>
        <color rgb="FF63BE7B"/>
      </colorScale>
    </cfRule>
  </conditionalFormatting>
  <conditionalFormatting sqref="C63:C84 G63:G84 I63:I84 S63:S84">
    <cfRule type="cellIs" dxfId="2057" priority="355" operator="equal">
      <formula>0</formula>
    </cfRule>
  </conditionalFormatting>
  <conditionalFormatting sqref="K63:K84">
    <cfRule type="cellIs" dxfId="2056" priority="349" operator="equal">
      <formula>0</formula>
    </cfRule>
    <cfRule type="expression" dxfId="2055" priority="350" stopIfTrue="1">
      <formula>K63/L63&gt;$W$5</formula>
    </cfRule>
    <cfRule type="expression" dxfId="2054" priority="351" stopIfTrue="1">
      <formula>(K63/L63)&gt;=1</formula>
    </cfRule>
    <cfRule type="expression" dxfId="2053" priority="352" stopIfTrue="1">
      <formula>K63/L63&gt;$W$8</formula>
    </cfRule>
    <cfRule type="expression" dxfId="2052" priority="353" stopIfTrue="1">
      <formula>K63/L63&gt;$W$9</formula>
    </cfRule>
    <cfRule type="expression" dxfId="2051" priority="354" stopIfTrue="1">
      <formula>K63/L63&gt;W$10</formula>
    </cfRule>
  </conditionalFormatting>
  <conditionalFormatting sqref="N63:N84">
    <cfRule type="cellIs" dxfId="2050" priority="343" operator="equal">
      <formula>0</formula>
    </cfRule>
    <cfRule type="expression" dxfId="2049" priority="344" stopIfTrue="1">
      <formula>N63/O63&gt;$W$5</formula>
    </cfRule>
    <cfRule type="expression" dxfId="2048" priority="345" stopIfTrue="1">
      <formula>(N63/O63)&gt;=1</formula>
    </cfRule>
    <cfRule type="expression" dxfId="2047" priority="346" stopIfTrue="1">
      <formula>N63/O63&gt;$W$8</formula>
    </cfRule>
    <cfRule type="expression" dxfId="2046" priority="347" stopIfTrue="1">
      <formula>N63/O63&gt;$W$9</formula>
    </cfRule>
    <cfRule type="expression" dxfId="2045" priority="348" stopIfTrue="1">
      <formula>N63/O63&gt;$W$10</formula>
    </cfRule>
  </conditionalFormatting>
  <conditionalFormatting sqref="O92:O101 O107:O111">
    <cfRule type="expression" dxfId="2044" priority="340">
      <formula>(O92=5)</formula>
    </cfRule>
    <cfRule type="expression" dxfId="2043" priority="341">
      <formula>(O92=1.5)</formula>
    </cfRule>
  </conditionalFormatting>
  <conditionalFormatting sqref="L92:M101 L107:M111">
    <cfRule type="expression" dxfId="2042" priority="338">
      <formula>(L92=65)</formula>
    </cfRule>
    <cfRule type="expression" dxfId="2041" priority="339">
      <formula>(L92=30)</formula>
    </cfRule>
  </conditionalFormatting>
  <conditionalFormatting sqref="V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2:O101 L92:L101 L107:L113 O107:O113">
    <cfRule type="cellIs" dxfId="2040" priority="336" stopIfTrue="1" operator="equal">
      <formula>0</formula>
    </cfRule>
  </conditionalFormatting>
  <conditionalFormatting sqref="S92:S101 S107:S113">
    <cfRule type="cellIs" dxfId="2039" priority="327" stopIfTrue="1" operator="equal">
      <formula>0</formula>
    </cfRule>
    <cfRule type="colorScale" priority="335">
      <colorScale>
        <cfvo type="min"/>
        <cfvo type="max"/>
        <color rgb="FFFFEF9C"/>
        <color rgb="FF63BE7B"/>
      </colorScale>
    </cfRule>
  </conditionalFormatting>
  <conditionalFormatting sqref="R109 T10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112">
    <cfRule type="cellIs" dxfId="2038" priority="333" stopIfTrue="1" operator="equal">
      <formula>0</formula>
    </cfRule>
  </conditionalFormatting>
  <conditionalFormatting sqref="G92:G11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2:I112">
    <cfRule type="cellIs" dxfId="2037" priority="326" stopIfTrue="1" operator="equal">
      <formula>0</formula>
    </cfRule>
  </conditionalFormatting>
  <conditionalFormatting sqref="Q92:Q11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036" priority="332" stopIfTrue="1" operator="equal">
      <formula>0</formula>
    </cfRule>
  </conditionalFormatting>
  <conditionalFormatting sqref="C92:C113">
    <cfRule type="cellIs" dxfId="2035" priority="299" operator="equal">
      <formula>1</formula>
    </cfRule>
    <cfRule type="cellIs" dxfId="2034" priority="330" stopIfTrue="1" operator="equal">
      <formula>0</formula>
    </cfRule>
  </conditionalFormatting>
  <conditionalFormatting sqref="C92:C111">
    <cfRule type="colorScale" priority="331">
      <colorScale>
        <cfvo type="min"/>
        <cfvo type="max"/>
        <color rgb="FFFFEF9C"/>
        <color rgb="FF63BE7B"/>
      </colorScale>
    </cfRule>
  </conditionalFormatting>
  <conditionalFormatting sqref="E92:E111">
    <cfRule type="cellIs" dxfId="2033" priority="306" operator="equal">
      <formula>0</formula>
    </cfRule>
    <cfRule type="expression" dxfId="2032" priority="328">
      <formula>C92=1</formula>
    </cfRule>
    <cfRule type="expression" dxfId="2031" priority="329">
      <formula>C92&gt;0</formula>
    </cfRule>
  </conditionalFormatting>
  <conditionalFormatting sqref="I92:I113">
    <cfRule type="colorScale" priority="300">
      <colorScale>
        <cfvo type="min"/>
        <cfvo type="max"/>
        <color rgb="FFFFEF9C"/>
        <color rgb="FF63BE7B"/>
      </colorScale>
    </cfRule>
  </conditionalFormatting>
  <conditionalFormatting sqref="O102:O106">
    <cfRule type="expression" dxfId="2030" priority="323">
      <formula>(O102=5)</formula>
    </cfRule>
    <cfRule type="expression" dxfId="2029" priority="324">
      <formula>(O102=1.5)</formula>
    </cfRule>
  </conditionalFormatting>
  <conditionalFormatting sqref="L102:M106">
    <cfRule type="expression" dxfId="2028" priority="321">
      <formula>(L102=65)</formula>
    </cfRule>
    <cfRule type="expression" dxfId="2027" priority="322">
      <formula>(L102=30)</formula>
    </cfRule>
  </conditionalFormatting>
  <conditionalFormatting sqref="V10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2:L106 O102:O106">
    <cfRule type="cellIs" dxfId="2026" priority="319" stopIfTrue="1" operator="equal">
      <formula>0</formula>
    </cfRule>
  </conditionalFormatting>
  <conditionalFormatting sqref="S102:S106">
    <cfRule type="cellIs" dxfId="2025" priority="308" stopIfTrue="1" operator="equal">
      <formula>0</formula>
    </cfRule>
    <cfRule type="colorScale" priority="318">
      <colorScale>
        <cfvo type="min"/>
        <cfvo type="max"/>
        <color rgb="FFFFEF9C"/>
        <color rgb="FF63BE7B"/>
      </colorScale>
    </cfRule>
  </conditionalFormatting>
  <conditionalFormatting sqref="R104 T104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:G106">
    <cfRule type="cellIs" dxfId="2024" priority="316" stopIfTrue="1" operator="equal">
      <formula>0</formula>
    </cfRule>
  </conditionalFormatting>
  <conditionalFormatting sqref="G102:G10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2:I106">
    <cfRule type="cellIs" dxfId="2023" priority="307" stopIfTrue="1" operator="equal">
      <formula>0</formula>
    </cfRule>
  </conditionalFormatting>
  <conditionalFormatting sqref="Q102:Q106">
    <cfRule type="cellIs" dxfId="2022" priority="313" stopIfTrue="1" operator="equal">
      <formula>0</formula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:C106">
    <cfRule type="cellIs" dxfId="2021" priority="311" stopIfTrue="1" operator="equal">
      <formula>0</formula>
    </cfRule>
  </conditionalFormatting>
  <conditionalFormatting sqref="C102:C106">
    <cfRule type="colorScale" priority="312">
      <colorScale>
        <cfvo type="min"/>
        <cfvo type="max"/>
        <color rgb="FFFFEF9C"/>
        <color rgb="FF63BE7B"/>
      </colorScale>
    </cfRule>
  </conditionalFormatting>
  <conditionalFormatting sqref="E102:E106">
    <cfRule type="expression" dxfId="2020" priority="309">
      <formula>C102=1</formula>
    </cfRule>
    <cfRule type="expression" dxfId="2019" priority="310">
      <formula>C102&gt;0</formula>
    </cfRule>
  </conditionalFormatting>
  <conditionalFormatting sqref="I102:I106">
    <cfRule type="colorScale" priority="315">
      <colorScale>
        <cfvo type="min"/>
        <cfvo type="max"/>
        <color rgb="FFFFEF9C"/>
        <color rgb="FF63BE7B"/>
      </colorScale>
    </cfRule>
  </conditionalFormatting>
  <conditionalFormatting sqref="C113:J113 O113:S113 L113:M113">
    <cfRule type="cellIs" dxfId="2018" priority="305" operator="equal">
      <formula>0</formula>
    </cfRule>
  </conditionalFormatting>
  <conditionalFormatting sqref="C91:C111">
    <cfRule type="colorScale" priority="304">
      <colorScale>
        <cfvo type="min"/>
        <cfvo type="max"/>
        <color rgb="FFFFEF9C"/>
        <color rgb="FF63BE7B"/>
      </colorScale>
    </cfRule>
  </conditionalFormatting>
  <conditionalFormatting sqref="G92:G113">
    <cfRule type="colorScale" priority="303">
      <colorScale>
        <cfvo type="min"/>
        <cfvo type="max"/>
        <color rgb="FFFFEF9C"/>
        <color rgb="FF63BE7B"/>
      </colorScale>
    </cfRule>
  </conditionalFormatting>
  <conditionalFormatting sqref="S92:S113">
    <cfRule type="colorScale" priority="301">
      <colorScale>
        <cfvo type="min"/>
        <cfvo type="max"/>
        <color rgb="FFFFEF9C"/>
        <color rgb="FF63BE7B"/>
      </colorScale>
    </cfRule>
  </conditionalFormatting>
  <conditionalFormatting sqref="C92:C113 G92:G113 I92:I113 S92:S113">
    <cfRule type="cellIs" dxfId="2017" priority="298" operator="equal">
      <formula>0</formula>
    </cfRule>
  </conditionalFormatting>
  <conditionalFormatting sqref="K92:K113">
    <cfRule type="cellIs" dxfId="2016" priority="292" operator="equal">
      <formula>0</formula>
    </cfRule>
    <cfRule type="expression" dxfId="2015" priority="293" stopIfTrue="1">
      <formula>K92/L92&gt;$W$5</formula>
    </cfRule>
    <cfRule type="expression" dxfId="2014" priority="294" stopIfTrue="1">
      <formula>(K92/L92)&gt;=1</formula>
    </cfRule>
    <cfRule type="expression" dxfId="2013" priority="295" stopIfTrue="1">
      <formula>K92/L92&gt;$W$8</formula>
    </cfRule>
    <cfRule type="expression" dxfId="2012" priority="296" stopIfTrue="1">
      <formula>K92/L92&gt;$W$9</formula>
    </cfRule>
    <cfRule type="expression" dxfId="2011" priority="297" stopIfTrue="1">
      <formula>K92/L92&gt;W$10</formula>
    </cfRule>
  </conditionalFormatting>
  <conditionalFormatting sqref="N92:N113">
    <cfRule type="cellIs" dxfId="2010" priority="286" operator="equal">
      <formula>0</formula>
    </cfRule>
    <cfRule type="expression" dxfId="2009" priority="287" stopIfTrue="1">
      <formula>N92/O92&gt;$W$5</formula>
    </cfRule>
    <cfRule type="expression" dxfId="2008" priority="288" stopIfTrue="1">
      <formula>(N92/O92)&gt;=1</formula>
    </cfRule>
    <cfRule type="expression" dxfId="2007" priority="289" stopIfTrue="1">
      <formula>N92/O92&gt;$W$8</formula>
    </cfRule>
    <cfRule type="expression" dxfId="2006" priority="290" stopIfTrue="1">
      <formula>N92/O92&gt;$W$9</formula>
    </cfRule>
    <cfRule type="expression" dxfId="2005" priority="291" stopIfTrue="1">
      <formula>N92/O92&gt;$W$10</formula>
    </cfRule>
  </conditionalFormatting>
  <conditionalFormatting sqref="O121:O130 O136:O140">
    <cfRule type="expression" dxfId="2004" priority="283">
      <formula>(O121=5)</formula>
    </cfRule>
    <cfRule type="expression" dxfId="2003" priority="284">
      <formula>(O121=1.5)</formula>
    </cfRule>
  </conditionalFormatting>
  <conditionalFormatting sqref="L121:M130 L136:M140">
    <cfRule type="expression" dxfId="2002" priority="281">
      <formula>(L121=65)</formula>
    </cfRule>
    <cfRule type="expression" dxfId="2001" priority="282">
      <formula>(L121=30)</formula>
    </cfRule>
  </conditionalFormatting>
  <conditionalFormatting sqref="V13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:O130 L121:L130 L136:L142 O136:O142">
    <cfRule type="cellIs" dxfId="2000" priority="279" stopIfTrue="1" operator="equal">
      <formula>0</formula>
    </cfRule>
  </conditionalFormatting>
  <conditionalFormatting sqref="S121:S130 S136:S142">
    <cfRule type="cellIs" dxfId="1999" priority="270" stopIfTrue="1" operator="equal">
      <formula>0</formula>
    </cfRule>
    <cfRule type="colorScale" priority="278">
      <colorScale>
        <cfvo type="min"/>
        <cfvo type="max"/>
        <color rgb="FFFFEF9C"/>
        <color rgb="FF63BE7B"/>
      </colorScale>
    </cfRule>
  </conditionalFormatting>
  <conditionalFormatting sqref="R138 T13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41">
    <cfRule type="cellIs" dxfId="1998" priority="276" stopIfTrue="1" operator="equal">
      <formula>0</formula>
    </cfRule>
  </conditionalFormatting>
  <conditionalFormatting sqref="G121:G142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41">
    <cfRule type="cellIs" dxfId="1997" priority="269" stopIfTrue="1" operator="equal">
      <formula>0</formula>
    </cfRule>
  </conditionalFormatting>
  <conditionalFormatting sqref="Q121:Q14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996" priority="275" stopIfTrue="1" operator="equal">
      <formula>0</formula>
    </cfRule>
  </conditionalFormatting>
  <conditionalFormatting sqref="C121:C142">
    <cfRule type="cellIs" dxfId="1995" priority="242" operator="equal">
      <formula>1</formula>
    </cfRule>
    <cfRule type="cellIs" dxfId="1994" priority="273" stopIfTrue="1" operator="equal">
      <formula>0</formula>
    </cfRule>
  </conditionalFormatting>
  <conditionalFormatting sqref="C121:C140">
    <cfRule type="colorScale" priority="274">
      <colorScale>
        <cfvo type="min"/>
        <cfvo type="max"/>
        <color rgb="FFFFEF9C"/>
        <color rgb="FF63BE7B"/>
      </colorScale>
    </cfRule>
  </conditionalFormatting>
  <conditionalFormatting sqref="E121:E140">
    <cfRule type="cellIs" dxfId="1993" priority="249" operator="equal">
      <formula>0</formula>
    </cfRule>
    <cfRule type="expression" dxfId="1992" priority="271">
      <formula>C121=1</formula>
    </cfRule>
    <cfRule type="expression" dxfId="1991" priority="272">
      <formula>C121&gt;0</formula>
    </cfRule>
  </conditionalFormatting>
  <conditionalFormatting sqref="I121:I142">
    <cfRule type="colorScale" priority="243">
      <colorScale>
        <cfvo type="min"/>
        <cfvo type="max"/>
        <color rgb="FFFFEF9C"/>
        <color rgb="FF63BE7B"/>
      </colorScale>
    </cfRule>
  </conditionalFormatting>
  <conditionalFormatting sqref="O131:O135">
    <cfRule type="expression" dxfId="1990" priority="266">
      <formula>(O131=5)</formula>
    </cfRule>
    <cfRule type="expression" dxfId="1989" priority="267">
      <formula>(O131=1.5)</formula>
    </cfRule>
  </conditionalFormatting>
  <conditionalFormatting sqref="L131:M135">
    <cfRule type="expression" dxfId="1988" priority="264">
      <formula>(L131=65)</formula>
    </cfRule>
    <cfRule type="expression" dxfId="1987" priority="265">
      <formula>(L131=30)</formula>
    </cfRule>
  </conditionalFormatting>
  <conditionalFormatting sqref="V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35 O131:O135">
    <cfRule type="cellIs" dxfId="1986" priority="262" stopIfTrue="1" operator="equal">
      <formula>0</formula>
    </cfRule>
  </conditionalFormatting>
  <conditionalFormatting sqref="S131:S135">
    <cfRule type="cellIs" dxfId="1985" priority="251" stopIfTrue="1" operator="equal">
      <formula>0</formula>
    </cfRule>
    <cfRule type="colorScale" priority="261">
      <colorScale>
        <cfvo type="min"/>
        <cfvo type="max"/>
        <color rgb="FFFFEF9C"/>
        <color rgb="FF63BE7B"/>
      </colorScale>
    </cfRule>
  </conditionalFormatting>
  <conditionalFormatting sqref="T133 R1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:G135">
    <cfRule type="cellIs" dxfId="1984" priority="259" stopIfTrue="1" operator="equal">
      <formula>0</formula>
    </cfRule>
  </conditionalFormatting>
  <conditionalFormatting sqref="G131:G13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5">
    <cfRule type="cellIs" dxfId="1983" priority="250" stopIfTrue="1" operator="equal">
      <formula>0</formula>
    </cfRule>
  </conditionalFormatting>
  <conditionalFormatting sqref="Q131:Q135">
    <cfRule type="cellIs" dxfId="1982" priority="256" stopIfTrue="1" operator="equal">
      <formula>0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1:C135">
    <cfRule type="cellIs" dxfId="1981" priority="254" stopIfTrue="1" operator="equal">
      <formula>0</formula>
    </cfRule>
  </conditionalFormatting>
  <conditionalFormatting sqref="C131:C135">
    <cfRule type="colorScale" priority="255">
      <colorScale>
        <cfvo type="min"/>
        <cfvo type="max"/>
        <color rgb="FFFFEF9C"/>
        <color rgb="FF63BE7B"/>
      </colorScale>
    </cfRule>
  </conditionalFormatting>
  <conditionalFormatting sqref="E131:E135">
    <cfRule type="expression" dxfId="1980" priority="252">
      <formula>C131=1</formula>
    </cfRule>
    <cfRule type="expression" dxfId="1979" priority="253">
      <formula>C131&gt;0</formula>
    </cfRule>
  </conditionalFormatting>
  <conditionalFormatting sqref="I131:I135">
    <cfRule type="colorScale" priority="258">
      <colorScale>
        <cfvo type="min"/>
        <cfvo type="max"/>
        <color rgb="FFFFEF9C"/>
        <color rgb="FF63BE7B"/>
      </colorScale>
    </cfRule>
  </conditionalFormatting>
  <conditionalFormatting sqref="C142:J142 O142:S142 L142:M142">
    <cfRule type="cellIs" dxfId="1978" priority="248" operator="equal">
      <formula>0</formula>
    </cfRule>
  </conditionalFormatting>
  <conditionalFormatting sqref="C120:C140">
    <cfRule type="colorScale" priority="247">
      <colorScale>
        <cfvo type="min"/>
        <cfvo type="max"/>
        <color rgb="FFFFEF9C"/>
        <color rgb="FF63BE7B"/>
      </colorScale>
    </cfRule>
  </conditionalFormatting>
  <conditionalFormatting sqref="G121:G142">
    <cfRule type="colorScale" priority="246">
      <colorScale>
        <cfvo type="min"/>
        <cfvo type="max"/>
        <color rgb="FFFFEF9C"/>
        <color rgb="FF63BE7B"/>
      </colorScale>
    </cfRule>
  </conditionalFormatting>
  <conditionalFormatting sqref="S121:S142">
    <cfRule type="colorScale" priority="244">
      <colorScale>
        <cfvo type="min"/>
        <cfvo type="max"/>
        <color rgb="FFFFEF9C"/>
        <color rgb="FF63BE7B"/>
      </colorScale>
    </cfRule>
  </conditionalFormatting>
  <conditionalFormatting sqref="C121:C142 G121:G142 I121:I142 S121:S142">
    <cfRule type="cellIs" dxfId="1977" priority="241" operator="equal">
      <formula>0</formula>
    </cfRule>
  </conditionalFormatting>
  <conditionalFormatting sqref="K121:K142">
    <cfRule type="cellIs" dxfId="1976" priority="235" operator="equal">
      <formula>0</formula>
    </cfRule>
    <cfRule type="expression" dxfId="1975" priority="236" stopIfTrue="1">
      <formula>K121/L121&gt;$W$5</formula>
    </cfRule>
    <cfRule type="expression" dxfId="1974" priority="237" stopIfTrue="1">
      <formula>(K121/L121)&gt;=1</formula>
    </cfRule>
    <cfRule type="expression" dxfId="1973" priority="238" stopIfTrue="1">
      <formula>K121/L121&gt;$W$8</formula>
    </cfRule>
    <cfRule type="expression" dxfId="1972" priority="239" stopIfTrue="1">
      <formula>K121/L121&gt;$W$9</formula>
    </cfRule>
    <cfRule type="expression" dxfId="1971" priority="240" stopIfTrue="1">
      <formula>K121/L121&gt;W$10</formula>
    </cfRule>
  </conditionalFormatting>
  <conditionalFormatting sqref="N121:N142">
    <cfRule type="cellIs" dxfId="1970" priority="229" operator="equal">
      <formula>0</formula>
    </cfRule>
    <cfRule type="expression" dxfId="1969" priority="230" stopIfTrue="1">
      <formula>N121/O121&gt;$W$5</formula>
    </cfRule>
    <cfRule type="expression" dxfId="1968" priority="231" stopIfTrue="1">
      <formula>(N121/O121)&gt;=1</formula>
    </cfRule>
    <cfRule type="expression" dxfId="1967" priority="232" stopIfTrue="1">
      <formula>N121/O121&gt;$W$8</formula>
    </cfRule>
    <cfRule type="expression" dxfId="1966" priority="233" stopIfTrue="1">
      <formula>N121/O121&gt;$W$9</formula>
    </cfRule>
    <cfRule type="expression" dxfId="1965" priority="234" stopIfTrue="1">
      <formula>N121/O121&gt;$W$10</formula>
    </cfRule>
  </conditionalFormatting>
  <conditionalFormatting sqref="O150:O159 O165:O169">
    <cfRule type="expression" dxfId="1964" priority="226">
      <formula>(O150=5)</formula>
    </cfRule>
    <cfRule type="expression" dxfId="1963" priority="227">
      <formula>(O150=1.5)</formula>
    </cfRule>
  </conditionalFormatting>
  <conditionalFormatting sqref="L150:M159 L165:M169">
    <cfRule type="expression" dxfId="1962" priority="224">
      <formula>(L150=65)</formula>
    </cfRule>
    <cfRule type="expression" dxfId="1961" priority="225">
      <formula>(L150=30)</formula>
    </cfRule>
  </conditionalFormatting>
  <conditionalFormatting sqref="V168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:O159 L150:L159 L165:L171 O165:O171">
    <cfRule type="cellIs" dxfId="1960" priority="222" stopIfTrue="1" operator="equal">
      <formula>0</formula>
    </cfRule>
  </conditionalFormatting>
  <conditionalFormatting sqref="S150:S159 S165:S171">
    <cfRule type="cellIs" dxfId="1959" priority="213" stopIfTrue="1" operator="equal">
      <formula>0</formula>
    </cfRule>
    <cfRule type="colorScale" priority="221">
      <colorScale>
        <cfvo type="min"/>
        <cfvo type="max"/>
        <color rgb="FFFFEF9C"/>
        <color rgb="FF63BE7B"/>
      </colorScale>
    </cfRule>
  </conditionalFormatting>
  <conditionalFormatting sqref="R167 T16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:G170">
    <cfRule type="cellIs" dxfId="1958" priority="219" stopIfTrue="1" operator="equal">
      <formula>0</formula>
    </cfRule>
  </conditionalFormatting>
  <conditionalFormatting sqref="G150:G171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0:I170">
    <cfRule type="cellIs" dxfId="1957" priority="212" stopIfTrue="1" operator="equal">
      <formula>0</formula>
    </cfRule>
  </conditionalFormatting>
  <conditionalFormatting sqref="Q150:Q17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956" priority="218" stopIfTrue="1" operator="equal">
      <formula>0</formula>
    </cfRule>
  </conditionalFormatting>
  <conditionalFormatting sqref="C150:C171">
    <cfRule type="cellIs" dxfId="1955" priority="185" operator="equal">
      <formula>1</formula>
    </cfRule>
    <cfRule type="cellIs" dxfId="1954" priority="216" stopIfTrue="1" operator="equal">
      <formula>0</formula>
    </cfRule>
  </conditionalFormatting>
  <conditionalFormatting sqref="C150:C169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150:E169">
    <cfRule type="cellIs" dxfId="1953" priority="192" operator="equal">
      <formula>0</formula>
    </cfRule>
    <cfRule type="expression" dxfId="1952" priority="214">
      <formula>C150=1</formula>
    </cfRule>
    <cfRule type="expression" dxfId="1951" priority="215">
      <formula>C150&gt;0</formula>
    </cfRule>
  </conditionalFormatting>
  <conditionalFormatting sqref="I150:I171">
    <cfRule type="colorScale" priority="186">
      <colorScale>
        <cfvo type="min"/>
        <cfvo type="max"/>
        <color rgb="FFFFEF9C"/>
        <color rgb="FF63BE7B"/>
      </colorScale>
    </cfRule>
  </conditionalFormatting>
  <conditionalFormatting sqref="O160:O164">
    <cfRule type="expression" dxfId="1950" priority="209">
      <formula>(O160=5)</formula>
    </cfRule>
    <cfRule type="expression" dxfId="1949" priority="210">
      <formula>(O160=1.5)</formula>
    </cfRule>
  </conditionalFormatting>
  <conditionalFormatting sqref="L160:M164">
    <cfRule type="expression" dxfId="1948" priority="207">
      <formula>(L160=65)</formula>
    </cfRule>
    <cfRule type="expression" dxfId="1947" priority="208">
      <formula>(L160=30)</formula>
    </cfRule>
  </conditionalFormatting>
  <conditionalFormatting sqref="V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0:L164 O160:O164">
    <cfRule type="cellIs" dxfId="1946" priority="205" stopIfTrue="1" operator="equal">
      <formula>0</formula>
    </cfRule>
  </conditionalFormatting>
  <conditionalFormatting sqref="S160:S164">
    <cfRule type="cellIs" dxfId="1945" priority="194" stopIfTrue="1" operator="equal">
      <formula>0</formula>
    </cfRule>
    <cfRule type="colorScale" priority="204">
      <colorScale>
        <cfvo type="min"/>
        <cfvo type="max"/>
        <color rgb="FFFFEF9C"/>
        <color rgb="FF63BE7B"/>
      </colorScale>
    </cfRule>
  </conditionalFormatting>
  <conditionalFormatting sqref="R162 T16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4">
    <cfRule type="cellIs" dxfId="1944" priority="202" stopIfTrue="1" operator="equal">
      <formula>0</formula>
    </cfRule>
  </conditionalFormatting>
  <conditionalFormatting sqref="G160:G16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:I164">
    <cfRule type="cellIs" dxfId="1943" priority="193" stopIfTrue="1" operator="equal">
      <formula>0</formula>
    </cfRule>
  </conditionalFormatting>
  <conditionalFormatting sqref="Q160:Q164">
    <cfRule type="cellIs" dxfId="1942" priority="199" stopIfTrue="1" operator="equal">
      <formula>0</formula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:C164">
    <cfRule type="cellIs" dxfId="1941" priority="197" stopIfTrue="1" operator="equal">
      <formula>0</formula>
    </cfRule>
  </conditionalFormatting>
  <conditionalFormatting sqref="C160:C164">
    <cfRule type="colorScale" priority="198">
      <colorScale>
        <cfvo type="min"/>
        <cfvo type="max"/>
        <color rgb="FFFFEF9C"/>
        <color rgb="FF63BE7B"/>
      </colorScale>
    </cfRule>
  </conditionalFormatting>
  <conditionalFormatting sqref="E160:E164">
    <cfRule type="expression" dxfId="1940" priority="195">
      <formula>C160=1</formula>
    </cfRule>
    <cfRule type="expression" dxfId="1939" priority="196">
      <formula>C160&gt;0</formula>
    </cfRule>
  </conditionalFormatting>
  <conditionalFormatting sqref="I160:I164">
    <cfRule type="colorScale" priority="201">
      <colorScale>
        <cfvo type="min"/>
        <cfvo type="max"/>
        <color rgb="FFFFEF9C"/>
        <color rgb="FF63BE7B"/>
      </colorScale>
    </cfRule>
  </conditionalFormatting>
  <conditionalFormatting sqref="C171:J171 O171:S171 L171:M171">
    <cfRule type="cellIs" dxfId="1938" priority="191" operator="equal">
      <formula>0</formula>
    </cfRule>
  </conditionalFormatting>
  <conditionalFormatting sqref="C149:C16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150:G171">
    <cfRule type="colorScale" priority="189">
      <colorScale>
        <cfvo type="min"/>
        <cfvo type="max"/>
        <color rgb="FFFFEF9C"/>
        <color rgb="FF63BE7B"/>
      </colorScale>
    </cfRule>
  </conditionalFormatting>
  <conditionalFormatting sqref="S150:S171">
    <cfRule type="colorScale" priority="187">
      <colorScale>
        <cfvo type="min"/>
        <cfvo type="max"/>
        <color rgb="FFFFEF9C"/>
        <color rgb="FF63BE7B"/>
      </colorScale>
    </cfRule>
  </conditionalFormatting>
  <conditionalFormatting sqref="C150:C171 G150:G171 I150:I171 S150:S171">
    <cfRule type="cellIs" dxfId="1937" priority="184" operator="equal">
      <formula>0</formula>
    </cfRule>
  </conditionalFormatting>
  <conditionalFormatting sqref="K150:K171">
    <cfRule type="cellIs" dxfId="1936" priority="178" operator="equal">
      <formula>0</formula>
    </cfRule>
    <cfRule type="expression" dxfId="1935" priority="179" stopIfTrue="1">
      <formula>K150/L150&gt;$W$5</formula>
    </cfRule>
    <cfRule type="expression" dxfId="1934" priority="180" stopIfTrue="1">
      <formula>(K150/L150)&gt;=1</formula>
    </cfRule>
    <cfRule type="expression" dxfId="1933" priority="181" stopIfTrue="1">
      <formula>K150/L150&gt;$W$8</formula>
    </cfRule>
    <cfRule type="expression" dxfId="1932" priority="182" stopIfTrue="1">
      <formula>K150/L150&gt;$W$9</formula>
    </cfRule>
    <cfRule type="expression" dxfId="1931" priority="183" stopIfTrue="1">
      <formula>K150/L150&gt;W$10</formula>
    </cfRule>
  </conditionalFormatting>
  <conditionalFormatting sqref="N150:N171">
    <cfRule type="cellIs" dxfId="1930" priority="172" operator="equal">
      <formula>0</formula>
    </cfRule>
    <cfRule type="expression" dxfId="1929" priority="173" stopIfTrue="1">
      <formula>N150/O150&gt;$W$5</formula>
    </cfRule>
    <cfRule type="expression" dxfId="1928" priority="174" stopIfTrue="1">
      <formula>(N150/O150)&gt;=1</formula>
    </cfRule>
    <cfRule type="expression" dxfId="1927" priority="175" stopIfTrue="1">
      <formula>N150/O150&gt;$W$8</formula>
    </cfRule>
    <cfRule type="expression" dxfId="1926" priority="176" stopIfTrue="1">
      <formula>N150/O150&gt;$W$9</formula>
    </cfRule>
    <cfRule type="expression" dxfId="1925" priority="177" stopIfTrue="1">
      <formula>N150/O150&gt;$W$10</formula>
    </cfRule>
  </conditionalFormatting>
  <conditionalFormatting sqref="O179:O188 O194:O198">
    <cfRule type="expression" dxfId="1924" priority="169">
      <formula>(O179=5)</formula>
    </cfRule>
    <cfRule type="expression" dxfId="1923" priority="170">
      <formula>(O179=1.5)</formula>
    </cfRule>
  </conditionalFormatting>
  <conditionalFormatting sqref="L179:M188 L194:M198">
    <cfRule type="expression" dxfId="1922" priority="167">
      <formula>(L179=65)</formula>
    </cfRule>
    <cfRule type="expression" dxfId="1921" priority="168">
      <formula>(L179=30)</formula>
    </cfRule>
  </conditionalFormatting>
  <conditionalFormatting sqref="V19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:O188 L179:L188 L194:L200 O194:O200">
    <cfRule type="cellIs" dxfId="1920" priority="165" stopIfTrue="1" operator="equal">
      <formula>0</formula>
    </cfRule>
  </conditionalFormatting>
  <conditionalFormatting sqref="S179:S188 S194:S200">
    <cfRule type="cellIs" dxfId="1919" priority="156" stopIfTrue="1" operator="equal">
      <formula>0</formula>
    </cfRule>
    <cfRule type="colorScale" priority="164">
      <colorScale>
        <cfvo type="min"/>
        <cfvo type="max"/>
        <color rgb="FFFFEF9C"/>
        <color rgb="FF63BE7B"/>
      </colorScale>
    </cfRule>
  </conditionalFormatting>
  <conditionalFormatting sqref="R196 T19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9:G199">
    <cfRule type="cellIs" dxfId="1918" priority="162" stopIfTrue="1" operator="equal">
      <formula>0</formula>
    </cfRule>
  </conditionalFormatting>
  <conditionalFormatting sqref="G179:G20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9:I199">
    <cfRule type="cellIs" dxfId="1917" priority="155" stopIfTrue="1" operator="equal">
      <formula>0</formula>
    </cfRule>
  </conditionalFormatting>
  <conditionalFormatting sqref="Q179:Q20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916" priority="161" stopIfTrue="1" operator="equal">
      <formula>0</formula>
    </cfRule>
  </conditionalFormatting>
  <conditionalFormatting sqref="C179:C200">
    <cfRule type="cellIs" dxfId="1915" priority="128" operator="equal">
      <formula>1</formula>
    </cfRule>
    <cfRule type="cellIs" dxfId="1914" priority="159" stopIfTrue="1" operator="equal">
      <formula>0</formula>
    </cfRule>
  </conditionalFormatting>
  <conditionalFormatting sqref="C179:C198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179:E198">
    <cfRule type="cellIs" dxfId="1913" priority="135" operator="equal">
      <formula>0</formula>
    </cfRule>
    <cfRule type="expression" dxfId="1912" priority="157">
      <formula>C179=1</formula>
    </cfRule>
    <cfRule type="expression" dxfId="1911" priority="158">
      <formula>C179&gt;0</formula>
    </cfRule>
  </conditionalFormatting>
  <conditionalFormatting sqref="I179:I200">
    <cfRule type="colorScale" priority="129">
      <colorScale>
        <cfvo type="min"/>
        <cfvo type="max"/>
        <color rgb="FFFFEF9C"/>
        <color rgb="FF63BE7B"/>
      </colorScale>
    </cfRule>
  </conditionalFormatting>
  <conditionalFormatting sqref="O189:O193">
    <cfRule type="expression" dxfId="1910" priority="152">
      <formula>(O189=5)</formula>
    </cfRule>
    <cfRule type="expression" dxfId="1909" priority="153">
      <formula>(O189=1.5)</formula>
    </cfRule>
  </conditionalFormatting>
  <conditionalFormatting sqref="L189:M193">
    <cfRule type="expression" dxfId="1908" priority="150">
      <formula>(L189=65)</formula>
    </cfRule>
    <cfRule type="expression" dxfId="1907" priority="151">
      <formula>(L189=30)</formula>
    </cfRule>
  </conditionalFormatting>
  <conditionalFormatting sqref="V19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9:L193 O189:O193">
    <cfRule type="cellIs" dxfId="1906" priority="148" stopIfTrue="1" operator="equal">
      <formula>0</formula>
    </cfRule>
  </conditionalFormatting>
  <conditionalFormatting sqref="S189:S193">
    <cfRule type="cellIs" dxfId="1905" priority="137" stopIfTrue="1" operator="equal">
      <formula>0</formula>
    </cfRule>
    <cfRule type="colorScale" priority="147">
      <colorScale>
        <cfvo type="min"/>
        <cfvo type="max"/>
        <color rgb="FFFFEF9C"/>
        <color rgb="FF63BE7B"/>
      </colorScale>
    </cfRule>
  </conditionalFormatting>
  <conditionalFormatting sqref="R191 T19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3">
    <cfRule type="cellIs" dxfId="1904" priority="145" stopIfTrue="1" operator="equal">
      <formula>0</formula>
    </cfRule>
  </conditionalFormatting>
  <conditionalFormatting sqref="G189:G19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3">
    <cfRule type="cellIs" dxfId="1903" priority="136" stopIfTrue="1" operator="equal">
      <formula>0</formula>
    </cfRule>
  </conditionalFormatting>
  <conditionalFormatting sqref="Q189:Q193">
    <cfRule type="cellIs" dxfId="1902" priority="142" stopIfTrue="1" operator="equal">
      <formula>0</formula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9:C193">
    <cfRule type="cellIs" dxfId="1901" priority="140" stopIfTrue="1" operator="equal">
      <formula>0</formula>
    </cfRule>
  </conditionalFormatting>
  <conditionalFormatting sqref="C189:C193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89:E193">
    <cfRule type="expression" dxfId="1900" priority="138">
      <formula>C189=1</formula>
    </cfRule>
    <cfRule type="expression" dxfId="1899" priority="139">
      <formula>C189&gt;0</formula>
    </cfRule>
  </conditionalFormatting>
  <conditionalFormatting sqref="I189:I193">
    <cfRule type="colorScale" priority="144">
      <colorScale>
        <cfvo type="min"/>
        <cfvo type="max"/>
        <color rgb="FFFFEF9C"/>
        <color rgb="FF63BE7B"/>
      </colorScale>
    </cfRule>
  </conditionalFormatting>
  <conditionalFormatting sqref="C200:J200 O200:S200 L200:M200">
    <cfRule type="cellIs" dxfId="1898" priority="134" operator="equal">
      <formula>0</formula>
    </cfRule>
  </conditionalFormatting>
  <conditionalFormatting sqref="C178:C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G179:G20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S179:S20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C179:C200 G179:G200 I179:I200 S179:S200">
    <cfRule type="cellIs" dxfId="1897" priority="127" operator="equal">
      <formula>0</formula>
    </cfRule>
  </conditionalFormatting>
  <conditionalFormatting sqref="K179:K200">
    <cfRule type="cellIs" dxfId="1896" priority="121" operator="equal">
      <formula>0</formula>
    </cfRule>
    <cfRule type="expression" dxfId="1895" priority="122" stopIfTrue="1">
      <formula>K179/L179&gt;$W$5</formula>
    </cfRule>
    <cfRule type="expression" dxfId="1894" priority="123" stopIfTrue="1">
      <formula>(K179/L179)&gt;=1</formula>
    </cfRule>
    <cfRule type="expression" dxfId="1893" priority="124" stopIfTrue="1">
      <formula>K179/L179&gt;$W$8</formula>
    </cfRule>
    <cfRule type="expression" dxfId="1892" priority="125" stopIfTrue="1">
      <formula>K179/L179&gt;$W$9</formula>
    </cfRule>
    <cfRule type="expression" dxfId="1891" priority="126" stopIfTrue="1">
      <formula>K179/L179&gt;W$10</formula>
    </cfRule>
  </conditionalFormatting>
  <conditionalFormatting sqref="N179:N200">
    <cfRule type="cellIs" dxfId="1890" priority="115" operator="equal">
      <formula>0</formula>
    </cfRule>
    <cfRule type="expression" dxfId="1889" priority="116" stopIfTrue="1">
      <formula>N179/O179&gt;$W$5</formula>
    </cfRule>
    <cfRule type="expression" dxfId="1888" priority="117" stopIfTrue="1">
      <formula>(N179/O179)&gt;=1</formula>
    </cfRule>
    <cfRule type="expression" dxfId="1887" priority="118" stopIfTrue="1">
      <formula>N179/O179&gt;$W$8</formula>
    </cfRule>
    <cfRule type="expression" dxfId="1886" priority="119" stopIfTrue="1">
      <formula>N179/O179&gt;$W$9</formula>
    </cfRule>
    <cfRule type="expression" dxfId="1885" priority="120" stopIfTrue="1">
      <formula>N179/O179&gt;$W$10</formula>
    </cfRule>
  </conditionalFormatting>
  <conditionalFormatting sqref="O208:O217 O223:O227">
    <cfRule type="expression" dxfId="1884" priority="112">
      <formula>(O208=5)</formula>
    </cfRule>
    <cfRule type="expression" dxfId="1883" priority="113">
      <formula>(O208=1.5)</formula>
    </cfRule>
  </conditionalFormatting>
  <conditionalFormatting sqref="L208:M217 L223:M227">
    <cfRule type="expression" dxfId="1882" priority="110">
      <formula>(L208=65)</formula>
    </cfRule>
    <cfRule type="expression" dxfId="1881" priority="111">
      <formula>(L208=30)</formula>
    </cfRule>
  </conditionalFormatting>
  <conditionalFormatting sqref="V22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8:O217 L208:L217 L223:L229 O223:O229">
    <cfRule type="cellIs" dxfId="1880" priority="108" stopIfTrue="1" operator="equal">
      <formula>0</formula>
    </cfRule>
  </conditionalFormatting>
  <conditionalFormatting sqref="S208:S217 S223:S229">
    <cfRule type="cellIs" dxfId="1879" priority="99" stopIfTrue="1" operator="equal">
      <formula>0</formula>
    </cfRule>
    <cfRule type="colorScale" priority="107">
      <colorScale>
        <cfvo type="min"/>
        <cfvo type="max"/>
        <color rgb="FFFFEF9C"/>
        <color rgb="FF63BE7B"/>
      </colorScale>
    </cfRule>
  </conditionalFormatting>
  <conditionalFormatting sqref="T225 R2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:G228">
    <cfRule type="cellIs" dxfId="1878" priority="105" stopIfTrue="1" operator="equal">
      <formula>0</formula>
    </cfRule>
  </conditionalFormatting>
  <conditionalFormatting sqref="G208:G22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8:I228">
    <cfRule type="cellIs" dxfId="1877" priority="98" stopIfTrue="1" operator="equal">
      <formula>0</formula>
    </cfRule>
  </conditionalFormatting>
  <conditionalFormatting sqref="Q208:Q2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876" priority="104" stopIfTrue="1" operator="equal">
      <formula>0</formula>
    </cfRule>
  </conditionalFormatting>
  <conditionalFormatting sqref="C208:C229">
    <cfRule type="cellIs" dxfId="1875" priority="71" operator="equal">
      <formula>1</formula>
    </cfRule>
    <cfRule type="cellIs" dxfId="1874" priority="102" stopIfTrue="1" operator="equal">
      <formula>0</formula>
    </cfRule>
  </conditionalFormatting>
  <conditionalFormatting sqref="C208:C227">
    <cfRule type="colorScale" priority="103">
      <colorScale>
        <cfvo type="min"/>
        <cfvo type="max"/>
        <color rgb="FFFFEF9C"/>
        <color rgb="FF63BE7B"/>
      </colorScale>
    </cfRule>
  </conditionalFormatting>
  <conditionalFormatting sqref="E208:E227">
    <cfRule type="cellIs" dxfId="1873" priority="78" operator="equal">
      <formula>0</formula>
    </cfRule>
    <cfRule type="expression" dxfId="1872" priority="100">
      <formula>C208=1</formula>
    </cfRule>
    <cfRule type="expression" dxfId="1871" priority="101">
      <formula>C208&gt;0</formula>
    </cfRule>
  </conditionalFormatting>
  <conditionalFormatting sqref="I208:I229">
    <cfRule type="colorScale" priority="72">
      <colorScale>
        <cfvo type="min"/>
        <cfvo type="max"/>
        <color rgb="FFFFEF9C"/>
        <color rgb="FF63BE7B"/>
      </colorScale>
    </cfRule>
  </conditionalFormatting>
  <conditionalFormatting sqref="O218:O222">
    <cfRule type="expression" dxfId="1870" priority="95">
      <formula>(O218=5)</formula>
    </cfRule>
    <cfRule type="expression" dxfId="1869" priority="96">
      <formula>(O218=1.5)</formula>
    </cfRule>
  </conditionalFormatting>
  <conditionalFormatting sqref="L218:M222">
    <cfRule type="expression" dxfId="1868" priority="93">
      <formula>(L218=65)</formula>
    </cfRule>
    <cfRule type="expression" dxfId="1867" priority="94">
      <formula>(L218=30)</formula>
    </cfRule>
  </conditionalFormatting>
  <conditionalFormatting sqref="V2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8:L222 O218:O222">
    <cfRule type="cellIs" dxfId="1866" priority="91" stopIfTrue="1" operator="equal">
      <formula>0</formula>
    </cfRule>
  </conditionalFormatting>
  <conditionalFormatting sqref="S218:S222">
    <cfRule type="cellIs" dxfId="1865" priority="80" stopIfTrue="1" operator="equal">
      <formula>0</formula>
    </cfRule>
    <cfRule type="colorScale" priority="90">
      <colorScale>
        <cfvo type="min"/>
        <cfvo type="max"/>
        <color rgb="FFFFEF9C"/>
        <color rgb="FF63BE7B"/>
      </colorScale>
    </cfRule>
  </conditionalFormatting>
  <conditionalFormatting sqref="T220 R22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:G222">
    <cfRule type="cellIs" dxfId="1864" priority="88" stopIfTrue="1" operator="equal">
      <formula>0</formula>
    </cfRule>
  </conditionalFormatting>
  <conditionalFormatting sqref="G218:G22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8:I222">
    <cfRule type="cellIs" dxfId="1863" priority="79" stopIfTrue="1" operator="equal">
      <formula>0</formula>
    </cfRule>
  </conditionalFormatting>
  <conditionalFormatting sqref="Q218:Q222">
    <cfRule type="cellIs" dxfId="1862" priority="85" stopIfTrue="1" operator="equal">
      <formula>0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22">
    <cfRule type="cellIs" dxfId="1861" priority="83" stopIfTrue="1" operator="equal">
      <formula>0</formula>
    </cfRule>
  </conditionalFormatting>
  <conditionalFormatting sqref="C218:C222">
    <cfRule type="colorScale" priority="84">
      <colorScale>
        <cfvo type="min"/>
        <cfvo type="max"/>
        <color rgb="FFFFEF9C"/>
        <color rgb="FF63BE7B"/>
      </colorScale>
    </cfRule>
  </conditionalFormatting>
  <conditionalFormatting sqref="E218:E222">
    <cfRule type="expression" dxfId="1860" priority="81">
      <formula>C218=1</formula>
    </cfRule>
    <cfRule type="expression" dxfId="1859" priority="82">
      <formula>C218&gt;0</formula>
    </cfRule>
  </conditionalFormatting>
  <conditionalFormatting sqref="I218:I222">
    <cfRule type="colorScale" priority="87">
      <colorScale>
        <cfvo type="min"/>
        <cfvo type="max"/>
        <color rgb="FFFFEF9C"/>
        <color rgb="FF63BE7B"/>
      </colorScale>
    </cfRule>
  </conditionalFormatting>
  <conditionalFormatting sqref="C229:J229 O229:S229 L229:M229">
    <cfRule type="cellIs" dxfId="1858" priority="77" operator="equal">
      <formula>0</formula>
    </cfRule>
  </conditionalFormatting>
  <conditionalFormatting sqref="C207:C227">
    <cfRule type="colorScale" priority="76">
      <colorScale>
        <cfvo type="min"/>
        <cfvo type="max"/>
        <color rgb="FFFFEF9C"/>
        <color rgb="FF63BE7B"/>
      </colorScale>
    </cfRule>
  </conditionalFormatting>
  <conditionalFormatting sqref="G208:G2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S208:S22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8:C229 G208:G229 I208:I229 S208:S229">
    <cfRule type="cellIs" dxfId="1857" priority="70" operator="equal">
      <formula>0</formula>
    </cfRule>
  </conditionalFormatting>
  <conditionalFormatting sqref="K208:K229">
    <cfRule type="cellIs" dxfId="1856" priority="64" operator="equal">
      <formula>0</formula>
    </cfRule>
    <cfRule type="expression" dxfId="1855" priority="65" stopIfTrue="1">
      <formula>K208/L208&gt;$W$5</formula>
    </cfRule>
    <cfRule type="expression" dxfId="1854" priority="66" stopIfTrue="1">
      <formula>(K208/L208)&gt;=1</formula>
    </cfRule>
    <cfRule type="expression" dxfId="1853" priority="67" stopIfTrue="1">
      <formula>K208/L208&gt;$W$8</formula>
    </cfRule>
    <cfRule type="expression" dxfId="1852" priority="68" stopIfTrue="1">
      <formula>K208/L208&gt;$W$9</formula>
    </cfRule>
    <cfRule type="expression" dxfId="1851" priority="69" stopIfTrue="1">
      <formula>K208/L208&gt;W$10</formula>
    </cfRule>
  </conditionalFormatting>
  <conditionalFormatting sqref="N208:N229">
    <cfRule type="cellIs" dxfId="1850" priority="58" operator="equal">
      <formula>0</formula>
    </cfRule>
    <cfRule type="expression" dxfId="1849" priority="59" stopIfTrue="1">
      <formula>N208/O208&gt;$W$5</formula>
    </cfRule>
    <cfRule type="expression" dxfId="1848" priority="60" stopIfTrue="1">
      <formula>(N208/O208)&gt;=1</formula>
    </cfRule>
    <cfRule type="expression" dxfId="1847" priority="61" stopIfTrue="1">
      <formula>N208/O208&gt;$W$8</formula>
    </cfRule>
    <cfRule type="expression" dxfId="1846" priority="62" stopIfTrue="1">
      <formula>N208/O208&gt;$W$9</formula>
    </cfRule>
    <cfRule type="expression" dxfId="1845" priority="63" stopIfTrue="1">
      <formula>N208/O208&gt;$W$10</formula>
    </cfRule>
  </conditionalFormatting>
  <conditionalFormatting sqref="O237:O246 O252:O256">
    <cfRule type="expression" dxfId="1844" priority="55">
      <formula>(O237=5)</formula>
    </cfRule>
    <cfRule type="expression" dxfId="1843" priority="56">
      <formula>(O237=1.5)</formula>
    </cfRule>
  </conditionalFormatting>
  <conditionalFormatting sqref="L237:M246 L252:M256">
    <cfRule type="expression" dxfId="1842" priority="53">
      <formula>(L237=65)</formula>
    </cfRule>
    <cfRule type="expression" dxfId="1841" priority="54">
      <formula>(L237=30)</formula>
    </cfRule>
  </conditionalFormatting>
  <conditionalFormatting sqref="V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7:O246 L237:L246 L252:L258 O252:O258">
    <cfRule type="cellIs" dxfId="1840" priority="51" stopIfTrue="1" operator="equal">
      <formula>0</formula>
    </cfRule>
  </conditionalFormatting>
  <conditionalFormatting sqref="S237:S246 S252:S258">
    <cfRule type="cellIs" dxfId="1839" priority="42" stopIfTrue="1" operator="equal">
      <formula>0</formula>
    </cfRule>
    <cfRule type="colorScale" priority="50">
      <colorScale>
        <cfvo type="min"/>
        <cfvo type="max"/>
        <color rgb="FFFFEF9C"/>
        <color rgb="FF63BE7B"/>
      </colorScale>
    </cfRule>
  </conditionalFormatting>
  <conditionalFormatting sqref="R254 T25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:G257">
    <cfRule type="cellIs" dxfId="1838" priority="48" stopIfTrue="1" operator="equal">
      <formula>0</formula>
    </cfRule>
  </conditionalFormatting>
  <conditionalFormatting sqref="G237:G25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7:I257">
    <cfRule type="cellIs" dxfId="1837" priority="41" stopIfTrue="1" operator="equal">
      <formula>0</formula>
    </cfRule>
  </conditionalFormatting>
  <conditionalFormatting sqref="Q237:Q2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836" priority="47" stopIfTrue="1" operator="equal">
      <formula>0</formula>
    </cfRule>
  </conditionalFormatting>
  <conditionalFormatting sqref="C237:C258">
    <cfRule type="cellIs" dxfId="1835" priority="14" operator="equal">
      <formula>1</formula>
    </cfRule>
    <cfRule type="cellIs" dxfId="1834" priority="45" stopIfTrue="1" operator="equal">
      <formula>0</formula>
    </cfRule>
  </conditionalFormatting>
  <conditionalFormatting sqref="C237:C256">
    <cfRule type="colorScale" priority="46">
      <colorScale>
        <cfvo type="min"/>
        <cfvo type="max"/>
        <color rgb="FFFFEF9C"/>
        <color rgb="FF63BE7B"/>
      </colorScale>
    </cfRule>
  </conditionalFormatting>
  <conditionalFormatting sqref="E237:E256">
    <cfRule type="cellIs" dxfId="1833" priority="21" operator="equal">
      <formula>0</formula>
    </cfRule>
    <cfRule type="expression" dxfId="1832" priority="43">
      <formula>C237=1</formula>
    </cfRule>
    <cfRule type="expression" dxfId="1831" priority="44">
      <formula>C237&gt;0</formula>
    </cfRule>
  </conditionalFormatting>
  <conditionalFormatting sqref="I237:I258">
    <cfRule type="colorScale" priority="15">
      <colorScale>
        <cfvo type="min"/>
        <cfvo type="max"/>
        <color rgb="FFFFEF9C"/>
        <color rgb="FF63BE7B"/>
      </colorScale>
    </cfRule>
  </conditionalFormatting>
  <conditionalFormatting sqref="O247:O251">
    <cfRule type="expression" dxfId="1830" priority="38">
      <formula>(O247=5)</formula>
    </cfRule>
    <cfRule type="expression" dxfId="1829" priority="39">
      <formula>(O247=1.5)</formula>
    </cfRule>
  </conditionalFormatting>
  <conditionalFormatting sqref="L247:M251">
    <cfRule type="expression" dxfId="1828" priority="36">
      <formula>(L247=65)</formula>
    </cfRule>
    <cfRule type="expression" dxfId="1827" priority="37">
      <formula>(L247=30)</formula>
    </cfRule>
  </conditionalFormatting>
  <conditionalFormatting sqref="V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L251 O247:O251">
    <cfRule type="cellIs" dxfId="1826" priority="34" stopIfTrue="1" operator="equal">
      <formula>0</formula>
    </cfRule>
  </conditionalFormatting>
  <conditionalFormatting sqref="S247:S251">
    <cfRule type="cellIs" dxfId="1825" priority="23" stopIfTrue="1" operator="equal">
      <formula>0</formula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T249 R2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:G251">
    <cfRule type="cellIs" dxfId="1824" priority="31" stopIfTrue="1" operator="equal">
      <formula>0</formula>
    </cfRule>
  </conditionalFormatting>
  <conditionalFormatting sqref="G247:G2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7:I251">
    <cfRule type="cellIs" dxfId="1823" priority="22" stopIfTrue="1" operator="equal">
      <formula>0</formula>
    </cfRule>
  </conditionalFormatting>
  <conditionalFormatting sqref="Q247:Q251">
    <cfRule type="cellIs" dxfId="1822" priority="28" stopIfTrue="1" operator="equal">
      <formula>0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251">
    <cfRule type="cellIs" dxfId="1821" priority="26" stopIfTrue="1" operator="equal">
      <formula>0</formula>
    </cfRule>
  </conditionalFormatting>
  <conditionalFormatting sqref="C247:C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E247:E251">
    <cfRule type="expression" dxfId="1820" priority="24">
      <formula>C247=1</formula>
    </cfRule>
    <cfRule type="expression" dxfId="1819" priority="25">
      <formula>C247&gt;0</formula>
    </cfRule>
  </conditionalFormatting>
  <conditionalFormatting sqref="I247:I251">
    <cfRule type="colorScale" priority="30">
      <colorScale>
        <cfvo type="min"/>
        <cfvo type="max"/>
        <color rgb="FFFFEF9C"/>
        <color rgb="FF63BE7B"/>
      </colorScale>
    </cfRule>
  </conditionalFormatting>
  <conditionalFormatting sqref="C258:J258 O258:S258 L258:M258">
    <cfRule type="cellIs" dxfId="1818" priority="20" operator="equal">
      <formula>0</formula>
    </cfRule>
  </conditionalFormatting>
  <conditionalFormatting sqref="C236:C256">
    <cfRule type="colorScale" priority="19">
      <colorScale>
        <cfvo type="min"/>
        <cfvo type="max"/>
        <color rgb="FFFFEF9C"/>
        <color rgb="FF63BE7B"/>
      </colorScale>
    </cfRule>
  </conditionalFormatting>
  <conditionalFormatting sqref="G237:G258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37:S258">
    <cfRule type="colorScale" priority="16">
      <colorScale>
        <cfvo type="min"/>
        <cfvo type="max"/>
        <color rgb="FFFFEF9C"/>
        <color rgb="FF63BE7B"/>
      </colorScale>
    </cfRule>
  </conditionalFormatting>
  <conditionalFormatting sqref="C237:C258 G237:G258 I237:I258 S237:S258">
    <cfRule type="cellIs" dxfId="1817" priority="13" operator="equal">
      <formula>0</formula>
    </cfRule>
  </conditionalFormatting>
  <conditionalFormatting sqref="K237:K258">
    <cfRule type="cellIs" dxfId="1816" priority="7" operator="equal">
      <formula>0</formula>
    </cfRule>
    <cfRule type="expression" dxfId="1815" priority="8" stopIfTrue="1">
      <formula>K237/L237&gt;$W$5</formula>
    </cfRule>
    <cfRule type="expression" dxfId="1814" priority="9" stopIfTrue="1">
      <formula>(K237/L237)&gt;=1</formula>
    </cfRule>
    <cfRule type="expression" dxfId="1813" priority="10" stopIfTrue="1">
      <formula>K237/L237&gt;$W$8</formula>
    </cfRule>
    <cfRule type="expression" dxfId="1812" priority="11" stopIfTrue="1">
      <formula>K237/L237&gt;$W$9</formula>
    </cfRule>
    <cfRule type="expression" dxfId="1811" priority="12" stopIfTrue="1">
      <formula>K237/L237&gt;W$10</formula>
    </cfRule>
  </conditionalFormatting>
  <conditionalFormatting sqref="N237:N258">
    <cfRule type="cellIs" dxfId="1810" priority="1" operator="equal">
      <formula>0</formula>
    </cfRule>
    <cfRule type="expression" dxfId="1809" priority="2" stopIfTrue="1">
      <formula>N237/O237&gt;$W$5</formula>
    </cfRule>
    <cfRule type="expression" dxfId="1808" priority="3" stopIfTrue="1">
      <formula>(N237/O237)&gt;=1</formula>
    </cfRule>
    <cfRule type="expression" dxfId="1807" priority="4" stopIfTrue="1">
      <formula>N237/O237&gt;$W$8</formula>
    </cfRule>
    <cfRule type="expression" dxfId="1806" priority="5" stopIfTrue="1">
      <formula>N237/O237&gt;$W$9</formula>
    </cfRule>
    <cfRule type="expression" dxfId="1805" priority="6" stopIfTrue="1">
      <formula>N237/O237&gt;$W$10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2F43-D870-4054-8590-BE5FF732887F}">
  <dimension ref="A1:Y266"/>
  <sheetViews>
    <sheetView zoomScale="70" zoomScaleNormal="70" workbookViewId="0">
      <selection activeCell="G261" sqref="G261:O262"/>
    </sheetView>
  </sheetViews>
  <sheetFormatPr defaultColWidth="8.6640625" defaultRowHeight="14.4" x14ac:dyDescent="0.3"/>
  <cols>
    <col min="1" max="1" width="63.44140625" style="37" customWidth="1"/>
    <col min="2" max="2" width="6.33203125" style="37" customWidth="1"/>
    <col min="3" max="3" width="18.6640625" style="37" customWidth="1"/>
    <col min="4" max="4" width="6" style="37" customWidth="1"/>
    <col min="5" max="5" width="25.5546875" style="37" bestFit="1" customWidth="1"/>
    <col min="6" max="6" width="6.109375" style="37" customWidth="1"/>
    <col min="7" max="7" width="13" style="37" customWidth="1"/>
    <col min="8" max="8" width="4.33203125" style="37" customWidth="1"/>
    <col min="9" max="9" width="11.6640625" style="37" customWidth="1"/>
    <col min="10" max="10" width="4.88671875" style="37" customWidth="1"/>
    <col min="11" max="11" width="8.33203125" style="37" bestFit="1" customWidth="1"/>
    <col min="12" max="12" width="12.6640625" style="37" customWidth="1"/>
    <col min="13" max="13" width="3.6640625" style="37" customWidth="1"/>
    <col min="14" max="14" width="10" style="37" bestFit="1" customWidth="1"/>
    <col min="15" max="15" width="11.5546875" style="37" customWidth="1"/>
    <col min="16" max="16" width="5.33203125" style="37" customWidth="1"/>
    <col min="17" max="17" width="18" style="37" customWidth="1"/>
    <col min="18" max="18" width="4.33203125" style="37" customWidth="1"/>
    <col min="19" max="19" width="20" style="37" customWidth="1"/>
    <col min="20" max="20" width="4.33203125" style="37" customWidth="1"/>
    <col min="21" max="21" width="4.6640625" style="37" customWidth="1"/>
    <col min="22" max="22" width="5.88671875" style="37" customWidth="1"/>
    <col min="23" max="16384" width="8.6640625" style="37"/>
  </cols>
  <sheetData>
    <row r="1" spans="1:25" s="48" customFormat="1" ht="14.4" customHeight="1" x14ac:dyDescent="0.3">
      <c r="A1" s="160" t="str">
        <f>'Entered Daily Stats'!A1</f>
        <v>Team Lead 1</v>
      </c>
      <c r="B1" s="161"/>
      <c r="C1" s="161"/>
      <c r="D1" s="161"/>
      <c r="E1" s="161"/>
      <c r="F1" s="53"/>
      <c r="G1" s="158">
        <v>44131</v>
      </c>
      <c r="H1" s="158"/>
      <c r="I1" s="158"/>
      <c r="J1" s="158"/>
      <c r="K1" s="158"/>
      <c r="L1" s="158"/>
      <c r="M1" s="158"/>
      <c r="N1" s="158"/>
      <c r="O1" s="158"/>
      <c r="P1" s="53"/>
      <c r="Q1" s="53"/>
      <c r="R1" s="53"/>
      <c r="S1" s="53"/>
      <c r="T1" s="53"/>
      <c r="U1" s="53"/>
      <c r="V1" s="53"/>
      <c r="W1" s="53"/>
      <c r="X1" s="63"/>
    </row>
    <row r="2" spans="1:25" s="48" customFormat="1" ht="15" customHeight="1" x14ac:dyDescent="0.3">
      <c r="A2" s="162"/>
      <c r="B2" s="163"/>
      <c r="C2" s="163"/>
      <c r="D2" s="163"/>
      <c r="E2" s="163"/>
      <c r="F2" s="8"/>
      <c r="G2" s="159"/>
      <c r="H2" s="159"/>
      <c r="I2" s="159"/>
      <c r="J2" s="159"/>
      <c r="K2" s="159"/>
      <c r="L2" s="159"/>
      <c r="M2" s="159"/>
      <c r="N2" s="159"/>
      <c r="O2" s="159"/>
      <c r="P2" s="8"/>
      <c r="Q2" s="8"/>
      <c r="R2" s="8"/>
      <c r="S2" s="8"/>
      <c r="T2" s="8"/>
      <c r="U2" s="8"/>
      <c r="V2" s="8"/>
      <c r="W2" s="8"/>
      <c r="X2" s="64"/>
    </row>
    <row r="3" spans="1:25" s="48" customFormat="1" ht="25.2" customHeight="1" x14ac:dyDescent="0.3">
      <c r="A3" s="164"/>
      <c r="B3" s="165"/>
      <c r="C3" s="165"/>
      <c r="D3" s="165"/>
      <c r="E3" s="165"/>
      <c r="F3" s="8"/>
      <c r="G3" s="124" t="s">
        <v>18</v>
      </c>
      <c r="H3" s="123"/>
      <c r="I3" s="124" t="s">
        <v>19</v>
      </c>
      <c r="J3" s="8"/>
      <c r="K3" s="140" t="s">
        <v>20</v>
      </c>
      <c r="L3" s="140"/>
      <c r="M3" s="8"/>
      <c r="N3" s="126" t="s">
        <v>21</v>
      </c>
      <c r="O3" s="126"/>
      <c r="P3" s="8"/>
      <c r="Q3" s="8"/>
      <c r="R3" s="8"/>
      <c r="S3" s="8"/>
      <c r="T3" s="8"/>
      <c r="U3" s="8"/>
      <c r="V3" s="8"/>
      <c r="W3" s="8"/>
      <c r="X3" s="64"/>
    </row>
    <row r="4" spans="1:25" s="48" customFormat="1" ht="45.6" customHeight="1" x14ac:dyDescent="0.3">
      <c r="A4" s="65"/>
      <c r="B4" s="8"/>
      <c r="C4" s="67" t="s">
        <v>37</v>
      </c>
      <c r="D4" s="8"/>
      <c r="E4" s="67" t="s">
        <v>24</v>
      </c>
      <c r="F4" s="68"/>
      <c r="G4" s="56"/>
      <c r="H4" s="56"/>
      <c r="I4" s="56"/>
      <c r="J4" s="8"/>
      <c r="K4" s="56"/>
      <c r="L4" s="69" t="s">
        <v>38</v>
      </c>
      <c r="M4" s="69"/>
      <c r="N4" s="56"/>
      <c r="O4" s="69" t="s">
        <v>39</v>
      </c>
      <c r="P4" s="8"/>
      <c r="Q4" s="9" t="s">
        <v>40</v>
      </c>
      <c r="R4" s="8"/>
      <c r="S4" s="66" t="s">
        <v>41</v>
      </c>
      <c r="T4" s="8"/>
      <c r="U4" s="138" t="s">
        <v>30</v>
      </c>
      <c r="V4" s="138"/>
      <c r="W4" s="138"/>
      <c r="X4" s="70"/>
      <c r="Y4" s="5"/>
    </row>
    <row r="5" spans="1:25" s="48" customFormat="1" ht="21.6" customHeight="1" x14ac:dyDescent="0.3">
      <c r="A5" s="65"/>
      <c r="B5" s="8"/>
      <c r="C5" s="14" cm="1">
        <f t="array" aca="1" ref="C5" ca="1">INDIRECT(ADDRESS(ROW()-1,_xlfn.SHEET()-3+32,4,1,"Entered Daily Stats"))</f>
        <v>1</v>
      </c>
      <c r="D5" s="11"/>
      <c r="E5" s="10" t="str">
        <f>'Entered Daily Stats'!A4</f>
        <v>Enrollment Counclor 1</v>
      </c>
      <c r="F5" s="11"/>
      <c r="G5" s="13" cm="1">
        <f t="array" aca="1" ref="G5" ca="1">IFERROR(INDIRECT(ADDRESS(ROW()-1,_xlfn.SHEET()-3+4,4,1,"Entered Daily Stats")),"")</f>
        <v>0.20138888888888887</v>
      </c>
      <c r="H5" s="11"/>
      <c r="I5" s="12" cm="1">
        <f t="array" aca="1" ref="I5" ca="1">IFERROR(INDIRECT(ADDRESS(ROW()-1,_xlfn.SHEET()-3+11,4,1,"Entered Daily Stats")),"")</f>
        <v>0</v>
      </c>
      <c r="J5" s="11"/>
      <c r="K5" s="107" cm="1">
        <f t="array" aca="1" ref="K5" ca="1">IFERROR(INDIRECT(ADDRESS(ROW()-1,_xlfn.SHEET()-3+18,4,1,"Entered Daily Stats")),"")</f>
        <v>32</v>
      </c>
      <c r="L5" s="12">
        <f ca="1">IFERROR(IF(K5=N5,0,MIN(MAX((-10*N5*24)+80,30),65))*C5,0)</f>
        <v>59.5</v>
      </c>
      <c r="M5" s="11"/>
      <c r="N5" s="110" cm="1">
        <f t="array" aca="1" ref="N5" ca="1">IFERROR(INDIRECT(ADDRESS(ROW()-1,_xlfn.SHEET()-3+25,4,1,"Entered Daily Stats")),"")</f>
        <v>8.5416666666666655E-2</v>
      </c>
      <c r="O5" s="13">
        <f ca="1">IFERROR(IF(N5=K5,0,MIN(MAX(8-(K5/10),1.5),5)/24)*C5,0)</f>
        <v>0.19999999999999998</v>
      </c>
      <c r="P5" s="11"/>
      <c r="Q5" s="51">
        <f ca="1">IF(OR(L5=O5,K5=N5),"",((N5/O5)+(K5/L5))/2)</f>
        <v>0.48244922969187676</v>
      </c>
      <c r="R5" s="11"/>
      <c r="S5" s="39" cm="1">
        <f t="array" aca="1" ref="S5" ca="1">INDIRECT(ADDRESS(ROW()-1,_xlfn.SHEET()-3+39,4,1,"Entered Daily Stats"))</f>
        <v>1</v>
      </c>
      <c r="T5" s="11"/>
      <c r="U5" s="15"/>
      <c r="V5" s="11" t="s">
        <v>31</v>
      </c>
      <c r="W5" s="14">
        <v>1.3</v>
      </c>
      <c r="X5" s="70"/>
      <c r="Y5" s="5"/>
    </row>
    <row r="6" spans="1:25" s="48" customFormat="1" ht="21.6" customHeight="1" x14ac:dyDescent="0.3">
      <c r="A6" s="65"/>
      <c r="B6" s="8"/>
      <c r="C6" s="14" cm="1">
        <f t="array" aca="1" ref="C6" ca="1">INDIRECT(ADDRESS(ROW()-1,_xlfn.SHEET()-3+32,4,1,"Entered Daily Stats"))</f>
        <v>0.75</v>
      </c>
      <c r="D6" s="11"/>
      <c r="E6" s="10" t="str">
        <f>'Entered Daily Stats'!A5</f>
        <v>Enrollment Counclor 2</v>
      </c>
      <c r="F6" s="11"/>
      <c r="G6" s="13" cm="1">
        <f t="array" aca="1" ref="G6" ca="1">IFERROR(INDIRECT(ADDRESS(ROW()-1,_xlfn.SHEET()-3+4,4,1,"Entered Daily Stats")),"")</f>
        <v>0.11875000000000001</v>
      </c>
      <c r="H6" s="16"/>
      <c r="I6" s="12" cm="1">
        <f t="array" aca="1" ref="I6" ca="1">IFERROR(INDIRECT(ADDRESS(ROW()-1,_xlfn.SHEET()-3+11,4,1,"Entered Daily Stats")),"")</f>
        <v>1</v>
      </c>
      <c r="J6" s="11"/>
      <c r="K6" s="107" cm="1">
        <f t="array" aca="1" ref="K6" ca="1">IFERROR(INDIRECT(ADDRESS(ROW()-1,_xlfn.SHEET()-3+18,4,1,"Entered Daily Stats")),"")</f>
        <v>20</v>
      </c>
      <c r="L6" s="12">
        <f t="shared" ref="L6" ca="1" si="0">IFERROR(IF(K6=N6,0,MIN(MAX((-10*N6*24)+80,30),65))*C6,0)</f>
        <v>48.75</v>
      </c>
      <c r="M6" s="11"/>
      <c r="N6" s="110" cm="1">
        <f t="array" aca="1" ref="N6" ca="1">IFERROR(INDIRECT(ADDRESS(ROW()-1,_xlfn.SHEET()-3+25,4,1,"Entered Daily Stats")),"")</f>
        <v>4.7222222222222221E-2</v>
      </c>
      <c r="O6" s="13">
        <f t="shared" ref="O6:O24" ca="1" si="1">IFERROR(IF(N6=K6,0,MIN(MAX(8-(K6/10),1.5),5)/24)*C6,0)</f>
        <v>0.15625</v>
      </c>
      <c r="P6" s="11"/>
      <c r="Q6" s="51">
        <f t="shared" ref="Q6:Q24" ca="1" si="2">IF(OR(L6=O6,K6=N6),"",((N6/O6)+(K6/L6))/2)</f>
        <v>0.35623931623931626</v>
      </c>
      <c r="R6" s="11"/>
      <c r="S6" s="39" cm="1">
        <f t="array" aca="1" ref="S6" ca="1">INDIRECT(ADDRESS(ROW()-1,_xlfn.SHEET()-3+39,4,1,"Entered Daily Stats"))</f>
        <v>0</v>
      </c>
      <c r="T6" s="11"/>
      <c r="U6" s="100"/>
      <c r="V6" s="11" t="s">
        <v>32</v>
      </c>
      <c r="W6" s="45">
        <v>1</v>
      </c>
      <c r="X6" s="70"/>
      <c r="Y6" s="5"/>
    </row>
    <row r="7" spans="1:25" s="48" customFormat="1" ht="21.6" customHeight="1" x14ac:dyDescent="0.3">
      <c r="A7" s="65"/>
      <c r="B7" s="8"/>
      <c r="C7" s="14" cm="1">
        <f t="array" aca="1" ref="C7" ca="1">INDIRECT(ADDRESS(ROW()-1,_xlfn.SHEET()-3+32,4,1,"Entered Daily Stats"))</f>
        <v>0</v>
      </c>
      <c r="D7" s="11"/>
      <c r="E7" s="10" t="str">
        <f>'Entered Daily Stats'!A6</f>
        <v>Enrollment Counclor 3</v>
      </c>
      <c r="F7" s="11"/>
      <c r="G7" s="13" cm="1">
        <f t="array" aca="1" ref="G7" ca="1">IFERROR(INDIRECT(ADDRESS(ROW()-1,_xlfn.SHEET()-3+4,4,1,"Entered Daily Stats")),"")</f>
        <v>0</v>
      </c>
      <c r="H7" s="16"/>
      <c r="I7" s="12" cm="1">
        <f t="array" aca="1" ref="I7" ca="1">IFERROR(INDIRECT(ADDRESS(ROW()-1,_xlfn.SHEET()-3+11,4,1,"Entered Daily Stats")),"")</f>
        <v>0</v>
      </c>
      <c r="J7" s="11"/>
      <c r="K7" s="107" cm="1">
        <f t="array" aca="1" ref="K7" ca="1">IFERROR(INDIRECT(ADDRESS(ROW()-1,_xlfn.SHEET()-3+18,4,1,"Entered Daily Stats")),"")</f>
        <v>0</v>
      </c>
      <c r="L7" s="12">
        <f ca="1">IFERROR(IF(K7=N7,0,MIN(MAX((-10*N7*24)+80,30),65))*C7,0)</f>
        <v>0</v>
      </c>
      <c r="M7" s="11"/>
      <c r="N7" s="110" cm="1">
        <f t="array" aca="1" ref="N7" ca="1">IFERROR(INDIRECT(ADDRESS(ROW()-1,_xlfn.SHEET()-3+25,4,1,"Entered Daily Stats")),"")</f>
        <v>0</v>
      </c>
      <c r="O7" s="13">
        <f t="shared" ca="1" si="1"/>
        <v>0</v>
      </c>
      <c r="P7" s="11"/>
      <c r="Q7" s="51" t="str">
        <f t="shared" ca="1" si="2"/>
        <v/>
      </c>
      <c r="R7" s="11"/>
      <c r="S7" s="39" cm="1">
        <f t="array" aca="1" ref="S7" ca="1">INDIRECT(ADDRESS(ROW()-1,_xlfn.SHEET()-3+39,4,1,"Entered Daily Stats"))</f>
        <v>0</v>
      </c>
      <c r="T7" s="11"/>
      <c r="U7" s="18"/>
      <c r="V7" s="11" t="s">
        <v>33</v>
      </c>
      <c r="W7" s="45">
        <v>1</v>
      </c>
      <c r="X7" s="70"/>
      <c r="Y7" s="5"/>
    </row>
    <row r="8" spans="1:25" s="48" customFormat="1" ht="21.6" customHeight="1" x14ac:dyDescent="0.3">
      <c r="A8" s="65"/>
      <c r="B8" s="8"/>
      <c r="C8" s="14" cm="1">
        <f t="array" aca="1" ref="C8" ca="1">INDIRECT(ADDRESS(ROW()-1,_xlfn.SHEET()-3+32,4,1,"Entered Daily Stats"))</f>
        <v>1</v>
      </c>
      <c r="D8" s="11"/>
      <c r="E8" s="10" t="str">
        <f>'Entered Daily Stats'!A7</f>
        <v>Enrollment Counclor 4</v>
      </c>
      <c r="F8" s="11"/>
      <c r="G8" s="13" cm="1">
        <f t="array" aca="1" ref="G8" ca="1">IFERROR(INDIRECT(ADDRESS(ROW()-1,_xlfn.SHEET()-3+4,4,1,"Entered Daily Stats")),"")</f>
        <v>0.25208333333333333</v>
      </c>
      <c r="H8" s="16"/>
      <c r="I8" s="12" cm="1">
        <f t="array" aca="1" ref="I8" ca="1">IFERROR(INDIRECT(ADDRESS(ROW()-1,_xlfn.SHEET()-3+11,4,1,"Entered Daily Stats")),"")</f>
        <v>4</v>
      </c>
      <c r="J8" s="11"/>
      <c r="K8" s="107" cm="1">
        <f t="array" aca="1" ref="K8" ca="1">IFERROR(INDIRECT(ADDRESS(ROW()-1,_xlfn.SHEET()-3+18,4,1,"Entered Daily Stats")),"")</f>
        <v>47</v>
      </c>
      <c r="L8" s="12">
        <f t="shared" ref="L8:L24" ca="1" si="3">IFERROR(IF(K8=N8,0,MIN(MAX((-10*N8*24)+80,30),65))*C8,0)</f>
        <v>37.333333333333329</v>
      </c>
      <c r="M8" s="11"/>
      <c r="N8" s="110" cm="1">
        <f t="array" aca="1" ref="N8" ca="1">IFERROR(INDIRECT(ADDRESS(ROW()-1,_xlfn.SHEET()-3+25,4,1,"Entered Daily Stats")),"")</f>
        <v>0.17777777777777778</v>
      </c>
      <c r="O8" s="13">
        <f t="shared" ca="1" si="1"/>
        <v>0.13749999999999998</v>
      </c>
      <c r="P8" s="11"/>
      <c r="Q8" s="51">
        <f t="shared" ca="1" si="2"/>
        <v>1.2759289321789322</v>
      </c>
      <c r="R8" s="11"/>
      <c r="S8" s="39" cm="1">
        <f t="array" aca="1" ref="S8" ca="1">INDIRECT(ADDRESS(ROW()-1,_xlfn.SHEET()-3+39,4,1,"Entered Daily Stats"))</f>
        <v>3</v>
      </c>
      <c r="T8" s="11"/>
      <c r="U8" s="19"/>
      <c r="V8" s="11" t="s">
        <v>33</v>
      </c>
      <c r="W8" s="14">
        <v>0.7</v>
      </c>
      <c r="X8" s="70"/>
      <c r="Y8" s="5"/>
    </row>
    <row r="9" spans="1:25" s="48" customFormat="1" ht="21.6" customHeight="1" x14ac:dyDescent="0.3">
      <c r="A9" s="65"/>
      <c r="B9" s="8"/>
      <c r="C9" s="14" cm="1">
        <f t="array" aca="1" ref="C9" ca="1">INDIRECT(ADDRESS(ROW()-1,_xlfn.SHEET()-3+32,4,1,"Entered Daily Stats"))</f>
        <v>1</v>
      </c>
      <c r="D9" s="11"/>
      <c r="E9" s="10" t="str">
        <f>'Entered Daily Stats'!A8</f>
        <v>Enrollment Counclor 5</v>
      </c>
      <c r="F9" s="11"/>
      <c r="G9" s="13" cm="1">
        <f t="array" aca="1" ref="G9" ca="1">IFERROR(INDIRECT(ADDRESS(ROW()-1,_xlfn.SHEET()-3+4,4,1,"Entered Daily Stats")),"")</f>
        <v>0.27569444444444446</v>
      </c>
      <c r="H9" s="16"/>
      <c r="I9" s="12" cm="1">
        <f t="array" aca="1" ref="I9" ca="1">IFERROR(INDIRECT(ADDRESS(ROW()-1,_xlfn.SHEET()-3+11,4,1,"Entered Daily Stats")),"")</f>
        <v>1</v>
      </c>
      <c r="J9" s="11"/>
      <c r="K9" s="107" cm="1">
        <f t="array" aca="1" ref="K9" ca="1">IFERROR(INDIRECT(ADDRESS(ROW()-1,_xlfn.SHEET()-3+18,4,1,"Entered Daily Stats")),"")</f>
        <v>53</v>
      </c>
      <c r="L9" s="12">
        <f t="shared" ca="1" si="3"/>
        <v>52.333333333333336</v>
      </c>
      <c r="M9" s="11"/>
      <c r="N9" s="110" cm="1">
        <f t="array" aca="1" ref="N9" ca="1">IFERROR(INDIRECT(ADDRESS(ROW()-1,_xlfn.SHEET()-3+25,4,1,"Entered Daily Stats")),"")</f>
        <v>0.11527777777777777</v>
      </c>
      <c r="O9" s="13">
        <f t="shared" ca="1" si="1"/>
        <v>0.1125</v>
      </c>
      <c r="P9" s="11"/>
      <c r="Q9" s="51">
        <f t="shared" ca="1" si="2"/>
        <v>1.0187151057639379</v>
      </c>
      <c r="R9" s="11"/>
      <c r="S9" s="39" cm="1">
        <f t="array" aca="1" ref="S9" ca="1">INDIRECT(ADDRESS(ROW()-1,_xlfn.SHEET()-3+39,4,1,"Entered Daily Stats"))</f>
        <v>0</v>
      </c>
      <c r="T9" s="11"/>
      <c r="U9" s="20"/>
      <c r="V9" s="11" t="s">
        <v>33</v>
      </c>
      <c r="W9" s="14">
        <v>0.5</v>
      </c>
      <c r="X9" s="70"/>
      <c r="Y9" s="5"/>
    </row>
    <row r="10" spans="1:25" s="48" customFormat="1" ht="21.6" customHeight="1" x14ac:dyDescent="0.3">
      <c r="A10" s="65"/>
      <c r="B10" s="8"/>
      <c r="C10" s="14" cm="1">
        <f t="array" aca="1" ref="C10" ca="1">INDIRECT(ADDRESS(ROW()-1,_xlfn.SHEET()-3+32,4,1,"Entered Daily Stats"))</f>
        <v>1</v>
      </c>
      <c r="D10" s="11"/>
      <c r="E10" s="10" t="str">
        <f>'Entered Daily Stats'!A9</f>
        <v>Enrollment Counclor 6</v>
      </c>
      <c r="F10" s="11"/>
      <c r="G10" s="13" cm="1">
        <f t="array" aca="1" ref="G10" ca="1">IFERROR(INDIRECT(ADDRESS(ROW()-1,_xlfn.SHEET()-3+4,4,1,"Entered Daily Stats")),"")</f>
        <v>0.21527777777777779</v>
      </c>
      <c r="H10" s="16"/>
      <c r="I10" s="12" cm="1">
        <f t="array" aca="1" ref="I10" ca="1">IFERROR(INDIRECT(ADDRESS(ROW()-1,_xlfn.SHEET()-3+11,4,1,"Entered Daily Stats")),"")</f>
        <v>1</v>
      </c>
      <c r="J10" s="11"/>
      <c r="K10" s="107" cm="1">
        <f t="array" aca="1" ref="K10" ca="1">IFERROR(INDIRECT(ADDRESS(ROW()-1,_xlfn.SHEET()-3+18,4,1,"Entered Daily Stats")),"")</f>
        <v>21</v>
      </c>
      <c r="L10" s="12">
        <f t="shared" ca="1" si="3"/>
        <v>54.5</v>
      </c>
      <c r="M10" s="11"/>
      <c r="N10" s="110" cm="1">
        <f t="array" aca="1" ref="N10" ca="1">IFERROR(INDIRECT(ADDRESS(ROW()-1,_xlfn.SHEET()-3+25,4,1,"Entered Daily Stats")),"")</f>
        <v>0.10625</v>
      </c>
      <c r="O10" s="13">
        <f t="shared" ca="1" si="1"/>
        <v>0.20833333333333334</v>
      </c>
      <c r="P10" s="11"/>
      <c r="Q10" s="51">
        <f t="shared" ca="1" si="2"/>
        <v>0.44766055045871561</v>
      </c>
      <c r="R10" s="11"/>
      <c r="S10" s="39" cm="1">
        <f t="array" aca="1" ref="S10" ca="1">INDIRECT(ADDRESS(ROW()-1,_xlfn.SHEET()-3+39,4,1,"Entered Daily Stats"))</f>
        <v>2</v>
      </c>
      <c r="T10" s="11"/>
      <c r="U10" s="21"/>
      <c r="V10" s="11" t="s">
        <v>33</v>
      </c>
      <c r="W10" s="14">
        <v>0.3</v>
      </c>
      <c r="X10" s="70"/>
      <c r="Y10" s="5"/>
    </row>
    <row r="11" spans="1:25" s="48" customFormat="1" ht="21.6" customHeight="1" x14ac:dyDescent="0.3">
      <c r="A11" s="65"/>
      <c r="B11" s="8"/>
      <c r="C11" s="14" cm="1">
        <f t="array" aca="1" ref="C11" ca="1">INDIRECT(ADDRESS(ROW()-1,_xlfn.SHEET()-3+32,4,1,"Entered Daily Stats"))</f>
        <v>1</v>
      </c>
      <c r="D11" s="11"/>
      <c r="E11" s="10" t="str">
        <f>'Entered Daily Stats'!A10</f>
        <v>Enrollment Counclor 7</v>
      </c>
      <c r="F11" s="11"/>
      <c r="G11" s="13" cm="1">
        <f t="array" aca="1" ref="G11" ca="1">IFERROR(INDIRECT(ADDRESS(ROW()-1,_xlfn.SHEET()-3+4,4,1,"Entered Daily Stats")),"")</f>
        <v>0.23541666666666669</v>
      </c>
      <c r="H11" s="16"/>
      <c r="I11" s="12" cm="1">
        <f t="array" aca="1" ref="I11" ca="1">IFERROR(INDIRECT(ADDRESS(ROW()-1,_xlfn.SHEET()-3+11,4,1,"Entered Daily Stats")),"")</f>
        <v>11</v>
      </c>
      <c r="J11" s="11"/>
      <c r="K11" s="107" cm="1">
        <f t="array" aca="1" ref="K11" ca="1">IFERROR(INDIRECT(ADDRESS(ROW()-1,_xlfn.SHEET()-3+18,4,1,"Entered Daily Stats")),"")</f>
        <v>57</v>
      </c>
      <c r="L11" s="12">
        <f t="shared" ca="1" si="3"/>
        <v>53.833333333333336</v>
      </c>
      <c r="M11" s="11"/>
      <c r="N11" s="110" cm="1">
        <f t="array" aca="1" ref="N11" ca="1">IFERROR(INDIRECT(ADDRESS(ROW()-1,_xlfn.SHEET()-3+25,4,1,"Entered Daily Stats")),"")</f>
        <v>0.10902777777777778</v>
      </c>
      <c r="O11" s="13">
        <f t="shared" ca="1" si="1"/>
        <v>9.5833333333333326E-2</v>
      </c>
      <c r="P11" s="11"/>
      <c r="Q11" s="51">
        <f t="shared" ca="1" si="2"/>
        <v>1.0982523444160273</v>
      </c>
      <c r="R11" s="11"/>
      <c r="S11" s="39" cm="1">
        <f t="array" aca="1" ref="S11" ca="1">INDIRECT(ADDRESS(ROW()-1,_xlfn.SHEET()-3+39,4,1,"Entered Daily Stats"))</f>
        <v>0</v>
      </c>
      <c r="T11" s="11"/>
      <c r="U11" s="8"/>
      <c r="V11" s="8"/>
      <c r="W11" s="8"/>
      <c r="X11" s="70"/>
      <c r="Y11" s="5"/>
    </row>
    <row r="12" spans="1:25" s="48" customFormat="1" ht="21.6" customHeight="1" x14ac:dyDescent="0.3">
      <c r="A12" s="65"/>
      <c r="B12" s="8"/>
      <c r="C12" s="14" cm="1">
        <f t="array" aca="1" ref="C12" ca="1">INDIRECT(ADDRESS(ROW()-1,_xlfn.SHEET()-3+32,4,1,"Entered Daily Stats"))</f>
        <v>1</v>
      </c>
      <c r="D12" s="11"/>
      <c r="E12" s="10" t="str">
        <f>'Entered Daily Stats'!A11</f>
        <v>Enrollment Counclor 8</v>
      </c>
      <c r="F12" s="11"/>
      <c r="G12" s="13" cm="1">
        <f t="array" aca="1" ref="G12" ca="1">IFERROR(INDIRECT(ADDRESS(ROW()-1,_xlfn.SHEET()-3+4,4,1,"Entered Daily Stats")),"")</f>
        <v>0.20972222222222223</v>
      </c>
      <c r="H12" s="16"/>
      <c r="I12" s="12" cm="1">
        <f t="array" aca="1" ref="I12" ca="1">IFERROR(INDIRECT(ADDRESS(ROW()-1,_xlfn.SHEET()-3+11,4,1,"Entered Daily Stats")),"")</f>
        <v>4</v>
      </c>
      <c r="J12" s="11"/>
      <c r="K12" s="107" cm="1">
        <f t="array" aca="1" ref="K12" ca="1">IFERROR(INDIRECT(ADDRESS(ROW()-1,_xlfn.SHEET()-3+18,4,1,"Entered Daily Stats")),"")</f>
        <v>34</v>
      </c>
      <c r="L12" s="12">
        <f t="shared" ca="1" si="3"/>
        <v>43.333333333333336</v>
      </c>
      <c r="M12" s="11"/>
      <c r="N12" s="110" cm="1">
        <f t="array" aca="1" ref="N12" ca="1">IFERROR(INDIRECT(ADDRESS(ROW()-1,_xlfn.SHEET()-3+25,4,1,"Entered Daily Stats")),"")</f>
        <v>0.15277777777777776</v>
      </c>
      <c r="O12" s="13">
        <f t="shared" ca="1" si="1"/>
        <v>0.19166666666666665</v>
      </c>
      <c r="P12" s="11"/>
      <c r="Q12" s="51">
        <f t="shared" ca="1" si="2"/>
        <v>0.7908584169453734</v>
      </c>
      <c r="R12" s="11"/>
      <c r="S12" s="39" cm="1">
        <f t="array" aca="1" ref="S12" ca="1">INDIRECT(ADDRESS(ROW()-1,_xlfn.SHEET()-3+39,4,1,"Entered Daily Stats"))</f>
        <v>1</v>
      </c>
      <c r="T12" s="11"/>
      <c r="U12" s="140" t="s">
        <v>42</v>
      </c>
      <c r="V12" s="140"/>
      <c r="W12" s="140"/>
      <c r="X12" s="70"/>
      <c r="Y12" s="5"/>
    </row>
    <row r="13" spans="1:25" s="48" customFormat="1" ht="21.6" customHeight="1" x14ac:dyDescent="0.3">
      <c r="A13" s="65"/>
      <c r="B13" s="8"/>
      <c r="C13" s="14" cm="1">
        <f t="array" aca="1" ref="C13" ca="1">INDIRECT(ADDRESS(ROW()-1,_xlfn.SHEET()-3+32,4,1,"Entered Daily Stats"))</f>
        <v>0.5</v>
      </c>
      <c r="D13" s="11"/>
      <c r="E13" s="10" t="str">
        <f>'Entered Daily Stats'!A12</f>
        <v>Enrollment Counclor 9</v>
      </c>
      <c r="F13" s="11"/>
      <c r="G13" s="13" cm="1">
        <f t="array" aca="1" ref="G13" ca="1">IFERROR(INDIRECT(ADDRESS(ROW()-1,_xlfn.SHEET()-3+4,4,1,"Entered Daily Stats")),"")</f>
        <v>0.11319444444444444</v>
      </c>
      <c r="H13" s="16"/>
      <c r="I13" s="12" cm="1">
        <f t="array" aca="1" ref="I13" ca="1">IFERROR(INDIRECT(ADDRESS(ROW()-1,_xlfn.SHEET()-3+11,4,1,"Entered Daily Stats")),"")</f>
        <v>7</v>
      </c>
      <c r="J13" s="11"/>
      <c r="K13" s="107" cm="1">
        <f t="array" aca="1" ref="K13" ca="1">IFERROR(INDIRECT(ADDRESS(ROW()-1,_xlfn.SHEET()-3+18,4,1,"Entered Daily Stats")),"")</f>
        <v>11</v>
      </c>
      <c r="L13" s="12">
        <f t="shared" ca="1" si="3"/>
        <v>31.916666666666668</v>
      </c>
      <c r="M13" s="11"/>
      <c r="N13" s="110" cm="1">
        <f t="array" aca="1" ref="N13" ca="1">IFERROR(INDIRECT(ADDRESS(ROW()-1,_xlfn.SHEET()-3+25,4,1,"Entered Daily Stats")),"")</f>
        <v>6.7361111111111108E-2</v>
      </c>
      <c r="O13" s="13">
        <f t="shared" ca="1" si="1"/>
        <v>0.10416666666666667</v>
      </c>
      <c r="P13" s="11"/>
      <c r="Q13" s="51">
        <f t="shared" ca="1" si="2"/>
        <v>0.49565709312445605</v>
      </c>
      <c r="R13" s="11"/>
      <c r="S13" s="39" cm="1">
        <f t="array" aca="1" ref="S13" ca="1">INDIRECT(ADDRESS(ROW()-1,_xlfn.SHEET()-3+39,4,1,"Entered Daily Stats"))</f>
        <v>0</v>
      </c>
      <c r="T13" s="11"/>
      <c r="U13" s="152">
        <f ca="1">IF(SUM(S5:S24)=0,"",SUM(S5:S24))</f>
        <v>8</v>
      </c>
      <c r="V13" s="153"/>
      <c r="W13" s="154"/>
      <c r="X13" s="70"/>
      <c r="Y13" s="5"/>
    </row>
    <row r="14" spans="1:25" s="48" customFormat="1" ht="21.6" customHeight="1" x14ac:dyDescent="0.3">
      <c r="A14" s="65"/>
      <c r="B14" s="8"/>
      <c r="C14" s="14" cm="1">
        <f t="array" aca="1" ref="C14" ca="1">INDIRECT(ADDRESS(ROW()-1,_xlfn.SHEET()-3+32,4,1,"Entered Daily Stats"))</f>
        <v>1</v>
      </c>
      <c r="D14" s="11"/>
      <c r="E14" s="10" t="str">
        <f>'Entered Daily Stats'!A13</f>
        <v>Enrollment Counclor 10</v>
      </c>
      <c r="F14" s="11"/>
      <c r="G14" s="13" cm="1">
        <f t="array" aca="1" ref="G14" ca="1">IFERROR(INDIRECT(ADDRESS(ROW()-1,_xlfn.SHEET()-3+4,4,1,"Entered Daily Stats")),"")</f>
        <v>0.27777777777777779</v>
      </c>
      <c r="H14" s="16"/>
      <c r="I14" s="12" cm="1">
        <f t="array" aca="1" ref="I14" ca="1">IFERROR(INDIRECT(ADDRESS(ROW()-1,_xlfn.SHEET()-3+11,4,1,"Entered Daily Stats")),"")</f>
        <v>1</v>
      </c>
      <c r="J14" s="11"/>
      <c r="K14" s="107" cm="1">
        <f t="array" aca="1" ref="K14" ca="1">IFERROR(INDIRECT(ADDRESS(ROW()-1,_xlfn.SHEET()-3+18,4,1,"Entered Daily Stats")),"")</f>
        <v>52</v>
      </c>
      <c r="L14" s="12">
        <f t="shared" ca="1" si="3"/>
        <v>48.5</v>
      </c>
      <c r="M14" s="11"/>
      <c r="N14" s="110" cm="1">
        <f t="array" aca="1" ref="N14" ca="1">IFERROR(INDIRECT(ADDRESS(ROW()-1,_xlfn.SHEET()-3+25,4,1,"Entered Daily Stats")),"")</f>
        <v>0.13125000000000001</v>
      </c>
      <c r="O14" s="13">
        <f t="shared" ca="1" si="1"/>
        <v>0.11666666666666665</v>
      </c>
      <c r="P14" s="11"/>
      <c r="Q14" s="51">
        <f t="shared" ca="1" si="2"/>
        <v>1.0985824742268042</v>
      </c>
      <c r="R14" s="11"/>
      <c r="S14" s="39" cm="1">
        <f t="array" aca="1" ref="S14" ca="1">INDIRECT(ADDRESS(ROW()-1,_xlfn.SHEET()-3+39,4,1,"Entered Daily Stats"))</f>
        <v>0</v>
      </c>
      <c r="T14" s="11"/>
      <c r="U14" s="155"/>
      <c r="V14" s="156"/>
      <c r="W14" s="157"/>
      <c r="X14" s="70"/>
      <c r="Y14" s="5"/>
    </row>
    <row r="15" spans="1:25" s="48" customFormat="1" ht="21.6" customHeight="1" x14ac:dyDescent="0.3">
      <c r="A15" s="65"/>
      <c r="B15" s="8"/>
      <c r="C15" s="14" cm="1">
        <f t="array" aca="1" ref="C15" ca="1">INDIRECT(ADDRESS(ROW()-1,_xlfn.SHEET()-3+32,4,1,"Entered Daily Stats"))</f>
        <v>0.75</v>
      </c>
      <c r="D15" s="11"/>
      <c r="E15" s="10" t="str">
        <f>'Entered Daily Stats'!A14</f>
        <v>Enrollment Counclor 11</v>
      </c>
      <c r="F15" s="11"/>
      <c r="G15" s="13" cm="1">
        <f t="array" aca="1" ref="G15" ca="1">IFERROR(INDIRECT(ADDRESS(ROW()-1,_xlfn.SHEET()-3+4,4,1,"Entered Daily Stats")),"")</f>
        <v>0.22013888888888888</v>
      </c>
      <c r="H15" s="16"/>
      <c r="I15" s="12" cm="1">
        <f t="array" aca="1" ref="I15" ca="1">IFERROR(INDIRECT(ADDRESS(ROW()-1,_xlfn.SHEET()-3+11,4,1,"Entered Daily Stats")),"")</f>
        <v>5</v>
      </c>
      <c r="J15" s="11"/>
      <c r="K15" s="107" cm="1">
        <f t="array" aca="1" ref="K15" ca="1">IFERROR(INDIRECT(ADDRESS(ROW()-1,_xlfn.SHEET()-3+18,4,1,"Entered Daily Stats")),"")</f>
        <v>27</v>
      </c>
      <c r="L15" s="12">
        <f t="shared" ca="1" si="3"/>
        <v>48.75</v>
      </c>
      <c r="M15" s="11"/>
      <c r="N15" s="110" cm="1">
        <f t="array" aca="1" ref="N15" ca="1">IFERROR(INDIRECT(ADDRESS(ROW()-1,_xlfn.SHEET()-3+25,4,1,"Entered Daily Stats")),"")</f>
        <v>3.6111111111111115E-2</v>
      </c>
      <c r="O15" s="13">
        <f t="shared" ca="1" si="1"/>
        <v>0.15625</v>
      </c>
      <c r="P15" s="11"/>
      <c r="Q15" s="51">
        <f t="shared" ca="1" si="2"/>
        <v>0.39247863247863252</v>
      </c>
      <c r="R15" s="11"/>
      <c r="S15" s="39" cm="1">
        <f t="array" aca="1" ref="S15" ca="1">INDIRECT(ADDRESS(ROW()-1,_xlfn.SHEET()-3+39,4,1,"Entered Daily Stats"))</f>
        <v>1</v>
      </c>
      <c r="T15" s="11"/>
      <c r="U15" s="71"/>
      <c r="V15" s="71"/>
      <c r="W15" s="71"/>
      <c r="X15" s="70"/>
      <c r="Y15" s="5"/>
    </row>
    <row r="16" spans="1:25" s="48" customFormat="1" ht="21.6" customHeight="1" x14ac:dyDescent="0.3">
      <c r="A16" s="65"/>
      <c r="B16" s="8"/>
      <c r="C16" s="14" cm="1">
        <f t="array" aca="1" ref="C16" ca="1">INDIRECT(ADDRESS(ROW()-1,_xlfn.SHEET()-3+32,4,1,"Entered Daily Stats"))</f>
        <v>0.5</v>
      </c>
      <c r="D16" s="11"/>
      <c r="E16" s="10" t="str">
        <f>'Entered Daily Stats'!A15</f>
        <v>Enrollment Counclor 12</v>
      </c>
      <c r="F16" s="11"/>
      <c r="G16" s="13" cm="1">
        <f t="array" aca="1" ref="G16" ca="1">IFERROR(INDIRECT(ADDRESS(ROW()-1,_xlfn.SHEET()-3+4,4,1,"Entered Daily Stats")),"")</f>
        <v>0.10902777777777778</v>
      </c>
      <c r="H16" s="16"/>
      <c r="I16" s="12" cm="1">
        <f t="array" aca="1" ref="I16" ca="1">IFERROR(INDIRECT(ADDRESS(ROW()-1,_xlfn.SHEET()-3+11,4,1,"Entered Daily Stats")),"")</f>
        <v>4</v>
      </c>
      <c r="J16" s="11"/>
      <c r="K16" s="107" cm="1">
        <f t="array" aca="1" ref="K16" ca="1">IFERROR(INDIRECT(ADDRESS(ROW()-1,_xlfn.SHEET()-3+18,4,1,"Entered Daily Stats")),"")</f>
        <v>20</v>
      </c>
      <c r="L16" s="12">
        <f t="shared" ca="1" si="3"/>
        <v>31.166666666666664</v>
      </c>
      <c r="M16" s="11"/>
      <c r="N16" s="110" cm="1">
        <f t="array" aca="1" ref="N16" ca="1">IFERROR(INDIRECT(ADDRESS(ROW()-1,_xlfn.SHEET()-3+25,4,1,"Entered Daily Stats")),"")</f>
        <v>7.3611111111111113E-2</v>
      </c>
      <c r="O16" s="13">
        <f t="shared" ca="1" si="1"/>
        <v>0.10416666666666667</v>
      </c>
      <c r="P16" s="11"/>
      <c r="Q16" s="51">
        <f t="shared" ca="1" si="2"/>
        <v>0.67418894830659537</v>
      </c>
      <c r="R16" s="11"/>
      <c r="S16" s="39" cm="1">
        <f t="array" aca="1" ref="S16" ca="1">INDIRECT(ADDRESS(ROW()-1,_xlfn.SHEET()-3+39,4,1,"Entered Daily Stats"))</f>
        <v>0</v>
      </c>
      <c r="T16" s="11"/>
      <c r="U16" s="8"/>
      <c r="V16" s="8"/>
      <c r="W16" s="22"/>
      <c r="X16" s="79"/>
    </row>
    <row r="17" spans="1:25" s="48" customFormat="1" ht="21.6" customHeight="1" x14ac:dyDescent="0.3">
      <c r="A17" s="65"/>
      <c r="B17" s="8"/>
      <c r="C17" s="14" cm="1">
        <f t="array" aca="1" ref="C17" ca="1">INDIRECT(ADDRESS(ROW()-1,_xlfn.SHEET()-3+32,4,1,"Entered Daily Stats"))</f>
        <v>0</v>
      </c>
      <c r="D17" s="11"/>
      <c r="E17" s="10">
        <f>'Entered Daily Stats'!A16</f>
        <v>0</v>
      </c>
      <c r="F17" s="11"/>
      <c r="G17" s="13" cm="1">
        <f t="array" aca="1" ref="G17" ca="1">IFERROR(INDIRECT(ADDRESS(ROW()-1,_xlfn.SHEET()-3+4,4,1,"Entered Daily Stats")),"")</f>
        <v>0</v>
      </c>
      <c r="H17" s="16"/>
      <c r="I17" s="12" cm="1">
        <f t="array" aca="1" ref="I17" ca="1">IFERROR(INDIRECT(ADDRESS(ROW()-1,_xlfn.SHEET()-3+11,4,1,"Entered Daily Stats")),"")</f>
        <v>0</v>
      </c>
      <c r="J17" s="11"/>
      <c r="K17" s="107" cm="1">
        <f t="array" aca="1" ref="K17" ca="1">IFERROR(INDIRECT(ADDRESS(ROW()-1,_xlfn.SHEET()-3+18,4,1,"Entered Daily Stats")),"")</f>
        <v>0</v>
      </c>
      <c r="L17" s="12">
        <f t="shared" ca="1" si="3"/>
        <v>0</v>
      </c>
      <c r="M17" s="11"/>
      <c r="N17" s="110" cm="1">
        <f t="array" aca="1" ref="N17" ca="1">IFERROR(INDIRECT(ADDRESS(ROW()-1,_xlfn.SHEET()-3+25,4,1,"Entered Daily Stats")),"")</f>
        <v>0</v>
      </c>
      <c r="O17" s="13">
        <f t="shared" ca="1" si="1"/>
        <v>0</v>
      </c>
      <c r="P17" s="11"/>
      <c r="Q17" s="51" t="str">
        <f t="shared" ca="1" si="2"/>
        <v/>
      </c>
      <c r="R17" s="47"/>
      <c r="S17" s="39" cm="1">
        <f t="array" aca="1" ref="S17" ca="1">INDIRECT(ADDRESS(ROW()-1,_xlfn.SHEET()-3+39,4,1,"Entered Daily Stats"))</f>
        <v>0</v>
      </c>
      <c r="T17" s="47"/>
      <c r="U17" s="69"/>
      <c r="V17" s="8"/>
      <c r="W17" s="56"/>
      <c r="X17" s="80"/>
    </row>
    <row r="18" spans="1:25" s="48" customFormat="1" ht="21.6" customHeight="1" x14ac:dyDescent="0.3">
      <c r="A18" s="65"/>
      <c r="B18" s="8"/>
      <c r="C18" s="14" cm="1">
        <f t="array" aca="1" ref="C18" ca="1">INDIRECT(ADDRESS(ROW()-1,_xlfn.SHEET()-3+32,4,1,"Entered Daily Stats"))</f>
        <v>0</v>
      </c>
      <c r="D18" s="11"/>
      <c r="E18" s="10">
        <f>'Entered Daily Stats'!A17</f>
        <v>0</v>
      </c>
      <c r="F18" s="23"/>
      <c r="G18" s="13" cm="1">
        <f t="array" aca="1" ref="G18" ca="1">IFERROR(INDIRECT(ADDRESS(ROW()-1,_xlfn.SHEET()-3+4,4,1,"Entered Daily Stats")),"")</f>
        <v>0</v>
      </c>
      <c r="H18" s="11"/>
      <c r="I18" s="12" cm="1">
        <f t="array" aca="1" ref="I18" ca="1">IFERROR(INDIRECT(ADDRESS(ROW()-1,_xlfn.SHEET()-3+11,4,1,"Entered Daily Stats")),"")</f>
        <v>0</v>
      </c>
      <c r="J18" s="11"/>
      <c r="K18" s="107" cm="1">
        <f t="array" aca="1" ref="K18" ca="1">IFERROR(INDIRECT(ADDRESS(ROW()-1,_xlfn.SHEET()-3+18,4,1,"Entered Daily Stats")),"")</f>
        <v>0</v>
      </c>
      <c r="L18" s="12">
        <f t="shared" ca="1" si="3"/>
        <v>0</v>
      </c>
      <c r="M18" s="11"/>
      <c r="N18" s="110" cm="1">
        <f t="array" aca="1" ref="N18" ca="1">IFERROR(INDIRECT(ADDRESS(ROW()-1,_xlfn.SHEET()-3+25,4,1,"Entered Daily Stats")),"")</f>
        <v>0</v>
      </c>
      <c r="O18" s="13">
        <f t="shared" ca="1" si="1"/>
        <v>0</v>
      </c>
      <c r="P18" s="11"/>
      <c r="Q18" s="51" t="str">
        <f t="shared" ca="1" si="2"/>
        <v/>
      </c>
      <c r="R18" s="11"/>
      <c r="S18" s="39" cm="1">
        <f t="array" aca="1" ref="S18" ca="1">INDIRECT(ADDRESS(ROW()-1,_xlfn.SHEET()-3+39,4,1,"Entered Daily Stats"))</f>
        <v>0</v>
      </c>
      <c r="T18" s="11"/>
      <c r="U18" s="11"/>
      <c r="V18" s="47"/>
      <c r="W18" s="56"/>
      <c r="X18" s="81"/>
    </row>
    <row r="19" spans="1:25" s="48" customFormat="1" ht="21" customHeight="1" x14ac:dyDescent="0.3">
      <c r="A19" s="65"/>
      <c r="B19" s="8"/>
      <c r="C19" s="14" cm="1">
        <f t="array" aca="1" ref="C19" ca="1">INDIRECT(ADDRESS(ROW()-1,_xlfn.SHEET()-3+32,4,1,"Entered Daily Stats"))</f>
        <v>0</v>
      </c>
      <c r="D19" s="11"/>
      <c r="E19" s="10">
        <f>'Entered Daily Stats'!A18</f>
        <v>0</v>
      </c>
      <c r="F19" s="11"/>
      <c r="G19" s="13" cm="1">
        <f t="array" aca="1" ref="G19" ca="1">IFERROR(INDIRECT(ADDRESS(ROW()-1,_xlfn.SHEET()-3+4,4,1,"Entered Daily Stats")),"")</f>
        <v>0</v>
      </c>
      <c r="H19" s="16"/>
      <c r="I19" s="12" cm="1">
        <f t="array" aca="1" ref="I19" ca="1">IFERROR(INDIRECT(ADDRESS(ROW()-1,_xlfn.SHEET()-3+11,4,1,"Entered Daily Stats")),"")</f>
        <v>0</v>
      </c>
      <c r="J19" s="11"/>
      <c r="K19" s="107" cm="1">
        <f t="array" aca="1" ref="K19" ca="1">IFERROR(INDIRECT(ADDRESS(ROW()-1,_xlfn.SHEET()-3+18,4,1,"Entered Daily Stats")),"")</f>
        <v>0</v>
      </c>
      <c r="L19" s="12">
        <f t="shared" ca="1" si="3"/>
        <v>0</v>
      </c>
      <c r="M19" s="11"/>
      <c r="N19" s="110" cm="1">
        <f t="array" aca="1" ref="N19" ca="1">IFERROR(INDIRECT(ADDRESS(ROW()-1,_xlfn.SHEET()-3+25,4,1,"Entered Daily Stats")),"")</f>
        <v>0</v>
      </c>
      <c r="O19" s="13">
        <f t="shared" ca="1" si="1"/>
        <v>0</v>
      </c>
      <c r="P19" s="11"/>
      <c r="Q19" s="51" t="str">
        <f t="shared" ca="1" si="2"/>
        <v/>
      </c>
      <c r="R19" s="11"/>
      <c r="S19" s="39" cm="1">
        <f t="array" aca="1" ref="S19" ca="1">INDIRECT(ADDRESS(ROW()-1,_xlfn.SHEET()-3+39,4,1,"Entered Daily Stats"))</f>
        <v>0</v>
      </c>
      <c r="T19" s="11"/>
      <c r="U19" s="8"/>
      <c r="V19" s="8"/>
      <c r="W19" s="8"/>
      <c r="X19" s="64"/>
    </row>
    <row r="20" spans="1:25" s="48" customFormat="1" ht="21.6" customHeight="1" x14ac:dyDescent="0.3">
      <c r="A20" s="65"/>
      <c r="B20" s="8"/>
      <c r="C20" s="14" cm="1">
        <f t="array" aca="1" ref="C20" ca="1">INDIRECT(ADDRESS(ROW()-1,_xlfn.SHEET()-3+32,4,1,"Entered Daily Stats"))</f>
        <v>0</v>
      </c>
      <c r="D20" s="11"/>
      <c r="E20" s="10">
        <f>'Entered Daily Stats'!A19</f>
        <v>0</v>
      </c>
      <c r="F20" s="11"/>
      <c r="G20" s="13" cm="1">
        <f t="array" aca="1" ref="G20" ca="1">IFERROR(INDIRECT(ADDRESS(ROW()-1,_xlfn.SHEET()-3+4,4,1,"Entered Daily Stats")),"")</f>
        <v>0</v>
      </c>
      <c r="H20" s="16"/>
      <c r="I20" s="12" cm="1">
        <f t="array" aca="1" ref="I20" ca="1">IFERROR(INDIRECT(ADDRESS(ROW()-1,_xlfn.SHEET()-3+11,4,1,"Entered Daily Stats")),"")</f>
        <v>0</v>
      </c>
      <c r="J20" s="11"/>
      <c r="K20" s="107" cm="1">
        <f t="array" aca="1" ref="K20" ca="1">IFERROR(INDIRECT(ADDRESS(ROW()-1,_xlfn.SHEET()-3+18,4,1,"Entered Daily Stats")),"")</f>
        <v>0</v>
      </c>
      <c r="L20" s="12">
        <f t="shared" ca="1" si="3"/>
        <v>0</v>
      </c>
      <c r="M20" s="11"/>
      <c r="N20" s="110" cm="1">
        <f t="array" aca="1" ref="N20" ca="1">IFERROR(INDIRECT(ADDRESS(ROW()-1,_xlfn.SHEET()-3+25,4,1,"Entered Daily Stats")),"")</f>
        <v>0</v>
      </c>
      <c r="O20" s="13">
        <f t="shared" ca="1" si="1"/>
        <v>0</v>
      </c>
      <c r="P20" s="11"/>
      <c r="Q20" s="51" t="str">
        <f t="shared" ca="1" si="2"/>
        <v/>
      </c>
      <c r="R20" s="11"/>
      <c r="S20" s="39" cm="1">
        <f t="array" aca="1" ref="S20" ca="1">INDIRECT(ADDRESS(ROW()-1,_xlfn.SHEET()-3+39,4,1,"Entered Daily Stats"))</f>
        <v>0</v>
      </c>
      <c r="T20" s="11"/>
      <c r="U20" s="71"/>
      <c r="V20" s="71"/>
      <c r="W20" s="71"/>
      <c r="X20" s="70"/>
      <c r="Y20" s="5"/>
    </row>
    <row r="21" spans="1:25" s="48" customFormat="1" ht="21.6" customHeight="1" x14ac:dyDescent="0.3">
      <c r="A21" s="65"/>
      <c r="B21" s="8"/>
      <c r="C21" s="14" cm="1">
        <f t="array" aca="1" ref="C21" ca="1">INDIRECT(ADDRESS(ROW()-1,_xlfn.SHEET()-3+32,4,1,"Entered Daily Stats"))</f>
        <v>0</v>
      </c>
      <c r="D21" s="11"/>
      <c r="E21" s="10">
        <f>'Entered Daily Stats'!A20</f>
        <v>0</v>
      </c>
      <c r="F21" s="11"/>
      <c r="G21" s="13" cm="1">
        <f t="array" aca="1" ref="G21" ca="1">IFERROR(INDIRECT(ADDRESS(ROW()-1,_xlfn.SHEET()-3+4,4,1,"Entered Daily Stats")),"")</f>
        <v>0</v>
      </c>
      <c r="H21" s="16"/>
      <c r="I21" s="12" cm="1">
        <f t="array" aca="1" ref="I21" ca="1">IFERROR(INDIRECT(ADDRESS(ROW()-1,_xlfn.SHEET()-3+11,4,1,"Entered Daily Stats")),"")</f>
        <v>0</v>
      </c>
      <c r="J21" s="11"/>
      <c r="K21" s="107" cm="1">
        <f t="array" aca="1" ref="K21" ca="1">IFERROR(INDIRECT(ADDRESS(ROW()-1,_xlfn.SHEET()-3+18,4,1,"Entered Daily Stats")),"")</f>
        <v>0</v>
      </c>
      <c r="L21" s="12">
        <f t="shared" ca="1" si="3"/>
        <v>0</v>
      </c>
      <c r="M21" s="11"/>
      <c r="N21" s="110" cm="1">
        <f t="array" aca="1" ref="N21" ca="1">IFERROR(INDIRECT(ADDRESS(ROW()-1,_xlfn.SHEET()-3+25,4,1,"Entered Daily Stats")),"")</f>
        <v>0</v>
      </c>
      <c r="O21" s="13">
        <f t="shared" ca="1" si="1"/>
        <v>0</v>
      </c>
      <c r="P21" s="11"/>
      <c r="Q21" s="51" t="str">
        <f t="shared" ca="1" si="2"/>
        <v/>
      </c>
      <c r="R21" s="11"/>
      <c r="S21" s="39" cm="1">
        <f t="array" aca="1" ref="S21" ca="1">INDIRECT(ADDRESS(ROW()-1,_xlfn.SHEET()-3+39,4,1,"Entered Daily Stats"))</f>
        <v>0</v>
      </c>
      <c r="T21" s="11"/>
      <c r="U21" s="8"/>
      <c r="V21" s="8"/>
      <c r="W21" s="22"/>
      <c r="X21" s="79"/>
    </row>
    <row r="22" spans="1:25" s="48" customFormat="1" ht="21.6" customHeight="1" x14ac:dyDescent="0.3">
      <c r="A22" s="65"/>
      <c r="B22" s="8"/>
      <c r="C22" s="14" cm="1">
        <f t="array" aca="1" ref="C22" ca="1">INDIRECT(ADDRESS(ROW()-1,_xlfn.SHEET()-3+32,4,1,"Entered Daily Stats"))</f>
        <v>0</v>
      </c>
      <c r="D22" s="11"/>
      <c r="E22" s="10">
        <f>'Entered Daily Stats'!A21</f>
        <v>0</v>
      </c>
      <c r="F22" s="11"/>
      <c r="G22" s="13" cm="1">
        <f t="array" aca="1" ref="G22" ca="1">IFERROR(INDIRECT(ADDRESS(ROW()-1,_xlfn.SHEET()-3+4,4,1,"Entered Daily Stats")),"")</f>
        <v>0</v>
      </c>
      <c r="H22" s="16"/>
      <c r="I22" s="12" cm="1">
        <f t="array" aca="1" ref="I22" ca="1">IFERROR(INDIRECT(ADDRESS(ROW()-1,_xlfn.SHEET()-3+11,4,1,"Entered Daily Stats")),"")</f>
        <v>0</v>
      </c>
      <c r="J22" s="11"/>
      <c r="K22" s="107" cm="1">
        <f t="array" aca="1" ref="K22" ca="1">IFERROR(INDIRECT(ADDRESS(ROW()-1,_xlfn.SHEET()-3+18,4,1,"Entered Daily Stats")),"")</f>
        <v>0</v>
      </c>
      <c r="L22" s="12">
        <f t="shared" ca="1" si="3"/>
        <v>0</v>
      </c>
      <c r="M22" s="11"/>
      <c r="N22" s="110" cm="1">
        <f t="array" aca="1" ref="N22" ca="1">IFERROR(INDIRECT(ADDRESS(ROW()-1,_xlfn.SHEET()-3+25,4,1,"Entered Daily Stats")),"")</f>
        <v>0</v>
      </c>
      <c r="O22" s="13">
        <f t="shared" ca="1" si="1"/>
        <v>0</v>
      </c>
      <c r="P22" s="11"/>
      <c r="Q22" s="51" t="str">
        <f t="shared" ca="1" si="2"/>
        <v/>
      </c>
      <c r="R22" s="47"/>
      <c r="S22" s="39" cm="1">
        <f t="array" aca="1" ref="S22" ca="1">INDIRECT(ADDRESS(ROW()-1,_xlfn.SHEET()-3+39,4,1,"Entered Daily Stats"))</f>
        <v>0</v>
      </c>
      <c r="T22" s="47"/>
      <c r="U22" s="69"/>
      <c r="V22" s="8"/>
      <c r="W22" s="56"/>
      <c r="X22" s="80"/>
    </row>
    <row r="23" spans="1:25" s="48" customFormat="1" ht="21.6" customHeight="1" x14ac:dyDescent="0.3">
      <c r="A23" s="65"/>
      <c r="B23" s="8"/>
      <c r="C23" s="14" cm="1">
        <f t="array" aca="1" ref="C23" ca="1">INDIRECT(ADDRESS(ROW()-1,_xlfn.SHEET()-3+32,4,1,"Entered Daily Stats"))</f>
        <v>0</v>
      </c>
      <c r="D23" s="11"/>
      <c r="E23" s="10">
        <f>'Entered Daily Stats'!A22</f>
        <v>0</v>
      </c>
      <c r="F23" s="23"/>
      <c r="G23" s="13" cm="1">
        <f t="array" aca="1" ref="G23" ca="1">IFERROR(INDIRECT(ADDRESS(ROW()-1,_xlfn.SHEET()-3+4,4,1,"Entered Daily Stats")),"")</f>
        <v>0</v>
      </c>
      <c r="H23" s="11"/>
      <c r="I23" s="12" cm="1">
        <f t="array" aca="1" ref="I23" ca="1">IFERROR(INDIRECT(ADDRESS(ROW()-1,_xlfn.SHEET()-3+11,4,1,"Entered Daily Stats")),"")</f>
        <v>0</v>
      </c>
      <c r="J23" s="11"/>
      <c r="K23" s="107" cm="1">
        <f t="array" aca="1" ref="K23" ca="1">IFERROR(INDIRECT(ADDRESS(ROW()-1,_xlfn.SHEET()-3+18,4,1,"Entered Daily Stats")),"")</f>
        <v>0</v>
      </c>
      <c r="L23" s="12">
        <f t="shared" ca="1" si="3"/>
        <v>0</v>
      </c>
      <c r="M23" s="11"/>
      <c r="N23" s="110" cm="1">
        <f t="array" aca="1" ref="N23" ca="1">IFERROR(INDIRECT(ADDRESS(ROW()-1,_xlfn.SHEET()-3+25,4,1,"Entered Daily Stats")),"")</f>
        <v>0</v>
      </c>
      <c r="O23" s="13">
        <f t="shared" ca="1" si="1"/>
        <v>0</v>
      </c>
      <c r="P23" s="11"/>
      <c r="Q23" s="51" t="str">
        <f t="shared" ca="1" si="2"/>
        <v/>
      </c>
      <c r="R23" s="11"/>
      <c r="S23" s="39" cm="1">
        <f t="array" aca="1" ref="S23" ca="1">INDIRECT(ADDRESS(ROW()-1,_xlfn.SHEET()-3+39,4,1,"Entered Daily Stats"))</f>
        <v>0</v>
      </c>
      <c r="T23" s="11"/>
      <c r="U23" s="11"/>
      <c r="V23" s="47"/>
      <c r="W23" s="56"/>
      <c r="X23" s="81"/>
    </row>
    <row r="24" spans="1:25" s="48" customFormat="1" ht="21" customHeight="1" x14ac:dyDescent="0.3">
      <c r="A24" s="65"/>
      <c r="B24" s="8"/>
      <c r="C24" s="14" cm="1">
        <f t="array" aca="1" ref="C24" ca="1">INDIRECT(ADDRESS(ROW()-1,_xlfn.SHEET()-3+32,4,1,"Entered Daily Stats"))</f>
        <v>0</v>
      </c>
      <c r="D24" s="11"/>
      <c r="E24" s="10">
        <f>'Entered Daily Stats'!A23</f>
        <v>0</v>
      </c>
      <c r="F24" s="11"/>
      <c r="G24" s="13" cm="1">
        <f t="array" aca="1" ref="G24" ca="1">IFERROR(INDIRECT(ADDRESS(ROW()-1,_xlfn.SHEET()-3+4,4,1,"Entered Daily Stats")),"")</f>
        <v>0</v>
      </c>
      <c r="H24" s="16"/>
      <c r="I24" s="12" cm="1">
        <f t="array" aca="1" ref="I24" ca="1">IFERROR(INDIRECT(ADDRESS(ROW()-1,_xlfn.SHEET()-3+11,4,1,"Entered Daily Stats")),"")</f>
        <v>0</v>
      </c>
      <c r="J24" s="11"/>
      <c r="K24" s="107" cm="1">
        <f t="array" aca="1" ref="K24" ca="1">IFERROR(INDIRECT(ADDRESS(ROW()-1,_xlfn.SHEET()-3+18,4,1,"Entered Daily Stats")),"")</f>
        <v>0</v>
      </c>
      <c r="L24" s="12">
        <f t="shared" ca="1" si="3"/>
        <v>0</v>
      </c>
      <c r="M24" s="11"/>
      <c r="N24" s="110" cm="1">
        <f t="array" aca="1" ref="N24" ca="1">IFERROR(INDIRECT(ADDRESS(ROW()-1,_xlfn.SHEET()-3+25,4,1,"Entered Daily Stats")),"")</f>
        <v>0</v>
      </c>
      <c r="O24" s="13">
        <f t="shared" ca="1" si="1"/>
        <v>0</v>
      </c>
      <c r="P24" s="11"/>
      <c r="Q24" s="51" t="str">
        <f t="shared" ca="1" si="2"/>
        <v/>
      </c>
      <c r="R24" s="11"/>
      <c r="S24" s="39" cm="1">
        <f t="array" aca="1" ref="S24" ca="1">INDIRECT(ADDRESS(ROW()-1,_xlfn.SHEET()-3+39,4,1,"Entered Daily Stats"))</f>
        <v>0</v>
      </c>
      <c r="T24" s="11"/>
      <c r="U24" s="8"/>
      <c r="V24" s="8"/>
      <c r="W24" s="8"/>
      <c r="X24" s="64"/>
    </row>
    <row r="25" spans="1:25" s="48" customFormat="1" ht="21.6" customHeight="1" x14ac:dyDescent="0.3">
      <c r="A25" s="65"/>
      <c r="B25" s="8"/>
      <c r="C25" s="11"/>
      <c r="D25" s="11"/>
      <c r="E25" s="11"/>
      <c r="F25" s="11"/>
      <c r="G25" s="11"/>
      <c r="H25" s="11"/>
      <c r="I25" s="11"/>
      <c r="J25" s="11"/>
      <c r="K25" s="108"/>
      <c r="L25" s="11"/>
      <c r="M25" s="11"/>
      <c r="N25" s="108"/>
      <c r="O25" s="11"/>
      <c r="P25" s="11"/>
      <c r="Q25" s="11"/>
      <c r="R25" s="11"/>
      <c r="S25" s="11"/>
      <c r="T25" s="8"/>
      <c r="U25" s="8"/>
      <c r="V25" s="8"/>
      <c r="W25" s="8"/>
      <c r="X25" s="64"/>
    </row>
    <row r="26" spans="1:25" s="48" customFormat="1" ht="21.6" customHeight="1" x14ac:dyDescent="0.3">
      <c r="A26" s="65"/>
      <c r="B26" s="8"/>
      <c r="C26" s="106">
        <f ca="1">IFERROR(AVERAGEIF(C5:C24,"&gt;0"),0)</f>
        <v>0.86363636363636365</v>
      </c>
      <c r="D26" s="11"/>
      <c r="E26" s="123" t="s">
        <v>34</v>
      </c>
      <c r="F26" s="44"/>
      <c r="G26" s="13">
        <f ca="1">IFERROR(AVERAGEIF(G5:G24,"&gt;0"),"")</f>
        <v>0.20258838383838385</v>
      </c>
      <c r="H26" s="82"/>
      <c r="I26" s="30">
        <f ca="1">IFERROR(AVERAGEIF(I5:I24,"&gt;0"),"")</f>
        <v>3.9</v>
      </c>
      <c r="J26" s="11"/>
      <c r="K26" s="109">
        <f ca="1">IFERROR(AVERAGEIF(K5:K24,"&gt;0"),0)</f>
        <v>34</v>
      </c>
      <c r="L26" s="12">
        <f ca="1">IFERROR(AVERAGEIF(L5:L24,"&gt;0"),"")</f>
        <v>46.356060606060609</v>
      </c>
      <c r="M26" s="11"/>
      <c r="N26" s="111">
        <f ca="1">IFERROR(AVERAGEIF(N5:N24,"&gt;0"),0)</f>
        <v>0.10018939393939394</v>
      </c>
      <c r="O26" s="13">
        <f ca="1">IFERROR(AVERAGEIF(O5:O24,"&gt;0"),"")</f>
        <v>0.14393939393939395</v>
      </c>
      <c r="P26" s="11"/>
      <c r="Q26" s="45">
        <f ca="1">IFERROR(AVERAGEIF(Q5:Q24,"&gt;0"),"")</f>
        <v>0.73918282216642439</v>
      </c>
      <c r="R26" s="17"/>
      <c r="S26" s="46">
        <f ca="1">IFERROR(AVERAGEIF(S5:S24,"&gt;0"),0)</f>
        <v>1.6</v>
      </c>
      <c r="T26" s="83"/>
      <c r="U26" s="8"/>
      <c r="V26" s="8"/>
      <c r="W26" s="8"/>
      <c r="X26" s="64"/>
    </row>
    <row r="27" spans="1:25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1:25" ht="14.4" customHeight="1" x14ac:dyDescent="0.3">
      <c r="A28" s="11"/>
      <c r="E28" s="6"/>
      <c r="L28" s="31"/>
    </row>
    <row r="29" spans="1:25" ht="14.4" customHeight="1" x14ac:dyDescent="0.3">
      <c r="H29" s="166"/>
      <c r="I29" s="166"/>
      <c r="J29" s="48"/>
      <c r="K29" s="166"/>
      <c r="L29" s="166"/>
      <c r="M29" s="48"/>
      <c r="N29" s="4"/>
    </row>
    <row r="30" spans="1:25" ht="14.4" customHeight="1" x14ac:dyDescent="0.3">
      <c r="A30" s="160" t="str">
        <f>'Entered Daily Stats'!A30</f>
        <v>Team Lead 2</v>
      </c>
      <c r="B30" s="161"/>
      <c r="C30" s="161"/>
      <c r="D30" s="161"/>
      <c r="E30" s="161"/>
      <c r="F30" s="53"/>
      <c r="G30" s="158">
        <v>44131</v>
      </c>
      <c r="H30" s="158"/>
      <c r="I30" s="158"/>
      <c r="J30" s="158"/>
      <c r="K30" s="158"/>
      <c r="L30" s="158"/>
      <c r="M30" s="158"/>
      <c r="N30" s="158"/>
      <c r="O30" s="158"/>
      <c r="P30" s="53"/>
      <c r="Q30" s="53"/>
      <c r="R30" s="53"/>
      <c r="S30" s="53"/>
      <c r="T30" s="53"/>
      <c r="U30" s="53"/>
      <c r="V30" s="53"/>
      <c r="W30" s="53"/>
      <c r="X30" s="63"/>
    </row>
    <row r="31" spans="1:25" ht="14.4" customHeight="1" x14ac:dyDescent="0.3">
      <c r="A31" s="162"/>
      <c r="B31" s="163"/>
      <c r="C31" s="163"/>
      <c r="D31" s="163"/>
      <c r="E31" s="163"/>
      <c r="F31" s="8"/>
      <c r="G31" s="159"/>
      <c r="H31" s="159"/>
      <c r="I31" s="159"/>
      <c r="J31" s="159"/>
      <c r="K31" s="159"/>
      <c r="L31" s="159"/>
      <c r="M31" s="159"/>
      <c r="N31" s="159"/>
      <c r="O31" s="159"/>
      <c r="P31" s="8"/>
      <c r="Q31" s="8"/>
      <c r="R31" s="8"/>
      <c r="S31" s="8"/>
      <c r="T31" s="8"/>
      <c r="U31" s="8"/>
      <c r="V31" s="8"/>
      <c r="W31" s="8"/>
      <c r="X31" s="64"/>
    </row>
    <row r="32" spans="1:25" ht="21" customHeight="1" x14ac:dyDescent="0.3">
      <c r="A32" s="164"/>
      <c r="B32" s="165"/>
      <c r="C32" s="165"/>
      <c r="D32" s="165"/>
      <c r="E32" s="165"/>
      <c r="F32" s="8"/>
      <c r="G32" s="124" t="s">
        <v>18</v>
      </c>
      <c r="H32" s="123"/>
      <c r="I32" s="124" t="s">
        <v>19</v>
      </c>
      <c r="J32" s="8"/>
      <c r="K32" s="140" t="s">
        <v>20</v>
      </c>
      <c r="L32" s="140"/>
      <c r="M32" s="8"/>
      <c r="N32" s="126" t="s">
        <v>21</v>
      </c>
      <c r="O32" s="126"/>
      <c r="P32" s="8"/>
      <c r="Q32" s="8"/>
      <c r="R32" s="8"/>
      <c r="S32" s="8"/>
      <c r="T32" s="8"/>
      <c r="U32" s="8"/>
      <c r="V32" s="8"/>
      <c r="W32" s="8"/>
      <c r="X32" s="64"/>
    </row>
    <row r="33" spans="1:24" ht="45.6" x14ac:dyDescent="0.3">
      <c r="A33" s="65"/>
      <c r="B33" s="8"/>
      <c r="C33" s="67" t="s">
        <v>37</v>
      </c>
      <c r="D33" s="8"/>
      <c r="E33" s="67" t="s">
        <v>24</v>
      </c>
      <c r="F33" s="68"/>
      <c r="G33" s="56"/>
      <c r="H33" s="56"/>
      <c r="I33" s="56"/>
      <c r="J33" s="8"/>
      <c r="K33" s="56"/>
      <c r="L33" s="69" t="s">
        <v>38</v>
      </c>
      <c r="M33" s="69"/>
      <c r="N33" s="56"/>
      <c r="O33" s="69" t="s">
        <v>39</v>
      </c>
      <c r="P33" s="8"/>
      <c r="Q33" s="9" t="s">
        <v>40</v>
      </c>
      <c r="R33" s="8"/>
      <c r="S33" s="66" t="s">
        <v>41</v>
      </c>
      <c r="T33" s="8"/>
      <c r="U33" s="138" t="s">
        <v>30</v>
      </c>
      <c r="V33" s="138"/>
      <c r="W33" s="138"/>
      <c r="X33" s="70"/>
    </row>
    <row r="34" spans="1:24" ht="18" x14ac:dyDescent="0.3">
      <c r="A34" s="65"/>
      <c r="B34" s="8"/>
      <c r="C34" s="14" cm="1">
        <f t="array" aca="1" ref="C34" ca="1">INDIRECT(ADDRESS(ROW()-1,_xlfn.SHEET()-3+32,4,1,"Entered Daily Stats"))</f>
        <v>1</v>
      </c>
      <c r="D34" s="11"/>
      <c r="E34" s="10" t="str">
        <f>'Entered Daily Stats'!A33</f>
        <v>Enrollment Counclor 1</v>
      </c>
      <c r="F34" s="11"/>
      <c r="G34" s="13" cm="1">
        <f t="array" aca="1" ref="G34" ca="1">IFERROR(INDIRECT(ADDRESS(ROW()-1,_xlfn.SHEET()-3+4,4,1,"Entered Daily Stats")),"")</f>
        <v>0.23055555555555554</v>
      </c>
      <c r="H34" s="11"/>
      <c r="I34" s="12" cm="1">
        <f t="array" aca="1" ref="I34" ca="1">IFERROR(INDIRECT(ADDRESS(ROW()-1,_xlfn.SHEET()-3+11,4,1,"Entered Daily Stats")),"")</f>
        <v>4</v>
      </c>
      <c r="J34" s="11"/>
      <c r="K34" s="107" cm="1">
        <f t="array" aca="1" ref="K34" ca="1">IFERROR(INDIRECT(ADDRESS(ROW()-1,_xlfn.SHEET()-3+18,4,1,"Entered Daily Stats")),"")</f>
        <v>27</v>
      </c>
      <c r="L34" s="12">
        <f ca="1">IFERROR(IF(K34=N34,0,MIN(MAX((-10*N34*24)+80,30),65))*C34,0)</f>
        <v>63.166666666666671</v>
      </c>
      <c r="M34" s="11"/>
      <c r="N34" s="110" cm="1">
        <f t="array" aca="1" ref="N34" ca="1">IFERROR(INDIRECT(ADDRESS(ROW()-1,_xlfn.SHEET()-3+25,4,1,"Entered Daily Stats")),"")</f>
        <v>7.013888888888889E-2</v>
      </c>
      <c r="O34" s="13">
        <f ca="1">IFERROR(IF(N34=K34,0,MIN(MAX(8-(K34/10),1.5),5)/24)*C34,0)</f>
        <v>0.20833333333333334</v>
      </c>
      <c r="P34" s="11"/>
      <c r="Q34" s="51">
        <f ca="1">IF(OR(L34=O34,K34=N34),"",((N34/O34)+(K34/L34))/2)</f>
        <v>0.38205364995602464</v>
      </c>
      <c r="R34" s="11"/>
      <c r="S34" s="39" cm="1">
        <f t="array" aca="1" ref="S34" ca="1">INDIRECT(ADDRESS(ROW()-1,_xlfn.SHEET()-3+39,4,1,"Entered Daily Stats"))</f>
        <v>0</v>
      </c>
      <c r="T34" s="11"/>
      <c r="U34" s="15"/>
      <c r="V34" s="11" t="s">
        <v>31</v>
      </c>
      <c r="W34" s="14">
        <v>1.3</v>
      </c>
      <c r="X34" s="70"/>
    </row>
    <row r="35" spans="1:24" ht="18" x14ac:dyDescent="0.3">
      <c r="A35" s="65"/>
      <c r="B35" s="8"/>
      <c r="C35" s="14" cm="1">
        <f t="array" aca="1" ref="C35" ca="1">INDIRECT(ADDRESS(ROW()-1,_xlfn.SHEET()-3+32,4,1,"Entered Daily Stats"))</f>
        <v>0</v>
      </c>
      <c r="D35" s="11"/>
      <c r="E35" s="10" t="str">
        <f>'Entered Daily Stats'!A34</f>
        <v>Enrollment Counclor 2</v>
      </c>
      <c r="F35" s="11"/>
      <c r="G35" s="13" cm="1">
        <f t="array" aca="1" ref="G35" ca="1">IFERROR(INDIRECT(ADDRESS(ROW()-1,_xlfn.SHEET()-3+4,4,1,"Entered Daily Stats")),"")</f>
        <v>0</v>
      </c>
      <c r="H35" s="16"/>
      <c r="I35" s="12" cm="1">
        <f t="array" aca="1" ref="I35" ca="1">IFERROR(INDIRECT(ADDRESS(ROW()-1,_xlfn.SHEET()-3+11,4,1,"Entered Daily Stats")),"")</f>
        <v>0</v>
      </c>
      <c r="J35" s="11"/>
      <c r="K35" s="107" cm="1">
        <f t="array" aca="1" ref="K35" ca="1">IFERROR(INDIRECT(ADDRESS(ROW()-1,_xlfn.SHEET()-3+18,4,1,"Entered Daily Stats")),"")</f>
        <v>0</v>
      </c>
      <c r="L35" s="12">
        <f t="shared" ref="L35" ca="1" si="4">IFERROR(IF(K35=N35,0,MIN(MAX((-10*N35*24)+80,30),65))*C35,0)</f>
        <v>0</v>
      </c>
      <c r="M35" s="11"/>
      <c r="N35" s="110" cm="1">
        <f t="array" aca="1" ref="N35" ca="1">IFERROR(INDIRECT(ADDRESS(ROW()-1,_xlfn.SHEET()-3+25,4,1,"Entered Daily Stats")),"")</f>
        <v>0</v>
      </c>
      <c r="O35" s="13">
        <f t="shared" ref="O35:O53" ca="1" si="5">IFERROR(IF(N35=K35,0,MIN(MAX(8-(K35/10),1.5),5)/24)*C35,0)</f>
        <v>0</v>
      </c>
      <c r="P35" s="11"/>
      <c r="Q35" s="51" t="str">
        <f t="shared" ref="Q35:Q53" ca="1" si="6">IF(OR(L35=O35,K35=N35),"",((N35/O35)+(K35/L35))/2)</f>
        <v/>
      </c>
      <c r="R35" s="11"/>
      <c r="S35" s="39" cm="1">
        <f t="array" aca="1" ref="S35" ca="1">INDIRECT(ADDRESS(ROW()-1,_xlfn.SHEET()-3+39,4,1,"Entered Daily Stats"))</f>
        <v>0</v>
      </c>
      <c r="T35" s="11"/>
      <c r="U35" s="100"/>
      <c r="V35" s="11" t="s">
        <v>32</v>
      </c>
      <c r="W35" s="45">
        <v>1</v>
      </c>
      <c r="X35" s="70"/>
    </row>
    <row r="36" spans="1:24" ht="18" x14ac:dyDescent="0.3">
      <c r="A36" s="65"/>
      <c r="B36" s="8"/>
      <c r="C36" s="14" cm="1">
        <f t="array" aca="1" ref="C36" ca="1">INDIRECT(ADDRESS(ROW()-1,_xlfn.SHEET()-3+32,4,1,"Entered Daily Stats"))</f>
        <v>1</v>
      </c>
      <c r="D36" s="11"/>
      <c r="E36" s="10" t="str">
        <f>'Entered Daily Stats'!A35</f>
        <v>Enrollment Counclor 3</v>
      </c>
      <c r="F36" s="11"/>
      <c r="G36" s="13" cm="1">
        <f t="array" aca="1" ref="G36" ca="1">IFERROR(INDIRECT(ADDRESS(ROW()-1,_xlfn.SHEET()-3+4,4,1,"Entered Daily Stats")),"")</f>
        <v>0.20208333333333331</v>
      </c>
      <c r="H36" s="16"/>
      <c r="I36" s="12" cm="1">
        <f t="array" aca="1" ref="I36" ca="1">IFERROR(INDIRECT(ADDRESS(ROW()-1,_xlfn.SHEET()-3+11,4,1,"Entered Daily Stats")),"")</f>
        <v>6</v>
      </c>
      <c r="J36" s="11"/>
      <c r="K36" s="107" cm="1">
        <f t="array" aca="1" ref="K36" ca="1">IFERROR(INDIRECT(ADDRESS(ROW()-1,_xlfn.SHEET()-3+18,4,1,"Entered Daily Stats")),"")</f>
        <v>52</v>
      </c>
      <c r="L36" s="12">
        <f ca="1">IFERROR(IF(K36=N36,0,MIN(MAX((-10*N36*24)+80,30),65))*C36,0)</f>
        <v>53.333333333333329</v>
      </c>
      <c r="M36" s="11"/>
      <c r="N36" s="110" cm="1">
        <f t="array" aca="1" ref="N36" ca="1">IFERROR(INDIRECT(ADDRESS(ROW()-1,_xlfn.SHEET()-3+25,4,1,"Entered Daily Stats")),"")</f>
        <v>0.1111111111111111</v>
      </c>
      <c r="O36" s="13">
        <f t="shared" ca="1" si="5"/>
        <v>0.11666666666666665</v>
      </c>
      <c r="P36" s="11"/>
      <c r="Q36" s="51">
        <f t="shared" ca="1" si="6"/>
        <v>0.96369047619047632</v>
      </c>
      <c r="R36" s="11"/>
      <c r="S36" s="39" cm="1">
        <f t="array" aca="1" ref="S36" ca="1">INDIRECT(ADDRESS(ROW()-1,_xlfn.SHEET()-3+39,4,1,"Entered Daily Stats"))</f>
        <v>1</v>
      </c>
      <c r="T36" s="11"/>
      <c r="U36" s="18"/>
      <c r="V36" s="11" t="s">
        <v>33</v>
      </c>
      <c r="W36" s="45">
        <v>1</v>
      </c>
      <c r="X36" s="70"/>
    </row>
    <row r="37" spans="1:24" ht="18" x14ac:dyDescent="0.3">
      <c r="A37" s="65"/>
      <c r="B37" s="8"/>
      <c r="C37" s="14" cm="1">
        <f t="array" aca="1" ref="C37" ca="1">INDIRECT(ADDRESS(ROW()-1,_xlfn.SHEET()-3+32,4,1,"Entered Daily Stats"))</f>
        <v>1</v>
      </c>
      <c r="D37" s="11"/>
      <c r="E37" s="10" t="str">
        <f>'Entered Daily Stats'!A36</f>
        <v>Enrollment Counclor 4</v>
      </c>
      <c r="F37" s="11"/>
      <c r="G37" s="13" cm="1">
        <f t="array" aca="1" ref="G37" ca="1">IFERROR(INDIRECT(ADDRESS(ROW()-1,_xlfn.SHEET()-3+4,4,1,"Entered Daily Stats")),"")</f>
        <v>0.22152777777777777</v>
      </c>
      <c r="H37" s="16"/>
      <c r="I37" s="12" cm="1">
        <f t="array" aca="1" ref="I37" ca="1">IFERROR(INDIRECT(ADDRESS(ROW()-1,_xlfn.SHEET()-3+11,4,1,"Entered Daily Stats")),"")</f>
        <v>7</v>
      </c>
      <c r="J37" s="11"/>
      <c r="K37" s="107" cm="1">
        <f t="array" aca="1" ref="K37" ca="1">IFERROR(INDIRECT(ADDRESS(ROW()-1,_xlfn.SHEET()-3+18,4,1,"Entered Daily Stats")),"")</f>
        <v>34</v>
      </c>
      <c r="L37" s="12">
        <f t="shared" ref="L37:L53" ca="1" si="7">IFERROR(IF(K37=N37,0,MIN(MAX((-10*N37*24)+80,30),65))*C37,0)</f>
        <v>41.333333333333329</v>
      </c>
      <c r="M37" s="11"/>
      <c r="N37" s="110" cm="1">
        <f t="array" aca="1" ref="N37" ca="1">IFERROR(INDIRECT(ADDRESS(ROW()-1,_xlfn.SHEET()-3+25,4,1,"Entered Daily Stats")),"")</f>
        <v>0.16111111111111112</v>
      </c>
      <c r="O37" s="13">
        <f t="shared" ca="1" si="5"/>
        <v>0.19166666666666665</v>
      </c>
      <c r="P37" s="11"/>
      <c r="Q37" s="51">
        <f t="shared" ca="1" si="6"/>
        <v>0.83158017765310899</v>
      </c>
      <c r="R37" s="11"/>
      <c r="S37" s="39" cm="1">
        <f t="array" aca="1" ref="S37" ca="1">INDIRECT(ADDRESS(ROW()-1,_xlfn.SHEET()-3+39,4,1,"Entered Daily Stats"))</f>
        <v>1</v>
      </c>
      <c r="T37" s="11"/>
      <c r="U37" s="19"/>
      <c r="V37" s="11" t="s">
        <v>33</v>
      </c>
      <c r="W37" s="14">
        <v>0.7</v>
      </c>
      <c r="X37" s="70"/>
    </row>
    <row r="38" spans="1:24" ht="18" x14ac:dyDescent="0.3">
      <c r="A38" s="65"/>
      <c r="B38" s="8"/>
      <c r="C38" s="14" cm="1">
        <f t="array" aca="1" ref="C38" ca="1">INDIRECT(ADDRESS(ROW()-1,_xlfn.SHEET()-3+32,4,1,"Entered Daily Stats"))</f>
        <v>1</v>
      </c>
      <c r="D38" s="11"/>
      <c r="E38" s="10" t="str">
        <f>'Entered Daily Stats'!A37</f>
        <v>Enrollment Counclor 5</v>
      </c>
      <c r="F38" s="11"/>
      <c r="G38" s="13" cm="1">
        <f t="array" aca="1" ref="G38" ca="1">IFERROR(INDIRECT(ADDRESS(ROW()-1,_xlfn.SHEET()-3+4,4,1,"Entered Daily Stats")),"")</f>
        <v>0.21249999999999999</v>
      </c>
      <c r="H38" s="16"/>
      <c r="I38" s="12" cm="1">
        <f t="array" aca="1" ref="I38" ca="1">IFERROR(INDIRECT(ADDRESS(ROW()-1,_xlfn.SHEET()-3+11,4,1,"Entered Daily Stats")),"")</f>
        <v>8</v>
      </c>
      <c r="J38" s="11"/>
      <c r="K38" s="107" cm="1">
        <f t="array" aca="1" ref="K38" ca="1">IFERROR(INDIRECT(ADDRESS(ROW()-1,_xlfn.SHEET()-3+18,4,1,"Entered Daily Stats")),"")</f>
        <v>58</v>
      </c>
      <c r="L38" s="12">
        <f t="shared" ca="1" si="7"/>
        <v>65</v>
      </c>
      <c r="M38" s="11"/>
      <c r="N38" s="110" cm="1">
        <f t="array" aca="1" ref="N38" ca="1">IFERROR(INDIRECT(ADDRESS(ROW()-1,_xlfn.SHEET()-3+25,4,1,"Entered Daily Stats")),"")</f>
        <v>6.0416666666666667E-2</v>
      </c>
      <c r="O38" s="13">
        <f t="shared" ca="1" si="5"/>
        <v>9.1666666666666674E-2</v>
      </c>
      <c r="P38" s="11"/>
      <c r="Q38" s="51">
        <f t="shared" ca="1" si="6"/>
        <v>0.77569930069930071</v>
      </c>
      <c r="R38" s="11"/>
      <c r="S38" s="39" cm="1">
        <f t="array" aca="1" ref="S38" ca="1">INDIRECT(ADDRESS(ROW()-1,_xlfn.SHEET()-3+39,4,1,"Entered Daily Stats"))</f>
        <v>2</v>
      </c>
      <c r="T38" s="11"/>
      <c r="U38" s="20"/>
      <c r="V38" s="11" t="s">
        <v>33</v>
      </c>
      <c r="W38" s="14">
        <v>0.5</v>
      </c>
      <c r="X38" s="70"/>
    </row>
    <row r="39" spans="1:24" ht="18" x14ac:dyDescent="0.3">
      <c r="A39" s="65"/>
      <c r="B39" s="8"/>
      <c r="C39" s="14" cm="1">
        <f t="array" aca="1" ref="C39" ca="1">INDIRECT(ADDRESS(ROW()-1,_xlfn.SHEET()-3+32,4,1,"Entered Daily Stats"))</f>
        <v>1</v>
      </c>
      <c r="D39" s="11"/>
      <c r="E39" s="10" t="str">
        <f>'Entered Daily Stats'!A38</f>
        <v>Enrollment Counclor 6</v>
      </c>
      <c r="F39" s="11"/>
      <c r="G39" s="13" cm="1">
        <f t="array" aca="1" ref="G39" ca="1">IFERROR(INDIRECT(ADDRESS(ROW()-1,_xlfn.SHEET()-3+4,4,1,"Entered Daily Stats")),"")</f>
        <v>0.1076388888888889</v>
      </c>
      <c r="H39" s="16"/>
      <c r="I39" s="12" cm="1">
        <f t="array" aca="1" ref="I39" ca="1">IFERROR(INDIRECT(ADDRESS(ROW()-1,_xlfn.SHEET()-3+11,4,1,"Entered Daily Stats")),"")</f>
        <v>5</v>
      </c>
      <c r="J39" s="11"/>
      <c r="K39" s="107" cm="1">
        <f t="array" aca="1" ref="K39" ca="1">IFERROR(INDIRECT(ADDRESS(ROW()-1,_xlfn.SHEET()-3+18,4,1,"Entered Daily Stats")),"")</f>
        <v>27</v>
      </c>
      <c r="L39" s="12">
        <f t="shared" ca="1" si="7"/>
        <v>65</v>
      </c>
      <c r="M39" s="11"/>
      <c r="N39" s="110" cm="1">
        <f t="array" aca="1" ref="N39" ca="1">IFERROR(INDIRECT(ADDRESS(ROW()-1,_xlfn.SHEET()-3+25,4,1,"Entered Daily Stats")),"")</f>
        <v>6.0416666666666667E-2</v>
      </c>
      <c r="O39" s="13">
        <f t="shared" ca="1" si="5"/>
        <v>0.20833333333333334</v>
      </c>
      <c r="P39" s="11"/>
      <c r="Q39" s="51">
        <f t="shared" ca="1" si="6"/>
        <v>0.35269230769230769</v>
      </c>
      <c r="R39" s="11"/>
      <c r="S39" s="39" cm="1">
        <f t="array" aca="1" ref="S39" ca="1">INDIRECT(ADDRESS(ROW()-1,_xlfn.SHEET()-3+39,4,1,"Entered Daily Stats"))</f>
        <v>0</v>
      </c>
      <c r="T39" s="11"/>
      <c r="U39" s="21"/>
      <c r="V39" s="11" t="s">
        <v>33</v>
      </c>
      <c r="W39" s="14">
        <v>0.3</v>
      </c>
      <c r="X39" s="70"/>
    </row>
    <row r="40" spans="1:24" ht="18" customHeight="1" x14ac:dyDescent="0.3">
      <c r="A40" s="65"/>
      <c r="B40" s="8"/>
      <c r="C40" s="14" cm="1">
        <f t="array" aca="1" ref="C40" ca="1">INDIRECT(ADDRESS(ROW()-1,_xlfn.SHEET()-3+32,4,1,"Entered Daily Stats"))</f>
        <v>1</v>
      </c>
      <c r="D40" s="11"/>
      <c r="E40" s="10" t="str">
        <f>'Entered Daily Stats'!A39</f>
        <v>Enrollment Counclor 7</v>
      </c>
      <c r="F40" s="11"/>
      <c r="G40" s="13" cm="1">
        <f t="array" aca="1" ref="G40" ca="1">IFERROR(INDIRECT(ADDRESS(ROW()-1,_xlfn.SHEET()-3+4,4,1,"Entered Daily Stats")),"")</f>
        <v>0.2590277777777778</v>
      </c>
      <c r="H40" s="16"/>
      <c r="I40" s="12" cm="1">
        <f t="array" aca="1" ref="I40" ca="1">IFERROR(INDIRECT(ADDRESS(ROW()-1,_xlfn.SHEET()-3+11,4,1,"Entered Daily Stats")),"")</f>
        <v>3</v>
      </c>
      <c r="J40" s="11"/>
      <c r="K40" s="107" cm="1">
        <f t="array" aca="1" ref="K40" ca="1">IFERROR(INDIRECT(ADDRESS(ROW()-1,_xlfn.SHEET()-3+18,4,1,"Entered Daily Stats")),"")</f>
        <v>50</v>
      </c>
      <c r="L40" s="12">
        <f t="shared" ca="1" si="7"/>
        <v>49.666666666666671</v>
      </c>
      <c r="M40" s="11"/>
      <c r="N40" s="110" cm="1">
        <f t="array" aca="1" ref="N40" ca="1">IFERROR(INDIRECT(ADDRESS(ROW()-1,_xlfn.SHEET()-3+25,4,1,"Entered Daily Stats")),"")</f>
        <v>0.12638888888888888</v>
      </c>
      <c r="O40" s="13">
        <f t="shared" ca="1" si="5"/>
        <v>0.125</v>
      </c>
      <c r="P40" s="11"/>
      <c r="Q40" s="51">
        <f t="shared" ca="1" si="6"/>
        <v>1.0089112602535422</v>
      </c>
      <c r="R40" s="11"/>
      <c r="S40" s="39" cm="1">
        <f t="array" aca="1" ref="S40" ca="1">INDIRECT(ADDRESS(ROW()-1,_xlfn.SHEET()-3+39,4,1,"Entered Daily Stats"))</f>
        <v>1</v>
      </c>
      <c r="T40" s="11"/>
      <c r="U40" s="8"/>
      <c r="V40" s="8"/>
      <c r="W40" s="8"/>
      <c r="X40" s="70"/>
    </row>
    <row r="41" spans="1:24" ht="18" customHeight="1" x14ac:dyDescent="0.3">
      <c r="A41" s="65"/>
      <c r="B41" s="8"/>
      <c r="C41" s="14" cm="1">
        <f t="array" aca="1" ref="C41" ca="1">INDIRECT(ADDRESS(ROW()-1,_xlfn.SHEET()-3+32,4,1,"Entered Daily Stats"))</f>
        <v>1</v>
      </c>
      <c r="D41" s="11"/>
      <c r="E41" s="10" t="str">
        <f>'Entered Daily Stats'!A40</f>
        <v>Enrollment Counclor 8</v>
      </c>
      <c r="F41" s="11"/>
      <c r="G41" s="13" cm="1">
        <f t="array" aca="1" ref="G41" ca="1">IFERROR(INDIRECT(ADDRESS(ROW()-1,_xlfn.SHEET()-3+4,4,1,"Entered Daily Stats")),"")</f>
        <v>0.24513888888888888</v>
      </c>
      <c r="H41" s="16"/>
      <c r="I41" s="12" cm="1">
        <f t="array" aca="1" ref="I41" ca="1">IFERROR(INDIRECT(ADDRESS(ROW()-1,_xlfn.SHEET()-3+11,4,1,"Entered Daily Stats")),"")</f>
        <v>17</v>
      </c>
      <c r="J41" s="11"/>
      <c r="K41" s="107" cm="1">
        <f t="array" aca="1" ref="K41" ca="1">IFERROR(INDIRECT(ADDRESS(ROW()-1,_xlfn.SHEET()-3+18,4,1,"Entered Daily Stats")),"")</f>
        <v>59</v>
      </c>
      <c r="L41" s="12">
        <f t="shared" ca="1" si="7"/>
        <v>61</v>
      </c>
      <c r="M41" s="11"/>
      <c r="N41" s="110" cm="1">
        <f t="array" aca="1" ref="N41" ca="1">IFERROR(INDIRECT(ADDRESS(ROW()-1,_xlfn.SHEET()-3+25,4,1,"Entered Daily Stats")),"")</f>
        <v>7.9166666666666663E-2</v>
      </c>
      <c r="O41" s="13">
        <f t="shared" ca="1" si="5"/>
        <v>8.7499999999999981E-2</v>
      </c>
      <c r="P41" s="11"/>
      <c r="Q41" s="51">
        <f t="shared" ca="1" si="6"/>
        <v>0.9359875097580016</v>
      </c>
      <c r="R41" s="11"/>
      <c r="S41" s="39" cm="1">
        <f t="array" aca="1" ref="S41" ca="1">INDIRECT(ADDRESS(ROW()-1,_xlfn.SHEET()-3+39,4,1,"Entered Daily Stats"))</f>
        <v>1</v>
      </c>
      <c r="T41" s="11"/>
      <c r="U41" s="140" t="s">
        <v>42</v>
      </c>
      <c r="V41" s="140"/>
      <c r="W41" s="140"/>
      <c r="X41" s="70"/>
    </row>
    <row r="42" spans="1:24" ht="18" customHeight="1" x14ac:dyDescent="0.3">
      <c r="A42" s="65"/>
      <c r="B42" s="8"/>
      <c r="C42" s="14" cm="1">
        <f t="array" aca="1" ref="C42" ca="1">INDIRECT(ADDRESS(ROW()-1,_xlfn.SHEET()-3+32,4,1,"Entered Daily Stats"))</f>
        <v>0</v>
      </c>
      <c r="D42" s="11"/>
      <c r="E42" s="10" t="str">
        <f>'Entered Daily Stats'!A41</f>
        <v>Enrollment Counclor 9</v>
      </c>
      <c r="F42" s="11"/>
      <c r="G42" s="13" cm="1">
        <f t="array" aca="1" ref="G42" ca="1">IFERROR(INDIRECT(ADDRESS(ROW()-1,_xlfn.SHEET()-3+4,4,1,"Entered Daily Stats")),"")</f>
        <v>0</v>
      </c>
      <c r="H42" s="16"/>
      <c r="I42" s="12" cm="1">
        <f t="array" aca="1" ref="I42" ca="1">IFERROR(INDIRECT(ADDRESS(ROW()-1,_xlfn.SHEET()-3+11,4,1,"Entered Daily Stats")),"")</f>
        <v>0</v>
      </c>
      <c r="J42" s="11"/>
      <c r="K42" s="107" cm="1">
        <f t="array" aca="1" ref="K42" ca="1">IFERROR(INDIRECT(ADDRESS(ROW()-1,_xlfn.SHEET()-3+18,4,1,"Entered Daily Stats")),"")</f>
        <v>0</v>
      </c>
      <c r="L42" s="12">
        <f t="shared" ca="1" si="7"/>
        <v>0</v>
      </c>
      <c r="M42" s="11"/>
      <c r="N42" s="110" cm="1">
        <f t="array" aca="1" ref="N42" ca="1">IFERROR(INDIRECT(ADDRESS(ROW()-1,_xlfn.SHEET()-3+25,4,1,"Entered Daily Stats")),"")</f>
        <v>0</v>
      </c>
      <c r="O42" s="13">
        <f t="shared" ca="1" si="5"/>
        <v>0</v>
      </c>
      <c r="P42" s="11"/>
      <c r="Q42" s="51" t="str">
        <f t="shared" ca="1" si="6"/>
        <v/>
      </c>
      <c r="R42" s="11"/>
      <c r="S42" s="39" cm="1">
        <f t="array" aca="1" ref="S42" ca="1">INDIRECT(ADDRESS(ROW()-1,_xlfn.SHEET()-3+39,4,1,"Entered Daily Stats"))</f>
        <v>0</v>
      </c>
      <c r="T42" s="11"/>
      <c r="U42" s="152">
        <f ca="1">IF(SUM(S34:S53)=0,"",SUM(S34:S53))</f>
        <v>7</v>
      </c>
      <c r="V42" s="153"/>
      <c r="W42" s="154"/>
      <c r="X42" s="70"/>
    </row>
    <row r="43" spans="1:24" ht="18" customHeight="1" x14ac:dyDescent="0.3">
      <c r="A43" s="65"/>
      <c r="B43" s="8"/>
      <c r="C43" s="14" cm="1">
        <f t="array" aca="1" ref="C43" ca="1">INDIRECT(ADDRESS(ROW()-1,_xlfn.SHEET()-3+32,4,1,"Entered Daily Stats"))</f>
        <v>1</v>
      </c>
      <c r="D43" s="11"/>
      <c r="E43" s="10" t="str">
        <f>'Entered Daily Stats'!A42</f>
        <v>Enrollment Counclor 10</v>
      </c>
      <c r="F43" s="11"/>
      <c r="G43" s="13" cm="1">
        <f t="array" aca="1" ref="G43" ca="1">IFERROR(INDIRECT(ADDRESS(ROW()-1,_xlfn.SHEET()-3+4,4,1,"Entered Daily Stats")),"")</f>
        <v>0.15</v>
      </c>
      <c r="H43" s="16"/>
      <c r="I43" s="12" cm="1">
        <f t="array" aca="1" ref="I43" ca="1">IFERROR(INDIRECT(ADDRESS(ROW()-1,_xlfn.SHEET()-3+11,4,1,"Entered Daily Stats")),"")</f>
        <v>4</v>
      </c>
      <c r="J43" s="11"/>
      <c r="K43" s="107" cm="1">
        <f t="array" aca="1" ref="K43" ca="1">IFERROR(INDIRECT(ADDRESS(ROW()-1,_xlfn.SHEET()-3+18,4,1,"Entered Daily Stats")),"")</f>
        <v>37</v>
      </c>
      <c r="L43" s="12">
        <f t="shared" ca="1" si="7"/>
        <v>55</v>
      </c>
      <c r="M43" s="11"/>
      <c r="N43" s="110" cm="1">
        <f t="array" aca="1" ref="N43" ca="1">IFERROR(INDIRECT(ADDRESS(ROW()-1,_xlfn.SHEET()-3+25,4,1,"Entered Daily Stats")),"")</f>
        <v>0.10416666666666667</v>
      </c>
      <c r="O43" s="13">
        <f t="shared" ca="1" si="5"/>
        <v>0.17916666666666667</v>
      </c>
      <c r="P43" s="11"/>
      <c r="Q43" s="51">
        <f t="shared" ca="1" si="6"/>
        <v>0.62706131078224103</v>
      </c>
      <c r="R43" s="11"/>
      <c r="S43" s="39" cm="1">
        <f t="array" aca="1" ref="S43" ca="1">INDIRECT(ADDRESS(ROW()-1,_xlfn.SHEET()-3+39,4,1,"Entered Daily Stats"))</f>
        <v>1</v>
      </c>
      <c r="T43" s="11"/>
      <c r="U43" s="155"/>
      <c r="V43" s="156"/>
      <c r="W43" s="157"/>
      <c r="X43" s="70"/>
    </row>
    <row r="44" spans="1:24" ht="18" x14ac:dyDescent="0.3">
      <c r="A44" s="65"/>
      <c r="B44" s="8"/>
      <c r="C44" s="14" cm="1">
        <f t="array" aca="1" ref="C44" ca="1">INDIRECT(ADDRESS(ROW()-1,_xlfn.SHEET()-3+32,4,1,"Entered Daily Stats"))</f>
        <v>0</v>
      </c>
      <c r="D44" s="11"/>
      <c r="E44" s="10" t="str">
        <f>'Entered Daily Stats'!A43</f>
        <v>Enrollment Counclor 11</v>
      </c>
      <c r="F44" s="11"/>
      <c r="G44" s="13" cm="1">
        <f t="array" aca="1" ref="G44" ca="1">IFERROR(INDIRECT(ADDRESS(ROW()-1,_xlfn.SHEET()-3+4,4,1,"Entered Daily Stats")),"")</f>
        <v>0</v>
      </c>
      <c r="H44" s="16"/>
      <c r="I44" s="12" cm="1">
        <f t="array" aca="1" ref="I44" ca="1">IFERROR(INDIRECT(ADDRESS(ROW()-1,_xlfn.SHEET()-3+11,4,1,"Entered Daily Stats")),"")</f>
        <v>0</v>
      </c>
      <c r="J44" s="11"/>
      <c r="K44" s="107" cm="1">
        <f t="array" aca="1" ref="K44" ca="1">IFERROR(INDIRECT(ADDRESS(ROW()-1,_xlfn.SHEET()-3+18,4,1,"Entered Daily Stats")),"")</f>
        <v>0</v>
      </c>
      <c r="L44" s="12">
        <f t="shared" ca="1" si="7"/>
        <v>0</v>
      </c>
      <c r="M44" s="11"/>
      <c r="N44" s="110" cm="1">
        <f t="array" aca="1" ref="N44" ca="1">IFERROR(INDIRECT(ADDRESS(ROW()-1,_xlfn.SHEET()-3+25,4,1,"Entered Daily Stats")),"")</f>
        <v>0</v>
      </c>
      <c r="O44" s="13">
        <f t="shared" ca="1" si="5"/>
        <v>0</v>
      </c>
      <c r="P44" s="11"/>
      <c r="Q44" s="51" t="str">
        <f t="shared" ca="1" si="6"/>
        <v/>
      </c>
      <c r="R44" s="11"/>
      <c r="S44" s="39" cm="1">
        <f t="array" aca="1" ref="S44" ca="1">INDIRECT(ADDRESS(ROW()-1,_xlfn.SHEET()-3+39,4,1,"Entered Daily Stats"))</f>
        <v>0</v>
      </c>
      <c r="T44" s="11"/>
      <c r="U44" s="71"/>
      <c r="V44" s="71"/>
      <c r="W44" s="71"/>
      <c r="X44" s="70"/>
    </row>
    <row r="45" spans="1:24" ht="21" x14ac:dyDescent="0.3">
      <c r="A45" s="65"/>
      <c r="B45" s="8"/>
      <c r="C45" s="14" cm="1">
        <f t="array" aca="1" ref="C45" ca="1">INDIRECT(ADDRESS(ROW()-1,_xlfn.SHEET()-3+32,4,1,"Entered Daily Stats"))</f>
        <v>1</v>
      </c>
      <c r="D45" s="11"/>
      <c r="E45" s="10" t="str">
        <f>'Entered Daily Stats'!A44</f>
        <v>Enrollment Counclor 12</v>
      </c>
      <c r="F45" s="11"/>
      <c r="G45" s="13" cm="1">
        <f t="array" aca="1" ref="G45" ca="1">IFERROR(INDIRECT(ADDRESS(ROW()-1,_xlfn.SHEET()-3+4,4,1,"Entered Daily Stats")),"")</f>
        <v>0.27708333333333335</v>
      </c>
      <c r="H45" s="16"/>
      <c r="I45" s="12" cm="1">
        <f t="array" aca="1" ref="I45" ca="1">IFERROR(INDIRECT(ADDRESS(ROW()-1,_xlfn.SHEET()-3+11,4,1,"Entered Daily Stats")),"")</f>
        <v>4</v>
      </c>
      <c r="J45" s="11"/>
      <c r="K45" s="107" cm="1">
        <f t="array" aca="1" ref="K45" ca="1">IFERROR(INDIRECT(ADDRESS(ROW()-1,_xlfn.SHEET()-3+18,4,1,"Entered Daily Stats")),"")</f>
        <v>40</v>
      </c>
      <c r="L45" s="12">
        <f t="shared" ca="1" si="7"/>
        <v>48.5</v>
      </c>
      <c r="M45" s="11"/>
      <c r="N45" s="110" cm="1">
        <f t="array" aca="1" ref="N45" ca="1">IFERROR(INDIRECT(ADDRESS(ROW()-1,_xlfn.SHEET()-3+25,4,1,"Entered Daily Stats")),"")</f>
        <v>0.13125000000000001</v>
      </c>
      <c r="O45" s="13">
        <f t="shared" ca="1" si="5"/>
        <v>0.16666666666666666</v>
      </c>
      <c r="P45" s="11"/>
      <c r="Q45" s="51">
        <f t="shared" ca="1" si="6"/>
        <v>0.80612113402061858</v>
      </c>
      <c r="R45" s="11"/>
      <c r="S45" s="39" cm="1">
        <f t="array" aca="1" ref="S45" ca="1">INDIRECT(ADDRESS(ROW()-1,_xlfn.SHEET()-3+39,4,1,"Entered Daily Stats"))</f>
        <v>0</v>
      </c>
      <c r="T45" s="11"/>
      <c r="U45" s="8"/>
      <c r="V45" s="8"/>
      <c r="W45" s="22"/>
      <c r="X45" s="79"/>
    </row>
    <row r="46" spans="1:24" ht="18" x14ac:dyDescent="0.3">
      <c r="A46" s="65"/>
      <c r="B46" s="8"/>
      <c r="C46" s="14" cm="1">
        <f t="array" aca="1" ref="C46" ca="1">INDIRECT(ADDRESS(ROW()-1,_xlfn.SHEET()-3+32,4,1,"Entered Daily Stats"))</f>
        <v>0</v>
      </c>
      <c r="D46" s="11"/>
      <c r="E46" s="10">
        <f>'Entered Daily Stats'!A45</f>
        <v>0</v>
      </c>
      <c r="F46" s="11"/>
      <c r="G46" s="13" cm="1">
        <f t="array" aca="1" ref="G46" ca="1">IFERROR(INDIRECT(ADDRESS(ROW()-1,_xlfn.SHEET()-3+4,4,1,"Entered Daily Stats")),"")</f>
        <v>0</v>
      </c>
      <c r="H46" s="16"/>
      <c r="I46" s="12" cm="1">
        <f t="array" aca="1" ref="I46" ca="1">IFERROR(INDIRECT(ADDRESS(ROW()-1,_xlfn.SHEET()-3+11,4,1,"Entered Daily Stats")),"")</f>
        <v>0</v>
      </c>
      <c r="J46" s="11"/>
      <c r="K46" s="107" cm="1">
        <f t="array" aca="1" ref="K46" ca="1">IFERROR(INDIRECT(ADDRESS(ROW()-1,_xlfn.SHEET()-3+18,4,1,"Entered Daily Stats")),"")</f>
        <v>0</v>
      </c>
      <c r="L46" s="12">
        <f t="shared" ca="1" si="7"/>
        <v>0</v>
      </c>
      <c r="M46" s="11"/>
      <c r="N46" s="110" cm="1">
        <f t="array" aca="1" ref="N46" ca="1">IFERROR(INDIRECT(ADDRESS(ROW()-1,_xlfn.SHEET()-3+25,4,1,"Entered Daily Stats")),"")</f>
        <v>0</v>
      </c>
      <c r="O46" s="13">
        <f t="shared" ca="1" si="5"/>
        <v>0</v>
      </c>
      <c r="P46" s="11"/>
      <c r="Q46" s="51" t="str">
        <f t="shared" ca="1" si="6"/>
        <v/>
      </c>
      <c r="R46" s="47"/>
      <c r="S46" s="39" cm="1">
        <f t="array" aca="1" ref="S46" ca="1">INDIRECT(ADDRESS(ROW()-1,_xlfn.SHEET()-3+39,4,1,"Entered Daily Stats"))</f>
        <v>0</v>
      </c>
      <c r="T46" s="47"/>
      <c r="U46" s="69"/>
      <c r="V46" s="8"/>
      <c r="W46" s="56"/>
      <c r="X46" s="80"/>
    </row>
    <row r="47" spans="1:24" ht="18" x14ac:dyDescent="0.3">
      <c r="A47" s="65"/>
      <c r="B47" s="8"/>
      <c r="C47" s="14" cm="1">
        <f t="array" aca="1" ref="C47" ca="1">INDIRECT(ADDRESS(ROW()-1,_xlfn.SHEET()-3+32,4,1,"Entered Daily Stats"))</f>
        <v>0</v>
      </c>
      <c r="D47" s="11"/>
      <c r="E47" s="10">
        <f>'Entered Daily Stats'!A46</f>
        <v>0</v>
      </c>
      <c r="F47" s="23"/>
      <c r="G47" s="13" cm="1">
        <f t="array" aca="1" ref="G47" ca="1">IFERROR(INDIRECT(ADDRESS(ROW()-1,_xlfn.SHEET()-3+4,4,1,"Entered Daily Stats")),"")</f>
        <v>0</v>
      </c>
      <c r="H47" s="11"/>
      <c r="I47" s="12" cm="1">
        <f t="array" aca="1" ref="I47" ca="1">IFERROR(INDIRECT(ADDRESS(ROW()-1,_xlfn.SHEET()-3+11,4,1,"Entered Daily Stats")),"")</f>
        <v>0</v>
      </c>
      <c r="J47" s="11"/>
      <c r="K47" s="107" cm="1">
        <f t="array" aca="1" ref="K47" ca="1">IFERROR(INDIRECT(ADDRESS(ROW()-1,_xlfn.SHEET()-3+18,4,1,"Entered Daily Stats")),"")</f>
        <v>0</v>
      </c>
      <c r="L47" s="12">
        <f t="shared" ca="1" si="7"/>
        <v>0</v>
      </c>
      <c r="M47" s="11"/>
      <c r="N47" s="110" cm="1">
        <f t="array" aca="1" ref="N47" ca="1">IFERROR(INDIRECT(ADDRESS(ROW()-1,_xlfn.SHEET()-3+25,4,1,"Entered Daily Stats")),"")</f>
        <v>0</v>
      </c>
      <c r="O47" s="13">
        <f t="shared" ca="1" si="5"/>
        <v>0</v>
      </c>
      <c r="P47" s="11"/>
      <c r="Q47" s="51" t="str">
        <f t="shared" ca="1" si="6"/>
        <v/>
      </c>
      <c r="R47" s="11"/>
      <c r="S47" s="39" cm="1">
        <f t="array" aca="1" ref="S47" ca="1">INDIRECT(ADDRESS(ROW()-1,_xlfn.SHEET()-3+39,4,1,"Entered Daily Stats"))</f>
        <v>0</v>
      </c>
      <c r="T47" s="11"/>
      <c r="U47" s="11"/>
      <c r="V47" s="47"/>
      <c r="W47" s="56"/>
      <c r="X47" s="81"/>
    </row>
    <row r="48" spans="1:24" ht="18" x14ac:dyDescent="0.3">
      <c r="A48" s="65"/>
      <c r="B48" s="8"/>
      <c r="C48" s="14" cm="1">
        <f t="array" aca="1" ref="C48" ca="1">INDIRECT(ADDRESS(ROW()-1,_xlfn.SHEET()-3+32,4,1,"Entered Daily Stats"))</f>
        <v>0</v>
      </c>
      <c r="D48" s="11"/>
      <c r="E48" s="10">
        <f>'Entered Daily Stats'!A47</f>
        <v>0</v>
      </c>
      <c r="F48" s="11"/>
      <c r="G48" s="13" cm="1">
        <f t="array" aca="1" ref="G48" ca="1">IFERROR(INDIRECT(ADDRESS(ROW()-1,_xlfn.SHEET()-3+4,4,1,"Entered Daily Stats")),"")</f>
        <v>0</v>
      </c>
      <c r="H48" s="16"/>
      <c r="I48" s="12" cm="1">
        <f t="array" aca="1" ref="I48" ca="1">IFERROR(INDIRECT(ADDRESS(ROW()-1,_xlfn.SHEET()-3+11,4,1,"Entered Daily Stats")),"")</f>
        <v>0</v>
      </c>
      <c r="J48" s="11"/>
      <c r="K48" s="107" cm="1">
        <f t="array" aca="1" ref="K48" ca="1">IFERROR(INDIRECT(ADDRESS(ROW()-1,_xlfn.SHEET()-3+18,4,1,"Entered Daily Stats")),"")</f>
        <v>0</v>
      </c>
      <c r="L48" s="12">
        <f t="shared" ca="1" si="7"/>
        <v>0</v>
      </c>
      <c r="M48" s="11"/>
      <c r="N48" s="110" cm="1">
        <f t="array" aca="1" ref="N48" ca="1">IFERROR(INDIRECT(ADDRESS(ROW()-1,_xlfn.SHEET()-3+25,4,1,"Entered Daily Stats")),"")</f>
        <v>0</v>
      </c>
      <c r="O48" s="13">
        <f t="shared" ca="1" si="5"/>
        <v>0</v>
      </c>
      <c r="P48" s="11"/>
      <c r="Q48" s="51" t="str">
        <f t="shared" ca="1" si="6"/>
        <v/>
      </c>
      <c r="R48" s="11"/>
      <c r="S48" s="39" cm="1">
        <f t="array" aca="1" ref="S48" ca="1">INDIRECT(ADDRESS(ROW()-1,_xlfn.SHEET()-3+39,4,1,"Entered Daily Stats"))</f>
        <v>0</v>
      </c>
      <c r="T48" s="11"/>
      <c r="U48" s="8"/>
      <c r="V48" s="8"/>
      <c r="W48" s="8"/>
      <c r="X48" s="64"/>
    </row>
    <row r="49" spans="1:24" ht="18" x14ac:dyDescent="0.3">
      <c r="A49" s="65"/>
      <c r="B49" s="8"/>
      <c r="C49" s="14" cm="1">
        <f t="array" aca="1" ref="C49" ca="1">INDIRECT(ADDRESS(ROW()-1,_xlfn.SHEET()-3+32,4,1,"Entered Daily Stats"))</f>
        <v>0</v>
      </c>
      <c r="D49" s="11"/>
      <c r="E49" s="10">
        <f>'Entered Daily Stats'!A48</f>
        <v>0</v>
      </c>
      <c r="F49" s="11"/>
      <c r="G49" s="13" cm="1">
        <f t="array" aca="1" ref="G49" ca="1">IFERROR(INDIRECT(ADDRESS(ROW()-1,_xlfn.SHEET()-3+4,4,1,"Entered Daily Stats")),"")</f>
        <v>0</v>
      </c>
      <c r="H49" s="16"/>
      <c r="I49" s="12" cm="1">
        <f t="array" aca="1" ref="I49" ca="1">IFERROR(INDIRECT(ADDRESS(ROW()-1,_xlfn.SHEET()-3+11,4,1,"Entered Daily Stats")),"")</f>
        <v>0</v>
      </c>
      <c r="J49" s="11"/>
      <c r="K49" s="107" cm="1">
        <f t="array" aca="1" ref="K49" ca="1">IFERROR(INDIRECT(ADDRESS(ROW()-1,_xlfn.SHEET()-3+18,4,1,"Entered Daily Stats")),"")</f>
        <v>0</v>
      </c>
      <c r="L49" s="12">
        <f t="shared" ca="1" si="7"/>
        <v>0</v>
      </c>
      <c r="M49" s="11"/>
      <c r="N49" s="110" cm="1">
        <f t="array" aca="1" ref="N49" ca="1">IFERROR(INDIRECT(ADDRESS(ROW()-1,_xlfn.SHEET()-3+25,4,1,"Entered Daily Stats")),"")</f>
        <v>0</v>
      </c>
      <c r="O49" s="13">
        <f t="shared" ca="1" si="5"/>
        <v>0</v>
      </c>
      <c r="P49" s="11"/>
      <c r="Q49" s="51" t="str">
        <f t="shared" ca="1" si="6"/>
        <v/>
      </c>
      <c r="R49" s="11"/>
      <c r="S49" s="39" cm="1">
        <f t="array" aca="1" ref="S49" ca="1">INDIRECT(ADDRESS(ROW()-1,_xlfn.SHEET()-3+39,4,1,"Entered Daily Stats"))</f>
        <v>0</v>
      </c>
      <c r="T49" s="11"/>
      <c r="U49" s="71"/>
      <c r="V49" s="71"/>
      <c r="W49" s="71"/>
      <c r="X49" s="70"/>
    </row>
    <row r="50" spans="1:24" ht="21" x14ac:dyDescent="0.3">
      <c r="A50" s="65"/>
      <c r="B50" s="8"/>
      <c r="C50" s="14" cm="1">
        <f t="array" aca="1" ref="C50" ca="1">INDIRECT(ADDRESS(ROW()-1,_xlfn.SHEET()-3+32,4,1,"Entered Daily Stats"))</f>
        <v>0</v>
      </c>
      <c r="D50" s="11"/>
      <c r="E50" s="10">
        <f>'Entered Daily Stats'!A49</f>
        <v>0</v>
      </c>
      <c r="F50" s="11"/>
      <c r="G50" s="13" cm="1">
        <f t="array" aca="1" ref="G50" ca="1">IFERROR(INDIRECT(ADDRESS(ROW()-1,_xlfn.SHEET()-3+4,4,1,"Entered Daily Stats")),"")</f>
        <v>0</v>
      </c>
      <c r="H50" s="16"/>
      <c r="I50" s="12" cm="1">
        <f t="array" aca="1" ref="I50" ca="1">IFERROR(INDIRECT(ADDRESS(ROW()-1,_xlfn.SHEET()-3+11,4,1,"Entered Daily Stats")),"")</f>
        <v>0</v>
      </c>
      <c r="J50" s="11"/>
      <c r="K50" s="107" cm="1">
        <f t="array" aca="1" ref="K50" ca="1">IFERROR(INDIRECT(ADDRESS(ROW()-1,_xlfn.SHEET()-3+18,4,1,"Entered Daily Stats")),"")</f>
        <v>0</v>
      </c>
      <c r="L50" s="12">
        <f t="shared" ca="1" si="7"/>
        <v>0</v>
      </c>
      <c r="M50" s="11"/>
      <c r="N50" s="110" cm="1">
        <f t="array" aca="1" ref="N50" ca="1">IFERROR(INDIRECT(ADDRESS(ROW()-1,_xlfn.SHEET()-3+25,4,1,"Entered Daily Stats")),"")</f>
        <v>0</v>
      </c>
      <c r="O50" s="13">
        <f t="shared" ca="1" si="5"/>
        <v>0</v>
      </c>
      <c r="P50" s="11"/>
      <c r="Q50" s="51" t="str">
        <f t="shared" ca="1" si="6"/>
        <v/>
      </c>
      <c r="R50" s="11"/>
      <c r="S50" s="39" cm="1">
        <f t="array" aca="1" ref="S50" ca="1">INDIRECT(ADDRESS(ROW()-1,_xlfn.SHEET()-3+39,4,1,"Entered Daily Stats"))</f>
        <v>0</v>
      </c>
      <c r="T50" s="11"/>
      <c r="U50" s="8"/>
      <c r="V50" s="8"/>
      <c r="W50" s="22"/>
      <c r="X50" s="79"/>
    </row>
    <row r="51" spans="1:24" ht="18" x14ac:dyDescent="0.3">
      <c r="A51" s="65"/>
      <c r="B51" s="8"/>
      <c r="C51" s="14" cm="1">
        <f t="array" aca="1" ref="C51" ca="1">INDIRECT(ADDRESS(ROW()-1,_xlfn.SHEET()-3+32,4,1,"Entered Daily Stats"))</f>
        <v>0</v>
      </c>
      <c r="D51" s="11"/>
      <c r="E51" s="10">
        <f>'Entered Daily Stats'!A50</f>
        <v>0</v>
      </c>
      <c r="F51" s="11"/>
      <c r="G51" s="13" cm="1">
        <f t="array" aca="1" ref="G51" ca="1">IFERROR(INDIRECT(ADDRESS(ROW()-1,_xlfn.SHEET()-3+4,4,1,"Entered Daily Stats")),"")</f>
        <v>0</v>
      </c>
      <c r="H51" s="16"/>
      <c r="I51" s="12" cm="1">
        <f t="array" aca="1" ref="I51" ca="1">IFERROR(INDIRECT(ADDRESS(ROW()-1,_xlfn.SHEET()-3+11,4,1,"Entered Daily Stats")),"")</f>
        <v>0</v>
      </c>
      <c r="J51" s="11"/>
      <c r="K51" s="107" cm="1">
        <f t="array" aca="1" ref="K51" ca="1">IFERROR(INDIRECT(ADDRESS(ROW()-1,_xlfn.SHEET()-3+18,4,1,"Entered Daily Stats")),"")</f>
        <v>0</v>
      </c>
      <c r="L51" s="12">
        <f t="shared" ca="1" si="7"/>
        <v>0</v>
      </c>
      <c r="M51" s="11"/>
      <c r="N51" s="110" cm="1">
        <f t="array" aca="1" ref="N51" ca="1">IFERROR(INDIRECT(ADDRESS(ROW()-1,_xlfn.SHEET()-3+25,4,1,"Entered Daily Stats")),"")</f>
        <v>0</v>
      </c>
      <c r="O51" s="13">
        <f t="shared" ca="1" si="5"/>
        <v>0</v>
      </c>
      <c r="P51" s="11"/>
      <c r="Q51" s="51" t="str">
        <f t="shared" ca="1" si="6"/>
        <v/>
      </c>
      <c r="R51" s="47"/>
      <c r="S51" s="39" cm="1">
        <f t="array" aca="1" ref="S51" ca="1">INDIRECT(ADDRESS(ROW()-1,_xlfn.SHEET()-3+39,4,1,"Entered Daily Stats"))</f>
        <v>0</v>
      </c>
      <c r="T51" s="47"/>
      <c r="U51" s="69"/>
      <c r="V51" s="8"/>
      <c r="W51" s="56"/>
      <c r="X51" s="80"/>
    </row>
    <row r="52" spans="1:24" ht="18" x14ac:dyDescent="0.3">
      <c r="A52" s="65"/>
      <c r="B52" s="8"/>
      <c r="C52" s="14" cm="1">
        <f t="array" aca="1" ref="C52" ca="1">INDIRECT(ADDRESS(ROW()-1,_xlfn.SHEET()-3+32,4,1,"Entered Daily Stats"))</f>
        <v>0</v>
      </c>
      <c r="D52" s="11"/>
      <c r="E52" s="10">
        <f>'Entered Daily Stats'!A51</f>
        <v>0</v>
      </c>
      <c r="F52" s="23"/>
      <c r="G52" s="13" cm="1">
        <f t="array" aca="1" ref="G52" ca="1">IFERROR(INDIRECT(ADDRESS(ROW()-1,_xlfn.SHEET()-3+4,4,1,"Entered Daily Stats")),"")</f>
        <v>0</v>
      </c>
      <c r="H52" s="11"/>
      <c r="I52" s="12" cm="1">
        <f t="array" aca="1" ref="I52" ca="1">IFERROR(INDIRECT(ADDRESS(ROW()-1,_xlfn.SHEET()-3+11,4,1,"Entered Daily Stats")),"")</f>
        <v>0</v>
      </c>
      <c r="J52" s="11"/>
      <c r="K52" s="107" cm="1">
        <f t="array" aca="1" ref="K52" ca="1">IFERROR(INDIRECT(ADDRESS(ROW()-1,_xlfn.SHEET()-3+18,4,1,"Entered Daily Stats")),"")</f>
        <v>0</v>
      </c>
      <c r="L52" s="12">
        <f t="shared" ca="1" si="7"/>
        <v>0</v>
      </c>
      <c r="M52" s="11"/>
      <c r="N52" s="110" cm="1">
        <f t="array" aca="1" ref="N52" ca="1">IFERROR(INDIRECT(ADDRESS(ROW()-1,_xlfn.SHEET()-3+25,4,1,"Entered Daily Stats")),"")</f>
        <v>0</v>
      </c>
      <c r="O52" s="13">
        <f t="shared" ca="1" si="5"/>
        <v>0</v>
      </c>
      <c r="P52" s="11"/>
      <c r="Q52" s="51" t="str">
        <f t="shared" ca="1" si="6"/>
        <v/>
      </c>
      <c r="R52" s="11"/>
      <c r="S52" s="39" cm="1">
        <f t="array" aca="1" ref="S52" ca="1">INDIRECT(ADDRESS(ROW()-1,_xlfn.SHEET()-3+39,4,1,"Entered Daily Stats"))</f>
        <v>0</v>
      </c>
      <c r="T52" s="11"/>
      <c r="U52" s="11"/>
      <c r="V52" s="47"/>
      <c r="W52" s="56"/>
      <c r="X52" s="81"/>
    </row>
    <row r="53" spans="1:24" ht="18" x14ac:dyDescent="0.3">
      <c r="A53" s="65"/>
      <c r="B53" s="8"/>
      <c r="C53" s="14" cm="1">
        <f t="array" aca="1" ref="C53" ca="1">INDIRECT(ADDRESS(ROW()-1,_xlfn.SHEET()-3+32,4,1,"Entered Daily Stats"))</f>
        <v>0</v>
      </c>
      <c r="D53" s="11"/>
      <c r="E53" s="10">
        <f>'Entered Daily Stats'!A52</f>
        <v>0</v>
      </c>
      <c r="F53" s="11"/>
      <c r="G53" s="13" cm="1">
        <f t="array" aca="1" ref="G53" ca="1">IFERROR(INDIRECT(ADDRESS(ROW()-1,_xlfn.SHEET()-3+4,4,1,"Entered Daily Stats")),"")</f>
        <v>0</v>
      </c>
      <c r="H53" s="16"/>
      <c r="I53" s="12" cm="1">
        <f t="array" aca="1" ref="I53" ca="1">IFERROR(INDIRECT(ADDRESS(ROW()-1,_xlfn.SHEET()-3+11,4,1,"Entered Daily Stats")),"")</f>
        <v>0</v>
      </c>
      <c r="J53" s="11"/>
      <c r="K53" s="107" cm="1">
        <f t="array" aca="1" ref="K53" ca="1">IFERROR(INDIRECT(ADDRESS(ROW()-1,_xlfn.SHEET()-3+18,4,1,"Entered Daily Stats")),"")</f>
        <v>0</v>
      </c>
      <c r="L53" s="12">
        <f t="shared" ca="1" si="7"/>
        <v>0</v>
      </c>
      <c r="M53" s="11"/>
      <c r="N53" s="110" cm="1">
        <f t="array" aca="1" ref="N53" ca="1">IFERROR(INDIRECT(ADDRESS(ROW()-1,_xlfn.SHEET()-3+25,4,1,"Entered Daily Stats")),"")</f>
        <v>0</v>
      </c>
      <c r="O53" s="13">
        <f t="shared" ca="1" si="5"/>
        <v>0</v>
      </c>
      <c r="P53" s="11"/>
      <c r="Q53" s="51" t="str">
        <f t="shared" ca="1" si="6"/>
        <v/>
      </c>
      <c r="R53" s="11"/>
      <c r="S53" s="39" cm="1">
        <f t="array" aca="1" ref="S53" ca="1">INDIRECT(ADDRESS(ROW()-1,_xlfn.SHEET()-3+39,4,1,"Entered Daily Stats"))</f>
        <v>0</v>
      </c>
      <c r="T53" s="11"/>
      <c r="U53" s="8"/>
      <c r="V53" s="8"/>
      <c r="W53" s="8"/>
      <c r="X53" s="64"/>
    </row>
    <row r="54" spans="1:24" ht="18" x14ac:dyDescent="0.3">
      <c r="A54" s="65"/>
      <c r="B54" s="8"/>
      <c r="C54" s="11"/>
      <c r="D54" s="11"/>
      <c r="E54" s="11"/>
      <c r="F54" s="11"/>
      <c r="G54" s="11"/>
      <c r="H54" s="11"/>
      <c r="I54" s="11"/>
      <c r="J54" s="11"/>
      <c r="K54" s="108"/>
      <c r="L54" s="11"/>
      <c r="M54" s="11"/>
      <c r="N54" s="108"/>
      <c r="O54" s="11"/>
      <c r="P54" s="11"/>
      <c r="Q54" s="11"/>
      <c r="R54" s="11"/>
      <c r="S54" s="11"/>
      <c r="T54" s="8"/>
      <c r="U54" s="8"/>
      <c r="V54" s="8"/>
      <c r="W54" s="8"/>
      <c r="X54" s="64"/>
    </row>
    <row r="55" spans="1:24" ht="21" x14ac:dyDescent="0.3">
      <c r="A55" s="65"/>
      <c r="B55" s="8"/>
      <c r="C55" s="106">
        <f ca="1">IFERROR(AVERAGEIF(C34:C53,"&gt;0"),0)</f>
        <v>1</v>
      </c>
      <c r="D55" s="11"/>
      <c r="E55" s="123" t="s">
        <v>34</v>
      </c>
      <c r="F55" s="44"/>
      <c r="G55" s="13">
        <f ca="1">IFERROR(AVERAGEIF(G34:G53,"&gt;0"),"")</f>
        <v>0.21172839506172839</v>
      </c>
      <c r="H55" s="82"/>
      <c r="I55" s="30">
        <f ca="1">IFERROR(AVERAGEIF(I34:I53,"&gt;0"),"")</f>
        <v>6.4444444444444446</v>
      </c>
      <c r="J55" s="11"/>
      <c r="K55" s="109">
        <f ca="1">IFERROR(AVERAGEIF(K34:K53,"&gt;0"),0)</f>
        <v>42.666666666666664</v>
      </c>
      <c r="L55" s="12">
        <f ca="1">IFERROR(AVERAGEIF(L34:L53,"&gt;0"),"")</f>
        <v>55.777777777777779</v>
      </c>
      <c r="M55" s="11"/>
      <c r="N55" s="111">
        <f ca="1">IFERROR(AVERAGEIF(N34:N53,"&gt;0"),0)</f>
        <v>0.10046296296296295</v>
      </c>
      <c r="O55" s="13">
        <f ca="1">IFERROR(AVERAGEIF(O34:O53,"&gt;0"),"")</f>
        <v>0.15277777777777779</v>
      </c>
      <c r="P55" s="11"/>
      <c r="Q55" s="45">
        <f ca="1">IFERROR(AVERAGEIF(Q34:Q53,"&gt;0"),"")</f>
        <v>0.74264412522284695</v>
      </c>
      <c r="R55" s="17"/>
      <c r="S55" s="46">
        <f ca="1">IFERROR(AVERAGEIF(S34:S53,"&gt;0"),0)</f>
        <v>1.1666666666666667</v>
      </c>
      <c r="T55" s="83"/>
      <c r="U55" s="8"/>
      <c r="V55" s="8"/>
      <c r="W55" s="8"/>
      <c r="X55" s="64"/>
    </row>
    <row r="56" spans="1:24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8"/>
    </row>
    <row r="59" spans="1:24" ht="14.4" customHeight="1" x14ac:dyDescent="0.3">
      <c r="A59" s="160" t="str">
        <f>'Entered Daily Stats'!A59</f>
        <v>Team Lead 3</v>
      </c>
      <c r="B59" s="161"/>
      <c r="C59" s="161"/>
      <c r="D59" s="161"/>
      <c r="E59" s="161"/>
      <c r="F59" s="53"/>
      <c r="G59" s="158">
        <v>44131</v>
      </c>
      <c r="H59" s="158"/>
      <c r="I59" s="158"/>
      <c r="J59" s="158"/>
      <c r="K59" s="158"/>
      <c r="L59" s="158"/>
      <c r="M59" s="158"/>
      <c r="N59" s="158"/>
      <c r="O59" s="158"/>
      <c r="P59" s="53"/>
      <c r="Q59" s="53"/>
      <c r="R59" s="53"/>
      <c r="S59" s="53"/>
      <c r="T59" s="53"/>
      <c r="U59" s="53"/>
      <c r="V59" s="53"/>
      <c r="W59" s="53"/>
      <c r="X59" s="63"/>
    </row>
    <row r="60" spans="1:24" ht="14.4" customHeight="1" x14ac:dyDescent="0.3">
      <c r="A60" s="162"/>
      <c r="B60" s="163"/>
      <c r="C60" s="163"/>
      <c r="D60" s="163"/>
      <c r="E60" s="163"/>
      <c r="F60" s="8"/>
      <c r="G60" s="159"/>
      <c r="H60" s="159"/>
      <c r="I60" s="159"/>
      <c r="J60" s="159"/>
      <c r="K60" s="159"/>
      <c r="L60" s="159"/>
      <c r="M60" s="159"/>
      <c r="N60" s="159"/>
      <c r="O60" s="159"/>
      <c r="P60" s="8"/>
      <c r="Q60" s="8"/>
      <c r="R60" s="8"/>
      <c r="S60" s="8"/>
      <c r="T60" s="8"/>
      <c r="U60" s="8"/>
      <c r="V60" s="8"/>
      <c r="W60" s="8"/>
      <c r="X60" s="64"/>
    </row>
    <row r="61" spans="1:24" ht="21" customHeight="1" x14ac:dyDescent="0.3">
      <c r="A61" s="164"/>
      <c r="B61" s="165"/>
      <c r="C61" s="165"/>
      <c r="D61" s="165"/>
      <c r="E61" s="165"/>
      <c r="F61" s="8"/>
      <c r="G61" s="124" t="s">
        <v>18</v>
      </c>
      <c r="H61" s="123"/>
      <c r="I61" s="124" t="s">
        <v>19</v>
      </c>
      <c r="J61" s="8"/>
      <c r="K61" s="140" t="s">
        <v>20</v>
      </c>
      <c r="L61" s="140"/>
      <c r="M61" s="8"/>
      <c r="N61" s="126" t="s">
        <v>21</v>
      </c>
      <c r="O61" s="126"/>
      <c r="P61" s="8"/>
      <c r="Q61" s="8"/>
      <c r="R61" s="8"/>
      <c r="S61" s="8"/>
      <c r="T61" s="8"/>
      <c r="U61" s="8"/>
      <c r="V61" s="8"/>
      <c r="W61" s="8"/>
      <c r="X61" s="64"/>
    </row>
    <row r="62" spans="1:24" ht="45.6" x14ac:dyDescent="0.3">
      <c r="A62" s="65"/>
      <c r="B62" s="8"/>
      <c r="C62" s="67" t="s">
        <v>37</v>
      </c>
      <c r="D62" s="8"/>
      <c r="E62" s="67" t="s">
        <v>24</v>
      </c>
      <c r="F62" s="68"/>
      <c r="G62" s="56"/>
      <c r="H62" s="56"/>
      <c r="I62" s="56"/>
      <c r="J62" s="8"/>
      <c r="K62" s="56"/>
      <c r="L62" s="69" t="s">
        <v>38</v>
      </c>
      <c r="M62" s="69"/>
      <c r="N62" s="56"/>
      <c r="O62" s="69" t="s">
        <v>39</v>
      </c>
      <c r="P62" s="8"/>
      <c r="Q62" s="9" t="s">
        <v>40</v>
      </c>
      <c r="R62" s="8"/>
      <c r="S62" s="66" t="s">
        <v>41</v>
      </c>
      <c r="T62" s="8"/>
      <c r="U62" s="138" t="s">
        <v>30</v>
      </c>
      <c r="V62" s="138"/>
      <c r="W62" s="138"/>
      <c r="X62" s="70"/>
    </row>
    <row r="63" spans="1:24" ht="18" x14ac:dyDescent="0.3">
      <c r="A63" s="65"/>
      <c r="B63" s="8"/>
      <c r="C63" s="14" cm="1">
        <f t="array" aca="1" ref="C63" ca="1">INDIRECT(ADDRESS(ROW()-1,_xlfn.SHEET()-3+32,4,1,"Entered Daily Stats"))</f>
        <v>1</v>
      </c>
      <c r="D63" s="11"/>
      <c r="E63" s="10" t="str">
        <f>'Entered Daily Stats'!A62</f>
        <v>Enrollment Counclor 1</v>
      </c>
      <c r="F63" s="11"/>
      <c r="G63" s="13" cm="1">
        <f t="array" aca="1" ref="G63" ca="1">IFERROR(INDIRECT(ADDRESS(ROW()-1,_xlfn.SHEET()-3+4,4,1,"Entered Daily Stats")),"")</f>
        <v>0.28194444444444444</v>
      </c>
      <c r="H63" s="11"/>
      <c r="I63" s="12" cm="1">
        <f t="array" aca="1" ref="I63" ca="1">IFERROR(INDIRECT(ADDRESS(ROW()-1,_xlfn.SHEET()-3+11,4,1,"Entered Daily Stats")),"")</f>
        <v>2</v>
      </c>
      <c r="J63" s="11"/>
      <c r="K63" s="107" cm="1">
        <f t="array" aca="1" ref="K63" ca="1">IFERROR(INDIRECT(ADDRESS(ROW()-1,_xlfn.SHEET()-3+18,4,1,"Entered Daily Stats")),"")</f>
        <v>61</v>
      </c>
      <c r="L63" s="12">
        <f ca="1">IFERROR(IF(K63=N63,0,MIN(MAX((-10*N63*24)+80,30),65))*C63,0)</f>
        <v>48.166666666666671</v>
      </c>
      <c r="M63" s="11"/>
      <c r="N63" s="110" cm="1">
        <f t="array" aca="1" ref="N63" ca="1">IFERROR(INDIRECT(ADDRESS(ROW()-1,_xlfn.SHEET()-3+25,4,1,"Entered Daily Stats")),"")</f>
        <v>0.13263888888888889</v>
      </c>
      <c r="O63" s="13">
        <f ca="1">IFERROR(IF(N63=K63,0,MIN(MAX(8-(K63/10),1.5),5)/24)*C63,0)</f>
        <v>7.9166666666666677E-2</v>
      </c>
      <c r="P63" s="11"/>
      <c r="Q63" s="51">
        <f ca="1">IF(OR(L63=O63,K63=N63),"",((N63/O63)+(K63/L63))/2)</f>
        <v>1.4709372913251988</v>
      </c>
      <c r="R63" s="11"/>
      <c r="S63" s="39" cm="1">
        <f t="array" aca="1" ref="S63" ca="1">INDIRECT(ADDRESS(ROW()-1,_xlfn.SHEET()-3+39,4,1,"Entered Daily Stats"))</f>
        <v>0</v>
      </c>
      <c r="T63" s="11"/>
      <c r="U63" s="15"/>
      <c r="V63" s="11" t="s">
        <v>31</v>
      </c>
      <c r="W63" s="14">
        <v>1.3</v>
      </c>
      <c r="X63" s="70"/>
    </row>
    <row r="64" spans="1:24" ht="18" x14ac:dyDescent="0.3">
      <c r="A64" s="65"/>
      <c r="B64" s="8"/>
      <c r="C64" s="14" cm="1">
        <f t="array" aca="1" ref="C64" ca="1">INDIRECT(ADDRESS(ROW()-1,_xlfn.SHEET()-3+32,4,1,"Entered Daily Stats"))</f>
        <v>1</v>
      </c>
      <c r="D64" s="11"/>
      <c r="E64" s="10" t="str">
        <f>'Entered Daily Stats'!A63</f>
        <v>Enrollment Counclor 2</v>
      </c>
      <c r="F64" s="11"/>
      <c r="G64" s="13" cm="1">
        <f t="array" aca="1" ref="G64" ca="1">IFERROR(INDIRECT(ADDRESS(ROW()-1,_xlfn.SHEET()-3+4,4,1,"Entered Daily Stats")),"")</f>
        <v>0.19236111111111112</v>
      </c>
      <c r="H64" s="16"/>
      <c r="I64" s="12" cm="1">
        <f t="array" aca="1" ref="I64" ca="1">IFERROR(INDIRECT(ADDRESS(ROW()-1,_xlfn.SHEET()-3+11,4,1,"Entered Daily Stats")),"")</f>
        <v>6</v>
      </c>
      <c r="J64" s="11"/>
      <c r="K64" s="107" cm="1">
        <f t="array" aca="1" ref="K64" ca="1">IFERROR(INDIRECT(ADDRESS(ROW()-1,_xlfn.SHEET()-3+18,4,1,"Entered Daily Stats")),"")</f>
        <v>30</v>
      </c>
      <c r="L64" s="12">
        <f t="shared" ref="L64" ca="1" si="8">IFERROR(IF(K64=N64,0,MIN(MAX((-10*N64*24)+80,30),65))*C64,0)</f>
        <v>56.5</v>
      </c>
      <c r="M64" s="11"/>
      <c r="N64" s="110" cm="1">
        <f t="array" aca="1" ref="N64" ca="1">IFERROR(INDIRECT(ADDRESS(ROW()-1,_xlfn.SHEET()-3+25,4,1,"Entered Daily Stats")),"")</f>
        <v>9.7916666666666666E-2</v>
      </c>
      <c r="O64" s="13">
        <f t="shared" ref="O64:O82" ca="1" si="9">IFERROR(IF(N64=K64,0,MIN(MAX(8-(K64/10),1.5),5)/24)*C64,0)</f>
        <v>0.20833333333333334</v>
      </c>
      <c r="P64" s="11"/>
      <c r="Q64" s="51">
        <f t="shared" ref="Q64:Q82" ca="1" si="10">IF(OR(L64=O64,K64=N64),"",((N64/O64)+(K64/L64))/2)</f>
        <v>0.50048672566371688</v>
      </c>
      <c r="R64" s="11"/>
      <c r="S64" s="39" cm="1">
        <f t="array" aca="1" ref="S64" ca="1">INDIRECT(ADDRESS(ROW()-1,_xlfn.SHEET()-3+39,4,1,"Entered Daily Stats"))</f>
        <v>0</v>
      </c>
      <c r="T64" s="11"/>
      <c r="U64" s="100"/>
      <c r="V64" s="11" t="s">
        <v>32</v>
      </c>
      <c r="W64" s="45">
        <v>1</v>
      </c>
      <c r="X64" s="70"/>
    </row>
    <row r="65" spans="1:24" ht="18" x14ac:dyDescent="0.3">
      <c r="A65" s="65"/>
      <c r="B65" s="8"/>
      <c r="C65" s="14" cm="1">
        <f t="array" aca="1" ref="C65" ca="1">INDIRECT(ADDRESS(ROW()-1,_xlfn.SHEET()-3+32,4,1,"Entered Daily Stats"))</f>
        <v>1</v>
      </c>
      <c r="D65" s="11"/>
      <c r="E65" s="10" t="str">
        <f>'Entered Daily Stats'!A64</f>
        <v>Enrollment Counclor 3</v>
      </c>
      <c r="F65" s="11"/>
      <c r="G65" s="13" cm="1">
        <f t="array" aca="1" ref="G65" ca="1">IFERROR(INDIRECT(ADDRESS(ROW()-1,_xlfn.SHEET()-3+4,4,1,"Entered Daily Stats")),"")</f>
        <v>0.20486111111111113</v>
      </c>
      <c r="H65" s="16"/>
      <c r="I65" s="12" cm="1">
        <f t="array" aca="1" ref="I65" ca="1">IFERROR(INDIRECT(ADDRESS(ROW()-1,_xlfn.SHEET()-3+11,4,1,"Entered Daily Stats")),"")</f>
        <v>4</v>
      </c>
      <c r="J65" s="11"/>
      <c r="K65" s="107" cm="1">
        <f t="array" aca="1" ref="K65" ca="1">IFERROR(INDIRECT(ADDRESS(ROW()-1,_xlfn.SHEET()-3+18,4,1,"Entered Daily Stats")),"")</f>
        <v>40</v>
      </c>
      <c r="L65" s="12">
        <f ca="1">IFERROR(IF(K65=N65,0,MIN(MAX((-10*N65*24)+80,30),65))*C65,0)</f>
        <v>34.333333333333336</v>
      </c>
      <c r="M65" s="11"/>
      <c r="N65" s="110" cm="1">
        <f t="array" aca="1" ref="N65" ca="1">IFERROR(INDIRECT(ADDRESS(ROW()-1,_xlfn.SHEET()-3+25,4,1,"Entered Daily Stats")),"")</f>
        <v>0.19027777777777777</v>
      </c>
      <c r="O65" s="13">
        <f t="shared" ca="1" si="9"/>
        <v>0.16666666666666666</v>
      </c>
      <c r="P65" s="11"/>
      <c r="Q65" s="51">
        <f t="shared" ca="1" si="10"/>
        <v>1.1533576051779935</v>
      </c>
      <c r="R65" s="11"/>
      <c r="S65" s="39" cm="1">
        <f t="array" aca="1" ref="S65" ca="1">INDIRECT(ADDRESS(ROW()-1,_xlfn.SHEET()-3+39,4,1,"Entered Daily Stats"))</f>
        <v>0</v>
      </c>
      <c r="T65" s="11"/>
      <c r="U65" s="18"/>
      <c r="V65" s="11" t="s">
        <v>33</v>
      </c>
      <c r="W65" s="45">
        <v>1</v>
      </c>
      <c r="X65" s="70"/>
    </row>
    <row r="66" spans="1:24" ht="18" x14ac:dyDescent="0.3">
      <c r="A66" s="65"/>
      <c r="B66" s="8"/>
      <c r="C66" s="14" cm="1">
        <f t="array" aca="1" ref="C66" ca="1">INDIRECT(ADDRESS(ROW()-1,_xlfn.SHEET()-3+32,4,1,"Entered Daily Stats"))</f>
        <v>1</v>
      </c>
      <c r="D66" s="11"/>
      <c r="E66" s="10" t="str">
        <f>'Entered Daily Stats'!A65</f>
        <v>Enrollment Counclor 4</v>
      </c>
      <c r="F66" s="11"/>
      <c r="G66" s="13" cm="1">
        <f t="array" aca="1" ref="G66" ca="1">IFERROR(INDIRECT(ADDRESS(ROW()-1,_xlfn.SHEET()-3+4,4,1,"Entered Daily Stats")),"")</f>
        <v>0.27708333333333335</v>
      </c>
      <c r="H66" s="16"/>
      <c r="I66" s="12" cm="1">
        <f t="array" aca="1" ref="I66" ca="1">IFERROR(INDIRECT(ADDRESS(ROW()-1,_xlfn.SHEET()-3+11,4,1,"Entered Daily Stats")),"")</f>
        <v>5</v>
      </c>
      <c r="J66" s="11"/>
      <c r="K66" s="107" cm="1">
        <f t="array" aca="1" ref="K66" ca="1">IFERROR(INDIRECT(ADDRESS(ROW()-1,_xlfn.SHEET()-3+18,4,1,"Entered Daily Stats")),"")</f>
        <v>78</v>
      </c>
      <c r="L66" s="12">
        <f t="shared" ref="L66:L82" ca="1" si="11">IFERROR(IF(K66=N66,0,MIN(MAX((-10*N66*24)+80,30),65))*C66,0)</f>
        <v>30</v>
      </c>
      <c r="M66" s="11"/>
      <c r="N66" s="110" cm="1">
        <f t="array" aca="1" ref="N66" ca="1">IFERROR(INDIRECT(ADDRESS(ROW()-1,_xlfn.SHEET()-3+25,4,1,"Entered Daily Stats")),"")</f>
        <v>0.21666666666666667</v>
      </c>
      <c r="O66" s="13">
        <f t="shared" ca="1" si="9"/>
        <v>6.25E-2</v>
      </c>
      <c r="P66" s="11"/>
      <c r="Q66" s="51">
        <f t="shared" ca="1" si="10"/>
        <v>3.0333333333333332</v>
      </c>
      <c r="R66" s="11"/>
      <c r="S66" s="39" cm="1">
        <f t="array" aca="1" ref="S66" ca="1">INDIRECT(ADDRESS(ROW()-1,_xlfn.SHEET()-3+39,4,1,"Entered Daily Stats"))</f>
        <v>0</v>
      </c>
      <c r="T66" s="11"/>
      <c r="U66" s="19"/>
      <c r="V66" s="11" t="s">
        <v>33</v>
      </c>
      <c r="W66" s="14">
        <v>0.7</v>
      </c>
      <c r="X66" s="70"/>
    </row>
    <row r="67" spans="1:24" ht="18" x14ac:dyDescent="0.3">
      <c r="A67" s="65"/>
      <c r="B67" s="8"/>
      <c r="C67" s="14" cm="1">
        <f t="array" aca="1" ref="C67" ca="1">INDIRECT(ADDRESS(ROW()-1,_xlfn.SHEET()-3+32,4,1,"Entered Daily Stats"))</f>
        <v>1</v>
      </c>
      <c r="D67" s="11"/>
      <c r="E67" s="10" t="str">
        <f>'Entered Daily Stats'!A66</f>
        <v>Enrollment Counclor 5</v>
      </c>
      <c r="F67" s="11"/>
      <c r="G67" s="13" cm="1">
        <f t="array" aca="1" ref="G67" ca="1">IFERROR(INDIRECT(ADDRESS(ROW()-1,_xlfn.SHEET()-3+4,4,1,"Entered Daily Stats")),"")</f>
        <v>0.19166666666666665</v>
      </c>
      <c r="H67" s="16"/>
      <c r="I67" s="12" cm="1">
        <f t="array" aca="1" ref="I67" ca="1">IFERROR(INDIRECT(ADDRESS(ROW()-1,_xlfn.SHEET()-3+11,4,1,"Entered Daily Stats")),"")</f>
        <v>6</v>
      </c>
      <c r="J67" s="11"/>
      <c r="K67" s="107" cm="1">
        <f t="array" aca="1" ref="K67" ca="1">IFERROR(INDIRECT(ADDRESS(ROW()-1,_xlfn.SHEET()-3+18,4,1,"Entered Daily Stats")),"")</f>
        <v>41</v>
      </c>
      <c r="L67" s="12">
        <f t="shared" ca="1" si="11"/>
        <v>57.333333333333336</v>
      </c>
      <c r="M67" s="11"/>
      <c r="N67" s="110" cm="1">
        <f t="array" aca="1" ref="N67" ca="1">IFERROR(INDIRECT(ADDRESS(ROW()-1,_xlfn.SHEET()-3+25,4,1,"Entered Daily Stats")),"")</f>
        <v>9.4444444444444442E-2</v>
      </c>
      <c r="O67" s="13">
        <f t="shared" ca="1" si="9"/>
        <v>0.16250000000000001</v>
      </c>
      <c r="P67" s="11"/>
      <c r="Q67" s="51">
        <f t="shared" ca="1" si="10"/>
        <v>0.64815643013317426</v>
      </c>
      <c r="R67" s="11"/>
      <c r="S67" s="39" cm="1">
        <f t="array" aca="1" ref="S67" ca="1">INDIRECT(ADDRESS(ROW()-1,_xlfn.SHEET()-3+39,4,1,"Entered Daily Stats"))</f>
        <v>2</v>
      </c>
      <c r="T67" s="11"/>
      <c r="U67" s="20"/>
      <c r="V67" s="11" t="s">
        <v>33</v>
      </c>
      <c r="W67" s="14">
        <v>0.5</v>
      </c>
      <c r="X67" s="70"/>
    </row>
    <row r="68" spans="1:24" ht="18" x14ac:dyDescent="0.3">
      <c r="A68" s="65"/>
      <c r="B68" s="8"/>
      <c r="C68" s="14" cm="1">
        <f t="array" aca="1" ref="C68" ca="1">INDIRECT(ADDRESS(ROW()-1,_xlfn.SHEET()-3+32,4,1,"Entered Daily Stats"))</f>
        <v>1</v>
      </c>
      <c r="D68" s="11"/>
      <c r="E68" s="10" t="str">
        <f>'Entered Daily Stats'!A67</f>
        <v>Enrollment Counclor 6</v>
      </c>
      <c r="F68" s="11"/>
      <c r="G68" s="13" cm="1">
        <f t="array" aca="1" ref="G68" ca="1">IFERROR(INDIRECT(ADDRESS(ROW()-1,_xlfn.SHEET()-3+4,4,1,"Entered Daily Stats")),"")</f>
        <v>0.1673611111111111</v>
      </c>
      <c r="H68" s="16"/>
      <c r="I68" s="12" cm="1">
        <f t="array" aca="1" ref="I68" ca="1">IFERROR(INDIRECT(ADDRESS(ROW()-1,_xlfn.SHEET()-3+11,4,1,"Entered Daily Stats")),"")</f>
        <v>0</v>
      </c>
      <c r="J68" s="11"/>
      <c r="K68" s="107" cm="1">
        <f t="array" aca="1" ref="K68" ca="1">IFERROR(INDIRECT(ADDRESS(ROW()-1,_xlfn.SHEET()-3+18,4,1,"Entered Daily Stats")),"")</f>
        <v>64</v>
      </c>
      <c r="L68" s="12">
        <f t="shared" ca="1" si="11"/>
        <v>65</v>
      </c>
      <c r="M68" s="11"/>
      <c r="N68" s="110" cm="1">
        <f t="array" aca="1" ref="N68" ca="1">IFERROR(INDIRECT(ADDRESS(ROW()-1,_xlfn.SHEET()-3+25,4,1,"Entered Daily Stats")),"")</f>
        <v>4.5833333333333337E-2</v>
      </c>
      <c r="O68" s="13">
        <f t="shared" ca="1" si="9"/>
        <v>6.6666666666666652E-2</v>
      </c>
      <c r="P68" s="11"/>
      <c r="Q68" s="51">
        <f t="shared" ca="1" si="10"/>
        <v>0.83605769230769245</v>
      </c>
      <c r="R68" s="11"/>
      <c r="S68" s="39" cm="1">
        <f t="array" aca="1" ref="S68" ca="1">INDIRECT(ADDRESS(ROW()-1,_xlfn.SHEET()-3+39,4,1,"Entered Daily Stats"))</f>
        <v>0</v>
      </c>
      <c r="T68" s="11"/>
      <c r="U68" s="21"/>
      <c r="V68" s="11" t="s">
        <v>33</v>
      </c>
      <c r="W68" s="14">
        <v>0.3</v>
      </c>
      <c r="X68" s="70"/>
    </row>
    <row r="69" spans="1:24" ht="18" x14ac:dyDescent="0.3">
      <c r="A69" s="65"/>
      <c r="B69" s="8"/>
      <c r="C69" s="14" cm="1">
        <f t="array" aca="1" ref="C69" ca="1">INDIRECT(ADDRESS(ROW()-1,_xlfn.SHEET()-3+32,4,1,"Entered Daily Stats"))</f>
        <v>1</v>
      </c>
      <c r="D69" s="11"/>
      <c r="E69" s="10" t="str">
        <f>'Entered Daily Stats'!A68</f>
        <v>Enrollment Counclor 7</v>
      </c>
      <c r="F69" s="11"/>
      <c r="G69" s="13" cm="1">
        <f t="array" aca="1" ref="G69" ca="1">IFERROR(INDIRECT(ADDRESS(ROW()-1,_xlfn.SHEET()-3+4,4,1,"Entered Daily Stats")),"")</f>
        <v>0.13541666666666666</v>
      </c>
      <c r="H69" s="16"/>
      <c r="I69" s="12" cm="1">
        <f t="array" aca="1" ref="I69" ca="1">IFERROR(INDIRECT(ADDRESS(ROW()-1,_xlfn.SHEET()-3+11,4,1,"Entered Daily Stats")),"")</f>
        <v>6</v>
      </c>
      <c r="J69" s="11"/>
      <c r="K69" s="107" cm="1">
        <f t="array" aca="1" ref="K69" ca="1">IFERROR(INDIRECT(ADDRESS(ROW()-1,_xlfn.SHEET()-3+18,4,1,"Entered Daily Stats")),"")</f>
        <v>21</v>
      </c>
      <c r="L69" s="12">
        <f t="shared" ca="1" si="11"/>
        <v>65</v>
      </c>
      <c r="M69" s="11"/>
      <c r="N69" s="110" cm="1">
        <f t="array" aca="1" ref="N69" ca="1">IFERROR(INDIRECT(ADDRESS(ROW()-1,_xlfn.SHEET()-3+25,4,1,"Entered Daily Stats")),"")</f>
        <v>5.7638888888888885E-2</v>
      </c>
      <c r="O69" s="13">
        <f t="shared" ca="1" si="9"/>
        <v>0.20833333333333334</v>
      </c>
      <c r="P69" s="11"/>
      <c r="Q69" s="51">
        <f t="shared" ca="1" si="10"/>
        <v>0.29987179487179483</v>
      </c>
      <c r="R69" s="11"/>
      <c r="S69" s="39" cm="1">
        <f t="array" aca="1" ref="S69" ca="1">INDIRECT(ADDRESS(ROW()-1,_xlfn.SHEET()-3+39,4,1,"Entered Daily Stats"))</f>
        <v>2</v>
      </c>
      <c r="T69" s="11"/>
      <c r="U69" s="8"/>
      <c r="V69" s="8"/>
      <c r="W69" s="8"/>
      <c r="X69" s="70"/>
    </row>
    <row r="70" spans="1:24" ht="21" x14ac:dyDescent="0.3">
      <c r="A70" s="65"/>
      <c r="B70" s="8"/>
      <c r="C70" s="14" cm="1">
        <f t="array" aca="1" ref="C70" ca="1">INDIRECT(ADDRESS(ROW()-1,_xlfn.SHEET()-3+32,4,1,"Entered Daily Stats"))</f>
        <v>1</v>
      </c>
      <c r="D70" s="11"/>
      <c r="E70" s="10" t="str">
        <f>'Entered Daily Stats'!A69</f>
        <v>Enrollment Counclor 8</v>
      </c>
      <c r="F70" s="11"/>
      <c r="G70" s="13" cm="1">
        <f t="array" aca="1" ref="G70" ca="1">IFERROR(INDIRECT(ADDRESS(ROW()-1,_xlfn.SHEET()-3+4,4,1,"Entered Daily Stats")),"")</f>
        <v>0.25416666666666665</v>
      </c>
      <c r="H70" s="16"/>
      <c r="I70" s="12" cm="1">
        <f t="array" aca="1" ref="I70" ca="1">IFERROR(INDIRECT(ADDRESS(ROW()-1,_xlfn.SHEET()-3+11,4,1,"Entered Daily Stats")),"")</f>
        <v>8</v>
      </c>
      <c r="J70" s="11"/>
      <c r="K70" s="107" cm="1">
        <f t="array" aca="1" ref="K70" ca="1">IFERROR(INDIRECT(ADDRESS(ROW()-1,_xlfn.SHEET()-3+18,4,1,"Entered Daily Stats")),"")</f>
        <v>33</v>
      </c>
      <c r="L70" s="12">
        <f t="shared" ca="1" si="11"/>
        <v>41.333333333333329</v>
      </c>
      <c r="M70" s="11"/>
      <c r="N70" s="110" cm="1">
        <f t="array" aca="1" ref="N70" ca="1">IFERROR(INDIRECT(ADDRESS(ROW()-1,_xlfn.SHEET()-3+25,4,1,"Entered Daily Stats")),"")</f>
        <v>0.16111111111111112</v>
      </c>
      <c r="O70" s="13">
        <f t="shared" ca="1" si="9"/>
        <v>0.19583333333333333</v>
      </c>
      <c r="P70" s="11"/>
      <c r="Q70" s="51">
        <f t="shared" ca="1" si="10"/>
        <v>0.81054106611759336</v>
      </c>
      <c r="R70" s="11"/>
      <c r="S70" s="39" cm="1">
        <f t="array" aca="1" ref="S70" ca="1">INDIRECT(ADDRESS(ROW()-1,_xlfn.SHEET()-3+39,4,1,"Entered Daily Stats"))</f>
        <v>4</v>
      </c>
      <c r="T70" s="11"/>
      <c r="U70" s="140" t="s">
        <v>42</v>
      </c>
      <c r="V70" s="140"/>
      <c r="W70" s="140"/>
      <c r="X70" s="70"/>
    </row>
    <row r="71" spans="1:24" ht="18" customHeight="1" x14ac:dyDescent="0.3">
      <c r="A71" s="65"/>
      <c r="B71" s="8"/>
      <c r="C71" s="14" cm="1">
        <f t="array" aca="1" ref="C71" ca="1">INDIRECT(ADDRESS(ROW()-1,_xlfn.SHEET()-3+32,4,1,"Entered Daily Stats"))</f>
        <v>1</v>
      </c>
      <c r="D71" s="11"/>
      <c r="E71" s="10" t="str">
        <f>'Entered Daily Stats'!A70</f>
        <v>Enrollment Counclor 9</v>
      </c>
      <c r="F71" s="11"/>
      <c r="G71" s="13" cm="1">
        <f t="array" aca="1" ref="G71" ca="1">IFERROR(INDIRECT(ADDRESS(ROW()-1,_xlfn.SHEET()-3+4,4,1,"Entered Daily Stats")),"")</f>
        <v>0.13125000000000001</v>
      </c>
      <c r="H71" s="16"/>
      <c r="I71" s="12" cm="1">
        <f t="array" aca="1" ref="I71" ca="1">IFERROR(INDIRECT(ADDRESS(ROW()-1,_xlfn.SHEET()-3+11,4,1,"Entered Daily Stats")),"")</f>
        <v>4</v>
      </c>
      <c r="J71" s="11"/>
      <c r="K71" s="107" cm="1">
        <f t="array" aca="1" ref="K71" ca="1">IFERROR(INDIRECT(ADDRESS(ROW()-1,_xlfn.SHEET()-3+18,4,1,"Entered Daily Stats")),"")</f>
        <v>20</v>
      </c>
      <c r="L71" s="12">
        <f t="shared" ca="1" si="11"/>
        <v>62.5</v>
      </c>
      <c r="M71" s="11"/>
      <c r="N71" s="110" cm="1">
        <f t="array" aca="1" ref="N71" ca="1">IFERROR(INDIRECT(ADDRESS(ROW()-1,_xlfn.SHEET()-3+25,4,1,"Entered Daily Stats")),"")</f>
        <v>7.2916666666666671E-2</v>
      </c>
      <c r="O71" s="13">
        <f t="shared" ca="1" si="9"/>
        <v>0.20833333333333334</v>
      </c>
      <c r="P71" s="11"/>
      <c r="Q71" s="51">
        <f t="shared" ca="1" si="10"/>
        <v>0.33500000000000002</v>
      </c>
      <c r="R71" s="11"/>
      <c r="S71" s="39" cm="1">
        <f t="array" aca="1" ref="S71" ca="1">INDIRECT(ADDRESS(ROW()-1,_xlfn.SHEET()-3+39,4,1,"Entered Daily Stats"))</f>
        <v>1</v>
      </c>
      <c r="T71" s="11"/>
      <c r="U71" s="152">
        <f ca="1">IF(SUM(S63:S82)=0,"",SUM(S63:S82))</f>
        <v>9</v>
      </c>
      <c r="V71" s="153"/>
      <c r="W71" s="154"/>
      <c r="X71" s="70"/>
    </row>
    <row r="72" spans="1:24" ht="18" customHeight="1" x14ac:dyDescent="0.3">
      <c r="A72" s="65"/>
      <c r="B72" s="8"/>
      <c r="C72" s="14" cm="1">
        <f t="array" aca="1" ref="C72" ca="1">INDIRECT(ADDRESS(ROW()-1,_xlfn.SHEET()-3+32,4,1,"Entered Daily Stats"))</f>
        <v>1</v>
      </c>
      <c r="D72" s="11"/>
      <c r="E72" s="10" t="str">
        <f>'Entered Daily Stats'!A71</f>
        <v>Enrollment Counclor 10</v>
      </c>
      <c r="F72" s="11"/>
      <c r="G72" s="13" cm="1">
        <f t="array" aca="1" ref="G72" ca="1">IFERROR(INDIRECT(ADDRESS(ROW()-1,_xlfn.SHEET()-3+4,4,1,"Entered Daily Stats")),"")</f>
        <v>0.26458333333333334</v>
      </c>
      <c r="H72" s="16"/>
      <c r="I72" s="12" cm="1">
        <f t="array" aca="1" ref="I72" ca="1">IFERROR(INDIRECT(ADDRESS(ROW()-1,_xlfn.SHEET()-3+11,4,1,"Entered Daily Stats")),"")</f>
        <v>6</v>
      </c>
      <c r="J72" s="11"/>
      <c r="K72" s="107" cm="1">
        <f t="array" aca="1" ref="K72" ca="1">IFERROR(INDIRECT(ADDRESS(ROW()-1,_xlfn.SHEET()-3+18,4,1,"Entered Daily Stats")),"")</f>
        <v>66</v>
      </c>
      <c r="L72" s="12">
        <f t="shared" ca="1" si="11"/>
        <v>43.666666666666671</v>
      </c>
      <c r="M72" s="11"/>
      <c r="N72" s="110" cm="1">
        <f t="array" aca="1" ref="N72" ca="1">IFERROR(INDIRECT(ADDRESS(ROW()-1,_xlfn.SHEET()-3+25,4,1,"Entered Daily Stats")),"")</f>
        <v>0.15138888888888888</v>
      </c>
      <c r="O72" s="13">
        <f t="shared" ca="1" si="9"/>
        <v>6.25E-2</v>
      </c>
      <c r="P72" s="11"/>
      <c r="Q72" s="51">
        <f t="shared" ca="1" si="10"/>
        <v>1.9668363019508055</v>
      </c>
      <c r="R72" s="11"/>
      <c r="S72" s="39" cm="1">
        <f t="array" aca="1" ref="S72" ca="1">INDIRECT(ADDRESS(ROW()-1,_xlfn.SHEET()-3+39,4,1,"Entered Daily Stats"))</f>
        <v>0</v>
      </c>
      <c r="T72" s="11"/>
      <c r="U72" s="155"/>
      <c r="V72" s="156"/>
      <c r="W72" s="157"/>
      <c r="X72" s="70"/>
    </row>
    <row r="73" spans="1:24" ht="18" x14ac:dyDescent="0.3">
      <c r="A73" s="65"/>
      <c r="B73" s="8"/>
      <c r="C73" s="14" cm="1">
        <f t="array" aca="1" ref="C73" ca="1">INDIRECT(ADDRESS(ROW()-1,_xlfn.SHEET()-3+32,4,1,"Entered Daily Stats"))</f>
        <v>1</v>
      </c>
      <c r="D73" s="11"/>
      <c r="E73" s="10" t="str">
        <f>'Entered Daily Stats'!A72</f>
        <v>Enrollment Counclor 11</v>
      </c>
      <c r="F73" s="11"/>
      <c r="G73" s="13" cm="1">
        <f t="array" aca="1" ref="G73" ca="1">IFERROR(INDIRECT(ADDRESS(ROW()-1,_xlfn.SHEET()-3+4,4,1,"Entered Daily Stats")),"")</f>
        <v>0.17777777777777778</v>
      </c>
      <c r="H73" s="16"/>
      <c r="I73" s="12" cm="1">
        <f t="array" aca="1" ref="I73" ca="1">IFERROR(INDIRECT(ADDRESS(ROW()-1,_xlfn.SHEET()-3+11,4,1,"Entered Daily Stats")),"")</f>
        <v>2</v>
      </c>
      <c r="J73" s="11"/>
      <c r="K73" s="107" cm="1">
        <f t="array" aca="1" ref="K73" ca="1">IFERROR(INDIRECT(ADDRESS(ROW()-1,_xlfn.SHEET()-3+18,4,1,"Entered Daily Stats")),"")</f>
        <v>16</v>
      </c>
      <c r="L73" s="12">
        <f t="shared" ca="1" si="11"/>
        <v>57</v>
      </c>
      <c r="M73" s="11"/>
      <c r="N73" s="110" cm="1">
        <f t="array" aca="1" ref="N73" ca="1">IFERROR(INDIRECT(ADDRESS(ROW()-1,_xlfn.SHEET()-3+25,4,1,"Entered Daily Stats")),"")</f>
        <v>9.5833333333333326E-2</v>
      </c>
      <c r="O73" s="13">
        <f t="shared" ca="1" si="9"/>
        <v>0.20833333333333334</v>
      </c>
      <c r="P73" s="11"/>
      <c r="Q73" s="51">
        <f t="shared" ca="1" si="10"/>
        <v>0.37035087719298243</v>
      </c>
      <c r="R73" s="11"/>
      <c r="S73" s="39" cm="1">
        <f t="array" aca="1" ref="S73" ca="1">INDIRECT(ADDRESS(ROW()-1,_xlfn.SHEET()-3+39,4,1,"Entered Daily Stats"))</f>
        <v>0</v>
      </c>
      <c r="T73" s="11"/>
      <c r="U73" s="71"/>
      <c r="V73" s="71"/>
      <c r="W73" s="71"/>
      <c r="X73" s="70"/>
    </row>
    <row r="74" spans="1:24" ht="21" x14ac:dyDescent="0.3">
      <c r="A74" s="65"/>
      <c r="B74" s="8"/>
      <c r="C74" s="14" cm="1">
        <f t="array" aca="1" ref="C74" ca="1">INDIRECT(ADDRESS(ROW()-1,_xlfn.SHEET()-3+32,4,1,"Entered Daily Stats"))</f>
        <v>1</v>
      </c>
      <c r="D74" s="11"/>
      <c r="E74" s="10" t="str">
        <f>'Entered Daily Stats'!A73</f>
        <v>Enrollment Counclor 12</v>
      </c>
      <c r="F74" s="11"/>
      <c r="G74" s="13" cm="1">
        <f t="array" aca="1" ref="G74" ca="1">IFERROR(INDIRECT(ADDRESS(ROW()-1,_xlfn.SHEET()-3+4,4,1,"Entered Daily Stats")),"")</f>
        <v>6.6666666666666666E-2</v>
      </c>
      <c r="H74" s="16"/>
      <c r="I74" s="12" cm="1">
        <f t="array" aca="1" ref="I74" ca="1">IFERROR(INDIRECT(ADDRESS(ROW()-1,_xlfn.SHEET()-3+11,4,1,"Entered Daily Stats")),"")</f>
        <v>1</v>
      </c>
      <c r="J74" s="11"/>
      <c r="K74" s="107" cm="1">
        <f t="array" aca="1" ref="K74" ca="1">IFERROR(INDIRECT(ADDRESS(ROW()-1,_xlfn.SHEET()-3+18,4,1,"Entered Daily Stats")),"")</f>
        <v>7</v>
      </c>
      <c r="L74" s="12">
        <f t="shared" ca="1" si="11"/>
        <v>65</v>
      </c>
      <c r="M74" s="11"/>
      <c r="N74" s="110" cm="1">
        <f t="array" aca="1" ref="N74" ca="1">IFERROR(INDIRECT(ADDRESS(ROW()-1,_xlfn.SHEET()-3+25,4,1,"Entered Daily Stats")),"")</f>
        <v>3.1944444444444449E-2</v>
      </c>
      <c r="O74" s="13">
        <f t="shared" ca="1" si="9"/>
        <v>0.20833333333333334</v>
      </c>
      <c r="P74" s="11"/>
      <c r="Q74" s="51">
        <f t="shared" ca="1" si="10"/>
        <v>0.13051282051282054</v>
      </c>
      <c r="R74" s="11"/>
      <c r="S74" s="39" cm="1">
        <f t="array" aca="1" ref="S74" ca="1">INDIRECT(ADDRESS(ROW()-1,_xlfn.SHEET()-3+39,4,1,"Entered Daily Stats"))</f>
        <v>0</v>
      </c>
      <c r="T74" s="11"/>
      <c r="U74" s="8"/>
      <c r="V74" s="8"/>
      <c r="W74" s="22"/>
      <c r="X74" s="79"/>
    </row>
    <row r="75" spans="1:24" ht="18" x14ac:dyDescent="0.3">
      <c r="A75" s="65"/>
      <c r="B75" s="8"/>
      <c r="C75" s="14" cm="1">
        <f t="array" aca="1" ref="C75" ca="1">INDIRECT(ADDRESS(ROW()-1,_xlfn.SHEET()-3+32,4,1,"Entered Daily Stats"))</f>
        <v>0</v>
      </c>
      <c r="D75" s="11"/>
      <c r="E75" s="10">
        <f>'Entered Daily Stats'!A74</f>
        <v>0</v>
      </c>
      <c r="F75" s="11"/>
      <c r="G75" s="13" cm="1">
        <f t="array" aca="1" ref="G75" ca="1">IFERROR(INDIRECT(ADDRESS(ROW()-1,_xlfn.SHEET()-3+4,4,1,"Entered Daily Stats")),"")</f>
        <v>0</v>
      </c>
      <c r="H75" s="16"/>
      <c r="I75" s="12" cm="1">
        <f t="array" aca="1" ref="I75" ca="1">IFERROR(INDIRECT(ADDRESS(ROW()-1,_xlfn.SHEET()-3+11,4,1,"Entered Daily Stats")),"")</f>
        <v>0</v>
      </c>
      <c r="J75" s="11"/>
      <c r="K75" s="107" cm="1">
        <f t="array" aca="1" ref="K75" ca="1">IFERROR(INDIRECT(ADDRESS(ROW()-1,_xlfn.SHEET()-3+18,4,1,"Entered Daily Stats")),"")</f>
        <v>0</v>
      </c>
      <c r="L75" s="12">
        <f t="shared" ca="1" si="11"/>
        <v>0</v>
      </c>
      <c r="M75" s="11"/>
      <c r="N75" s="110" cm="1">
        <f t="array" aca="1" ref="N75" ca="1">IFERROR(INDIRECT(ADDRESS(ROW()-1,_xlfn.SHEET()-3+25,4,1,"Entered Daily Stats")),"")</f>
        <v>0</v>
      </c>
      <c r="O75" s="13">
        <f t="shared" ca="1" si="9"/>
        <v>0</v>
      </c>
      <c r="P75" s="11"/>
      <c r="Q75" s="51" t="str">
        <f t="shared" ca="1" si="10"/>
        <v/>
      </c>
      <c r="R75" s="47"/>
      <c r="S75" s="39" cm="1">
        <f t="array" aca="1" ref="S75" ca="1">INDIRECT(ADDRESS(ROW()-1,_xlfn.SHEET()-3+39,4,1,"Entered Daily Stats"))</f>
        <v>0</v>
      </c>
      <c r="T75" s="47"/>
      <c r="U75" s="69"/>
      <c r="V75" s="8"/>
      <c r="W75" s="56"/>
      <c r="X75" s="80"/>
    </row>
    <row r="76" spans="1:24" ht="18" x14ac:dyDescent="0.3">
      <c r="A76" s="65"/>
      <c r="B76" s="8"/>
      <c r="C76" s="14" cm="1">
        <f t="array" aca="1" ref="C76" ca="1">INDIRECT(ADDRESS(ROW()-1,_xlfn.SHEET()-3+32,4,1,"Entered Daily Stats"))</f>
        <v>0</v>
      </c>
      <c r="D76" s="11"/>
      <c r="E76" s="10">
        <f>'Entered Daily Stats'!A75</f>
        <v>0</v>
      </c>
      <c r="F76" s="23"/>
      <c r="G76" s="13" cm="1">
        <f t="array" aca="1" ref="G76" ca="1">IFERROR(INDIRECT(ADDRESS(ROW()-1,_xlfn.SHEET()-3+4,4,1,"Entered Daily Stats")),"")</f>
        <v>0</v>
      </c>
      <c r="H76" s="11"/>
      <c r="I76" s="12" cm="1">
        <f t="array" aca="1" ref="I76" ca="1">IFERROR(INDIRECT(ADDRESS(ROW()-1,_xlfn.SHEET()-3+11,4,1,"Entered Daily Stats")),"")</f>
        <v>0</v>
      </c>
      <c r="J76" s="11"/>
      <c r="K76" s="107" cm="1">
        <f t="array" aca="1" ref="K76" ca="1">IFERROR(INDIRECT(ADDRESS(ROW()-1,_xlfn.SHEET()-3+18,4,1,"Entered Daily Stats")),"")</f>
        <v>0</v>
      </c>
      <c r="L76" s="12">
        <f t="shared" ca="1" si="11"/>
        <v>0</v>
      </c>
      <c r="M76" s="11"/>
      <c r="N76" s="110" cm="1">
        <f t="array" aca="1" ref="N76" ca="1">IFERROR(INDIRECT(ADDRESS(ROW()-1,_xlfn.SHEET()-3+25,4,1,"Entered Daily Stats")),"")</f>
        <v>0</v>
      </c>
      <c r="O76" s="13">
        <f t="shared" ca="1" si="9"/>
        <v>0</v>
      </c>
      <c r="P76" s="11"/>
      <c r="Q76" s="51" t="str">
        <f t="shared" ca="1" si="10"/>
        <v/>
      </c>
      <c r="R76" s="11"/>
      <c r="S76" s="39" cm="1">
        <f t="array" aca="1" ref="S76" ca="1">INDIRECT(ADDRESS(ROW()-1,_xlfn.SHEET()-3+39,4,1,"Entered Daily Stats"))</f>
        <v>0</v>
      </c>
      <c r="T76" s="11"/>
      <c r="U76" s="11"/>
      <c r="V76" s="47"/>
      <c r="W76" s="56"/>
      <c r="X76" s="81"/>
    </row>
    <row r="77" spans="1:24" ht="18" x14ac:dyDescent="0.3">
      <c r="A77" s="65"/>
      <c r="B77" s="8"/>
      <c r="C77" s="14" cm="1">
        <f t="array" aca="1" ref="C77" ca="1">INDIRECT(ADDRESS(ROW()-1,_xlfn.SHEET()-3+32,4,1,"Entered Daily Stats"))</f>
        <v>0</v>
      </c>
      <c r="D77" s="11"/>
      <c r="E77" s="10">
        <f>'Entered Daily Stats'!A76</f>
        <v>0</v>
      </c>
      <c r="F77" s="11"/>
      <c r="G77" s="13" cm="1">
        <f t="array" aca="1" ref="G77" ca="1">IFERROR(INDIRECT(ADDRESS(ROW()-1,_xlfn.SHEET()-3+4,4,1,"Entered Daily Stats")),"")</f>
        <v>0</v>
      </c>
      <c r="H77" s="16"/>
      <c r="I77" s="12" cm="1">
        <f t="array" aca="1" ref="I77" ca="1">IFERROR(INDIRECT(ADDRESS(ROW()-1,_xlfn.SHEET()-3+11,4,1,"Entered Daily Stats")),"")</f>
        <v>0</v>
      </c>
      <c r="J77" s="11"/>
      <c r="K77" s="107" cm="1">
        <f t="array" aca="1" ref="K77" ca="1">IFERROR(INDIRECT(ADDRESS(ROW()-1,_xlfn.SHEET()-3+18,4,1,"Entered Daily Stats")),"")</f>
        <v>0</v>
      </c>
      <c r="L77" s="12">
        <f t="shared" ca="1" si="11"/>
        <v>0</v>
      </c>
      <c r="M77" s="11"/>
      <c r="N77" s="110" cm="1">
        <f t="array" aca="1" ref="N77" ca="1">IFERROR(INDIRECT(ADDRESS(ROW()-1,_xlfn.SHEET()-3+25,4,1,"Entered Daily Stats")),"")</f>
        <v>0</v>
      </c>
      <c r="O77" s="13">
        <f t="shared" ca="1" si="9"/>
        <v>0</v>
      </c>
      <c r="P77" s="11"/>
      <c r="Q77" s="51" t="str">
        <f t="shared" ca="1" si="10"/>
        <v/>
      </c>
      <c r="R77" s="11"/>
      <c r="S77" s="39" cm="1">
        <f t="array" aca="1" ref="S77" ca="1">INDIRECT(ADDRESS(ROW()-1,_xlfn.SHEET()-3+39,4,1,"Entered Daily Stats"))</f>
        <v>0</v>
      </c>
      <c r="T77" s="11"/>
      <c r="U77" s="8"/>
      <c r="V77" s="8"/>
      <c r="W77" s="8"/>
      <c r="X77" s="64"/>
    </row>
    <row r="78" spans="1:24" ht="18" x14ac:dyDescent="0.3">
      <c r="A78" s="65"/>
      <c r="B78" s="8"/>
      <c r="C78" s="14" cm="1">
        <f t="array" aca="1" ref="C78" ca="1">INDIRECT(ADDRESS(ROW()-1,_xlfn.SHEET()-3+32,4,1,"Entered Daily Stats"))</f>
        <v>0</v>
      </c>
      <c r="D78" s="11"/>
      <c r="E78" s="10">
        <f>'Entered Daily Stats'!A77</f>
        <v>0</v>
      </c>
      <c r="F78" s="11"/>
      <c r="G78" s="13" cm="1">
        <f t="array" aca="1" ref="G78" ca="1">IFERROR(INDIRECT(ADDRESS(ROW()-1,_xlfn.SHEET()-3+4,4,1,"Entered Daily Stats")),"")</f>
        <v>0</v>
      </c>
      <c r="H78" s="16"/>
      <c r="I78" s="12" cm="1">
        <f t="array" aca="1" ref="I78" ca="1">IFERROR(INDIRECT(ADDRESS(ROW()-1,_xlfn.SHEET()-3+11,4,1,"Entered Daily Stats")),"")</f>
        <v>0</v>
      </c>
      <c r="J78" s="11"/>
      <c r="K78" s="107" cm="1">
        <f t="array" aca="1" ref="K78" ca="1">IFERROR(INDIRECT(ADDRESS(ROW()-1,_xlfn.SHEET()-3+18,4,1,"Entered Daily Stats")),"")</f>
        <v>0</v>
      </c>
      <c r="L78" s="12">
        <f t="shared" ca="1" si="11"/>
        <v>0</v>
      </c>
      <c r="M78" s="11"/>
      <c r="N78" s="110" cm="1">
        <f t="array" aca="1" ref="N78" ca="1">IFERROR(INDIRECT(ADDRESS(ROW()-1,_xlfn.SHEET()-3+25,4,1,"Entered Daily Stats")),"")</f>
        <v>0</v>
      </c>
      <c r="O78" s="13">
        <f t="shared" ca="1" si="9"/>
        <v>0</v>
      </c>
      <c r="P78" s="11"/>
      <c r="Q78" s="51" t="str">
        <f t="shared" ca="1" si="10"/>
        <v/>
      </c>
      <c r="R78" s="11"/>
      <c r="S78" s="39" cm="1">
        <f t="array" aca="1" ref="S78" ca="1">INDIRECT(ADDRESS(ROW()-1,_xlfn.SHEET()-3+39,4,1,"Entered Daily Stats"))</f>
        <v>0</v>
      </c>
      <c r="T78" s="11"/>
      <c r="U78" s="71"/>
      <c r="V78" s="71"/>
      <c r="W78" s="71"/>
      <c r="X78" s="70"/>
    </row>
    <row r="79" spans="1:24" ht="21" x14ac:dyDescent="0.3">
      <c r="A79" s="65"/>
      <c r="B79" s="8"/>
      <c r="C79" s="14" cm="1">
        <f t="array" aca="1" ref="C79" ca="1">INDIRECT(ADDRESS(ROW()-1,_xlfn.SHEET()-3+32,4,1,"Entered Daily Stats"))</f>
        <v>0</v>
      </c>
      <c r="D79" s="11"/>
      <c r="E79" s="10">
        <f>'Entered Daily Stats'!A78</f>
        <v>0</v>
      </c>
      <c r="F79" s="11"/>
      <c r="G79" s="13" cm="1">
        <f t="array" aca="1" ref="G79" ca="1">IFERROR(INDIRECT(ADDRESS(ROW()-1,_xlfn.SHEET()-3+4,4,1,"Entered Daily Stats")),"")</f>
        <v>0</v>
      </c>
      <c r="H79" s="16"/>
      <c r="I79" s="12" cm="1">
        <f t="array" aca="1" ref="I79" ca="1">IFERROR(INDIRECT(ADDRESS(ROW()-1,_xlfn.SHEET()-3+11,4,1,"Entered Daily Stats")),"")</f>
        <v>0</v>
      </c>
      <c r="J79" s="11"/>
      <c r="K79" s="107" cm="1">
        <f t="array" aca="1" ref="K79" ca="1">IFERROR(INDIRECT(ADDRESS(ROW()-1,_xlfn.SHEET()-3+18,4,1,"Entered Daily Stats")),"")</f>
        <v>0</v>
      </c>
      <c r="L79" s="12">
        <f t="shared" ca="1" si="11"/>
        <v>0</v>
      </c>
      <c r="M79" s="11"/>
      <c r="N79" s="110" cm="1">
        <f t="array" aca="1" ref="N79" ca="1">IFERROR(INDIRECT(ADDRESS(ROW()-1,_xlfn.SHEET()-3+25,4,1,"Entered Daily Stats")),"")</f>
        <v>0</v>
      </c>
      <c r="O79" s="13">
        <f t="shared" ca="1" si="9"/>
        <v>0</v>
      </c>
      <c r="P79" s="11"/>
      <c r="Q79" s="51" t="str">
        <f t="shared" ca="1" si="10"/>
        <v/>
      </c>
      <c r="R79" s="11"/>
      <c r="S79" s="39" cm="1">
        <f t="array" aca="1" ref="S79" ca="1">INDIRECT(ADDRESS(ROW()-1,_xlfn.SHEET()-3+39,4,1,"Entered Daily Stats"))</f>
        <v>0</v>
      </c>
      <c r="T79" s="11"/>
      <c r="U79" s="8"/>
      <c r="V79" s="8"/>
      <c r="W79" s="22"/>
      <c r="X79" s="79"/>
    </row>
    <row r="80" spans="1:24" ht="18" x14ac:dyDescent="0.3">
      <c r="A80" s="65"/>
      <c r="B80" s="8"/>
      <c r="C80" s="14" cm="1">
        <f t="array" aca="1" ref="C80" ca="1">INDIRECT(ADDRESS(ROW()-1,_xlfn.SHEET()-3+32,4,1,"Entered Daily Stats"))</f>
        <v>0</v>
      </c>
      <c r="D80" s="11"/>
      <c r="E80" s="10">
        <f>'Entered Daily Stats'!A79</f>
        <v>0</v>
      </c>
      <c r="F80" s="11"/>
      <c r="G80" s="13" cm="1">
        <f t="array" aca="1" ref="G80" ca="1">IFERROR(INDIRECT(ADDRESS(ROW()-1,_xlfn.SHEET()-3+4,4,1,"Entered Daily Stats")),"")</f>
        <v>0</v>
      </c>
      <c r="H80" s="16"/>
      <c r="I80" s="12" cm="1">
        <f t="array" aca="1" ref="I80" ca="1">IFERROR(INDIRECT(ADDRESS(ROW()-1,_xlfn.SHEET()-3+11,4,1,"Entered Daily Stats")),"")</f>
        <v>0</v>
      </c>
      <c r="J80" s="11"/>
      <c r="K80" s="107" cm="1">
        <f t="array" aca="1" ref="K80" ca="1">IFERROR(INDIRECT(ADDRESS(ROW()-1,_xlfn.SHEET()-3+18,4,1,"Entered Daily Stats")),"")</f>
        <v>0</v>
      </c>
      <c r="L80" s="12">
        <f t="shared" ca="1" si="11"/>
        <v>0</v>
      </c>
      <c r="M80" s="11"/>
      <c r="N80" s="110" cm="1">
        <f t="array" aca="1" ref="N80" ca="1">IFERROR(INDIRECT(ADDRESS(ROW()-1,_xlfn.SHEET()-3+25,4,1,"Entered Daily Stats")),"")</f>
        <v>0</v>
      </c>
      <c r="O80" s="13">
        <f t="shared" ca="1" si="9"/>
        <v>0</v>
      </c>
      <c r="P80" s="11"/>
      <c r="Q80" s="51" t="str">
        <f t="shared" ca="1" si="10"/>
        <v/>
      </c>
      <c r="R80" s="47"/>
      <c r="S80" s="39" cm="1">
        <f t="array" aca="1" ref="S80" ca="1">INDIRECT(ADDRESS(ROW()-1,_xlfn.SHEET()-3+39,4,1,"Entered Daily Stats"))</f>
        <v>0</v>
      </c>
      <c r="T80" s="47"/>
      <c r="U80" s="69"/>
      <c r="V80" s="8"/>
      <c r="W80" s="56"/>
      <c r="X80" s="80"/>
    </row>
    <row r="81" spans="1:24" ht="18" x14ac:dyDescent="0.3">
      <c r="A81" s="65"/>
      <c r="B81" s="8"/>
      <c r="C81" s="14" cm="1">
        <f t="array" aca="1" ref="C81" ca="1">INDIRECT(ADDRESS(ROW()-1,_xlfn.SHEET()-3+32,4,1,"Entered Daily Stats"))</f>
        <v>0</v>
      </c>
      <c r="D81" s="11"/>
      <c r="E81" s="10">
        <f>'Entered Daily Stats'!A80</f>
        <v>0</v>
      </c>
      <c r="F81" s="23"/>
      <c r="G81" s="13" cm="1">
        <f t="array" aca="1" ref="G81" ca="1">IFERROR(INDIRECT(ADDRESS(ROW()-1,_xlfn.SHEET()-3+4,4,1,"Entered Daily Stats")),"")</f>
        <v>0</v>
      </c>
      <c r="H81" s="11"/>
      <c r="I81" s="12" cm="1">
        <f t="array" aca="1" ref="I81" ca="1">IFERROR(INDIRECT(ADDRESS(ROW()-1,_xlfn.SHEET()-3+11,4,1,"Entered Daily Stats")),"")</f>
        <v>0</v>
      </c>
      <c r="J81" s="11"/>
      <c r="K81" s="107" cm="1">
        <f t="array" aca="1" ref="K81" ca="1">IFERROR(INDIRECT(ADDRESS(ROW()-1,_xlfn.SHEET()-3+18,4,1,"Entered Daily Stats")),"")</f>
        <v>0</v>
      </c>
      <c r="L81" s="12">
        <f t="shared" ca="1" si="11"/>
        <v>0</v>
      </c>
      <c r="M81" s="11"/>
      <c r="N81" s="110" cm="1">
        <f t="array" aca="1" ref="N81" ca="1">IFERROR(INDIRECT(ADDRESS(ROW()-1,_xlfn.SHEET()-3+25,4,1,"Entered Daily Stats")),"")</f>
        <v>0</v>
      </c>
      <c r="O81" s="13">
        <f t="shared" ca="1" si="9"/>
        <v>0</v>
      </c>
      <c r="P81" s="11"/>
      <c r="Q81" s="51" t="str">
        <f t="shared" ca="1" si="10"/>
        <v/>
      </c>
      <c r="R81" s="11"/>
      <c r="S81" s="39" cm="1">
        <f t="array" aca="1" ref="S81" ca="1">INDIRECT(ADDRESS(ROW()-1,_xlfn.SHEET()-3+39,4,1,"Entered Daily Stats"))</f>
        <v>0</v>
      </c>
      <c r="T81" s="11"/>
      <c r="U81" s="11"/>
      <c r="V81" s="47"/>
      <c r="W81" s="56"/>
      <c r="X81" s="81"/>
    </row>
    <row r="82" spans="1:24" ht="18" x14ac:dyDescent="0.3">
      <c r="A82" s="65"/>
      <c r="B82" s="8"/>
      <c r="C82" s="14" cm="1">
        <f t="array" aca="1" ref="C82" ca="1">INDIRECT(ADDRESS(ROW()-1,_xlfn.SHEET()-3+32,4,1,"Entered Daily Stats"))</f>
        <v>0</v>
      </c>
      <c r="D82" s="11"/>
      <c r="E82" s="10">
        <f>'Entered Daily Stats'!A81</f>
        <v>0</v>
      </c>
      <c r="F82" s="11"/>
      <c r="G82" s="13" cm="1">
        <f t="array" aca="1" ref="G82" ca="1">IFERROR(INDIRECT(ADDRESS(ROW()-1,_xlfn.SHEET()-3+4,4,1,"Entered Daily Stats")),"")</f>
        <v>0</v>
      </c>
      <c r="H82" s="16"/>
      <c r="I82" s="12" cm="1">
        <f t="array" aca="1" ref="I82" ca="1">IFERROR(INDIRECT(ADDRESS(ROW()-1,_xlfn.SHEET()-3+11,4,1,"Entered Daily Stats")),"")</f>
        <v>0</v>
      </c>
      <c r="J82" s="11"/>
      <c r="K82" s="107" cm="1">
        <f t="array" aca="1" ref="K82" ca="1">IFERROR(INDIRECT(ADDRESS(ROW()-1,_xlfn.SHEET()-3+18,4,1,"Entered Daily Stats")),"")</f>
        <v>0</v>
      </c>
      <c r="L82" s="12">
        <f t="shared" ca="1" si="11"/>
        <v>0</v>
      </c>
      <c r="M82" s="11"/>
      <c r="N82" s="110" cm="1">
        <f t="array" aca="1" ref="N82" ca="1">IFERROR(INDIRECT(ADDRESS(ROW()-1,_xlfn.SHEET()-3+25,4,1,"Entered Daily Stats")),"")</f>
        <v>0</v>
      </c>
      <c r="O82" s="13">
        <f t="shared" ca="1" si="9"/>
        <v>0</v>
      </c>
      <c r="P82" s="11"/>
      <c r="Q82" s="51" t="str">
        <f t="shared" ca="1" si="10"/>
        <v/>
      </c>
      <c r="R82" s="11"/>
      <c r="S82" s="39" cm="1">
        <f t="array" aca="1" ref="S82" ca="1">INDIRECT(ADDRESS(ROW()-1,_xlfn.SHEET()-3+39,4,1,"Entered Daily Stats"))</f>
        <v>0</v>
      </c>
      <c r="T82" s="11"/>
      <c r="U82" s="8"/>
      <c r="V82" s="8"/>
      <c r="W82" s="8"/>
      <c r="X82" s="64"/>
    </row>
    <row r="83" spans="1:24" ht="18" x14ac:dyDescent="0.3">
      <c r="A83" s="65"/>
      <c r="B83" s="8"/>
      <c r="C83" s="11"/>
      <c r="D83" s="11"/>
      <c r="E83" s="11"/>
      <c r="F83" s="11"/>
      <c r="G83" s="11"/>
      <c r="H83" s="11"/>
      <c r="I83" s="11"/>
      <c r="J83" s="11"/>
      <c r="K83" s="108"/>
      <c r="L83" s="11"/>
      <c r="M83" s="11"/>
      <c r="N83" s="108"/>
      <c r="O83" s="11"/>
      <c r="P83" s="11"/>
      <c r="Q83" s="11"/>
      <c r="R83" s="11"/>
      <c r="S83" s="11"/>
      <c r="T83" s="8"/>
      <c r="U83" s="8"/>
      <c r="V83" s="8"/>
      <c r="W83" s="8"/>
      <c r="X83" s="64"/>
    </row>
    <row r="84" spans="1:24" ht="21" x14ac:dyDescent="0.3">
      <c r="A84" s="65"/>
      <c r="B84" s="8"/>
      <c r="C84" s="106">
        <f ca="1">IFERROR(AVERAGEIF(C63:C82,"&gt;0"),0)</f>
        <v>1</v>
      </c>
      <c r="D84" s="11"/>
      <c r="E84" s="123" t="s">
        <v>34</v>
      </c>
      <c r="F84" s="44"/>
      <c r="G84" s="13">
        <f ca="1">IFERROR(AVERAGEIF(G63:G82,"&gt;0"),"")</f>
        <v>0.19542824074074075</v>
      </c>
      <c r="H84" s="82"/>
      <c r="I84" s="30">
        <f ca="1">IFERROR(AVERAGEIF(I63:I82,"&gt;0"),"")</f>
        <v>4.5454545454545459</v>
      </c>
      <c r="J84" s="11"/>
      <c r="K84" s="109">
        <f ca="1">IFERROR(AVERAGEIF(K63:K82,"&gt;0"),0)</f>
        <v>39.75</v>
      </c>
      <c r="L84" s="12">
        <f ca="1">IFERROR(AVERAGEIF(L63:L82,"&gt;0"),"")</f>
        <v>52.152777777777779</v>
      </c>
      <c r="M84" s="11"/>
      <c r="N84" s="111">
        <f ca="1">IFERROR(AVERAGEIF(N63:N82,"&gt;0"),0)</f>
        <v>0.11238425925925925</v>
      </c>
      <c r="O84" s="13">
        <f ca="1">IFERROR(AVERAGEIF(O63:O82,"&gt;0"),"")</f>
        <v>0.15312499999999998</v>
      </c>
      <c r="P84" s="11"/>
      <c r="Q84" s="45">
        <f ca="1">IFERROR(AVERAGEIF(Q63:Q82,"&gt;0"),"")</f>
        <v>0.96295349488225879</v>
      </c>
      <c r="R84" s="17"/>
      <c r="S84" s="46">
        <f ca="1">IFERROR(AVERAGEIF(S63:S82,"&gt;0"),0)</f>
        <v>2.25</v>
      </c>
      <c r="T84" s="83"/>
      <c r="U84" s="8"/>
      <c r="V84" s="8"/>
      <c r="W84" s="8"/>
      <c r="X84" s="64"/>
    </row>
    <row r="85" spans="1:24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8"/>
    </row>
    <row r="88" spans="1:24" ht="14.4" customHeight="1" x14ac:dyDescent="0.3">
      <c r="A88" s="160" t="str">
        <f>'Entered Daily Stats'!A88</f>
        <v>Team Lead 4</v>
      </c>
      <c r="B88" s="161"/>
      <c r="C88" s="161"/>
      <c r="D88" s="161"/>
      <c r="E88" s="161"/>
      <c r="F88" s="53"/>
      <c r="G88" s="158">
        <v>44131</v>
      </c>
      <c r="H88" s="158"/>
      <c r="I88" s="158"/>
      <c r="J88" s="158"/>
      <c r="K88" s="158"/>
      <c r="L88" s="158"/>
      <c r="M88" s="158"/>
      <c r="N88" s="158"/>
      <c r="O88" s="158"/>
      <c r="P88" s="53"/>
      <c r="Q88" s="53"/>
      <c r="R88" s="53"/>
      <c r="S88" s="53"/>
      <c r="T88" s="53"/>
      <c r="U88" s="53"/>
      <c r="V88" s="53"/>
      <c r="W88" s="53"/>
      <c r="X88" s="63"/>
    </row>
    <row r="89" spans="1:24" ht="14.4" customHeight="1" x14ac:dyDescent="0.3">
      <c r="A89" s="162"/>
      <c r="B89" s="163"/>
      <c r="C89" s="163"/>
      <c r="D89" s="163"/>
      <c r="E89" s="163"/>
      <c r="F89" s="8"/>
      <c r="G89" s="159"/>
      <c r="H89" s="159"/>
      <c r="I89" s="159"/>
      <c r="J89" s="159"/>
      <c r="K89" s="159"/>
      <c r="L89" s="159"/>
      <c r="M89" s="159"/>
      <c r="N89" s="159"/>
      <c r="O89" s="159"/>
      <c r="P89" s="8"/>
      <c r="Q89" s="8"/>
      <c r="R89" s="8"/>
      <c r="S89" s="8"/>
      <c r="T89" s="8"/>
      <c r="U89" s="8"/>
      <c r="V89" s="8"/>
      <c r="W89" s="8"/>
      <c r="X89" s="64"/>
    </row>
    <row r="90" spans="1:24" ht="21" customHeight="1" x14ac:dyDescent="0.3">
      <c r="A90" s="164"/>
      <c r="B90" s="165"/>
      <c r="C90" s="165"/>
      <c r="D90" s="165"/>
      <c r="E90" s="165"/>
      <c r="F90" s="8"/>
      <c r="G90" s="124" t="s">
        <v>18</v>
      </c>
      <c r="H90" s="123"/>
      <c r="I90" s="124" t="s">
        <v>19</v>
      </c>
      <c r="J90" s="8"/>
      <c r="K90" s="140" t="s">
        <v>20</v>
      </c>
      <c r="L90" s="140"/>
      <c r="M90" s="8"/>
      <c r="N90" s="126" t="s">
        <v>21</v>
      </c>
      <c r="O90" s="126"/>
      <c r="P90" s="8"/>
      <c r="Q90" s="8"/>
      <c r="R90" s="8"/>
      <c r="S90" s="8"/>
      <c r="T90" s="8"/>
      <c r="U90" s="8"/>
      <c r="V90" s="8"/>
      <c r="W90" s="8"/>
      <c r="X90" s="64"/>
    </row>
    <row r="91" spans="1:24" ht="45.6" x14ac:dyDescent="0.3">
      <c r="A91" s="65"/>
      <c r="B91" s="8"/>
      <c r="C91" s="67" t="s">
        <v>37</v>
      </c>
      <c r="D91" s="8"/>
      <c r="E91" s="67" t="s">
        <v>24</v>
      </c>
      <c r="F91" s="68"/>
      <c r="G91" s="56"/>
      <c r="H91" s="56"/>
      <c r="I91" s="56"/>
      <c r="J91" s="8"/>
      <c r="K91" s="56"/>
      <c r="L91" s="69" t="s">
        <v>38</v>
      </c>
      <c r="M91" s="69"/>
      <c r="N91" s="56"/>
      <c r="O91" s="69" t="s">
        <v>39</v>
      </c>
      <c r="P91" s="8"/>
      <c r="Q91" s="9" t="s">
        <v>40</v>
      </c>
      <c r="R91" s="8"/>
      <c r="S91" s="66" t="s">
        <v>41</v>
      </c>
      <c r="T91" s="8"/>
      <c r="U91" s="138" t="s">
        <v>30</v>
      </c>
      <c r="V91" s="138"/>
      <c r="W91" s="138"/>
      <c r="X91" s="70"/>
    </row>
    <row r="92" spans="1:24" ht="18" x14ac:dyDescent="0.3">
      <c r="A92" s="65"/>
      <c r="B92" s="8"/>
      <c r="C92" s="14" cm="1">
        <f t="array" aca="1" ref="C92" ca="1">INDIRECT(ADDRESS(ROW()-1,_xlfn.SHEET()-3+32,4,1,"Entered Daily Stats"))</f>
        <v>1</v>
      </c>
      <c r="D92" s="11"/>
      <c r="E92" s="10" t="str">
        <f>'Entered Daily Stats'!A91</f>
        <v>Enrollment Counclor 1</v>
      </c>
      <c r="F92" s="11"/>
      <c r="G92" s="13" cm="1">
        <f t="array" aca="1" ref="G92" ca="1">IFERROR(INDIRECT(ADDRESS(ROW()-1,_xlfn.SHEET()-3+4,4,1,"Entered Daily Stats")),"")</f>
        <v>0.20093749999999999</v>
      </c>
      <c r="H92" s="11"/>
      <c r="I92" s="12" cm="1">
        <f t="array" aca="1" ref="I92" ca="1">IFERROR(INDIRECT(ADDRESS(ROW()-1,_xlfn.SHEET()-3+11,4,1,"Entered Daily Stats")),"")</f>
        <v>1</v>
      </c>
      <c r="J92" s="11"/>
      <c r="K92" s="107" cm="1">
        <f t="array" aca="1" ref="K92" ca="1">IFERROR(INDIRECT(ADDRESS(ROW()-1,_xlfn.SHEET()-3+18,4,1,"Entered Daily Stats")),"")</f>
        <v>39</v>
      </c>
      <c r="L92" s="12">
        <f ca="1">IFERROR(IF(K92=N92,0,MIN(MAX((-10*N92*24)+80,30),65))*C92,0)</f>
        <v>45.083333333333329</v>
      </c>
      <c r="M92" s="11"/>
      <c r="N92" s="110" cm="1">
        <f t="array" aca="1" ref="N92" ca="1">IFERROR(INDIRECT(ADDRESS(ROW()-1,_xlfn.SHEET()-3+25,4,1,"Entered Daily Stats")),"")</f>
        <v>0.14548611111111112</v>
      </c>
      <c r="O92" s="13">
        <f ca="1">IFERROR(IF(N92=K92,0,MIN(MAX(8-(K92/10),1.5),5)/24)*C92,0)</f>
        <v>0.17083333333333331</v>
      </c>
      <c r="P92" s="11"/>
      <c r="Q92" s="51">
        <f ca="1">IF(OR(L92=O92,K92=N92),"",((N92/O92)+(K92/L92))/2)</f>
        <v>0.85834535563470249</v>
      </c>
      <c r="R92" s="11"/>
      <c r="S92" s="39" cm="1">
        <f t="array" aca="1" ref="S92" ca="1">INDIRECT(ADDRESS(ROW()-1,_xlfn.SHEET()-3+39,4,1,"Entered Daily Stats"))</f>
        <v>0</v>
      </c>
      <c r="T92" s="11"/>
      <c r="U92" s="15"/>
      <c r="V92" s="11" t="s">
        <v>31</v>
      </c>
      <c r="W92" s="14">
        <v>1.3</v>
      </c>
      <c r="X92" s="70"/>
    </row>
    <row r="93" spans="1:24" ht="18" x14ac:dyDescent="0.3">
      <c r="A93" s="65"/>
      <c r="B93" s="8"/>
      <c r="C93" s="14" cm="1">
        <f t="array" aca="1" ref="C93" ca="1">INDIRECT(ADDRESS(ROW()-1,_xlfn.SHEET()-3+32,4,1,"Entered Daily Stats"))</f>
        <v>1</v>
      </c>
      <c r="D93" s="11"/>
      <c r="E93" s="10" t="str">
        <f>'Entered Daily Stats'!A92</f>
        <v>Enrollment Counclor 2</v>
      </c>
      <c r="F93" s="11"/>
      <c r="G93" s="13" cm="1">
        <f t="array" aca="1" ref="G93" ca="1">IFERROR(INDIRECT(ADDRESS(ROW()-1,_xlfn.SHEET()-3+4,4,1,"Entered Daily Stats")),"")</f>
        <v>4.927083333333334E-2</v>
      </c>
      <c r="H93" s="16"/>
      <c r="I93" s="12" cm="1">
        <f t="array" aca="1" ref="I93" ca="1">IFERROR(INDIRECT(ADDRESS(ROW()-1,_xlfn.SHEET()-3+11,4,1,"Entered Daily Stats")),"")</f>
        <v>5</v>
      </c>
      <c r="J93" s="11"/>
      <c r="K93" s="107" cm="1">
        <f t="array" aca="1" ref="K93" ca="1">IFERROR(INDIRECT(ADDRESS(ROW()-1,_xlfn.SHEET()-3+18,4,1,"Entered Daily Stats")),"")</f>
        <v>26</v>
      </c>
      <c r="L93" s="12">
        <f t="shared" ref="L93" ca="1" si="12">IFERROR(IF(K93=N93,0,MIN(MAX((-10*N93*24)+80,30),65))*C93,0)</f>
        <v>48.733333333333334</v>
      </c>
      <c r="M93" s="11"/>
      <c r="N93" s="110" cm="1">
        <f t="array" aca="1" ref="N93" ca="1">IFERROR(INDIRECT(ADDRESS(ROW()-1,_xlfn.SHEET()-3+25,4,1,"Entered Daily Stats")),"")</f>
        <v>0.13027777777777777</v>
      </c>
      <c r="O93" s="13">
        <f t="shared" ref="O93:O111" ca="1" si="13">IFERROR(IF(N93=K93,0,MIN(MAX(8-(K93/10),1.5),5)/24)*C93,0)</f>
        <v>0.20833333333333334</v>
      </c>
      <c r="P93" s="11"/>
      <c r="Q93" s="51">
        <f t="shared" ref="Q93:Q111" ca="1" si="14">IF(OR(L93=O93,K93=N93),"",((N93/O93)+(K93/L93))/2)</f>
        <v>0.57942453260373916</v>
      </c>
      <c r="R93" s="11"/>
      <c r="S93" s="39" cm="1">
        <f t="array" aca="1" ref="S93" ca="1">INDIRECT(ADDRESS(ROW()-1,_xlfn.SHEET()-3+39,4,1,"Entered Daily Stats"))</f>
        <v>1</v>
      </c>
      <c r="T93" s="11"/>
      <c r="U93" s="100"/>
      <c r="V93" s="11" t="s">
        <v>32</v>
      </c>
      <c r="W93" s="45">
        <v>1</v>
      </c>
      <c r="X93" s="70"/>
    </row>
    <row r="94" spans="1:24" ht="18" x14ac:dyDescent="0.3">
      <c r="A94" s="65"/>
      <c r="B94" s="8"/>
      <c r="C94" s="14" cm="1">
        <f t="array" aca="1" ref="C94" ca="1">INDIRECT(ADDRESS(ROW()-1,_xlfn.SHEET()-3+32,4,1,"Entered Daily Stats"))</f>
        <v>1</v>
      </c>
      <c r="D94" s="11"/>
      <c r="E94" s="10" t="str">
        <f>'Entered Daily Stats'!A93</f>
        <v>Enrollment Counclor 3</v>
      </c>
      <c r="F94" s="11"/>
      <c r="G94" s="13" cm="1">
        <f t="array" aca="1" ref="G94" ca="1">IFERROR(INDIRECT(ADDRESS(ROW()-1,_xlfn.SHEET()-3+4,4,1,"Entered Daily Stats")),"")</f>
        <v>0.19225694444444444</v>
      </c>
      <c r="H94" s="16"/>
      <c r="I94" s="12" cm="1">
        <f t="array" aca="1" ref="I94" ca="1">IFERROR(INDIRECT(ADDRESS(ROW()-1,_xlfn.SHEET()-3+11,4,1,"Entered Daily Stats")),"")</f>
        <v>3</v>
      </c>
      <c r="J94" s="11"/>
      <c r="K94" s="107" cm="1">
        <f t="array" aca="1" ref="K94" ca="1">IFERROR(INDIRECT(ADDRESS(ROW()-1,_xlfn.SHEET()-3+18,4,1,"Entered Daily Stats")),"")</f>
        <v>24</v>
      </c>
      <c r="L94" s="12">
        <f ca="1">IFERROR(IF(K94=N94,0,MIN(MAX((-10*N94*24)+80,30),65))*C94,0)</f>
        <v>56.366666666666667</v>
      </c>
      <c r="M94" s="11"/>
      <c r="N94" s="110" cm="1">
        <f t="array" aca="1" ref="N94" ca="1">IFERROR(INDIRECT(ADDRESS(ROW()-1,_xlfn.SHEET()-3+25,4,1,"Entered Daily Stats")),"")</f>
        <v>9.8472222222222225E-2</v>
      </c>
      <c r="O94" s="13">
        <f t="shared" ca="1" si="13"/>
        <v>0.20833333333333334</v>
      </c>
      <c r="P94" s="11"/>
      <c r="Q94" s="51">
        <f t="shared" ca="1" si="14"/>
        <v>0.44922511334516069</v>
      </c>
      <c r="R94" s="11"/>
      <c r="S94" s="39" cm="1">
        <f t="array" aca="1" ref="S94" ca="1">INDIRECT(ADDRESS(ROW()-1,_xlfn.SHEET()-3+39,4,1,"Entered Daily Stats"))</f>
        <v>4</v>
      </c>
      <c r="T94" s="11"/>
      <c r="U94" s="18"/>
      <c r="V94" s="11" t="s">
        <v>33</v>
      </c>
      <c r="W94" s="45">
        <v>1</v>
      </c>
      <c r="X94" s="70"/>
    </row>
    <row r="95" spans="1:24" ht="18" x14ac:dyDescent="0.3">
      <c r="A95" s="65"/>
      <c r="B95" s="8"/>
      <c r="C95" s="14" cm="1">
        <f t="array" aca="1" ref="C95" ca="1">INDIRECT(ADDRESS(ROW()-1,_xlfn.SHEET()-3+32,4,1,"Entered Daily Stats"))</f>
        <v>1</v>
      </c>
      <c r="D95" s="11"/>
      <c r="E95" s="10" t="str">
        <f>'Entered Daily Stats'!A94</f>
        <v>Enrollment Counclor 4</v>
      </c>
      <c r="F95" s="11"/>
      <c r="G95" s="13" cm="1">
        <f t="array" aca="1" ref="G95" ca="1">IFERROR(INDIRECT(ADDRESS(ROW()-1,_xlfn.SHEET()-3+4,4,1,"Entered Daily Stats")),"")</f>
        <v>0.31412037037037038</v>
      </c>
      <c r="H95" s="16"/>
      <c r="I95" s="12" cm="1">
        <f t="array" aca="1" ref="I95" ca="1">IFERROR(INDIRECT(ADDRESS(ROW()-1,_xlfn.SHEET()-3+11,4,1,"Entered Daily Stats")),"")</f>
        <v>5</v>
      </c>
      <c r="J95" s="11"/>
      <c r="K95" s="107" cm="1">
        <f t="array" aca="1" ref="K95" ca="1">IFERROR(INDIRECT(ADDRESS(ROW()-1,_xlfn.SHEET()-3+18,4,1,"Entered Daily Stats")),"")</f>
        <v>65</v>
      </c>
      <c r="L95" s="12">
        <f t="shared" ref="L95:L111" ca="1" si="15">IFERROR(IF(K95=N95,0,MIN(MAX((-10*N95*24)+80,30),65))*C95,0)</f>
        <v>55.302777777777777</v>
      </c>
      <c r="M95" s="11"/>
      <c r="N95" s="110" cm="1">
        <f t="array" aca="1" ref="N95" ca="1">IFERROR(INDIRECT(ADDRESS(ROW()-1,_xlfn.SHEET()-3+25,4,1,"Entered Daily Stats")),"")</f>
        <v>0.1029050925925926</v>
      </c>
      <c r="O95" s="13">
        <f t="shared" ca="1" si="13"/>
        <v>6.25E-2</v>
      </c>
      <c r="P95" s="11"/>
      <c r="Q95" s="51">
        <f t="shared" ca="1" si="14"/>
        <v>1.4109146570599935</v>
      </c>
      <c r="R95" s="11"/>
      <c r="S95" s="39" cm="1">
        <f t="array" aca="1" ref="S95" ca="1">INDIRECT(ADDRESS(ROW()-1,_xlfn.SHEET()-3+39,4,1,"Entered Daily Stats"))</f>
        <v>0</v>
      </c>
      <c r="T95" s="11"/>
      <c r="U95" s="19"/>
      <c r="V95" s="11" t="s">
        <v>33</v>
      </c>
      <c r="W95" s="14">
        <v>0.7</v>
      </c>
      <c r="X95" s="70"/>
    </row>
    <row r="96" spans="1:24" ht="18" x14ac:dyDescent="0.3">
      <c r="A96" s="65"/>
      <c r="B96" s="8"/>
      <c r="C96" s="14" cm="1">
        <f t="array" aca="1" ref="C96" ca="1">INDIRECT(ADDRESS(ROW()-1,_xlfn.SHEET()-3+32,4,1,"Entered Daily Stats"))</f>
        <v>1</v>
      </c>
      <c r="D96" s="11"/>
      <c r="E96" s="10" t="str">
        <f>'Entered Daily Stats'!A95</f>
        <v>Enrollment Counclor 5</v>
      </c>
      <c r="F96" s="11"/>
      <c r="G96" s="13" cm="1">
        <f t="array" aca="1" ref="G96" ca="1">IFERROR(INDIRECT(ADDRESS(ROW()-1,_xlfn.SHEET()-3+4,4,1,"Entered Daily Stats")),"")</f>
        <v>0.26409722222222221</v>
      </c>
      <c r="H96" s="16"/>
      <c r="I96" s="12" cm="1">
        <f t="array" aca="1" ref="I96" ca="1">IFERROR(INDIRECT(ADDRESS(ROW()-1,_xlfn.SHEET()-3+11,4,1,"Entered Daily Stats")),"")</f>
        <v>6</v>
      </c>
      <c r="J96" s="11"/>
      <c r="K96" s="107" cm="1">
        <f t="array" aca="1" ref="K96" ca="1">IFERROR(INDIRECT(ADDRESS(ROW()-1,_xlfn.SHEET()-3+18,4,1,"Entered Daily Stats")),"")</f>
        <v>44</v>
      </c>
      <c r="L96" s="12">
        <f t="shared" ca="1" si="15"/>
        <v>53.797222222222224</v>
      </c>
      <c r="M96" s="11"/>
      <c r="N96" s="110" cm="1">
        <f t="array" aca="1" ref="N96" ca="1">IFERROR(INDIRECT(ADDRESS(ROW()-1,_xlfn.SHEET()-3+25,4,1,"Entered Daily Stats")),"")</f>
        <v>0.10917824074074074</v>
      </c>
      <c r="O96" s="13">
        <f t="shared" ca="1" si="13"/>
        <v>0.15</v>
      </c>
      <c r="P96" s="11"/>
      <c r="Q96" s="51">
        <f t="shared" ca="1" si="14"/>
        <v>0.77287051658765349</v>
      </c>
      <c r="R96" s="11"/>
      <c r="S96" s="39" cm="1">
        <f t="array" aca="1" ref="S96" ca="1">INDIRECT(ADDRESS(ROW()-1,_xlfn.SHEET()-3+39,4,1,"Entered Daily Stats"))</f>
        <v>1</v>
      </c>
      <c r="T96" s="11"/>
      <c r="U96" s="20"/>
      <c r="V96" s="11" t="s">
        <v>33</v>
      </c>
      <c r="W96" s="14">
        <v>0.5</v>
      </c>
      <c r="X96" s="70"/>
    </row>
    <row r="97" spans="1:24" ht="18" x14ac:dyDescent="0.3">
      <c r="A97" s="65"/>
      <c r="B97" s="8"/>
      <c r="C97" s="14" cm="1">
        <f t="array" aca="1" ref="C97" ca="1">INDIRECT(ADDRESS(ROW()-1,_xlfn.SHEET()-3+32,4,1,"Entered Daily Stats"))</f>
        <v>1</v>
      </c>
      <c r="D97" s="11"/>
      <c r="E97" s="10" t="str">
        <f>'Entered Daily Stats'!A96</f>
        <v>Enrollment Counclor 6</v>
      </c>
      <c r="F97" s="11"/>
      <c r="G97" s="13" cm="1">
        <f t="array" aca="1" ref="G97" ca="1">IFERROR(INDIRECT(ADDRESS(ROW()-1,_xlfn.SHEET()-3+4,4,1,"Entered Daily Stats")),"")</f>
        <v>0.24880787037037036</v>
      </c>
      <c r="H97" s="16"/>
      <c r="I97" s="12" cm="1">
        <f t="array" aca="1" ref="I97" ca="1">IFERROR(INDIRECT(ADDRESS(ROW()-1,_xlfn.SHEET()-3+11,4,1,"Entered Daily Stats")),"")</f>
        <v>8</v>
      </c>
      <c r="J97" s="11"/>
      <c r="K97" s="107" cm="1">
        <f t="array" aca="1" ref="K97" ca="1">IFERROR(INDIRECT(ADDRESS(ROW()-1,_xlfn.SHEET()-3+18,4,1,"Entered Daily Stats")),"")</f>
        <v>41</v>
      </c>
      <c r="L97" s="12">
        <f t="shared" ca="1" si="15"/>
        <v>49.472222222222221</v>
      </c>
      <c r="M97" s="11"/>
      <c r="N97" s="110" cm="1">
        <f t="array" aca="1" ref="N97" ca="1">IFERROR(INDIRECT(ADDRESS(ROW()-1,_xlfn.SHEET()-3+25,4,1,"Entered Daily Stats")),"")</f>
        <v>0.12719907407407408</v>
      </c>
      <c r="O97" s="13">
        <f t="shared" ca="1" si="13"/>
        <v>0.16250000000000001</v>
      </c>
      <c r="P97" s="11"/>
      <c r="Q97" s="51">
        <f t="shared" ca="1" si="14"/>
        <v>0.80575571360242892</v>
      </c>
      <c r="R97" s="11"/>
      <c r="S97" s="39" cm="1">
        <f t="array" aca="1" ref="S97" ca="1">INDIRECT(ADDRESS(ROW()-1,_xlfn.SHEET()-3+39,4,1,"Entered Daily Stats"))</f>
        <v>0</v>
      </c>
      <c r="T97" s="11"/>
      <c r="U97" s="21"/>
      <c r="V97" s="11" t="s">
        <v>33</v>
      </c>
      <c r="W97" s="14">
        <v>0.3</v>
      </c>
      <c r="X97" s="70"/>
    </row>
    <row r="98" spans="1:24" ht="18" x14ac:dyDescent="0.3">
      <c r="A98" s="65"/>
      <c r="B98" s="8"/>
      <c r="C98" s="14" cm="1">
        <f t="array" aca="1" ref="C98" ca="1">INDIRECT(ADDRESS(ROW()-1,_xlfn.SHEET()-3+32,4,1,"Entered Daily Stats"))</f>
        <v>1</v>
      </c>
      <c r="D98" s="11"/>
      <c r="E98" s="10" t="str">
        <f>'Entered Daily Stats'!A97</f>
        <v>Enrollment Counclor 7</v>
      </c>
      <c r="F98" s="11"/>
      <c r="G98" s="13" cm="1">
        <f t="array" aca="1" ref="G98" ca="1">IFERROR(INDIRECT(ADDRESS(ROW()-1,_xlfn.SHEET()-3+4,4,1,"Entered Daily Stats")),"")</f>
        <v>0.19038194444444445</v>
      </c>
      <c r="H98" s="16"/>
      <c r="I98" s="12" cm="1">
        <f t="array" aca="1" ref="I98" ca="1">IFERROR(INDIRECT(ADDRESS(ROW()-1,_xlfn.SHEET()-3+11,4,1,"Entered Daily Stats")),"")</f>
        <v>5</v>
      </c>
      <c r="J98" s="11"/>
      <c r="K98" s="107" cm="1">
        <f t="array" aca="1" ref="K98" ca="1">IFERROR(INDIRECT(ADDRESS(ROW()-1,_xlfn.SHEET()-3+18,4,1,"Entered Daily Stats")),"")</f>
        <v>34</v>
      </c>
      <c r="L98" s="12">
        <f t="shared" ca="1" si="15"/>
        <v>65</v>
      </c>
      <c r="M98" s="11"/>
      <c r="N98" s="110" cm="1">
        <f t="array" aca="1" ref="N98" ca="1">IFERROR(INDIRECT(ADDRESS(ROW()-1,_xlfn.SHEET()-3+25,4,1,"Entered Daily Stats")),"")</f>
        <v>4.1805555555555561E-2</v>
      </c>
      <c r="O98" s="13">
        <f t="shared" ca="1" si="13"/>
        <v>0.19166666666666665</v>
      </c>
      <c r="P98" s="11"/>
      <c r="Q98" s="51">
        <f t="shared" ca="1" si="14"/>
        <v>0.37059643255295432</v>
      </c>
      <c r="R98" s="11"/>
      <c r="S98" s="39" cm="1">
        <f t="array" aca="1" ref="S98" ca="1">INDIRECT(ADDRESS(ROW()-1,_xlfn.SHEET()-3+39,4,1,"Entered Daily Stats"))</f>
        <v>0</v>
      </c>
      <c r="T98" s="11"/>
      <c r="U98" s="8"/>
      <c r="V98" s="8"/>
      <c r="W98" s="8"/>
      <c r="X98" s="70"/>
    </row>
    <row r="99" spans="1:24" ht="21" x14ac:dyDescent="0.3">
      <c r="A99" s="65"/>
      <c r="B99" s="8"/>
      <c r="C99" s="14" cm="1">
        <f t="array" aca="1" ref="C99" ca="1">INDIRECT(ADDRESS(ROW()-1,_xlfn.SHEET()-3+32,4,1,"Entered Daily Stats"))</f>
        <v>1</v>
      </c>
      <c r="D99" s="11"/>
      <c r="E99" s="10" t="str">
        <f>'Entered Daily Stats'!A98</f>
        <v>Enrollment Counclor 8</v>
      </c>
      <c r="F99" s="11"/>
      <c r="G99" s="13" cm="1">
        <f t="array" aca="1" ref="G99" ca="1">IFERROR(INDIRECT(ADDRESS(ROW()-1,_xlfn.SHEET()-3+4,4,1,"Entered Daily Stats")),"")</f>
        <v>0.26788194444444441</v>
      </c>
      <c r="H99" s="16"/>
      <c r="I99" s="12" cm="1">
        <f t="array" aca="1" ref="I99" ca="1">IFERROR(INDIRECT(ADDRESS(ROW()-1,_xlfn.SHEET()-3+11,4,1,"Entered Daily Stats")),"")</f>
        <v>5</v>
      </c>
      <c r="J99" s="11"/>
      <c r="K99" s="107" cm="1">
        <f t="array" aca="1" ref="K99" ca="1">IFERROR(INDIRECT(ADDRESS(ROW()-1,_xlfn.SHEET()-3+18,4,1,"Entered Daily Stats")),"")</f>
        <v>22</v>
      </c>
      <c r="L99" s="12">
        <f t="shared" ca="1" si="15"/>
        <v>55.925000000000004</v>
      </c>
      <c r="M99" s="11"/>
      <c r="N99" s="110" cm="1">
        <f t="array" aca="1" ref="N99" ca="1">IFERROR(INDIRECT(ADDRESS(ROW()-1,_xlfn.SHEET()-3+25,4,1,"Entered Daily Stats")),"")</f>
        <v>0.10031249999999999</v>
      </c>
      <c r="O99" s="13">
        <f t="shared" ca="1" si="13"/>
        <v>0.20833333333333334</v>
      </c>
      <c r="P99" s="11"/>
      <c r="Q99" s="51">
        <f t="shared" ca="1" si="14"/>
        <v>0.43744199821189089</v>
      </c>
      <c r="R99" s="11"/>
      <c r="S99" s="39" cm="1">
        <f t="array" aca="1" ref="S99" ca="1">INDIRECT(ADDRESS(ROW()-1,_xlfn.SHEET()-3+39,4,1,"Entered Daily Stats"))</f>
        <v>2</v>
      </c>
      <c r="T99" s="11"/>
      <c r="U99" s="140" t="s">
        <v>42</v>
      </c>
      <c r="V99" s="140"/>
      <c r="W99" s="140"/>
      <c r="X99" s="70"/>
    </row>
    <row r="100" spans="1:24" ht="18" customHeight="1" x14ac:dyDescent="0.3">
      <c r="A100" s="65"/>
      <c r="B100" s="8"/>
      <c r="C100" s="14" cm="1">
        <f t="array" aca="1" ref="C100" ca="1">INDIRECT(ADDRESS(ROW()-1,_xlfn.SHEET()-3+32,4,1,"Entered Daily Stats"))</f>
        <v>1</v>
      </c>
      <c r="D100" s="11"/>
      <c r="E100" s="10" t="str">
        <f>'Entered Daily Stats'!A99</f>
        <v>Enrollment Counclor 9</v>
      </c>
      <c r="F100" s="11"/>
      <c r="G100" s="13" cm="1">
        <f t="array" aca="1" ref="G100" ca="1">IFERROR(INDIRECT(ADDRESS(ROW()-1,_xlfn.SHEET()-3+4,4,1,"Entered Daily Stats")),"")</f>
        <v>0.3071875</v>
      </c>
      <c r="H100" s="16"/>
      <c r="I100" s="12" cm="1">
        <f t="array" aca="1" ref="I100" ca="1">IFERROR(INDIRECT(ADDRESS(ROW()-1,_xlfn.SHEET()-3+11,4,1,"Entered Daily Stats")),"")</f>
        <v>7</v>
      </c>
      <c r="J100" s="11"/>
      <c r="K100" s="107" cm="1">
        <f t="array" aca="1" ref="K100" ca="1">IFERROR(INDIRECT(ADDRESS(ROW()-1,_xlfn.SHEET()-3+18,4,1,"Entered Daily Stats")),"")</f>
        <v>60</v>
      </c>
      <c r="L100" s="12">
        <f t="shared" ca="1" si="15"/>
        <v>43.822222222222223</v>
      </c>
      <c r="M100" s="11"/>
      <c r="N100" s="110" cm="1">
        <f t="array" aca="1" ref="N100" ca="1">IFERROR(INDIRECT(ADDRESS(ROW()-1,_xlfn.SHEET()-3+25,4,1,"Entered Daily Stats")),"")</f>
        <v>0.15074074074074076</v>
      </c>
      <c r="O100" s="13">
        <f t="shared" ca="1" si="13"/>
        <v>8.3333333333333329E-2</v>
      </c>
      <c r="P100" s="11"/>
      <c r="Q100" s="51">
        <f t="shared" ca="1" si="14"/>
        <v>1.5890286229434305</v>
      </c>
      <c r="R100" s="11"/>
      <c r="S100" s="39" cm="1">
        <f t="array" aca="1" ref="S100" ca="1">INDIRECT(ADDRESS(ROW()-1,_xlfn.SHEET()-3+39,4,1,"Entered Daily Stats"))</f>
        <v>1</v>
      </c>
      <c r="T100" s="11"/>
      <c r="U100" s="152">
        <f ca="1">IF(SUM(S92:S111)=0,"",SUM(S92:S111))</f>
        <v>9</v>
      </c>
      <c r="V100" s="153"/>
      <c r="W100" s="154"/>
      <c r="X100" s="70"/>
    </row>
    <row r="101" spans="1:24" ht="18" customHeight="1" x14ac:dyDescent="0.3">
      <c r="A101" s="65"/>
      <c r="B101" s="8"/>
      <c r="C101" s="14" cm="1">
        <f t="array" aca="1" ref="C101" ca="1">INDIRECT(ADDRESS(ROW()-1,_xlfn.SHEET()-3+32,4,1,"Entered Daily Stats"))</f>
        <v>1</v>
      </c>
      <c r="D101" s="11"/>
      <c r="E101" s="10" t="str">
        <f>'Entered Daily Stats'!A100</f>
        <v>Enrollment Counclor 10</v>
      </c>
      <c r="F101" s="11"/>
      <c r="G101" s="13" cm="1">
        <f t="array" aca="1" ref="G101" ca="1">IFERROR(INDIRECT(ADDRESS(ROW()-1,_xlfn.SHEET()-3+4,4,1,"Entered Daily Stats")),"")</f>
        <v>0.16321759259259258</v>
      </c>
      <c r="H101" s="16"/>
      <c r="I101" s="12" cm="1">
        <f t="array" aca="1" ref="I101" ca="1">IFERROR(INDIRECT(ADDRESS(ROW()-1,_xlfn.SHEET()-3+11,4,1,"Entered Daily Stats")),"")</f>
        <v>3</v>
      </c>
      <c r="J101" s="11"/>
      <c r="K101" s="107" cm="1">
        <f t="array" aca="1" ref="K101" ca="1">IFERROR(INDIRECT(ADDRESS(ROW()-1,_xlfn.SHEET()-3+18,4,1,"Entered Daily Stats")),"")</f>
        <v>32</v>
      </c>
      <c r="L101" s="12">
        <f t="shared" ca="1" si="15"/>
        <v>65</v>
      </c>
      <c r="M101" s="11"/>
      <c r="N101" s="110" cm="1">
        <f t="array" aca="1" ref="N101" ca="1">IFERROR(INDIRECT(ADDRESS(ROW()-1,_xlfn.SHEET()-3+25,4,1,"Entered Daily Stats")),"")</f>
        <v>3.858796296296297E-2</v>
      </c>
      <c r="O101" s="13">
        <f t="shared" ca="1" si="13"/>
        <v>0.19999999999999998</v>
      </c>
      <c r="P101" s="11"/>
      <c r="Q101" s="51">
        <f t="shared" ca="1" si="14"/>
        <v>0.34262375356125363</v>
      </c>
      <c r="R101" s="11"/>
      <c r="S101" s="39" cm="1">
        <f t="array" aca="1" ref="S101" ca="1">INDIRECT(ADDRESS(ROW()-1,_xlfn.SHEET()-3+39,4,1,"Entered Daily Stats"))</f>
        <v>0</v>
      </c>
      <c r="T101" s="11"/>
      <c r="U101" s="155"/>
      <c r="V101" s="156"/>
      <c r="W101" s="157"/>
      <c r="X101" s="70"/>
    </row>
    <row r="102" spans="1:24" ht="18" x14ac:dyDescent="0.3">
      <c r="A102" s="65"/>
      <c r="B102" s="8"/>
      <c r="C102" s="14" cm="1">
        <f t="array" aca="1" ref="C102" ca="1">INDIRECT(ADDRESS(ROW()-1,_xlfn.SHEET()-3+32,4,1,"Entered Daily Stats"))</f>
        <v>1</v>
      </c>
      <c r="D102" s="11"/>
      <c r="E102" s="10" t="str">
        <f>'Entered Daily Stats'!A101</f>
        <v>Enrollment Counclor 11</v>
      </c>
      <c r="F102" s="11"/>
      <c r="G102" s="13" cm="1">
        <f t="array" aca="1" ref="G102" ca="1">IFERROR(INDIRECT(ADDRESS(ROW()-1,_xlfn.SHEET()-3+4,4,1,"Entered Daily Stats")),"")</f>
        <v>0.29216435185185186</v>
      </c>
      <c r="H102" s="16"/>
      <c r="I102" s="12" cm="1">
        <f t="array" aca="1" ref="I102" ca="1">IFERROR(INDIRECT(ADDRESS(ROW()-1,_xlfn.SHEET()-3+11,4,1,"Entered Daily Stats")),"")</f>
        <v>8</v>
      </c>
      <c r="J102" s="11"/>
      <c r="K102" s="107" cm="1">
        <f t="array" aca="1" ref="K102" ca="1">IFERROR(INDIRECT(ADDRESS(ROW()-1,_xlfn.SHEET()-3+18,4,1,"Entered Daily Stats")),"")</f>
        <v>33</v>
      </c>
      <c r="L102" s="12">
        <f t="shared" ca="1" si="15"/>
        <v>56.724999999999994</v>
      </c>
      <c r="M102" s="11"/>
      <c r="N102" s="110" cm="1">
        <f t="array" aca="1" ref="N102" ca="1">IFERROR(INDIRECT(ADDRESS(ROW()-1,_xlfn.SHEET()-3+25,4,1,"Entered Daily Stats")),"")</f>
        <v>9.6979166666666672E-2</v>
      </c>
      <c r="O102" s="13">
        <f t="shared" ca="1" si="13"/>
        <v>0.19583333333333333</v>
      </c>
      <c r="P102" s="11"/>
      <c r="Q102" s="51">
        <f t="shared" ca="1" si="14"/>
        <v>0.53848342132160576</v>
      </c>
      <c r="R102" s="11"/>
      <c r="S102" s="39" cm="1">
        <f t="array" aca="1" ref="S102" ca="1">INDIRECT(ADDRESS(ROW()-1,_xlfn.SHEET()-3+39,4,1,"Entered Daily Stats"))</f>
        <v>0</v>
      </c>
      <c r="T102" s="11"/>
      <c r="U102" s="71"/>
      <c r="V102" s="71"/>
      <c r="W102" s="71"/>
      <c r="X102" s="70"/>
    </row>
    <row r="103" spans="1:24" ht="21" x14ac:dyDescent="0.3">
      <c r="A103" s="65"/>
      <c r="B103" s="8"/>
      <c r="C103" s="14" cm="1">
        <f t="array" aca="1" ref="C103" ca="1">INDIRECT(ADDRESS(ROW()-1,_xlfn.SHEET()-3+32,4,1,"Entered Daily Stats"))</f>
        <v>1</v>
      </c>
      <c r="D103" s="11"/>
      <c r="E103" s="10" t="str">
        <f>'Entered Daily Stats'!A102</f>
        <v>Enrollment Counclor 12</v>
      </c>
      <c r="F103" s="11"/>
      <c r="G103" s="13" cm="1">
        <f t="array" aca="1" ref="G103" ca="1">IFERROR(INDIRECT(ADDRESS(ROW()-1,_xlfn.SHEET()-3+4,4,1,"Entered Daily Stats")),"")</f>
        <v>0.24203703703703705</v>
      </c>
      <c r="H103" s="16"/>
      <c r="I103" s="12" cm="1">
        <f t="array" aca="1" ref="I103" ca="1">IFERROR(INDIRECT(ADDRESS(ROW()-1,_xlfn.SHEET()-3+11,4,1,"Entered Daily Stats")),"")</f>
        <v>8</v>
      </c>
      <c r="J103" s="11"/>
      <c r="K103" s="107" cm="1">
        <f t="array" aca="1" ref="K103" ca="1">IFERROR(INDIRECT(ADDRESS(ROW()-1,_xlfn.SHEET()-3+18,4,1,"Entered Daily Stats")),"")</f>
        <v>42</v>
      </c>
      <c r="L103" s="12">
        <f t="shared" ca="1" si="15"/>
        <v>49.361111111111107</v>
      </c>
      <c r="M103" s="11"/>
      <c r="N103" s="110" cm="1">
        <f t="array" aca="1" ref="N103" ca="1">IFERROR(INDIRECT(ADDRESS(ROW()-1,_xlfn.SHEET()-3+25,4,1,"Entered Daily Stats")),"")</f>
        <v>0.12766203703703705</v>
      </c>
      <c r="O103" s="13">
        <f t="shared" ca="1" si="13"/>
        <v>0.15833333333333333</v>
      </c>
      <c r="P103" s="11"/>
      <c r="Q103" s="51">
        <f t="shared" ca="1" si="14"/>
        <v>0.82857940315993517</v>
      </c>
      <c r="R103" s="11"/>
      <c r="S103" s="39" cm="1">
        <f t="array" aca="1" ref="S103" ca="1">INDIRECT(ADDRESS(ROW()-1,_xlfn.SHEET()-3+39,4,1,"Entered Daily Stats"))</f>
        <v>0</v>
      </c>
      <c r="T103" s="11"/>
      <c r="U103" s="8"/>
      <c r="V103" s="8"/>
      <c r="W103" s="22"/>
      <c r="X103" s="79"/>
    </row>
    <row r="104" spans="1:24" ht="18" x14ac:dyDescent="0.3">
      <c r="A104" s="65"/>
      <c r="B104" s="8"/>
      <c r="C104" s="14" cm="1">
        <f t="array" aca="1" ref="C104" ca="1">INDIRECT(ADDRESS(ROW()-1,_xlfn.SHEET()-3+32,4,1,"Entered Daily Stats"))</f>
        <v>0</v>
      </c>
      <c r="D104" s="11"/>
      <c r="E104" s="10" t="str">
        <f>'Entered Daily Stats'!A103</f>
        <v>Enrollment Counclor 13</v>
      </c>
      <c r="F104" s="11"/>
      <c r="G104" s="13" cm="1">
        <f t="array" aca="1" ref="G104" ca="1">IFERROR(INDIRECT(ADDRESS(ROW()-1,_xlfn.SHEET()-3+4,4,1,"Entered Daily Stats")),"")</f>
        <v>0</v>
      </c>
      <c r="H104" s="16"/>
      <c r="I104" s="12" cm="1">
        <f t="array" aca="1" ref="I104" ca="1">IFERROR(INDIRECT(ADDRESS(ROW()-1,_xlfn.SHEET()-3+11,4,1,"Entered Daily Stats")),"")</f>
        <v>0</v>
      </c>
      <c r="J104" s="11"/>
      <c r="K104" s="107" cm="1">
        <f t="array" aca="1" ref="K104" ca="1">IFERROR(INDIRECT(ADDRESS(ROW()-1,_xlfn.SHEET()-3+18,4,1,"Entered Daily Stats")),"")</f>
        <v>0</v>
      </c>
      <c r="L104" s="12">
        <f t="shared" ca="1" si="15"/>
        <v>0</v>
      </c>
      <c r="M104" s="11"/>
      <c r="N104" s="110" cm="1">
        <f t="array" aca="1" ref="N104" ca="1">IFERROR(INDIRECT(ADDRESS(ROW()-1,_xlfn.SHEET()-3+25,4,1,"Entered Daily Stats")),"")</f>
        <v>0</v>
      </c>
      <c r="O104" s="13">
        <f t="shared" ca="1" si="13"/>
        <v>0</v>
      </c>
      <c r="P104" s="11"/>
      <c r="Q104" s="51" t="str">
        <f t="shared" ca="1" si="14"/>
        <v/>
      </c>
      <c r="R104" s="47"/>
      <c r="S104" s="39" cm="1">
        <f t="array" aca="1" ref="S104" ca="1">INDIRECT(ADDRESS(ROW()-1,_xlfn.SHEET()-3+39,4,1,"Entered Daily Stats"))</f>
        <v>0</v>
      </c>
      <c r="T104" s="47"/>
      <c r="U104" s="69"/>
      <c r="V104" s="8"/>
      <c r="W104" s="56"/>
      <c r="X104" s="80"/>
    </row>
    <row r="105" spans="1:24" ht="18" x14ac:dyDescent="0.3">
      <c r="A105" s="65"/>
      <c r="B105" s="8"/>
      <c r="C105" s="14" cm="1">
        <f t="array" aca="1" ref="C105" ca="1">INDIRECT(ADDRESS(ROW()-1,_xlfn.SHEET()-3+32,4,1,"Entered Daily Stats"))</f>
        <v>0</v>
      </c>
      <c r="D105" s="11"/>
      <c r="E105" s="10">
        <f>'Entered Daily Stats'!A104</f>
        <v>0</v>
      </c>
      <c r="F105" s="23"/>
      <c r="G105" s="13" cm="1">
        <f t="array" aca="1" ref="G105" ca="1">IFERROR(INDIRECT(ADDRESS(ROW()-1,_xlfn.SHEET()-3+4,4,1,"Entered Daily Stats")),"")</f>
        <v>0</v>
      </c>
      <c r="H105" s="11"/>
      <c r="I105" s="12" cm="1">
        <f t="array" aca="1" ref="I105" ca="1">IFERROR(INDIRECT(ADDRESS(ROW()-1,_xlfn.SHEET()-3+11,4,1,"Entered Daily Stats")),"")</f>
        <v>0</v>
      </c>
      <c r="J105" s="11"/>
      <c r="K105" s="107" cm="1">
        <f t="array" aca="1" ref="K105" ca="1">IFERROR(INDIRECT(ADDRESS(ROW()-1,_xlfn.SHEET()-3+18,4,1,"Entered Daily Stats")),"")</f>
        <v>0</v>
      </c>
      <c r="L105" s="12">
        <f t="shared" ca="1" si="15"/>
        <v>0</v>
      </c>
      <c r="M105" s="11"/>
      <c r="N105" s="110" cm="1">
        <f t="array" aca="1" ref="N105" ca="1">IFERROR(INDIRECT(ADDRESS(ROW()-1,_xlfn.SHEET()-3+25,4,1,"Entered Daily Stats")),"")</f>
        <v>0</v>
      </c>
      <c r="O105" s="13">
        <f t="shared" ca="1" si="13"/>
        <v>0</v>
      </c>
      <c r="P105" s="11"/>
      <c r="Q105" s="51" t="str">
        <f t="shared" ca="1" si="14"/>
        <v/>
      </c>
      <c r="R105" s="11"/>
      <c r="S105" s="39" cm="1">
        <f t="array" aca="1" ref="S105" ca="1">INDIRECT(ADDRESS(ROW()-1,_xlfn.SHEET()-3+39,4,1,"Entered Daily Stats"))</f>
        <v>0</v>
      </c>
      <c r="T105" s="11"/>
      <c r="U105" s="11"/>
      <c r="V105" s="47"/>
      <c r="W105" s="56"/>
      <c r="X105" s="81"/>
    </row>
    <row r="106" spans="1:24" ht="18" x14ac:dyDescent="0.3">
      <c r="A106" s="65"/>
      <c r="B106" s="8"/>
      <c r="C106" s="14" cm="1">
        <f t="array" aca="1" ref="C106" ca="1">INDIRECT(ADDRESS(ROW()-1,_xlfn.SHEET()-3+32,4,1,"Entered Daily Stats"))</f>
        <v>0</v>
      </c>
      <c r="D106" s="11"/>
      <c r="E106" s="10">
        <f>'Entered Daily Stats'!A105</f>
        <v>0</v>
      </c>
      <c r="F106" s="11"/>
      <c r="G106" s="13" cm="1">
        <f t="array" aca="1" ref="G106" ca="1">IFERROR(INDIRECT(ADDRESS(ROW()-1,_xlfn.SHEET()-3+4,4,1,"Entered Daily Stats")),"")</f>
        <v>0</v>
      </c>
      <c r="H106" s="16"/>
      <c r="I106" s="12" cm="1">
        <f t="array" aca="1" ref="I106" ca="1">IFERROR(INDIRECT(ADDRESS(ROW()-1,_xlfn.SHEET()-3+11,4,1,"Entered Daily Stats")),"")</f>
        <v>0</v>
      </c>
      <c r="J106" s="11"/>
      <c r="K106" s="107" cm="1">
        <f t="array" aca="1" ref="K106" ca="1">IFERROR(INDIRECT(ADDRESS(ROW()-1,_xlfn.SHEET()-3+18,4,1,"Entered Daily Stats")),"")</f>
        <v>0</v>
      </c>
      <c r="L106" s="12">
        <f t="shared" ca="1" si="15"/>
        <v>0</v>
      </c>
      <c r="M106" s="11"/>
      <c r="N106" s="110" cm="1">
        <f t="array" aca="1" ref="N106" ca="1">IFERROR(INDIRECT(ADDRESS(ROW()-1,_xlfn.SHEET()-3+25,4,1,"Entered Daily Stats")),"")</f>
        <v>0</v>
      </c>
      <c r="O106" s="13">
        <f t="shared" ca="1" si="13"/>
        <v>0</v>
      </c>
      <c r="P106" s="11"/>
      <c r="Q106" s="51" t="str">
        <f t="shared" ca="1" si="14"/>
        <v/>
      </c>
      <c r="R106" s="11"/>
      <c r="S106" s="39" cm="1">
        <f t="array" aca="1" ref="S106" ca="1">INDIRECT(ADDRESS(ROW()-1,_xlfn.SHEET()-3+39,4,1,"Entered Daily Stats"))</f>
        <v>0</v>
      </c>
      <c r="T106" s="11"/>
      <c r="U106" s="8"/>
      <c r="V106" s="8"/>
      <c r="W106" s="8"/>
      <c r="X106" s="64"/>
    </row>
    <row r="107" spans="1:24" ht="18" x14ac:dyDescent="0.3">
      <c r="A107" s="65"/>
      <c r="B107" s="8"/>
      <c r="C107" s="14" cm="1">
        <f t="array" aca="1" ref="C107" ca="1">INDIRECT(ADDRESS(ROW()-1,_xlfn.SHEET()-3+32,4,1,"Entered Daily Stats"))</f>
        <v>0</v>
      </c>
      <c r="D107" s="11"/>
      <c r="E107" s="10">
        <f>'Entered Daily Stats'!A106</f>
        <v>0</v>
      </c>
      <c r="F107" s="11"/>
      <c r="G107" s="13" cm="1">
        <f t="array" aca="1" ref="G107" ca="1">IFERROR(INDIRECT(ADDRESS(ROW()-1,_xlfn.SHEET()-3+4,4,1,"Entered Daily Stats")),"")</f>
        <v>0</v>
      </c>
      <c r="H107" s="16"/>
      <c r="I107" s="12" cm="1">
        <f t="array" aca="1" ref="I107" ca="1">IFERROR(INDIRECT(ADDRESS(ROW()-1,_xlfn.SHEET()-3+11,4,1,"Entered Daily Stats")),"")</f>
        <v>0</v>
      </c>
      <c r="J107" s="11"/>
      <c r="K107" s="107" cm="1">
        <f t="array" aca="1" ref="K107" ca="1">IFERROR(INDIRECT(ADDRESS(ROW()-1,_xlfn.SHEET()-3+18,4,1,"Entered Daily Stats")),"")</f>
        <v>0</v>
      </c>
      <c r="L107" s="12">
        <f t="shared" ca="1" si="15"/>
        <v>0</v>
      </c>
      <c r="M107" s="11"/>
      <c r="N107" s="110" cm="1">
        <f t="array" aca="1" ref="N107" ca="1">IFERROR(INDIRECT(ADDRESS(ROW()-1,_xlfn.SHEET()-3+25,4,1,"Entered Daily Stats")),"")</f>
        <v>0</v>
      </c>
      <c r="O107" s="13">
        <f t="shared" ca="1" si="13"/>
        <v>0</v>
      </c>
      <c r="P107" s="11"/>
      <c r="Q107" s="51" t="str">
        <f t="shared" ca="1" si="14"/>
        <v/>
      </c>
      <c r="R107" s="11"/>
      <c r="S107" s="39" cm="1">
        <f t="array" aca="1" ref="S107" ca="1">INDIRECT(ADDRESS(ROW()-1,_xlfn.SHEET()-3+39,4,1,"Entered Daily Stats"))</f>
        <v>0</v>
      </c>
      <c r="T107" s="11"/>
      <c r="U107" s="71"/>
      <c r="V107" s="71"/>
      <c r="W107" s="71"/>
      <c r="X107" s="70"/>
    </row>
    <row r="108" spans="1:24" ht="21" x14ac:dyDescent="0.3">
      <c r="A108" s="65"/>
      <c r="B108" s="8"/>
      <c r="C108" s="14" cm="1">
        <f t="array" aca="1" ref="C108" ca="1">INDIRECT(ADDRESS(ROW()-1,_xlfn.SHEET()-3+32,4,1,"Entered Daily Stats"))</f>
        <v>0</v>
      </c>
      <c r="D108" s="11"/>
      <c r="E108" s="10">
        <f>'Entered Daily Stats'!A107</f>
        <v>0</v>
      </c>
      <c r="F108" s="11"/>
      <c r="G108" s="13" cm="1">
        <f t="array" aca="1" ref="G108" ca="1">IFERROR(INDIRECT(ADDRESS(ROW()-1,_xlfn.SHEET()-3+4,4,1,"Entered Daily Stats")),"")</f>
        <v>0</v>
      </c>
      <c r="H108" s="16"/>
      <c r="I108" s="12" cm="1">
        <f t="array" aca="1" ref="I108" ca="1">IFERROR(INDIRECT(ADDRESS(ROW()-1,_xlfn.SHEET()-3+11,4,1,"Entered Daily Stats")),"")</f>
        <v>0</v>
      </c>
      <c r="J108" s="11"/>
      <c r="K108" s="107" cm="1">
        <f t="array" aca="1" ref="K108" ca="1">IFERROR(INDIRECT(ADDRESS(ROW()-1,_xlfn.SHEET()-3+18,4,1,"Entered Daily Stats")),"")</f>
        <v>0</v>
      </c>
      <c r="L108" s="12">
        <f t="shared" ca="1" si="15"/>
        <v>0</v>
      </c>
      <c r="M108" s="11"/>
      <c r="N108" s="110" cm="1">
        <f t="array" aca="1" ref="N108" ca="1">IFERROR(INDIRECT(ADDRESS(ROW()-1,_xlfn.SHEET()-3+25,4,1,"Entered Daily Stats")),"")</f>
        <v>0</v>
      </c>
      <c r="O108" s="13">
        <f t="shared" ca="1" si="13"/>
        <v>0</v>
      </c>
      <c r="P108" s="11"/>
      <c r="Q108" s="51" t="str">
        <f t="shared" ca="1" si="14"/>
        <v/>
      </c>
      <c r="R108" s="11"/>
      <c r="S108" s="39" cm="1">
        <f t="array" aca="1" ref="S108" ca="1">INDIRECT(ADDRESS(ROW()-1,_xlfn.SHEET()-3+39,4,1,"Entered Daily Stats"))</f>
        <v>0</v>
      </c>
      <c r="T108" s="11"/>
      <c r="U108" s="8"/>
      <c r="V108" s="8"/>
      <c r="W108" s="22"/>
      <c r="X108" s="79"/>
    </row>
    <row r="109" spans="1:24" ht="18" x14ac:dyDescent="0.3">
      <c r="A109" s="65"/>
      <c r="B109" s="8"/>
      <c r="C109" s="14" cm="1">
        <f t="array" aca="1" ref="C109" ca="1">INDIRECT(ADDRESS(ROW()-1,_xlfn.SHEET()-3+32,4,1,"Entered Daily Stats"))</f>
        <v>0</v>
      </c>
      <c r="D109" s="11"/>
      <c r="E109" s="10">
        <f>'Entered Daily Stats'!A108</f>
        <v>0</v>
      </c>
      <c r="F109" s="11"/>
      <c r="G109" s="13" cm="1">
        <f t="array" aca="1" ref="G109" ca="1">IFERROR(INDIRECT(ADDRESS(ROW()-1,_xlfn.SHEET()-3+4,4,1,"Entered Daily Stats")),"")</f>
        <v>0</v>
      </c>
      <c r="H109" s="16"/>
      <c r="I109" s="12" cm="1">
        <f t="array" aca="1" ref="I109" ca="1">IFERROR(INDIRECT(ADDRESS(ROW()-1,_xlfn.SHEET()-3+11,4,1,"Entered Daily Stats")),"")</f>
        <v>0</v>
      </c>
      <c r="J109" s="11"/>
      <c r="K109" s="107" cm="1">
        <f t="array" aca="1" ref="K109" ca="1">IFERROR(INDIRECT(ADDRESS(ROW()-1,_xlfn.SHEET()-3+18,4,1,"Entered Daily Stats")),"")</f>
        <v>0</v>
      </c>
      <c r="L109" s="12">
        <f t="shared" ca="1" si="15"/>
        <v>0</v>
      </c>
      <c r="M109" s="11"/>
      <c r="N109" s="110" cm="1">
        <f t="array" aca="1" ref="N109" ca="1">IFERROR(INDIRECT(ADDRESS(ROW()-1,_xlfn.SHEET()-3+25,4,1,"Entered Daily Stats")),"")</f>
        <v>0</v>
      </c>
      <c r="O109" s="13">
        <f t="shared" ca="1" si="13"/>
        <v>0</v>
      </c>
      <c r="P109" s="11"/>
      <c r="Q109" s="51" t="str">
        <f t="shared" ca="1" si="14"/>
        <v/>
      </c>
      <c r="R109" s="47"/>
      <c r="S109" s="39" cm="1">
        <f t="array" aca="1" ref="S109" ca="1">INDIRECT(ADDRESS(ROW()-1,_xlfn.SHEET()-3+39,4,1,"Entered Daily Stats"))</f>
        <v>0</v>
      </c>
      <c r="T109" s="47"/>
      <c r="U109" s="69"/>
      <c r="V109" s="8"/>
      <c r="W109" s="56"/>
      <c r="X109" s="80"/>
    </row>
    <row r="110" spans="1:24" ht="18" x14ac:dyDescent="0.3">
      <c r="A110" s="65"/>
      <c r="B110" s="8"/>
      <c r="C110" s="14" cm="1">
        <f t="array" aca="1" ref="C110" ca="1">INDIRECT(ADDRESS(ROW()-1,_xlfn.SHEET()-3+32,4,1,"Entered Daily Stats"))</f>
        <v>0</v>
      </c>
      <c r="D110" s="11"/>
      <c r="E110" s="10">
        <f>'Entered Daily Stats'!A109</f>
        <v>0</v>
      </c>
      <c r="F110" s="23"/>
      <c r="G110" s="13" cm="1">
        <f t="array" aca="1" ref="G110" ca="1">IFERROR(INDIRECT(ADDRESS(ROW()-1,_xlfn.SHEET()-3+4,4,1,"Entered Daily Stats")),"")</f>
        <v>0</v>
      </c>
      <c r="H110" s="11"/>
      <c r="I110" s="12" cm="1">
        <f t="array" aca="1" ref="I110" ca="1">IFERROR(INDIRECT(ADDRESS(ROW()-1,_xlfn.SHEET()-3+11,4,1,"Entered Daily Stats")),"")</f>
        <v>0</v>
      </c>
      <c r="J110" s="11"/>
      <c r="K110" s="107" cm="1">
        <f t="array" aca="1" ref="K110" ca="1">IFERROR(INDIRECT(ADDRESS(ROW()-1,_xlfn.SHEET()-3+18,4,1,"Entered Daily Stats")),"")</f>
        <v>0</v>
      </c>
      <c r="L110" s="12">
        <f t="shared" ca="1" si="15"/>
        <v>0</v>
      </c>
      <c r="M110" s="11"/>
      <c r="N110" s="110" cm="1">
        <f t="array" aca="1" ref="N110" ca="1">IFERROR(INDIRECT(ADDRESS(ROW()-1,_xlfn.SHEET()-3+25,4,1,"Entered Daily Stats")),"")</f>
        <v>0</v>
      </c>
      <c r="O110" s="13">
        <f t="shared" ca="1" si="13"/>
        <v>0</v>
      </c>
      <c r="P110" s="11"/>
      <c r="Q110" s="51" t="str">
        <f t="shared" ca="1" si="14"/>
        <v/>
      </c>
      <c r="R110" s="11"/>
      <c r="S110" s="39" cm="1">
        <f t="array" aca="1" ref="S110" ca="1">INDIRECT(ADDRESS(ROW()-1,_xlfn.SHEET()-3+39,4,1,"Entered Daily Stats"))</f>
        <v>0</v>
      </c>
      <c r="T110" s="11"/>
      <c r="U110" s="11"/>
      <c r="V110" s="47"/>
      <c r="W110" s="56"/>
      <c r="X110" s="81"/>
    </row>
    <row r="111" spans="1:24" ht="18" x14ac:dyDescent="0.3">
      <c r="A111" s="65"/>
      <c r="B111" s="8"/>
      <c r="C111" s="14" cm="1">
        <f t="array" aca="1" ref="C111" ca="1">INDIRECT(ADDRESS(ROW()-1,_xlfn.SHEET()-3+32,4,1,"Entered Daily Stats"))</f>
        <v>0</v>
      </c>
      <c r="D111" s="11"/>
      <c r="E111" s="10">
        <f>'Entered Daily Stats'!A110</f>
        <v>0</v>
      </c>
      <c r="F111" s="11"/>
      <c r="G111" s="13" cm="1">
        <f t="array" aca="1" ref="G111" ca="1">IFERROR(INDIRECT(ADDRESS(ROW()-1,_xlfn.SHEET()-3+4,4,1,"Entered Daily Stats")),"")</f>
        <v>0</v>
      </c>
      <c r="H111" s="16"/>
      <c r="I111" s="12" cm="1">
        <f t="array" aca="1" ref="I111" ca="1">IFERROR(INDIRECT(ADDRESS(ROW()-1,_xlfn.SHEET()-3+11,4,1,"Entered Daily Stats")),"")</f>
        <v>0</v>
      </c>
      <c r="J111" s="11"/>
      <c r="K111" s="107" cm="1">
        <f t="array" aca="1" ref="K111" ca="1">IFERROR(INDIRECT(ADDRESS(ROW()-1,_xlfn.SHEET()-3+18,4,1,"Entered Daily Stats")),"")</f>
        <v>0</v>
      </c>
      <c r="L111" s="12">
        <f t="shared" ca="1" si="15"/>
        <v>0</v>
      </c>
      <c r="M111" s="11"/>
      <c r="N111" s="110" cm="1">
        <f t="array" aca="1" ref="N111" ca="1">IFERROR(INDIRECT(ADDRESS(ROW()-1,_xlfn.SHEET()-3+25,4,1,"Entered Daily Stats")),"")</f>
        <v>0</v>
      </c>
      <c r="O111" s="13">
        <f t="shared" ca="1" si="13"/>
        <v>0</v>
      </c>
      <c r="P111" s="11"/>
      <c r="Q111" s="51" t="str">
        <f t="shared" ca="1" si="14"/>
        <v/>
      </c>
      <c r="R111" s="11"/>
      <c r="S111" s="39" cm="1">
        <f t="array" aca="1" ref="S111" ca="1">INDIRECT(ADDRESS(ROW()-1,_xlfn.SHEET()-3+39,4,1,"Entered Daily Stats"))</f>
        <v>0</v>
      </c>
      <c r="T111" s="11"/>
      <c r="U111" s="8"/>
      <c r="V111" s="8"/>
      <c r="W111" s="8"/>
      <c r="X111" s="64"/>
    </row>
    <row r="112" spans="1:24" ht="18" x14ac:dyDescent="0.3">
      <c r="A112" s="65"/>
      <c r="B112" s="8"/>
      <c r="C112" s="11"/>
      <c r="D112" s="11"/>
      <c r="E112" s="11"/>
      <c r="F112" s="11"/>
      <c r="G112" s="11"/>
      <c r="H112" s="11"/>
      <c r="I112" s="11"/>
      <c r="J112" s="11"/>
      <c r="K112" s="108"/>
      <c r="L112" s="11"/>
      <c r="M112" s="11"/>
      <c r="N112" s="108"/>
      <c r="O112" s="11"/>
      <c r="P112" s="11"/>
      <c r="Q112" s="11"/>
      <c r="R112" s="11"/>
      <c r="S112" s="11"/>
      <c r="T112" s="8"/>
      <c r="U112" s="8"/>
      <c r="V112" s="8"/>
      <c r="W112" s="8"/>
      <c r="X112" s="64"/>
    </row>
    <row r="113" spans="1:24" ht="21" x14ac:dyDescent="0.3">
      <c r="A113" s="65"/>
      <c r="B113" s="8"/>
      <c r="C113" s="106">
        <f ca="1">IFERROR(AVERAGEIF(C92:C111,"&gt;0"),0)</f>
        <v>1</v>
      </c>
      <c r="D113" s="11"/>
      <c r="E113" s="123" t="s">
        <v>34</v>
      </c>
      <c r="F113" s="44"/>
      <c r="G113" s="13">
        <f ca="1">IFERROR(AVERAGEIF(G92:G111,"&gt;0"),"")</f>
        <v>0.22769675925925928</v>
      </c>
      <c r="H113" s="82"/>
      <c r="I113" s="30">
        <f ca="1">IFERROR(AVERAGEIF(I92:I111,"&gt;0"),"")</f>
        <v>5.333333333333333</v>
      </c>
      <c r="J113" s="11"/>
      <c r="K113" s="109">
        <f ca="1">IFERROR(AVERAGEIF(K92:K111,"&gt;0"),0)</f>
        <v>38.5</v>
      </c>
      <c r="L113" s="12">
        <f ca="1">IFERROR(AVERAGEIF(L92:L111,"&gt;0"),"")</f>
        <v>53.715740740740749</v>
      </c>
      <c r="M113" s="11"/>
      <c r="N113" s="111">
        <f ca="1">IFERROR(AVERAGEIF(N92:N111,"&gt;0"),0)</f>
        <v>0.10580054012345681</v>
      </c>
      <c r="O113" s="13">
        <f ca="1">IFERROR(AVERAGEIF(O92:O111,"&gt;0"),"")</f>
        <v>0.16666666666666666</v>
      </c>
      <c r="P113" s="11"/>
      <c r="Q113" s="45">
        <f ca="1">IFERROR(AVERAGEIF(Q92:Q111,"&gt;0"),"")</f>
        <v>0.74860746004872913</v>
      </c>
      <c r="R113" s="17"/>
      <c r="S113" s="46">
        <f ca="1">IFERROR(AVERAGEIF(S92:S111,"&gt;0"),0)</f>
        <v>1.8</v>
      </c>
      <c r="T113" s="83"/>
      <c r="U113" s="8"/>
      <c r="V113" s="8"/>
      <c r="W113" s="8"/>
      <c r="X113" s="64"/>
    </row>
    <row r="114" spans="1:24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8"/>
    </row>
    <row r="117" spans="1:24" ht="14.4" customHeight="1" x14ac:dyDescent="0.3">
      <c r="A117" s="160" t="str">
        <f>'Entered Daily Stats'!A117</f>
        <v>Team Lead 5</v>
      </c>
      <c r="B117" s="161"/>
      <c r="C117" s="161"/>
      <c r="D117" s="161"/>
      <c r="E117" s="161"/>
      <c r="F117" s="53"/>
      <c r="G117" s="158">
        <v>44131</v>
      </c>
      <c r="H117" s="158"/>
      <c r="I117" s="158"/>
      <c r="J117" s="158"/>
      <c r="K117" s="158"/>
      <c r="L117" s="158"/>
      <c r="M117" s="158"/>
      <c r="N117" s="158"/>
      <c r="O117" s="158"/>
      <c r="P117" s="53"/>
      <c r="Q117" s="53"/>
      <c r="R117" s="53"/>
      <c r="S117" s="53"/>
      <c r="T117" s="53"/>
      <c r="U117" s="53"/>
      <c r="V117" s="53"/>
      <c r="W117" s="53"/>
      <c r="X117" s="63"/>
    </row>
    <row r="118" spans="1:24" ht="14.4" customHeight="1" x14ac:dyDescent="0.3">
      <c r="A118" s="162"/>
      <c r="B118" s="163"/>
      <c r="C118" s="163"/>
      <c r="D118" s="163"/>
      <c r="E118" s="163"/>
      <c r="F118" s="8"/>
      <c r="G118" s="159"/>
      <c r="H118" s="159"/>
      <c r="I118" s="159"/>
      <c r="J118" s="159"/>
      <c r="K118" s="159"/>
      <c r="L118" s="159"/>
      <c r="M118" s="159"/>
      <c r="N118" s="159"/>
      <c r="O118" s="159"/>
      <c r="P118" s="8"/>
      <c r="Q118" s="8"/>
      <c r="R118" s="8"/>
      <c r="S118" s="8"/>
      <c r="T118" s="8"/>
      <c r="U118" s="8"/>
      <c r="V118" s="8"/>
      <c r="W118" s="8"/>
      <c r="X118" s="64"/>
    </row>
    <row r="119" spans="1:24" ht="21" customHeight="1" x14ac:dyDescent="0.3">
      <c r="A119" s="164"/>
      <c r="B119" s="165"/>
      <c r="C119" s="165"/>
      <c r="D119" s="165"/>
      <c r="E119" s="165"/>
      <c r="F119" s="8"/>
      <c r="G119" s="124" t="s">
        <v>18</v>
      </c>
      <c r="H119" s="123"/>
      <c r="I119" s="124" t="s">
        <v>19</v>
      </c>
      <c r="J119" s="8"/>
      <c r="K119" s="140" t="s">
        <v>20</v>
      </c>
      <c r="L119" s="140"/>
      <c r="M119" s="8"/>
      <c r="N119" s="126" t="s">
        <v>21</v>
      </c>
      <c r="O119" s="126"/>
      <c r="P119" s="8"/>
      <c r="Q119" s="8"/>
      <c r="R119" s="8"/>
      <c r="S119" s="8"/>
      <c r="T119" s="8"/>
      <c r="U119" s="8"/>
      <c r="V119" s="8"/>
      <c r="W119" s="8"/>
      <c r="X119" s="64"/>
    </row>
    <row r="120" spans="1:24" ht="45.6" x14ac:dyDescent="0.3">
      <c r="A120" s="65"/>
      <c r="B120" s="8"/>
      <c r="C120" s="67" t="s">
        <v>37</v>
      </c>
      <c r="D120" s="8"/>
      <c r="E120" s="67" t="s">
        <v>24</v>
      </c>
      <c r="F120" s="68"/>
      <c r="G120" s="56"/>
      <c r="H120" s="56"/>
      <c r="I120" s="56"/>
      <c r="J120" s="8"/>
      <c r="K120" s="56"/>
      <c r="L120" s="69" t="s">
        <v>38</v>
      </c>
      <c r="M120" s="69"/>
      <c r="N120" s="56"/>
      <c r="O120" s="69" t="s">
        <v>39</v>
      </c>
      <c r="P120" s="8"/>
      <c r="Q120" s="9" t="s">
        <v>40</v>
      </c>
      <c r="R120" s="8"/>
      <c r="S120" s="66" t="s">
        <v>41</v>
      </c>
      <c r="T120" s="8"/>
      <c r="U120" s="138" t="s">
        <v>30</v>
      </c>
      <c r="V120" s="138"/>
      <c r="W120" s="138"/>
      <c r="X120" s="70"/>
    </row>
    <row r="121" spans="1:24" ht="18" x14ac:dyDescent="0.3">
      <c r="A121" s="65"/>
      <c r="B121" s="8"/>
      <c r="C121" s="14" cm="1">
        <f t="array" aca="1" ref="C121" ca="1">INDIRECT(ADDRESS(ROW()-1,_xlfn.SHEET()-3+32,4,1,"Entered Daily Stats"))</f>
        <v>0</v>
      </c>
      <c r="D121" s="11"/>
      <c r="E121" s="10" t="str">
        <f>'Entered Daily Stats'!A120</f>
        <v>Enrollment Counclor 1</v>
      </c>
      <c r="F121" s="11"/>
      <c r="G121" s="13" cm="1">
        <f t="array" aca="1" ref="G121" ca="1">IFERROR(INDIRECT(ADDRESS(ROW()-1,_xlfn.SHEET()-3+4,4,1,"Entered Daily Stats")),"")</f>
        <v>0</v>
      </c>
      <c r="H121" s="11"/>
      <c r="I121" s="12" cm="1">
        <f t="array" aca="1" ref="I121" ca="1">IFERROR(INDIRECT(ADDRESS(ROW()-1,_xlfn.SHEET()-3+11,4,1,"Entered Daily Stats")),"")</f>
        <v>0</v>
      </c>
      <c r="J121" s="11"/>
      <c r="K121" s="107" cm="1">
        <f t="array" aca="1" ref="K121" ca="1">IFERROR(INDIRECT(ADDRESS(ROW()-1,_xlfn.SHEET()-3+18,4,1,"Entered Daily Stats")),"")</f>
        <v>0</v>
      </c>
      <c r="L121" s="12">
        <f ca="1">IFERROR(IF(K121=N121,0,MIN(MAX((-10*N121*24)+80,30),65))*C121,0)</f>
        <v>0</v>
      </c>
      <c r="M121" s="11"/>
      <c r="N121" s="110" cm="1">
        <f t="array" aca="1" ref="N121" ca="1">IFERROR(INDIRECT(ADDRESS(ROW()-1,_xlfn.SHEET()-3+25,4,1,"Entered Daily Stats")),"")</f>
        <v>0</v>
      </c>
      <c r="O121" s="13">
        <f ca="1">IFERROR(IF(N121=K121,0,MIN(MAX(8-(K121/10),1.5),5)/24)*C121,0)</f>
        <v>0</v>
      </c>
      <c r="P121" s="11"/>
      <c r="Q121" s="51" t="str">
        <f ca="1">IF(OR(L121=O121,K121=N121),"",((N121/O121)+(K121/L121))/2)</f>
        <v/>
      </c>
      <c r="R121" s="11"/>
      <c r="S121" s="39" cm="1">
        <f t="array" aca="1" ref="S121" ca="1">INDIRECT(ADDRESS(ROW()-1,_xlfn.SHEET()-3+39,4,1,"Entered Daily Stats"))</f>
        <v>0</v>
      </c>
      <c r="T121" s="11"/>
      <c r="U121" s="15"/>
      <c r="V121" s="11" t="s">
        <v>31</v>
      </c>
      <c r="W121" s="14">
        <v>1.3</v>
      </c>
      <c r="X121" s="70"/>
    </row>
    <row r="122" spans="1:24" ht="18" x14ac:dyDescent="0.3">
      <c r="A122" s="65"/>
      <c r="B122" s="8"/>
      <c r="C122" s="14" cm="1">
        <f t="array" aca="1" ref="C122" ca="1">INDIRECT(ADDRESS(ROW()-1,_xlfn.SHEET()-3+32,4,1,"Entered Daily Stats"))</f>
        <v>1</v>
      </c>
      <c r="D122" s="11"/>
      <c r="E122" s="10" t="str">
        <f>'Entered Daily Stats'!A121</f>
        <v>Enrollment Counclor 2</v>
      </c>
      <c r="F122" s="11"/>
      <c r="G122" s="13" cm="1">
        <f t="array" aca="1" ref="G122" ca="1">IFERROR(INDIRECT(ADDRESS(ROW()-1,_xlfn.SHEET()-3+4,4,1,"Entered Daily Stats")),"")</f>
        <v>0.27361111111111108</v>
      </c>
      <c r="H122" s="16"/>
      <c r="I122" s="12" cm="1">
        <f t="array" aca="1" ref="I122" ca="1">IFERROR(INDIRECT(ADDRESS(ROW()-1,_xlfn.SHEET()-3+11,4,1,"Entered Daily Stats")),"")</f>
        <v>1</v>
      </c>
      <c r="J122" s="11"/>
      <c r="K122" s="107" cm="1">
        <f t="array" aca="1" ref="K122" ca="1">IFERROR(INDIRECT(ADDRESS(ROW()-1,_xlfn.SHEET()-3+18,4,1,"Entered Daily Stats")),"")</f>
        <v>48</v>
      </c>
      <c r="L122" s="12">
        <f t="shared" ref="L122" ca="1" si="16">IFERROR(IF(K122=N122,0,MIN(MAX((-10*N122*24)+80,30),65))*C122,0)</f>
        <v>51.833333333333336</v>
      </c>
      <c r="M122" s="11"/>
      <c r="N122" s="110" cm="1">
        <f t="array" aca="1" ref="N122" ca="1">IFERROR(INDIRECT(ADDRESS(ROW()-1,_xlfn.SHEET()-3+25,4,1,"Entered Daily Stats")),"")</f>
        <v>0.1173611111111111</v>
      </c>
      <c r="O122" s="13">
        <f t="shared" ref="O122:O140" ca="1" si="17">IFERROR(IF(N122=K122,0,MIN(MAX(8-(K122/10),1.5),5)/24)*C122,0)</f>
        <v>0.13333333333333333</v>
      </c>
      <c r="P122" s="11"/>
      <c r="Q122" s="51">
        <f t="shared" ref="Q122:Q140" ca="1" si="18">IF(OR(L122=O122,K122=N122),"",((N122/O122)+(K122/L122))/2)</f>
        <v>0.90312667470525176</v>
      </c>
      <c r="R122" s="11"/>
      <c r="S122" s="39" cm="1">
        <f t="array" aca="1" ref="S122" ca="1">INDIRECT(ADDRESS(ROW()-1,_xlfn.SHEET()-3+39,4,1,"Entered Daily Stats"))</f>
        <v>0</v>
      </c>
      <c r="T122" s="11"/>
      <c r="U122" s="100"/>
      <c r="V122" s="11" t="s">
        <v>32</v>
      </c>
      <c r="W122" s="45">
        <v>1</v>
      </c>
      <c r="X122" s="70"/>
    </row>
    <row r="123" spans="1:24" ht="18" x14ac:dyDescent="0.3">
      <c r="A123" s="65"/>
      <c r="B123" s="8"/>
      <c r="C123" s="14" cm="1">
        <f t="array" aca="1" ref="C123" ca="1">INDIRECT(ADDRESS(ROW()-1,_xlfn.SHEET()-3+32,4,1,"Entered Daily Stats"))</f>
        <v>1</v>
      </c>
      <c r="D123" s="11"/>
      <c r="E123" s="10" t="str">
        <f>'Entered Daily Stats'!A122</f>
        <v>Enrollment Counclor 3</v>
      </c>
      <c r="F123" s="11"/>
      <c r="G123" s="13" cm="1">
        <f t="array" aca="1" ref="G123" ca="1">IFERROR(INDIRECT(ADDRESS(ROW()-1,_xlfn.SHEET()-3+4,4,1,"Entered Daily Stats")),"")</f>
        <v>0.21944444444444444</v>
      </c>
      <c r="H123" s="16"/>
      <c r="I123" s="12" cm="1">
        <f t="array" aca="1" ref="I123" ca="1">IFERROR(INDIRECT(ADDRESS(ROW()-1,_xlfn.SHEET()-3+11,4,1,"Entered Daily Stats")),"")</f>
        <v>3</v>
      </c>
      <c r="J123" s="11"/>
      <c r="K123" s="107" cm="1">
        <f t="array" aca="1" ref="K123" ca="1">IFERROR(INDIRECT(ADDRESS(ROW()-1,_xlfn.SHEET()-3+18,4,1,"Entered Daily Stats")),"")</f>
        <v>45</v>
      </c>
      <c r="L123" s="12">
        <f ca="1">IFERROR(IF(K123=N123,0,MIN(MAX((-10*N123*24)+80,30),65))*C123,0)</f>
        <v>46.666666666666671</v>
      </c>
      <c r="M123" s="11"/>
      <c r="N123" s="110" cm="1">
        <f t="array" aca="1" ref="N123" ca="1">IFERROR(INDIRECT(ADDRESS(ROW()-1,_xlfn.SHEET()-3+25,4,1,"Entered Daily Stats")),"")</f>
        <v>0.1388888888888889</v>
      </c>
      <c r="O123" s="13">
        <f t="shared" ca="1" si="17"/>
        <v>0.14583333333333334</v>
      </c>
      <c r="P123" s="11"/>
      <c r="Q123" s="51">
        <f t="shared" ca="1" si="18"/>
        <v>0.95833333333333326</v>
      </c>
      <c r="R123" s="11"/>
      <c r="S123" s="39" cm="1">
        <f t="array" aca="1" ref="S123" ca="1">INDIRECT(ADDRESS(ROW()-1,_xlfn.SHEET()-3+39,4,1,"Entered Daily Stats"))</f>
        <v>2</v>
      </c>
      <c r="T123" s="11"/>
      <c r="U123" s="18"/>
      <c r="V123" s="11" t="s">
        <v>33</v>
      </c>
      <c r="W123" s="45">
        <v>1</v>
      </c>
      <c r="X123" s="70"/>
    </row>
    <row r="124" spans="1:24" ht="18" x14ac:dyDescent="0.3">
      <c r="A124" s="65"/>
      <c r="B124" s="8"/>
      <c r="C124" s="14" cm="1">
        <f t="array" aca="1" ref="C124" ca="1">INDIRECT(ADDRESS(ROW()-1,_xlfn.SHEET()-3+32,4,1,"Entered Daily Stats"))</f>
        <v>1</v>
      </c>
      <c r="D124" s="11"/>
      <c r="E124" s="10" t="str">
        <f>'Entered Daily Stats'!A123</f>
        <v>Enrollment Counclor 4</v>
      </c>
      <c r="F124" s="11"/>
      <c r="G124" s="13" cm="1">
        <f t="array" aca="1" ref="G124" ca="1">IFERROR(INDIRECT(ADDRESS(ROW()-1,_xlfn.SHEET()-3+4,4,1,"Entered Daily Stats")),"")</f>
        <v>0.20972222222222223</v>
      </c>
      <c r="H124" s="16"/>
      <c r="I124" s="12" cm="1">
        <f t="array" aca="1" ref="I124" ca="1">IFERROR(INDIRECT(ADDRESS(ROW()-1,_xlfn.SHEET()-3+11,4,1,"Entered Daily Stats")),"")</f>
        <v>3</v>
      </c>
      <c r="J124" s="11"/>
      <c r="K124" s="107" cm="1">
        <f t="array" aca="1" ref="K124" ca="1">IFERROR(INDIRECT(ADDRESS(ROW()-1,_xlfn.SHEET()-3+18,4,1,"Entered Daily Stats")),"")</f>
        <v>64</v>
      </c>
      <c r="L124" s="12">
        <f t="shared" ref="L124:L140" ca="1" si="19">IFERROR(IF(K124=N124,0,MIN(MAX((-10*N124*24)+80,30),65))*C124,0)</f>
        <v>49</v>
      </c>
      <c r="M124" s="11"/>
      <c r="N124" s="110" cm="1">
        <f t="array" aca="1" ref="N124" ca="1">IFERROR(INDIRECT(ADDRESS(ROW()-1,_xlfn.SHEET()-3+25,4,1,"Entered Daily Stats")),"")</f>
        <v>0.12916666666666668</v>
      </c>
      <c r="O124" s="13">
        <f t="shared" ca="1" si="17"/>
        <v>6.6666666666666652E-2</v>
      </c>
      <c r="P124" s="11"/>
      <c r="Q124" s="51">
        <f t="shared" ca="1" si="18"/>
        <v>1.6218112244897962</v>
      </c>
      <c r="R124" s="11"/>
      <c r="S124" s="39" cm="1">
        <f t="array" aca="1" ref="S124" ca="1">INDIRECT(ADDRESS(ROW()-1,_xlfn.SHEET()-3+39,4,1,"Entered Daily Stats"))</f>
        <v>0</v>
      </c>
      <c r="T124" s="11"/>
      <c r="U124" s="19"/>
      <c r="V124" s="11" t="s">
        <v>33</v>
      </c>
      <c r="W124" s="14">
        <v>0.7</v>
      </c>
      <c r="X124" s="70"/>
    </row>
    <row r="125" spans="1:24" ht="18" x14ac:dyDescent="0.3">
      <c r="A125" s="65"/>
      <c r="B125" s="8"/>
      <c r="C125" s="14" cm="1">
        <f t="array" aca="1" ref="C125" ca="1">INDIRECT(ADDRESS(ROW()-1,_xlfn.SHEET()-3+32,4,1,"Entered Daily Stats"))</f>
        <v>1</v>
      </c>
      <c r="D125" s="11"/>
      <c r="E125" s="10" t="str">
        <f>'Entered Daily Stats'!A124</f>
        <v>Enrollment Counclor 5</v>
      </c>
      <c r="F125" s="11"/>
      <c r="G125" s="13" cm="1">
        <f t="array" aca="1" ref="G125" ca="1">IFERROR(INDIRECT(ADDRESS(ROW()-1,_xlfn.SHEET()-3+4,4,1,"Entered Daily Stats")),"")</f>
        <v>0.27499999999999997</v>
      </c>
      <c r="H125" s="16"/>
      <c r="I125" s="12" cm="1">
        <f t="array" aca="1" ref="I125" ca="1">IFERROR(INDIRECT(ADDRESS(ROW()-1,_xlfn.SHEET()-3+11,4,1,"Entered Daily Stats")),"")</f>
        <v>5</v>
      </c>
      <c r="J125" s="11"/>
      <c r="K125" s="107" cm="1">
        <f t="array" aca="1" ref="K125" ca="1">IFERROR(INDIRECT(ADDRESS(ROW()-1,_xlfn.SHEET()-3+18,4,1,"Entered Daily Stats")),"")</f>
        <v>44</v>
      </c>
      <c r="L125" s="12">
        <f t="shared" ca="1" si="19"/>
        <v>57.666666666666664</v>
      </c>
      <c r="M125" s="11"/>
      <c r="N125" s="110" cm="1">
        <f t="array" aca="1" ref="N125" ca="1">IFERROR(INDIRECT(ADDRESS(ROW()-1,_xlfn.SHEET()-3+25,4,1,"Entered Daily Stats")),"")</f>
        <v>9.3055555555555558E-2</v>
      </c>
      <c r="O125" s="13">
        <f t="shared" ca="1" si="17"/>
        <v>0.15</v>
      </c>
      <c r="P125" s="11"/>
      <c r="Q125" s="51">
        <f t="shared" ca="1" si="18"/>
        <v>0.69168807535859567</v>
      </c>
      <c r="R125" s="11"/>
      <c r="S125" s="39" cm="1">
        <f t="array" aca="1" ref="S125" ca="1">INDIRECT(ADDRESS(ROW()-1,_xlfn.SHEET()-3+39,4,1,"Entered Daily Stats"))</f>
        <v>0</v>
      </c>
      <c r="T125" s="11"/>
      <c r="U125" s="20"/>
      <c r="V125" s="11" t="s">
        <v>33</v>
      </c>
      <c r="W125" s="14">
        <v>0.5</v>
      </c>
      <c r="X125" s="70"/>
    </row>
    <row r="126" spans="1:24" ht="18" x14ac:dyDescent="0.3">
      <c r="A126" s="65"/>
      <c r="B126" s="8"/>
      <c r="C126" s="14" cm="1">
        <f t="array" aca="1" ref="C126" ca="1">INDIRECT(ADDRESS(ROW()-1,_xlfn.SHEET()-3+32,4,1,"Entered Daily Stats"))</f>
        <v>0</v>
      </c>
      <c r="D126" s="11"/>
      <c r="E126" s="10" t="str">
        <f>'Entered Daily Stats'!A125</f>
        <v>Enrollment Counclor 6</v>
      </c>
      <c r="F126" s="11"/>
      <c r="G126" s="13" cm="1">
        <f t="array" aca="1" ref="G126" ca="1">IFERROR(INDIRECT(ADDRESS(ROW()-1,_xlfn.SHEET()-3+4,4,1,"Entered Daily Stats")),"")</f>
        <v>0</v>
      </c>
      <c r="H126" s="16"/>
      <c r="I126" s="12" cm="1">
        <f t="array" aca="1" ref="I126" ca="1">IFERROR(INDIRECT(ADDRESS(ROW()-1,_xlfn.SHEET()-3+11,4,1,"Entered Daily Stats")),"")</f>
        <v>0</v>
      </c>
      <c r="J126" s="11"/>
      <c r="K126" s="107" cm="1">
        <f t="array" aca="1" ref="K126" ca="1">IFERROR(INDIRECT(ADDRESS(ROW()-1,_xlfn.SHEET()-3+18,4,1,"Entered Daily Stats")),"")</f>
        <v>0</v>
      </c>
      <c r="L126" s="12">
        <f t="shared" ca="1" si="19"/>
        <v>0</v>
      </c>
      <c r="M126" s="11"/>
      <c r="N126" s="110" cm="1">
        <f t="array" aca="1" ref="N126" ca="1">IFERROR(INDIRECT(ADDRESS(ROW()-1,_xlfn.SHEET()-3+25,4,1,"Entered Daily Stats")),"")</f>
        <v>0</v>
      </c>
      <c r="O126" s="13">
        <f t="shared" ca="1" si="17"/>
        <v>0</v>
      </c>
      <c r="P126" s="11"/>
      <c r="Q126" s="51" t="str">
        <f t="shared" ca="1" si="18"/>
        <v/>
      </c>
      <c r="R126" s="11"/>
      <c r="S126" s="39" cm="1">
        <f t="array" aca="1" ref="S126" ca="1">INDIRECT(ADDRESS(ROW()-1,_xlfn.SHEET()-3+39,4,1,"Entered Daily Stats"))</f>
        <v>0</v>
      </c>
      <c r="T126" s="11"/>
      <c r="U126" s="21"/>
      <c r="V126" s="11" t="s">
        <v>33</v>
      </c>
      <c r="W126" s="14">
        <v>0.3</v>
      </c>
      <c r="X126" s="70"/>
    </row>
    <row r="127" spans="1:24" ht="18" x14ac:dyDescent="0.3">
      <c r="A127" s="65"/>
      <c r="B127" s="8"/>
      <c r="C127" s="14" cm="1">
        <f t="array" aca="1" ref="C127" ca="1">INDIRECT(ADDRESS(ROW()-1,_xlfn.SHEET()-3+32,4,1,"Entered Daily Stats"))</f>
        <v>0</v>
      </c>
      <c r="D127" s="11"/>
      <c r="E127" s="10" t="str">
        <f>'Entered Daily Stats'!A126</f>
        <v>Enrollment Counclor 7</v>
      </c>
      <c r="F127" s="11"/>
      <c r="G127" s="13" cm="1">
        <f t="array" aca="1" ref="G127" ca="1">IFERROR(INDIRECT(ADDRESS(ROW()-1,_xlfn.SHEET()-3+4,4,1,"Entered Daily Stats")),"")</f>
        <v>0</v>
      </c>
      <c r="H127" s="16"/>
      <c r="I127" s="12" cm="1">
        <f t="array" aca="1" ref="I127" ca="1">IFERROR(INDIRECT(ADDRESS(ROW()-1,_xlfn.SHEET()-3+11,4,1,"Entered Daily Stats")),"")</f>
        <v>0</v>
      </c>
      <c r="J127" s="11"/>
      <c r="K127" s="107" cm="1">
        <f t="array" aca="1" ref="K127" ca="1">IFERROR(INDIRECT(ADDRESS(ROW()-1,_xlfn.SHEET()-3+18,4,1,"Entered Daily Stats")),"")</f>
        <v>0</v>
      </c>
      <c r="L127" s="12">
        <f t="shared" ca="1" si="19"/>
        <v>0</v>
      </c>
      <c r="M127" s="11"/>
      <c r="N127" s="110" cm="1">
        <f t="array" aca="1" ref="N127" ca="1">IFERROR(INDIRECT(ADDRESS(ROW()-1,_xlfn.SHEET()-3+25,4,1,"Entered Daily Stats")),"")</f>
        <v>0</v>
      </c>
      <c r="O127" s="13">
        <f t="shared" ca="1" si="17"/>
        <v>0</v>
      </c>
      <c r="P127" s="11"/>
      <c r="Q127" s="51" t="str">
        <f t="shared" ca="1" si="18"/>
        <v/>
      </c>
      <c r="R127" s="11"/>
      <c r="S127" s="39" cm="1">
        <f t="array" aca="1" ref="S127" ca="1">INDIRECT(ADDRESS(ROW()-1,_xlfn.SHEET()-3+39,4,1,"Entered Daily Stats"))</f>
        <v>0</v>
      </c>
      <c r="T127" s="11"/>
      <c r="U127" s="8"/>
      <c r="V127" s="8"/>
      <c r="W127" s="8"/>
      <c r="X127" s="70"/>
    </row>
    <row r="128" spans="1:24" ht="21" x14ac:dyDescent="0.3">
      <c r="A128" s="65"/>
      <c r="B128" s="8"/>
      <c r="C128" s="14" cm="1">
        <f t="array" aca="1" ref="C128" ca="1">INDIRECT(ADDRESS(ROW()-1,_xlfn.SHEET()-3+32,4,1,"Entered Daily Stats"))</f>
        <v>1</v>
      </c>
      <c r="D128" s="11"/>
      <c r="E128" s="10" t="str">
        <f>'Entered Daily Stats'!A127</f>
        <v>Enrollment Counclor 8</v>
      </c>
      <c r="F128" s="11"/>
      <c r="G128" s="13" cm="1">
        <f t="array" aca="1" ref="G128" ca="1">IFERROR(INDIRECT(ADDRESS(ROW()-1,_xlfn.SHEET()-3+4,4,1,"Entered Daily Stats")),"")</f>
        <v>0.17152777777777775</v>
      </c>
      <c r="H128" s="16"/>
      <c r="I128" s="12" cm="1">
        <f t="array" aca="1" ref="I128" ca="1">IFERROR(INDIRECT(ADDRESS(ROW()-1,_xlfn.SHEET()-3+11,4,1,"Entered Daily Stats")),"")</f>
        <v>1</v>
      </c>
      <c r="J128" s="11"/>
      <c r="K128" s="107" cm="1">
        <f t="array" aca="1" ref="K128" ca="1">IFERROR(INDIRECT(ADDRESS(ROW()-1,_xlfn.SHEET()-3+18,4,1,"Entered Daily Stats")),"")</f>
        <v>72</v>
      </c>
      <c r="L128" s="12">
        <f t="shared" ca="1" si="19"/>
        <v>63</v>
      </c>
      <c r="M128" s="11"/>
      <c r="N128" s="110" cm="1">
        <f t="array" aca="1" ref="N128" ca="1">IFERROR(INDIRECT(ADDRESS(ROW()-1,_xlfn.SHEET()-3+25,4,1,"Entered Daily Stats")),"")</f>
        <v>7.0833333333333331E-2</v>
      </c>
      <c r="O128" s="13">
        <f t="shared" ca="1" si="17"/>
        <v>6.25E-2</v>
      </c>
      <c r="P128" s="11"/>
      <c r="Q128" s="51">
        <f t="shared" ca="1" si="18"/>
        <v>1.138095238095238</v>
      </c>
      <c r="R128" s="11"/>
      <c r="S128" s="39" cm="1">
        <f t="array" aca="1" ref="S128" ca="1">INDIRECT(ADDRESS(ROW()-1,_xlfn.SHEET()-3+39,4,1,"Entered Daily Stats"))</f>
        <v>0</v>
      </c>
      <c r="T128" s="11"/>
      <c r="U128" s="140" t="s">
        <v>42</v>
      </c>
      <c r="V128" s="140"/>
      <c r="W128" s="140"/>
      <c r="X128" s="70"/>
    </row>
    <row r="129" spans="1:24" ht="18" customHeight="1" x14ac:dyDescent="0.3">
      <c r="A129" s="65"/>
      <c r="B129" s="8"/>
      <c r="C129" s="14" cm="1">
        <f t="array" aca="1" ref="C129" ca="1">INDIRECT(ADDRESS(ROW()-1,_xlfn.SHEET()-3+32,4,1,"Entered Daily Stats"))</f>
        <v>1</v>
      </c>
      <c r="D129" s="11"/>
      <c r="E129" s="10" t="str">
        <f>'Entered Daily Stats'!A128</f>
        <v>Enrollment Counclor 9</v>
      </c>
      <c r="F129" s="11"/>
      <c r="G129" s="13" cm="1">
        <f t="array" aca="1" ref="G129" ca="1">IFERROR(INDIRECT(ADDRESS(ROW()-1,_xlfn.SHEET()-3+4,4,1,"Entered Daily Stats")),"")</f>
        <v>0.20138888888888887</v>
      </c>
      <c r="H129" s="16"/>
      <c r="I129" s="12" cm="1">
        <f t="array" aca="1" ref="I129" ca="1">IFERROR(INDIRECT(ADDRESS(ROW()-1,_xlfn.SHEET()-3+11,4,1,"Entered Daily Stats")),"")</f>
        <v>2</v>
      </c>
      <c r="J129" s="11"/>
      <c r="K129" s="107" cm="1">
        <f t="array" aca="1" ref="K129" ca="1">IFERROR(INDIRECT(ADDRESS(ROW()-1,_xlfn.SHEET()-3+18,4,1,"Entered Daily Stats")),"")</f>
        <v>81</v>
      </c>
      <c r="L129" s="12">
        <f t="shared" ca="1" si="19"/>
        <v>56</v>
      </c>
      <c r="M129" s="11"/>
      <c r="N129" s="110" cm="1">
        <f t="array" aca="1" ref="N129" ca="1">IFERROR(INDIRECT(ADDRESS(ROW()-1,_xlfn.SHEET()-3+25,4,1,"Entered Daily Stats")),"")</f>
        <v>9.9999999999999992E-2</v>
      </c>
      <c r="O129" s="13">
        <f t="shared" ca="1" si="17"/>
        <v>6.25E-2</v>
      </c>
      <c r="P129" s="11"/>
      <c r="Q129" s="51">
        <f t="shared" ca="1" si="18"/>
        <v>1.5232142857142856</v>
      </c>
      <c r="R129" s="11"/>
      <c r="S129" s="39" cm="1">
        <f t="array" aca="1" ref="S129" ca="1">INDIRECT(ADDRESS(ROW()-1,_xlfn.SHEET()-3+39,4,1,"Entered Daily Stats"))</f>
        <v>0</v>
      </c>
      <c r="T129" s="11"/>
      <c r="U129" s="152">
        <f ca="1">IF(SUM(S121:S140)=0,"",SUM(S121:S140))</f>
        <v>6</v>
      </c>
      <c r="V129" s="153"/>
      <c r="W129" s="154"/>
      <c r="X129" s="70"/>
    </row>
    <row r="130" spans="1:24" ht="18" customHeight="1" x14ac:dyDescent="0.3">
      <c r="A130" s="65"/>
      <c r="B130" s="8"/>
      <c r="C130" s="14" cm="1">
        <f t="array" aca="1" ref="C130" ca="1">INDIRECT(ADDRESS(ROW()-1,_xlfn.SHEET()-3+32,4,1,"Entered Daily Stats"))</f>
        <v>1</v>
      </c>
      <c r="D130" s="11"/>
      <c r="E130" s="10" t="str">
        <f>'Entered Daily Stats'!A129</f>
        <v>Enrollment Counclor 10</v>
      </c>
      <c r="F130" s="11"/>
      <c r="G130" s="13" cm="1">
        <f t="array" aca="1" ref="G130" ca="1">IFERROR(INDIRECT(ADDRESS(ROW()-1,_xlfn.SHEET()-3+4,4,1,"Entered Daily Stats")),"")</f>
        <v>0.25277777777777777</v>
      </c>
      <c r="H130" s="16"/>
      <c r="I130" s="12" cm="1">
        <f t="array" aca="1" ref="I130" ca="1">IFERROR(INDIRECT(ADDRESS(ROW()-1,_xlfn.SHEET()-3+11,4,1,"Entered Daily Stats")),"")</f>
        <v>8</v>
      </c>
      <c r="J130" s="11"/>
      <c r="K130" s="107" cm="1">
        <f t="array" aca="1" ref="K130" ca="1">IFERROR(INDIRECT(ADDRESS(ROW()-1,_xlfn.SHEET()-3+18,4,1,"Entered Daily Stats")),"")</f>
        <v>26</v>
      </c>
      <c r="L130" s="12">
        <f t="shared" ca="1" si="19"/>
        <v>50</v>
      </c>
      <c r="M130" s="11"/>
      <c r="N130" s="110" cm="1">
        <f t="array" aca="1" ref="N130" ca="1">IFERROR(INDIRECT(ADDRESS(ROW()-1,_xlfn.SHEET()-3+25,4,1,"Entered Daily Stats")),"")</f>
        <v>0.125</v>
      </c>
      <c r="O130" s="13">
        <f t="shared" ca="1" si="17"/>
        <v>0.20833333333333334</v>
      </c>
      <c r="P130" s="11"/>
      <c r="Q130" s="51">
        <f t="shared" ca="1" si="18"/>
        <v>0.56000000000000005</v>
      </c>
      <c r="R130" s="11"/>
      <c r="S130" s="39" cm="1">
        <f t="array" aca="1" ref="S130" ca="1">INDIRECT(ADDRESS(ROW()-1,_xlfn.SHEET()-3+39,4,1,"Entered Daily Stats"))</f>
        <v>2</v>
      </c>
      <c r="T130" s="11"/>
      <c r="U130" s="155"/>
      <c r="V130" s="156"/>
      <c r="W130" s="157"/>
      <c r="X130" s="70"/>
    </row>
    <row r="131" spans="1:24" ht="18" x14ac:dyDescent="0.3">
      <c r="A131" s="65"/>
      <c r="B131" s="8"/>
      <c r="C131" s="14" cm="1">
        <f t="array" aca="1" ref="C131" ca="1">INDIRECT(ADDRESS(ROW()-1,_xlfn.SHEET()-3+32,4,1,"Entered Daily Stats"))</f>
        <v>1</v>
      </c>
      <c r="D131" s="11"/>
      <c r="E131" s="10" t="str">
        <f>'Entered Daily Stats'!A130</f>
        <v>Enrollment Counclor 11</v>
      </c>
      <c r="F131" s="11"/>
      <c r="G131" s="13" cm="1">
        <f t="array" aca="1" ref="G131" ca="1">IFERROR(INDIRECT(ADDRESS(ROW()-1,_xlfn.SHEET()-3+4,4,1,"Entered Daily Stats")),"")</f>
        <v>0.25833333333333336</v>
      </c>
      <c r="H131" s="16"/>
      <c r="I131" s="12" cm="1">
        <f t="array" aca="1" ref="I131" ca="1">IFERROR(INDIRECT(ADDRESS(ROW()-1,_xlfn.SHEET()-3+11,4,1,"Entered Daily Stats")),"")</f>
        <v>4</v>
      </c>
      <c r="J131" s="11"/>
      <c r="K131" s="107" cm="1">
        <f t="array" aca="1" ref="K131" ca="1">IFERROR(INDIRECT(ADDRESS(ROW()-1,_xlfn.SHEET()-3+18,4,1,"Entered Daily Stats")),"")</f>
        <v>49</v>
      </c>
      <c r="L131" s="12">
        <f t="shared" ca="1" si="19"/>
        <v>52.333333333333336</v>
      </c>
      <c r="M131" s="11"/>
      <c r="N131" s="110" cm="1">
        <f t="array" aca="1" ref="N131" ca="1">IFERROR(INDIRECT(ADDRESS(ROW()-1,_xlfn.SHEET()-3+25,4,1,"Entered Daily Stats")),"")</f>
        <v>0.11527777777777777</v>
      </c>
      <c r="O131" s="13">
        <f t="shared" ca="1" si="17"/>
        <v>0.12916666666666665</v>
      </c>
      <c r="P131" s="11"/>
      <c r="Q131" s="51">
        <f t="shared" ca="1" si="18"/>
        <v>0.91438942538182322</v>
      </c>
      <c r="R131" s="11"/>
      <c r="S131" s="39" cm="1">
        <f t="array" aca="1" ref="S131" ca="1">INDIRECT(ADDRESS(ROW()-1,_xlfn.SHEET()-3+39,4,1,"Entered Daily Stats"))</f>
        <v>2</v>
      </c>
      <c r="T131" s="11"/>
      <c r="U131" s="71"/>
      <c r="V131" s="71"/>
      <c r="W131" s="71"/>
      <c r="X131" s="70"/>
    </row>
    <row r="132" spans="1:24" ht="21" x14ac:dyDescent="0.3">
      <c r="A132" s="65"/>
      <c r="B132" s="8"/>
      <c r="C132" s="14" cm="1">
        <f t="array" aca="1" ref="C132" ca="1">INDIRECT(ADDRESS(ROW()-1,_xlfn.SHEET()-3+32,4,1,"Entered Daily Stats"))</f>
        <v>1</v>
      </c>
      <c r="D132" s="11"/>
      <c r="E132" s="10" t="str">
        <f>'Entered Daily Stats'!A131</f>
        <v>Enrollment Counclor 12</v>
      </c>
      <c r="F132" s="11"/>
      <c r="G132" s="13" cm="1">
        <f t="array" aca="1" ref="G132" ca="1">IFERROR(INDIRECT(ADDRESS(ROW()-1,_xlfn.SHEET()-3+4,4,1,"Entered Daily Stats")),"")</f>
        <v>0.27013888888888887</v>
      </c>
      <c r="H132" s="16"/>
      <c r="I132" s="12" cm="1">
        <f t="array" aca="1" ref="I132" ca="1">IFERROR(INDIRECT(ADDRESS(ROW()-1,_xlfn.SHEET()-3+11,4,1,"Entered Daily Stats")),"")</f>
        <v>5</v>
      </c>
      <c r="J132" s="11"/>
      <c r="K132" s="107" cm="1">
        <f t="array" aca="1" ref="K132" ca="1">IFERROR(INDIRECT(ADDRESS(ROW()-1,_xlfn.SHEET()-3+18,4,1,"Entered Daily Stats")),"")</f>
        <v>56</v>
      </c>
      <c r="L132" s="12">
        <f t="shared" ca="1" si="19"/>
        <v>41.5</v>
      </c>
      <c r="M132" s="11"/>
      <c r="N132" s="110" cm="1">
        <f t="array" aca="1" ref="N132" ca="1">IFERROR(INDIRECT(ADDRESS(ROW()-1,_xlfn.SHEET()-3+25,4,1,"Entered Daily Stats")),"")</f>
        <v>0.16041666666666668</v>
      </c>
      <c r="O132" s="13">
        <f t="shared" ca="1" si="17"/>
        <v>0.10000000000000002</v>
      </c>
      <c r="P132" s="11"/>
      <c r="Q132" s="51">
        <f t="shared" ca="1" si="18"/>
        <v>1.4767821285140561</v>
      </c>
      <c r="R132" s="11"/>
      <c r="S132" s="39" cm="1">
        <f t="array" aca="1" ref="S132" ca="1">INDIRECT(ADDRESS(ROW()-1,_xlfn.SHEET()-3+39,4,1,"Entered Daily Stats"))</f>
        <v>0</v>
      </c>
      <c r="T132" s="11"/>
      <c r="U132" s="8"/>
      <c r="V132" s="8"/>
      <c r="W132" s="22"/>
      <c r="X132" s="79"/>
    </row>
    <row r="133" spans="1:24" ht="18" x14ac:dyDescent="0.3">
      <c r="A133" s="65"/>
      <c r="B133" s="8"/>
      <c r="C133" s="14" cm="1">
        <f t="array" aca="1" ref="C133" ca="1">INDIRECT(ADDRESS(ROW()-1,_xlfn.SHEET()-3+32,4,1,"Entered Daily Stats"))</f>
        <v>0</v>
      </c>
      <c r="D133" s="11"/>
      <c r="E133" s="10">
        <f>'Entered Daily Stats'!A132</f>
        <v>0</v>
      </c>
      <c r="F133" s="11"/>
      <c r="G133" s="13" cm="1">
        <f t="array" aca="1" ref="G133" ca="1">IFERROR(INDIRECT(ADDRESS(ROW()-1,_xlfn.SHEET()-3+4,4,1,"Entered Daily Stats")),"")</f>
        <v>0</v>
      </c>
      <c r="H133" s="16"/>
      <c r="I133" s="12" cm="1">
        <f t="array" aca="1" ref="I133" ca="1">IFERROR(INDIRECT(ADDRESS(ROW()-1,_xlfn.SHEET()-3+11,4,1,"Entered Daily Stats")),"")</f>
        <v>0</v>
      </c>
      <c r="J133" s="11"/>
      <c r="K133" s="107" cm="1">
        <f t="array" aca="1" ref="K133" ca="1">IFERROR(INDIRECT(ADDRESS(ROW()-1,_xlfn.SHEET()-3+18,4,1,"Entered Daily Stats")),"")</f>
        <v>0</v>
      </c>
      <c r="L133" s="12">
        <f t="shared" ca="1" si="19"/>
        <v>0</v>
      </c>
      <c r="M133" s="11"/>
      <c r="N133" s="110" cm="1">
        <f t="array" aca="1" ref="N133" ca="1">IFERROR(INDIRECT(ADDRESS(ROW()-1,_xlfn.SHEET()-3+25,4,1,"Entered Daily Stats")),"")</f>
        <v>0</v>
      </c>
      <c r="O133" s="13">
        <f t="shared" ca="1" si="17"/>
        <v>0</v>
      </c>
      <c r="P133" s="11"/>
      <c r="Q133" s="51" t="str">
        <f t="shared" ca="1" si="18"/>
        <v/>
      </c>
      <c r="R133" s="47"/>
      <c r="S133" s="39" cm="1">
        <f t="array" aca="1" ref="S133" ca="1">INDIRECT(ADDRESS(ROW()-1,_xlfn.SHEET()-3+39,4,1,"Entered Daily Stats"))</f>
        <v>0</v>
      </c>
      <c r="T133" s="47"/>
      <c r="U133" s="69"/>
      <c r="V133" s="8"/>
      <c r="W133" s="56"/>
      <c r="X133" s="80"/>
    </row>
    <row r="134" spans="1:24" ht="18" x14ac:dyDescent="0.3">
      <c r="A134" s="65"/>
      <c r="B134" s="8"/>
      <c r="C134" s="14" cm="1">
        <f t="array" aca="1" ref="C134" ca="1">INDIRECT(ADDRESS(ROW()-1,_xlfn.SHEET()-3+32,4,1,"Entered Daily Stats"))</f>
        <v>0</v>
      </c>
      <c r="D134" s="11"/>
      <c r="E134" s="10">
        <f>'Entered Daily Stats'!A133</f>
        <v>0</v>
      </c>
      <c r="F134" s="23"/>
      <c r="G134" s="13" cm="1">
        <f t="array" aca="1" ref="G134" ca="1">IFERROR(INDIRECT(ADDRESS(ROW()-1,_xlfn.SHEET()-3+4,4,1,"Entered Daily Stats")),"")</f>
        <v>0</v>
      </c>
      <c r="H134" s="11"/>
      <c r="I134" s="12" cm="1">
        <f t="array" aca="1" ref="I134" ca="1">IFERROR(INDIRECT(ADDRESS(ROW()-1,_xlfn.SHEET()-3+11,4,1,"Entered Daily Stats")),"")</f>
        <v>0</v>
      </c>
      <c r="J134" s="11"/>
      <c r="K134" s="107" cm="1">
        <f t="array" aca="1" ref="K134" ca="1">IFERROR(INDIRECT(ADDRESS(ROW()-1,_xlfn.SHEET()-3+18,4,1,"Entered Daily Stats")),"")</f>
        <v>0</v>
      </c>
      <c r="L134" s="12">
        <f t="shared" ca="1" si="19"/>
        <v>0</v>
      </c>
      <c r="M134" s="11"/>
      <c r="N134" s="110" cm="1">
        <f t="array" aca="1" ref="N134" ca="1">IFERROR(INDIRECT(ADDRESS(ROW()-1,_xlfn.SHEET()-3+25,4,1,"Entered Daily Stats")),"")</f>
        <v>0</v>
      </c>
      <c r="O134" s="13">
        <f t="shared" ca="1" si="17"/>
        <v>0</v>
      </c>
      <c r="P134" s="11"/>
      <c r="Q134" s="51" t="str">
        <f t="shared" ca="1" si="18"/>
        <v/>
      </c>
      <c r="R134" s="11"/>
      <c r="S134" s="39" cm="1">
        <f t="array" aca="1" ref="S134" ca="1">INDIRECT(ADDRESS(ROW()-1,_xlfn.SHEET()-3+39,4,1,"Entered Daily Stats"))</f>
        <v>0</v>
      </c>
      <c r="T134" s="11"/>
      <c r="U134" s="11"/>
      <c r="V134" s="47"/>
      <c r="W134" s="56"/>
      <c r="X134" s="81"/>
    </row>
    <row r="135" spans="1:24" ht="18" x14ac:dyDescent="0.3">
      <c r="A135" s="65"/>
      <c r="B135" s="8"/>
      <c r="C135" s="14" cm="1">
        <f t="array" aca="1" ref="C135" ca="1">INDIRECT(ADDRESS(ROW()-1,_xlfn.SHEET()-3+32,4,1,"Entered Daily Stats"))</f>
        <v>0</v>
      </c>
      <c r="D135" s="11"/>
      <c r="E135" s="10">
        <f>'Entered Daily Stats'!A134</f>
        <v>0</v>
      </c>
      <c r="F135" s="11"/>
      <c r="G135" s="13" cm="1">
        <f t="array" aca="1" ref="G135" ca="1">IFERROR(INDIRECT(ADDRESS(ROW()-1,_xlfn.SHEET()-3+4,4,1,"Entered Daily Stats")),"")</f>
        <v>0</v>
      </c>
      <c r="H135" s="16"/>
      <c r="I135" s="12" cm="1">
        <f t="array" aca="1" ref="I135" ca="1">IFERROR(INDIRECT(ADDRESS(ROW()-1,_xlfn.SHEET()-3+11,4,1,"Entered Daily Stats")),"")</f>
        <v>0</v>
      </c>
      <c r="J135" s="11"/>
      <c r="K135" s="107" cm="1">
        <f t="array" aca="1" ref="K135" ca="1">IFERROR(INDIRECT(ADDRESS(ROW()-1,_xlfn.SHEET()-3+18,4,1,"Entered Daily Stats")),"")</f>
        <v>0</v>
      </c>
      <c r="L135" s="12">
        <f t="shared" ca="1" si="19"/>
        <v>0</v>
      </c>
      <c r="M135" s="11"/>
      <c r="N135" s="110" cm="1">
        <f t="array" aca="1" ref="N135" ca="1">IFERROR(INDIRECT(ADDRESS(ROW()-1,_xlfn.SHEET()-3+25,4,1,"Entered Daily Stats")),"")</f>
        <v>0</v>
      </c>
      <c r="O135" s="13">
        <f t="shared" ca="1" si="17"/>
        <v>0</v>
      </c>
      <c r="P135" s="11"/>
      <c r="Q135" s="51" t="str">
        <f t="shared" ca="1" si="18"/>
        <v/>
      </c>
      <c r="R135" s="11"/>
      <c r="S135" s="39" cm="1">
        <f t="array" aca="1" ref="S135" ca="1">INDIRECT(ADDRESS(ROW()-1,_xlfn.SHEET()-3+39,4,1,"Entered Daily Stats"))</f>
        <v>0</v>
      </c>
      <c r="T135" s="11"/>
      <c r="U135" s="8"/>
      <c r="V135" s="8"/>
      <c r="W135" s="8"/>
      <c r="X135" s="64"/>
    </row>
    <row r="136" spans="1:24" ht="18" x14ac:dyDescent="0.3">
      <c r="A136" s="65"/>
      <c r="B136" s="8"/>
      <c r="C136" s="14" cm="1">
        <f t="array" aca="1" ref="C136" ca="1">INDIRECT(ADDRESS(ROW()-1,_xlfn.SHEET()-3+32,4,1,"Entered Daily Stats"))</f>
        <v>0</v>
      </c>
      <c r="D136" s="11"/>
      <c r="E136" s="10">
        <f>'Entered Daily Stats'!A135</f>
        <v>0</v>
      </c>
      <c r="F136" s="11"/>
      <c r="G136" s="13" cm="1">
        <f t="array" aca="1" ref="G136" ca="1">IFERROR(INDIRECT(ADDRESS(ROW()-1,_xlfn.SHEET()-3+4,4,1,"Entered Daily Stats")),"")</f>
        <v>0</v>
      </c>
      <c r="H136" s="16"/>
      <c r="I136" s="12" cm="1">
        <f t="array" aca="1" ref="I136" ca="1">IFERROR(INDIRECT(ADDRESS(ROW()-1,_xlfn.SHEET()-3+11,4,1,"Entered Daily Stats")),"")</f>
        <v>0</v>
      </c>
      <c r="J136" s="11"/>
      <c r="K136" s="107" cm="1">
        <f t="array" aca="1" ref="K136" ca="1">IFERROR(INDIRECT(ADDRESS(ROW()-1,_xlfn.SHEET()-3+18,4,1,"Entered Daily Stats")),"")</f>
        <v>0</v>
      </c>
      <c r="L136" s="12">
        <f t="shared" ca="1" si="19"/>
        <v>0</v>
      </c>
      <c r="M136" s="11"/>
      <c r="N136" s="110" cm="1">
        <f t="array" aca="1" ref="N136" ca="1">IFERROR(INDIRECT(ADDRESS(ROW()-1,_xlfn.SHEET()-3+25,4,1,"Entered Daily Stats")),"")</f>
        <v>0</v>
      </c>
      <c r="O136" s="13">
        <f t="shared" ca="1" si="17"/>
        <v>0</v>
      </c>
      <c r="P136" s="11"/>
      <c r="Q136" s="51" t="str">
        <f t="shared" ca="1" si="18"/>
        <v/>
      </c>
      <c r="R136" s="11"/>
      <c r="S136" s="39" cm="1">
        <f t="array" aca="1" ref="S136" ca="1">INDIRECT(ADDRESS(ROW()-1,_xlfn.SHEET()-3+39,4,1,"Entered Daily Stats"))</f>
        <v>0</v>
      </c>
      <c r="T136" s="11"/>
      <c r="U136" s="71"/>
      <c r="V136" s="71"/>
      <c r="W136" s="71"/>
      <c r="X136" s="70"/>
    </row>
    <row r="137" spans="1:24" ht="21" x14ac:dyDescent="0.3">
      <c r="A137" s="65"/>
      <c r="B137" s="8"/>
      <c r="C137" s="14" cm="1">
        <f t="array" aca="1" ref="C137" ca="1">INDIRECT(ADDRESS(ROW()-1,_xlfn.SHEET()-3+32,4,1,"Entered Daily Stats"))</f>
        <v>0</v>
      </c>
      <c r="D137" s="11"/>
      <c r="E137" s="10">
        <f>'Entered Daily Stats'!A136</f>
        <v>0</v>
      </c>
      <c r="F137" s="11"/>
      <c r="G137" s="13" cm="1">
        <f t="array" aca="1" ref="G137" ca="1">IFERROR(INDIRECT(ADDRESS(ROW()-1,_xlfn.SHEET()-3+4,4,1,"Entered Daily Stats")),"")</f>
        <v>0</v>
      </c>
      <c r="H137" s="16"/>
      <c r="I137" s="12" cm="1">
        <f t="array" aca="1" ref="I137" ca="1">IFERROR(INDIRECT(ADDRESS(ROW()-1,_xlfn.SHEET()-3+11,4,1,"Entered Daily Stats")),"")</f>
        <v>0</v>
      </c>
      <c r="J137" s="11"/>
      <c r="K137" s="107" cm="1">
        <f t="array" aca="1" ref="K137" ca="1">IFERROR(INDIRECT(ADDRESS(ROW()-1,_xlfn.SHEET()-3+18,4,1,"Entered Daily Stats")),"")</f>
        <v>0</v>
      </c>
      <c r="L137" s="12">
        <f t="shared" ca="1" si="19"/>
        <v>0</v>
      </c>
      <c r="M137" s="11"/>
      <c r="N137" s="110" cm="1">
        <f t="array" aca="1" ref="N137" ca="1">IFERROR(INDIRECT(ADDRESS(ROW()-1,_xlfn.SHEET()-3+25,4,1,"Entered Daily Stats")),"")</f>
        <v>0</v>
      </c>
      <c r="O137" s="13">
        <f t="shared" ca="1" si="17"/>
        <v>0</v>
      </c>
      <c r="P137" s="11"/>
      <c r="Q137" s="51" t="str">
        <f t="shared" ca="1" si="18"/>
        <v/>
      </c>
      <c r="R137" s="11"/>
      <c r="S137" s="39" cm="1">
        <f t="array" aca="1" ref="S137" ca="1">INDIRECT(ADDRESS(ROW()-1,_xlfn.SHEET()-3+39,4,1,"Entered Daily Stats"))</f>
        <v>0</v>
      </c>
      <c r="T137" s="11"/>
      <c r="U137" s="8"/>
      <c r="V137" s="8"/>
      <c r="W137" s="22"/>
      <c r="X137" s="79"/>
    </row>
    <row r="138" spans="1:24" ht="18" x14ac:dyDescent="0.3">
      <c r="A138" s="65"/>
      <c r="B138" s="8"/>
      <c r="C138" s="14" cm="1">
        <f t="array" aca="1" ref="C138" ca="1">INDIRECT(ADDRESS(ROW()-1,_xlfn.SHEET()-3+32,4,1,"Entered Daily Stats"))</f>
        <v>0</v>
      </c>
      <c r="D138" s="11"/>
      <c r="E138" s="10">
        <f>'Entered Daily Stats'!A137</f>
        <v>0</v>
      </c>
      <c r="F138" s="11"/>
      <c r="G138" s="13" cm="1">
        <f t="array" aca="1" ref="G138" ca="1">IFERROR(INDIRECT(ADDRESS(ROW()-1,_xlfn.SHEET()-3+4,4,1,"Entered Daily Stats")),"")</f>
        <v>0</v>
      </c>
      <c r="H138" s="16"/>
      <c r="I138" s="12" cm="1">
        <f t="array" aca="1" ref="I138" ca="1">IFERROR(INDIRECT(ADDRESS(ROW()-1,_xlfn.SHEET()-3+11,4,1,"Entered Daily Stats")),"")</f>
        <v>0</v>
      </c>
      <c r="J138" s="11"/>
      <c r="K138" s="107" cm="1">
        <f t="array" aca="1" ref="K138" ca="1">IFERROR(INDIRECT(ADDRESS(ROW()-1,_xlfn.SHEET()-3+18,4,1,"Entered Daily Stats")),"")</f>
        <v>0</v>
      </c>
      <c r="L138" s="12">
        <f t="shared" ca="1" si="19"/>
        <v>0</v>
      </c>
      <c r="M138" s="11"/>
      <c r="N138" s="110" cm="1">
        <f t="array" aca="1" ref="N138" ca="1">IFERROR(INDIRECT(ADDRESS(ROW()-1,_xlfn.SHEET()-3+25,4,1,"Entered Daily Stats")),"")</f>
        <v>0</v>
      </c>
      <c r="O138" s="13">
        <f t="shared" ca="1" si="17"/>
        <v>0</v>
      </c>
      <c r="P138" s="11"/>
      <c r="Q138" s="51" t="str">
        <f t="shared" ca="1" si="18"/>
        <v/>
      </c>
      <c r="R138" s="47"/>
      <c r="S138" s="39" cm="1">
        <f t="array" aca="1" ref="S138" ca="1">INDIRECT(ADDRESS(ROW()-1,_xlfn.SHEET()-3+39,4,1,"Entered Daily Stats"))</f>
        <v>0</v>
      </c>
      <c r="T138" s="47"/>
      <c r="U138" s="69"/>
      <c r="V138" s="8"/>
      <c r="W138" s="56"/>
      <c r="X138" s="80"/>
    </row>
    <row r="139" spans="1:24" ht="18" x14ac:dyDescent="0.3">
      <c r="A139" s="65"/>
      <c r="B139" s="8"/>
      <c r="C139" s="14" cm="1">
        <f t="array" aca="1" ref="C139" ca="1">INDIRECT(ADDRESS(ROW()-1,_xlfn.SHEET()-3+32,4,1,"Entered Daily Stats"))</f>
        <v>0</v>
      </c>
      <c r="D139" s="11"/>
      <c r="E139" s="10">
        <f>'Entered Daily Stats'!A138</f>
        <v>0</v>
      </c>
      <c r="F139" s="23"/>
      <c r="G139" s="13" cm="1">
        <f t="array" aca="1" ref="G139" ca="1">IFERROR(INDIRECT(ADDRESS(ROW()-1,_xlfn.SHEET()-3+4,4,1,"Entered Daily Stats")),"")</f>
        <v>0</v>
      </c>
      <c r="H139" s="11"/>
      <c r="I139" s="12" cm="1">
        <f t="array" aca="1" ref="I139" ca="1">IFERROR(INDIRECT(ADDRESS(ROW()-1,_xlfn.SHEET()-3+11,4,1,"Entered Daily Stats")),"")</f>
        <v>0</v>
      </c>
      <c r="J139" s="11"/>
      <c r="K139" s="107" cm="1">
        <f t="array" aca="1" ref="K139" ca="1">IFERROR(INDIRECT(ADDRESS(ROW()-1,_xlfn.SHEET()-3+18,4,1,"Entered Daily Stats")),"")</f>
        <v>0</v>
      </c>
      <c r="L139" s="12">
        <f t="shared" ca="1" si="19"/>
        <v>0</v>
      </c>
      <c r="M139" s="11"/>
      <c r="N139" s="110" cm="1">
        <f t="array" aca="1" ref="N139" ca="1">IFERROR(INDIRECT(ADDRESS(ROW()-1,_xlfn.SHEET()-3+25,4,1,"Entered Daily Stats")),"")</f>
        <v>0</v>
      </c>
      <c r="O139" s="13">
        <f t="shared" ca="1" si="17"/>
        <v>0</v>
      </c>
      <c r="P139" s="11"/>
      <c r="Q139" s="51" t="str">
        <f t="shared" ca="1" si="18"/>
        <v/>
      </c>
      <c r="R139" s="11"/>
      <c r="S139" s="39" cm="1">
        <f t="array" aca="1" ref="S139" ca="1">INDIRECT(ADDRESS(ROW()-1,_xlfn.SHEET()-3+39,4,1,"Entered Daily Stats"))</f>
        <v>0</v>
      </c>
      <c r="T139" s="11"/>
      <c r="U139" s="11"/>
      <c r="V139" s="47"/>
      <c r="W139" s="56"/>
      <c r="X139" s="81"/>
    </row>
    <row r="140" spans="1:24" ht="18" x14ac:dyDescent="0.3">
      <c r="A140" s="65"/>
      <c r="B140" s="8"/>
      <c r="C140" s="14" cm="1">
        <f t="array" aca="1" ref="C140" ca="1">INDIRECT(ADDRESS(ROW()-1,_xlfn.SHEET()-3+32,4,1,"Entered Daily Stats"))</f>
        <v>0</v>
      </c>
      <c r="D140" s="11"/>
      <c r="E140" s="10">
        <f>'Entered Daily Stats'!A139</f>
        <v>0</v>
      </c>
      <c r="F140" s="11"/>
      <c r="G140" s="13" cm="1">
        <f t="array" aca="1" ref="G140" ca="1">IFERROR(INDIRECT(ADDRESS(ROW()-1,_xlfn.SHEET()-3+4,4,1,"Entered Daily Stats")),"")</f>
        <v>0</v>
      </c>
      <c r="H140" s="16"/>
      <c r="I140" s="12" cm="1">
        <f t="array" aca="1" ref="I140" ca="1">IFERROR(INDIRECT(ADDRESS(ROW()-1,_xlfn.SHEET()-3+11,4,1,"Entered Daily Stats")),"")</f>
        <v>0</v>
      </c>
      <c r="J140" s="11"/>
      <c r="K140" s="107" cm="1">
        <f t="array" aca="1" ref="K140" ca="1">IFERROR(INDIRECT(ADDRESS(ROW()-1,_xlfn.SHEET()-3+18,4,1,"Entered Daily Stats")),"")</f>
        <v>0</v>
      </c>
      <c r="L140" s="12">
        <f t="shared" ca="1" si="19"/>
        <v>0</v>
      </c>
      <c r="M140" s="11"/>
      <c r="N140" s="110" cm="1">
        <f t="array" aca="1" ref="N140" ca="1">IFERROR(INDIRECT(ADDRESS(ROW()-1,_xlfn.SHEET()-3+25,4,1,"Entered Daily Stats")),"")</f>
        <v>0</v>
      </c>
      <c r="O140" s="13">
        <f t="shared" ca="1" si="17"/>
        <v>0</v>
      </c>
      <c r="P140" s="11"/>
      <c r="Q140" s="51" t="str">
        <f t="shared" ca="1" si="18"/>
        <v/>
      </c>
      <c r="R140" s="11"/>
      <c r="S140" s="39" cm="1">
        <f t="array" aca="1" ref="S140" ca="1">INDIRECT(ADDRESS(ROW()-1,_xlfn.SHEET()-3+39,4,1,"Entered Daily Stats"))</f>
        <v>0</v>
      </c>
      <c r="T140" s="11"/>
      <c r="U140" s="8"/>
      <c r="V140" s="8"/>
      <c r="W140" s="8"/>
      <c r="X140" s="64"/>
    </row>
    <row r="141" spans="1:24" ht="18" x14ac:dyDescent="0.3">
      <c r="A141" s="65"/>
      <c r="B141" s="8"/>
      <c r="C141" s="11"/>
      <c r="D141" s="11"/>
      <c r="E141" s="11"/>
      <c r="F141" s="11"/>
      <c r="G141" s="11"/>
      <c r="H141" s="11"/>
      <c r="I141" s="11"/>
      <c r="J141" s="11"/>
      <c r="K141" s="108"/>
      <c r="L141" s="11"/>
      <c r="M141" s="11"/>
      <c r="N141" s="108"/>
      <c r="O141" s="11"/>
      <c r="P141" s="11"/>
      <c r="Q141" s="11"/>
      <c r="R141" s="11"/>
      <c r="S141" s="11"/>
      <c r="T141" s="8"/>
      <c r="U141" s="8"/>
      <c r="V141" s="8"/>
      <c r="W141" s="8"/>
      <c r="X141" s="64"/>
    </row>
    <row r="142" spans="1:24" ht="21" x14ac:dyDescent="0.3">
      <c r="A142" s="65"/>
      <c r="B142" s="8"/>
      <c r="C142" s="106">
        <f ca="1">IFERROR(AVERAGEIF(C121:C140,"&gt;0"),0)</f>
        <v>1</v>
      </c>
      <c r="D142" s="11"/>
      <c r="E142" s="123" t="s">
        <v>34</v>
      </c>
      <c r="F142" s="44"/>
      <c r="G142" s="13">
        <f ca="1">IFERROR(AVERAGEIF(G121:G140,"&gt;0"),"")</f>
        <v>0.23688271604938269</v>
      </c>
      <c r="H142" s="82"/>
      <c r="I142" s="30">
        <f ca="1">IFERROR(AVERAGEIF(I121:I140,"&gt;0"),"")</f>
        <v>3.5555555555555554</v>
      </c>
      <c r="J142" s="11"/>
      <c r="K142" s="109">
        <f ca="1">IFERROR(AVERAGEIF(K121:K140,"&gt;0"),0)</f>
        <v>53.888888888888886</v>
      </c>
      <c r="L142" s="12">
        <f ca="1">IFERROR(AVERAGEIF(L121:L140,"&gt;0"),"")</f>
        <v>51.999999999999993</v>
      </c>
      <c r="M142" s="11"/>
      <c r="N142" s="111">
        <f ca="1">IFERROR(AVERAGEIF(N121:N140,"&gt;0"),0)</f>
        <v>0.11666666666666667</v>
      </c>
      <c r="O142" s="13">
        <f ca="1">IFERROR(AVERAGEIF(O121:O140,"&gt;0"),"")</f>
        <v>0.1175925925925926</v>
      </c>
      <c r="P142" s="11"/>
      <c r="Q142" s="45">
        <f ca="1">IFERROR(AVERAGEIF(Q121:Q140,"&gt;0"),"")</f>
        <v>1.0874933761769312</v>
      </c>
      <c r="R142" s="17"/>
      <c r="S142" s="46">
        <f ca="1">IFERROR(AVERAGEIF(S121:S140,"&gt;0"),0)</f>
        <v>2</v>
      </c>
      <c r="T142" s="83"/>
      <c r="U142" s="8"/>
      <c r="V142" s="8"/>
      <c r="W142" s="8"/>
      <c r="X142" s="64"/>
    </row>
    <row r="143" spans="1:24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</row>
    <row r="146" spans="1:24" ht="14.4" customHeight="1" x14ac:dyDescent="0.3">
      <c r="A146" s="160" t="str">
        <f>'Entered Daily Stats'!A146</f>
        <v>Team Lead 6</v>
      </c>
      <c r="B146" s="161"/>
      <c r="C146" s="161"/>
      <c r="D146" s="161"/>
      <c r="E146" s="161"/>
      <c r="F146" s="53"/>
      <c r="G146" s="158">
        <v>44131</v>
      </c>
      <c r="H146" s="158"/>
      <c r="I146" s="158"/>
      <c r="J146" s="158"/>
      <c r="K146" s="158"/>
      <c r="L146" s="158"/>
      <c r="M146" s="158"/>
      <c r="N146" s="158"/>
      <c r="O146" s="158"/>
      <c r="P146" s="53"/>
      <c r="Q146" s="53"/>
      <c r="R146" s="53"/>
      <c r="S146" s="53"/>
      <c r="T146" s="53"/>
      <c r="U146" s="53"/>
      <c r="V146" s="53"/>
      <c r="W146" s="53"/>
      <c r="X146" s="63"/>
    </row>
    <row r="147" spans="1:24" ht="14.4" customHeight="1" x14ac:dyDescent="0.3">
      <c r="A147" s="162"/>
      <c r="B147" s="163"/>
      <c r="C147" s="163"/>
      <c r="D147" s="163"/>
      <c r="E147" s="163"/>
      <c r="F147" s="8"/>
      <c r="G147" s="159"/>
      <c r="H147" s="159"/>
      <c r="I147" s="159"/>
      <c r="J147" s="159"/>
      <c r="K147" s="159"/>
      <c r="L147" s="159"/>
      <c r="M147" s="159"/>
      <c r="N147" s="159"/>
      <c r="O147" s="159"/>
      <c r="P147" s="8"/>
      <c r="Q147" s="8"/>
      <c r="R147" s="8"/>
      <c r="S147" s="8"/>
      <c r="T147" s="8"/>
      <c r="U147" s="8"/>
      <c r="V147" s="8"/>
      <c r="W147" s="8"/>
      <c r="X147" s="64"/>
    </row>
    <row r="148" spans="1:24" ht="21" customHeight="1" x14ac:dyDescent="0.3">
      <c r="A148" s="164"/>
      <c r="B148" s="165"/>
      <c r="C148" s="165"/>
      <c r="D148" s="165"/>
      <c r="E148" s="165"/>
      <c r="F148" s="8"/>
      <c r="G148" s="124" t="s">
        <v>18</v>
      </c>
      <c r="H148" s="123"/>
      <c r="I148" s="124" t="s">
        <v>19</v>
      </c>
      <c r="J148" s="8"/>
      <c r="K148" s="140" t="s">
        <v>20</v>
      </c>
      <c r="L148" s="140"/>
      <c r="M148" s="8"/>
      <c r="N148" s="126" t="s">
        <v>21</v>
      </c>
      <c r="O148" s="126"/>
      <c r="P148" s="8"/>
      <c r="Q148" s="8"/>
      <c r="R148" s="8"/>
      <c r="S148" s="8"/>
      <c r="T148" s="8"/>
      <c r="U148" s="8"/>
      <c r="V148" s="8"/>
      <c r="W148" s="8"/>
      <c r="X148" s="64"/>
    </row>
    <row r="149" spans="1:24" ht="45.6" x14ac:dyDescent="0.3">
      <c r="A149" s="65"/>
      <c r="B149" s="8"/>
      <c r="C149" s="67" t="s">
        <v>37</v>
      </c>
      <c r="D149" s="8"/>
      <c r="E149" s="67" t="s">
        <v>24</v>
      </c>
      <c r="F149" s="68"/>
      <c r="G149" s="56"/>
      <c r="H149" s="56"/>
      <c r="I149" s="56"/>
      <c r="J149" s="8"/>
      <c r="K149" s="56"/>
      <c r="L149" s="69" t="s">
        <v>38</v>
      </c>
      <c r="M149" s="69"/>
      <c r="N149" s="56"/>
      <c r="O149" s="69" t="s">
        <v>39</v>
      </c>
      <c r="P149" s="8"/>
      <c r="Q149" s="9" t="s">
        <v>40</v>
      </c>
      <c r="R149" s="8"/>
      <c r="S149" s="66" t="s">
        <v>41</v>
      </c>
      <c r="T149" s="8"/>
      <c r="U149" s="138" t="s">
        <v>30</v>
      </c>
      <c r="V149" s="138"/>
      <c r="W149" s="138"/>
      <c r="X149" s="70"/>
    </row>
    <row r="150" spans="1:24" ht="18" x14ac:dyDescent="0.3">
      <c r="A150" s="65"/>
      <c r="B150" s="8"/>
      <c r="C150" s="14" cm="1">
        <f t="array" aca="1" ref="C150" ca="1">INDIRECT(ADDRESS(ROW()-1,_xlfn.SHEET()-3+32,4,1,"Entered Daily Stats"))</f>
        <v>1</v>
      </c>
      <c r="D150" s="11"/>
      <c r="E150" s="10" t="str">
        <f>'Entered Daily Stats'!A149</f>
        <v>Enrollment Counclor 1</v>
      </c>
      <c r="F150" s="11"/>
      <c r="G150" s="13" cm="1">
        <f t="array" aca="1" ref="G150" ca="1">IFERROR(INDIRECT(ADDRESS(ROW()-1,_xlfn.SHEET()-3+4,4,1,"Entered Daily Stats")),"")</f>
        <v>8.7500000000000008E-2</v>
      </c>
      <c r="H150" s="11"/>
      <c r="I150" s="12" cm="1">
        <f t="array" aca="1" ref="I150" ca="1">IFERROR(INDIRECT(ADDRESS(ROW()-1,_xlfn.SHEET()-3+11,4,1,"Entered Daily Stats")),"")</f>
        <v>6</v>
      </c>
      <c r="J150" s="11"/>
      <c r="K150" s="107" cm="1">
        <f t="array" aca="1" ref="K150" ca="1">IFERROR(INDIRECT(ADDRESS(ROW()-1,_xlfn.SHEET()-3+18,4,1,"Entered Daily Stats")),"")</f>
        <v>22</v>
      </c>
      <c r="L150" s="12">
        <f ca="1">IFERROR(IF(K150=N150,0,MIN(MAX((-10*N150*24)+80,30),65))*C150,0)</f>
        <v>51</v>
      </c>
      <c r="M150" s="11"/>
      <c r="N150" s="110" cm="1">
        <f t="array" aca="1" ref="N150" ca="1">IFERROR(INDIRECT(ADDRESS(ROW()-1,_xlfn.SHEET()-3+25,4,1,"Entered Daily Stats")),"")</f>
        <v>0.12083333333333333</v>
      </c>
      <c r="O150" s="13">
        <f ca="1">IFERROR(IF(N150=K150,0,MIN(MAX(8-(K150/10),1.5),5)/24)*C150,0)</f>
        <v>0.20833333333333334</v>
      </c>
      <c r="P150" s="11"/>
      <c r="Q150" s="51">
        <f ca="1">IF(OR(L150=O150,K150=N150),"",((N150/O150)+(K150/L150))/2)</f>
        <v>0.50568627450980386</v>
      </c>
      <c r="R150" s="11"/>
      <c r="S150" s="39" cm="1">
        <f t="array" aca="1" ref="S150" ca="1">INDIRECT(ADDRESS(ROW()-1,_xlfn.SHEET()-3+39,4,1,"Entered Daily Stats"))</f>
        <v>0</v>
      </c>
      <c r="T150" s="11"/>
      <c r="U150" s="15"/>
      <c r="V150" s="11" t="s">
        <v>31</v>
      </c>
      <c r="W150" s="14">
        <v>1.3</v>
      </c>
      <c r="X150" s="70"/>
    </row>
    <row r="151" spans="1:24" ht="18" x14ac:dyDescent="0.3">
      <c r="A151" s="65"/>
      <c r="B151" s="8"/>
      <c r="C151" s="14" cm="1">
        <f t="array" aca="1" ref="C151" ca="1">INDIRECT(ADDRESS(ROW()-1,_xlfn.SHEET()-3+32,4,1,"Entered Daily Stats"))</f>
        <v>1</v>
      </c>
      <c r="D151" s="11"/>
      <c r="E151" s="10" t="str">
        <f>'Entered Daily Stats'!A150</f>
        <v>Enrollment Counclor 2</v>
      </c>
      <c r="F151" s="11"/>
      <c r="G151" s="13" cm="1">
        <f t="array" aca="1" ref="G151" ca="1">IFERROR(INDIRECT(ADDRESS(ROW()-1,_xlfn.SHEET()-3+4,4,1,"Entered Daily Stats")),"")</f>
        <v>0.26597222222222222</v>
      </c>
      <c r="H151" s="16"/>
      <c r="I151" s="12" cm="1">
        <f t="array" aca="1" ref="I151" ca="1">IFERROR(INDIRECT(ADDRESS(ROW()-1,_xlfn.SHEET()-3+11,4,1,"Entered Daily Stats")),"")</f>
        <v>0</v>
      </c>
      <c r="J151" s="11"/>
      <c r="K151" s="107" cm="1">
        <f t="array" aca="1" ref="K151" ca="1">IFERROR(INDIRECT(ADDRESS(ROW()-1,_xlfn.SHEET()-3+18,4,1,"Entered Daily Stats")),"")</f>
        <v>42</v>
      </c>
      <c r="L151" s="12">
        <f t="shared" ref="L151" ca="1" si="20">IFERROR(IF(K151=N151,0,MIN(MAX((-10*N151*24)+80,30),65))*C151,0)</f>
        <v>51.166666666666671</v>
      </c>
      <c r="M151" s="11"/>
      <c r="N151" s="110" cm="1">
        <f t="array" aca="1" ref="N151" ca="1">IFERROR(INDIRECT(ADDRESS(ROW()-1,_xlfn.SHEET()-3+25,4,1,"Entered Daily Stats")),"")</f>
        <v>0.12013888888888889</v>
      </c>
      <c r="O151" s="13">
        <f t="shared" ref="O151:O169" ca="1" si="21">IFERROR(IF(N151=K151,0,MIN(MAX(8-(K151/10),1.5),5)/24)*C151,0)</f>
        <v>0.15833333333333333</v>
      </c>
      <c r="P151" s="11"/>
      <c r="Q151" s="51">
        <f t="shared" ref="Q151:Q169" ca="1" si="22">IF(OR(L151=O151,K151=N151),"",((N151/O151)+(K151/L151))/2)</f>
        <v>0.78980941768101032</v>
      </c>
      <c r="R151" s="11"/>
      <c r="S151" s="39" cm="1">
        <f t="array" aca="1" ref="S151" ca="1">INDIRECT(ADDRESS(ROW()-1,_xlfn.SHEET()-3+39,4,1,"Entered Daily Stats"))</f>
        <v>0</v>
      </c>
      <c r="T151" s="11"/>
      <c r="U151" s="100"/>
      <c r="V151" s="11" t="s">
        <v>32</v>
      </c>
      <c r="W151" s="45">
        <v>1</v>
      </c>
      <c r="X151" s="70"/>
    </row>
    <row r="152" spans="1:24" ht="18" x14ac:dyDescent="0.3">
      <c r="A152" s="65"/>
      <c r="B152" s="8"/>
      <c r="C152" s="14" cm="1">
        <f t="array" aca="1" ref="C152" ca="1">INDIRECT(ADDRESS(ROW()-1,_xlfn.SHEET()-3+32,4,1,"Entered Daily Stats"))</f>
        <v>1</v>
      </c>
      <c r="D152" s="11"/>
      <c r="E152" s="10" t="str">
        <f>'Entered Daily Stats'!A151</f>
        <v>Enrollment Counclor 3</v>
      </c>
      <c r="F152" s="11"/>
      <c r="G152" s="13" cm="1">
        <f t="array" aca="1" ref="G152" ca="1">IFERROR(INDIRECT(ADDRESS(ROW()-1,_xlfn.SHEET()-3+4,4,1,"Entered Daily Stats")),"")</f>
        <v>0.24722222222222223</v>
      </c>
      <c r="H152" s="16"/>
      <c r="I152" s="12" cm="1">
        <f t="array" aca="1" ref="I152" ca="1">IFERROR(INDIRECT(ADDRESS(ROW()-1,_xlfn.SHEET()-3+11,4,1,"Entered Daily Stats")),"")</f>
        <v>9</v>
      </c>
      <c r="J152" s="11"/>
      <c r="K152" s="107" cm="1">
        <f t="array" aca="1" ref="K152" ca="1">IFERROR(INDIRECT(ADDRESS(ROW()-1,_xlfn.SHEET()-3+18,4,1,"Entered Daily Stats")),"")</f>
        <v>62</v>
      </c>
      <c r="L152" s="12">
        <f ca="1">IFERROR(IF(K152=N152,0,MIN(MAX((-10*N152*24)+80,30),65))*C152,0)</f>
        <v>50.833333333333336</v>
      </c>
      <c r="M152" s="11"/>
      <c r="N152" s="110" cm="1">
        <f t="array" aca="1" ref="N152" ca="1">IFERROR(INDIRECT(ADDRESS(ROW()-1,_xlfn.SHEET()-3+25,4,1,"Entered Daily Stats")),"")</f>
        <v>0.12152777777777778</v>
      </c>
      <c r="O152" s="13">
        <f t="shared" ca="1" si="21"/>
        <v>7.4999999999999997E-2</v>
      </c>
      <c r="P152" s="11"/>
      <c r="Q152" s="51">
        <f t="shared" ca="1" si="22"/>
        <v>1.4200212507589556</v>
      </c>
      <c r="R152" s="11"/>
      <c r="S152" s="39" cm="1">
        <f t="array" aca="1" ref="S152" ca="1">INDIRECT(ADDRESS(ROW()-1,_xlfn.SHEET()-3+39,4,1,"Entered Daily Stats"))</f>
        <v>2</v>
      </c>
      <c r="T152" s="11"/>
      <c r="U152" s="18"/>
      <c r="V152" s="11" t="s">
        <v>33</v>
      </c>
      <c r="W152" s="45">
        <v>1</v>
      </c>
      <c r="X152" s="70"/>
    </row>
    <row r="153" spans="1:24" ht="18" x14ac:dyDescent="0.3">
      <c r="A153" s="65"/>
      <c r="B153" s="8"/>
      <c r="C153" s="14" cm="1">
        <f t="array" aca="1" ref="C153" ca="1">INDIRECT(ADDRESS(ROW()-1,_xlfn.SHEET()-3+32,4,1,"Entered Daily Stats"))</f>
        <v>1</v>
      </c>
      <c r="D153" s="11"/>
      <c r="E153" s="10" t="str">
        <f>'Entered Daily Stats'!A152</f>
        <v>Enrollment Counclor 4</v>
      </c>
      <c r="F153" s="11"/>
      <c r="G153" s="13" cm="1">
        <f t="array" aca="1" ref="G153" ca="1">IFERROR(INDIRECT(ADDRESS(ROW()-1,_xlfn.SHEET()-3+4,4,1,"Entered Daily Stats")),"")</f>
        <v>0.20694444444444446</v>
      </c>
      <c r="H153" s="16"/>
      <c r="I153" s="12" cm="1">
        <f t="array" aca="1" ref="I153" ca="1">IFERROR(INDIRECT(ADDRESS(ROW()-1,_xlfn.SHEET()-3+11,4,1,"Entered Daily Stats")),"")</f>
        <v>1</v>
      </c>
      <c r="J153" s="11"/>
      <c r="K153" s="107" cm="1">
        <f t="array" aca="1" ref="K153" ca="1">IFERROR(INDIRECT(ADDRESS(ROW()-1,_xlfn.SHEET()-3+18,4,1,"Entered Daily Stats")),"")</f>
        <v>31</v>
      </c>
      <c r="L153" s="12">
        <f t="shared" ref="L153:L169" ca="1" si="23">IFERROR(IF(K153=N153,0,MIN(MAX((-10*N153*24)+80,30),65))*C153,0)</f>
        <v>49.666666666666671</v>
      </c>
      <c r="M153" s="11"/>
      <c r="N153" s="110" cm="1">
        <f t="array" aca="1" ref="N153" ca="1">IFERROR(INDIRECT(ADDRESS(ROW()-1,_xlfn.SHEET()-3+25,4,1,"Entered Daily Stats")),"")</f>
        <v>0.12638888888888888</v>
      </c>
      <c r="O153" s="13">
        <f t="shared" ca="1" si="21"/>
        <v>0.20416666666666669</v>
      </c>
      <c r="P153" s="11"/>
      <c r="Q153" s="51">
        <f t="shared" ca="1" si="22"/>
        <v>0.62160434643656115</v>
      </c>
      <c r="R153" s="11"/>
      <c r="S153" s="39" cm="1">
        <f t="array" aca="1" ref="S153" ca="1">INDIRECT(ADDRESS(ROW()-1,_xlfn.SHEET()-3+39,4,1,"Entered Daily Stats"))</f>
        <v>0</v>
      </c>
      <c r="T153" s="11"/>
      <c r="U153" s="19"/>
      <c r="V153" s="11" t="s">
        <v>33</v>
      </c>
      <c r="W153" s="14">
        <v>0.7</v>
      </c>
      <c r="X153" s="70"/>
    </row>
    <row r="154" spans="1:24" ht="18" x14ac:dyDescent="0.3">
      <c r="A154" s="65"/>
      <c r="B154" s="8"/>
      <c r="C154" s="14" cm="1">
        <f t="array" aca="1" ref="C154" ca="1">INDIRECT(ADDRESS(ROW()-1,_xlfn.SHEET()-3+32,4,1,"Entered Daily Stats"))</f>
        <v>1</v>
      </c>
      <c r="D154" s="11"/>
      <c r="E154" s="10" t="str">
        <f>'Entered Daily Stats'!A153</f>
        <v>Enrollment Counclor 5</v>
      </c>
      <c r="F154" s="11"/>
      <c r="G154" s="13" cm="1">
        <f t="array" aca="1" ref="G154" ca="1">IFERROR(INDIRECT(ADDRESS(ROW()-1,_xlfn.SHEET()-3+4,4,1,"Entered Daily Stats")),"")</f>
        <v>0.23611111111111113</v>
      </c>
      <c r="H154" s="16"/>
      <c r="I154" s="12" cm="1">
        <f t="array" aca="1" ref="I154" ca="1">IFERROR(INDIRECT(ADDRESS(ROW()-1,_xlfn.SHEET()-3+11,4,1,"Entered Daily Stats")),"")</f>
        <v>9</v>
      </c>
      <c r="J154" s="11"/>
      <c r="K154" s="107" cm="1">
        <f t="array" aca="1" ref="K154" ca="1">IFERROR(INDIRECT(ADDRESS(ROW()-1,_xlfn.SHEET()-3+18,4,1,"Entered Daily Stats")),"")</f>
        <v>19</v>
      </c>
      <c r="L154" s="12">
        <f t="shared" ca="1" si="23"/>
        <v>36.666666666666664</v>
      </c>
      <c r="M154" s="11"/>
      <c r="N154" s="110" cm="1">
        <f t="array" aca="1" ref="N154" ca="1">IFERROR(INDIRECT(ADDRESS(ROW()-1,_xlfn.SHEET()-3+25,4,1,"Entered Daily Stats")),"")</f>
        <v>0.18055555555555555</v>
      </c>
      <c r="O154" s="13">
        <f t="shared" ca="1" si="21"/>
        <v>0.20833333333333334</v>
      </c>
      <c r="P154" s="11"/>
      <c r="Q154" s="51">
        <f t="shared" ca="1" si="22"/>
        <v>0.69242424242424239</v>
      </c>
      <c r="R154" s="11"/>
      <c r="S154" s="39" cm="1">
        <f t="array" aca="1" ref="S154" ca="1">INDIRECT(ADDRESS(ROW()-1,_xlfn.SHEET()-3+39,4,1,"Entered Daily Stats"))</f>
        <v>0</v>
      </c>
      <c r="T154" s="11"/>
      <c r="U154" s="20"/>
      <c r="V154" s="11" t="s">
        <v>33</v>
      </c>
      <c r="W154" s="14">
        <v>0.5</v>
      </c>
      <c r="X154" s="70"/>
    </row>
    <row r="155" spans="1:24" ht="18" x14ac:dyDescent="0.3">
      <c r="A155" s="65"/>
      <c r="B155" s="8"/>
      <c r="C155" s="14" cm="1">
        <f t="array" aca="1" ref="C155" ca="1">INDIRECT(ADDRESS(ROW()-1,_xlfn.SHEET()-3+32,4,1,"Entered Daily Stats"))</f>
        <v>1</v>
      </c>
      <c r="D155" s="11"/>
      <c r="E155" s="10" t="str">
        <f>'Entered Daily Stats'!A154</f>
        <v>Enrollment Counclor 6</v>
      </c>
      <c r="F155" s="11"/>
      <c r="G155" s="13" cm="1">
        <f t="array" aca="1" ref="G155" ca="1">IFERROR(INDIRECT(ADDRESS(ROW()-1,_xlfn.SHEET()-3+4,4,1,"Entered Daily Stats")),"")</f>
        <v>0.2590277777777778</v>
      </c>
      <c r="H155" s="16"/>
      <c r="I155" s="12" cm="1">
        <f t="array" aca="1" ref="I155" ca="1">IFERROR(INDIRECT(ADDRESS(ROW()-1,_xlfn.SHEET()-3+11,4,1,"Entered Daily Stats")),"")</f>
        <v>8</v>
      </c>
      <c r="J155" s="11"/>
      <c r="K155" s="107" cm="1">
        <f t="array" aca="1" ref="K155" ca="1">IFERROR(INDIRECT(ADDRESS(ROW()-1,_xlfn.SHEET()-3+18,4,1,"Entered Daily Stats")),"")</f>
        <v>24</v>
      </c>
      <c r="L155" s="12">
        <f t="shared" ca="1" si="23"/>
        <v>42.833333333333329</v>
      </c>
      <c r="M155" s="11"/>
      <c r="N155" s="110" cm="1">
        <f t="array" aca="1" ref="N155" ca="1">IFERROR(INDIRECT(ADDRESS(ROW()-1,_xlfn.SHEET()-3+25,4,1,"Entered Daily Stats")),"")</f>
        <v>0.15486111111111112</v>
      </c>
      <c r="O155" s="13">
        <f t="shared" ca="1" si="21"/>
        <v>0.20833333333333334</v>
      </c>
      <c r="P155" s="11"/>
      <c r="Q155" s="51">
        <f t="shared" ca="1" si="22"/>
        <v>0.65182230869001301</v>
      </c>
      <c r="R155" s="11"/>
      <c r="S155" s="39" cm="1">
        <f t="array" aca="1" ref="S155" ca="1">INDIRECT(ADDRESS(ROW()-1,_xlfn.SHEET()-3+39,4,1,"Entered Daily Stats"))</f>
        <v>0</v>
      </c>
      <c r="T155" s="11"/>
      <c r="U155" s="21"/>
      <c r="V155" s="11" t="s">
        <v>33</v>
      </c>
      <c r="W155" s="14">
        <v>0.3</v>
      </c>
      <c r="X155" s="70"/>
    </row>
    <row r="156" spans="1:24" ht="18" x14ac:dyDescent="0.3">
      <c r="A156" s="65"/>
      <c r="B156" s="8"/>
      <c r="C156" s="14" cm="1">
        <f t="array" aca="1" ref="C156" ca="1">INDIRECT(ADDRESS(ROW()-1,_xlfn.SHEET()-3+32,4,1,"Entered Daily Stats"))</f>
        <v>1</v>
      </c>
      <c r="D156" s="11"/>
      <c r="E156" s="10" t="str">
        <f>'Entered Daily Stats'!A155</f>
        <v>Enrollment Counclor 7</v>
      </c>
      <c r="F156" s="11"/>
      <c r="G156" s="13" cm="1">
        <f t="array" aca="1" ref="G156" ca="1">IFERROR(INDIRECT(ADDRESS(ROW()-1,_xlfn.SHEET()-3+4,4,1,"Entered Daily Stats")),"")</f>
        <v>0.21458333333333335</v>
      </c>
      <c r="H156" s="16"/>
      <c r="I156" s="12" cm="1">
        <f t="array" aca="1" ref="I156" ca="1">IFERROR(INDIRECT(ADDRESS(ROW()-1,_xlfn.SHEET()-3+11,4,1,"Entered Daily Stats")),"")</f>
        <v>11</v>
      </c>
      <c r="J156" s="11"/>
      <c r="K156" s="107" cm="1">
        <f t="array" aca="1" ref="K156" ca="1">IFERROR(INDIRECT(ADDRESS(ROW()-1,_xlfn.SHEET()-3+18,4,1,"Entered Daily Stats")),"")</f>
        <v>54</v>
      </c>
      <c r="L156" s="12">
        <f t="shared" ca="1" si="23"/>
        <v>62.5</v>
      </c>
      <c r="M156" s="11"/>
      <c r="N156" s="110" cm="1">
        <f t="array" aca="1" ref="N156" ca="1">IFERROR(INDIRECT(ADDRESS(ROW()-1,_xlfn.SHEET()-3+25,4,1,"Entered Daily Stats")),"")</f>
        <v>7.2916666666666671E-2</v>
      </c>
      <c r="O156" s="13">
        <f t="shared" ca="1" si="21"/>
        <v>0.10833333333333332</v>
      </c>
      <c r="P156" s="11"/>
      <c r="Q156" s="51">
        <f t="shared" ca="1" si="22"/>
        <v>0.76853846153846161</v>
      </c>
      <c r="R156" s="11"/>
      <c r="S156" s="39" cm="1">
        <f t="array" aca="1" ref="S156" ca="1">INDIRECT(ADDRESS(ROW()-1,_xlfn.SHEET()-3+39,4,1,"Entered Daily Stats"))</f>
        <v>0</v>
      </c>
      <c r="T156" s="11"/>
      <c r="U156" s="8"/>
      <c r="V156" s="8"/>
      <c r="W156" s="8"/>
      <c r="X156" s="70"/>
    </row>
    <row r="157" spans="1:24" ht="21" x14ac:dyDescent="0.3">
      <c r="A157" s="65"/>
      <c r="B157" s="8"/>
      <c r="C157" s="14" cm="1">
        <f t="array" aca="1" ref="C157" ca="1">INDIRECT(ADDRESS(ROW()-1,_xlfn.SHEET()-3+32,4,1,"Entered Daily Stats"))</f>
        <v>1</v>
      </c>
      <c r="D157" s="11"/>
      <c r="E157" s="10" t="str">
        <f>'Entered Daily Stats'!A156</f>
        <v>Enrollment Counclor 8</v>
      </c>
      <c r="F157" s="11"/>
      <c r="G157" s="13" cm="1">
        <f t="array" aca="1" ref="G157" ca="1">IFERROR(INDIRECT(ADDRESS(ROW()-1,_xlfn.SHEET()-3+4,4,1,"Entered Daily Stats")),"")</f>
        <v>0.3034722222222222</v>
      </c>
      <c r="H157" s="16"/>
      <c r="I157" s="12" cm="1">
        <f t="array" aca="1" ref="I157" ca="1">IFERROR(INDIRECT(ADDRESS(ROW()-1,_xlfn.SHEET()-3+11,4,1,"Entered Daily Stats")),"")</f>
        <v>2</v>
      </c>
      <c r="J157" s="11"/>
      <c r="K157" s="107" cm="1">
        <f t="array" aca="1" ref="K157" ca="1">IFERROR(INDIRECT(ADDRESS(ROW()-1,_xlfn.SHEET()-3+18,4,1,"Entered Daily Stats")),"")</f>
        <v>47</v>
      </c>
      <c r="L157" s="12">
        <f t="shared" ca="1" si="23"/>
        <v>38.333333333333329</v>
      </c>
      <c r="M157" s="11"/>
      <c r="N157" s="110" cm="1">
        <f t="array" aca="1" ref="N157" ca="1">IFERROR(INDIRECT(ADDRESS(ROW()-1,_xlfn.SHEET()-3+25,4,1,"Entered Daily Stats")),"")</f>
        <v>0.17361111111111113</v>
      </c>
      <c r="O157" s="13">
        <f t="shared" ca="1" si="21"/>
        <v>0.13749999999999998</v>
      </c>
      <c r="P157" s="11"/>
      <c r="Q157" s="51">
        <f t="shared" ca="1" si="22"/>
        <v>1.2443566095740013</v>
      </c>
      <c r="R157" s="11"/>
      <c r="S157" s="39" cm="1">
        <f t="array" aca="1" ref="S157" ca="1">INDIRECT(ADDRESS(ROW()-1,_xlfn.SHEET()-3+39,4,1,"Entered Daily Stats"))</f>
        <v>2</v>
      </c>
      <c r="T157" s="11"/>
      <c r="U157" s="140" t="s">
        <v>42</v>
      </c>
      <c r="V157" s="140"/>
      <c r="W157" s="140"/>
      <c r="X157" s="70"/>
    </row>
    <row r="158" spans="1:24" ht="18" customHeight="1" x14ac:dyDescent="0.3">
      <c r="A158" s="65"/>
      <c r="B158" s="8"/>
      <c r="C158" s="14" cm="1">
        <f t="array" aca="1" ref="C158" ca="1">INDIRECT(ADDRESS(ROW()-1,_xlfn.SHEET()-3+32,4,1,"Entered Daily Stats"))</f>
        <v>1</v>
      </c>
      <c r="D158" s="11"/>
      <c r="E158" s="10" t="str">
        <f>'Entered Daily Stats'!A157</f>
        <v>Enrollment Counclor 9</v>
      </c>
      <c r="F158" s="11"/>
      <c r="G158" s="13" cm="1">
        <f t="array" aca="1" ref="G158" ca="1">IFERROR(INDIRECT(ADDRESS(ROW()-1,_xlfn.SHEET()-3+4,4,1,"Entered Daily Stats")),"")</f>
        <v>0.27083333333333331</v>
      </c>
      <c r="H158" s="16"/>
      <c r="I158" s="12" cm="1">
        <f t="array" aca="1" ref="I158" ca="1">IFERROR(INDIRECT(ADDRESS(ROW()-1,_xlfn.SHEET()-3+11,4,1,"Entered Daily Stats")),"")</f>
        <v>4</v>
      </c>
      <c r="J158" s="11"/>
      <c r="K158" s="107" cm="1">
        <f t="array" aca="1" ref="K158" ca="1">IFERROR(INDIRECT(ADDRESS(ROW()-1,_xlfn.SHEET()-3+18,4,1,"Entered Daily Stats")),"")</f>
        <v>45</v>
      </c>
      <c r="L158" s="12">
        <f t="shared" ca="1" si="23"/>
        <v>33.333333333333336</v>
      </c>
      <c r="M158" s="11"/>
      <c r="N158" s="110" cm="1">
        <f t="array" aca="1" ref="N158" ca="1">IFERROR(INDIRECT(ADDRESS(ROW()-1,_xlfn.SHEET()-3+25,4,1,"Entered Daily Stats")),"")</f>
        <v>0.19444444444444445</v>
      </c>
      <c r="O158" s="13">
        <f t="shared" ca="1" si="21"/>
        <v>0.14583333333333334</v>
      </c>
      <c r="P158" s="11"/>
      <c r="Q158" s="51">
        <f t="shared" ca="1" si="22"/>
        <v>1.3416666666666666</v>
      </c>
      <c r="R158" s="11"/>
      <c r="S158" s="39" cm="1">
        <f t="array" aca="1" ref="S158" ca="1">INDIRECT(ADDRESS(ROW()-1,_xlfn.SHEET()-3+39,4,1,"Entered Daily Stats"))</f>
        <v>1</v>
      </c>
      <c r="T158" s="11"/>
      <c r="U158" s="152">
        <f ca="1">IF(SUM(S150:S169)=0,"",SUM(S150:S169))</f>
        <v>5</v>
      </c>
      <c r="V158" s="153"/>
      <c r="W158" s="154"/>
      <c r="X158" s="70"/>
    </row>
    <row r="159" spans="1:24" ht="18" customHeight="1" x14ac:dyDescent="0.3">
      <c r="A159" s="65"/>
      <c r="B159" s="8"/>
      <c r="C159" s="14" cm="1">
        <f t="array" aca="1" ref="C159" ca="1">INDIRECT(ADDRESS(ROW()-1,_xlfn.SHEET()-3+32,4,1,"Entered Daily Stats"))</f>
        <v>0</v>
      </c>
      <c r="D159" s="11"/>
      <c r="E159" s="10" t="str">
        <f>'Entered Daily Stats'!A158</f>
        <v>Enrollment Counclor 10</v>
      </c>
      <c r="F159" s="11"/>
      <c r="G159" s="13" cm="1">
        <f t="array" aca="1" ref="G159" ca="1">IFERROR(INDIRECT(ADDRESS(ROW()-1,_xlfn.SHEET()-3+4,4,1,"Entered Daily Stats")),"")</f>
        <v>0</v>
      </c>
      <c r="H159" s="16"/>
      <c r="I159" s="12" cm="1">
        <f t="array" aca="1" ref="I159" ca="1">IFERROR(INDIRECT(ADDRESS(ROW()-1,_xlfn.SHEET()-3+11,4,1,"Entered Daily Stats")),"")</f>
        <v>0</v>
      </c>
      <c r="J159" s="11"/>
      <c r="K159" s="107" cm="1">
        <f t="array" aca="1" ref="K159" ca="1">IFERROR(INDIRECT(ADDRESS(ROW()-1,_xlfn.SHEET()-3+18,4,1,"Entered Daily Stats")),"")</f>
        <v>1</v>
      </c>
      <c r="L159" s="12">
        <f t="shared" ca="1" si="23"/>
        <v>0</v>
      </c>
      <c r="M159" s="11"/>
      <c r="N159" s="110" cm="1">
        <f t="array" aca="1" ref="N159" ca="1">IFERROR(INDIRECT(ADDRESS(ROW()-1,_xlfn.SHEET()-3+25,4,1,"Entered Daily Stats")),"")</f>
        <v>2.0833333333333333E-3</v>
      </c>
      <c r="O159" s="13">
        <f t="shared" ca="1" si="21"/>
        <v>0</v>
      </c>
      <c r="P159" s="11"/>
      <c r="Q159" s="51" t="str">
        <f t="shared" ca="1" si="22"/>
        <v/>
      </c>
      <c r="R159" s="11"/>
      <c r="S159" s="39" cm="1">
        <f t="array" aca="1" ref="S159" ca="1">INDIRECT(ADDRESS(ROW()-1,_xlfn.SHEET()-3+39,4,1,"Entered Daily Stats"))</f>
        <v>0</v>
      </c>
      <c r="T159" s="11"/>
      <c r="U159" s="155"/>
      <c r="V159" s="156"/>
      <c r="W159" s="157"/>
      <c r="X159" s="70"/>
    </row>
    <row r="160" spans="1:24" ht="18" x14ac:dyDescent="0.3">
      <c r="A160" s="65"/>
      <c r="B160" s="8"/>
      <c r="C160" s="14" cm="1">
        <f t="array" aca="1" ref="C160" ca="1">INDIRECT(ADDRESS(ROW()-1,_xlfn.SHEET()-3+32,4,1,"Entered Daily Stats"))</f>
        <v>1</v>
      </c>
      <c r="D160" s="11"/>
      <c r="E160" s="10" t="str">
        <f>'Entered Daily Stats'!A159</f>
        <v>Enrollment Counclor 11</v>
      </c>
      <c r="F160" s="11"/>
      <c r="G160" s="13" cm="1">
        <f t="array" aca="1" ref="G160" ca="1">IFERROR(INDIRECT(ADDRESS(ROW()-1,_xlfn.SHEET()-3+4,4,1,"Entered Daily Stats")),"")</f>
        <v>0.22569444444444445</v>
      </c>
      <c r="H160" s="16"/>
      <c r="I160" s="12" cm="1">
        <f t="array" aca="1" ref="I160" ca="1">IFERROR(INDIRECT(ADDRESS(ROW()-1,_xlfn.SHEET()-3+11,4,1,"Entered Daily Stats")),"")</f>
        <v>0</v>
      </c>
      <c r="J160" s="11"/>
      <c r="K160" s="107" cm="1">
        <f t="array" aca="1" ref="K160" ca="1">IFERROR(INDIRECT(ADDRESS(ROW()-1,_xlfn.SHEET()-3+18,4,1,"Entered Daily Stats")),"")</f>
        <v>29</v>
      </c>
      <c r="L160" s="12">
        <f t="shared" ca="1" si="23"/>
        <v>31.166666666666671</v>
      </c>
      <c r="M160" s="11"/>
      <c r="N160" s="110" cm="1">
        <f t="array" aca="1" ref="N160" ca="1">IFERROR(INDIRECT(ADDRESS(ROW()-1,_xlfn.SHEET()-3+25,4,1,"Entered Daily Stats")),"")</f>
        <v>0.20347222222222219</v>
      </c>
      <c r="O160" s="13">
        <f t="shared" ca="1" si="21"/>
        <v>0.20833333333333334</v>
      </c>
      <c r="P160" s="11"/>
      <c r="Q160" s="51">
        <f t="shared" ca="1" si="22"/>
        <v>0.95357397504456309</v>
      </c>
      <c r="R160" s="11"/>
      <c r="S160" s="39" cm="1">
        <f t="array" aca="1" ref="S160" ca="1">INDIRECT(ADDRESS(ROW()-1,_xlfn.SHEET()-3+39,4,1,"Entered Daily Stats"))</f>
        <v>0</v>
      </c>
      <c r="T160" s="11"/>
      <c r="U160" s="71"/>
      <c r="V160" s="71"/>
      <c r="W160" s="71"/>
      <c r="X160" s="70"/>
    </row>
    <row r="161" spans="1:24" ht="21" x14ac:dyDescent="0.3">
      <c r="A161" s="65"/>
      <c r="B161" s="8"/>
      <c r="C161" s="14" cm="1">
        <f t="array" aca="1" ref="C161" ca="1">INDIRECT(ADDRESS(ROW()-1,_xlfn.SHEET()-3+32,4,1,"Entered Daily Stats"))</f>
        <v>1</v>
      </c>
      <c r="D161" s="11"/>
      <c r="E161" s="10" t="str">
        <f>'Entered Daily Stats'!A160</f>
        <v>Enrollment Counclor 12</v>
      </c>
      <c r="F161" s="11"/>
      <c r="G161" s="13" cm="1">
        <f t="array" aca="1" ref="G161" ca="1">IFERROR(INDIRECT(ADDRESS(ROW()-1,_xlfn.SHEET()-3+4,4,1,"Entered Daily Stats")),"")</f>
        <v>0.17569444444444446</v>
      </c>
      <c r="H161" s="16"/>
      <c r="I161" s="12" cm="1">
        <f t="array" aca="1" ref="I161" ca="1">IFERROR(INDIRECT(ADDRESS(ROW()-1,_xlfn.SHEET()-3+11,4,1,"Entered Daily Stats")),"")</f>
        <v>5</v>
      </c>
      <c r="J161" s="11"/>
      <c r="K161" s="107" cm="1">
        <f t="array" aca="1" ref="K161" ca="1">IFERROR(INDIRECT(ADDRESS(ROW()-1,_xlfn.SHEET()-3+18,4,1,"Entered Daily Stats")),"")</f>
        <v>27</v>
      </c>
      <c r="L161" s="12">
        <f t="shared" ca="1" si="23"/>
        <v>65</v>
      </c>
      <c r="M161" s="11"/>
      <c r="N161" s="110" cm="1">
        <f t="array" aca="1" ref="N161" ca="1">IFERROR(INDIRECT(ADDRESS(ROW()-1,_xlfn.SHEET()-3+25,4,1,"Entered Daily Stats")),"")</f>
        <v>5.2083333333333336E-2</v>
      </c>
      <c r="O161" s="13">
        <f t="shared" ca="1" si="21"/>
        <v>0.20833333333333334</v>
      </c>
      <c r="P161" s="11"/>
      <c r="Q161" s="51">
        <f t="shared" ca="1" si="22"/>
        <v>0.33269230769230773</v>
      </c>
      <c r="R161" s="11"/>
      <c r="S161" s="39" cm="1">
        <f t="array" aca="1" ref="S161" ca="1">INDIRECT(ADDRESS(ROW()-1,_xlfn.SHEET()-3+39,4,1,"Entered Daily Stats"))</f>
        <v>0</v>
      </c>
      <c r="T161" s="11"/>
      <c r="U161" s="8"/>
      <c r="V161" s="8"/>
      <c r="W161" s="22"/>
      <c r="X161" s="79"/>
    </row>
    <row r="162" spans="1:24" ht="18" x14ac:dyDescent="0.3">
      <c r="A162" s="65"/>
      <c r="B162" s="8"/>
      <c r="C162" s="14" cm="1">
        <f t="array" aca="1" ref="C162" ca="1">INDIRECT(ADDRESS(ROW()-1,_xlfn.SHEET()-3+32,4,1,"Entered Daily Stats"))</f>
        <v>0</v>
      </c>
      <c r="D162" s="11"/>
      <c r="E162" s="10">
        <f>'Entered Daily Stats'!A161</f>
        <v>0</v>
      </c>
      <c r="F162" s="11"/>
      <c r="G162" s="13" cm="1">
        <f t="array" aca="1" ref="G162" ca="1">IFERROR(INDIRECT(ADDRESS(ROW()-1,_xlfn.SHEET()-3+4,4,1,"Entered Daily Stats")),"")</f>
        <v>0</v>
      </c>
      <c r="H162" s="16"/>
      <c r="I162" s="12" cm="1">
        <f t="array" aca="1" ref="I162" ca="1">IFERROR(INDIRECT(ADDRESS(ROW()-1,_xlfn.SHEET()-3+11,4,1,"Entered Daily Stats")),"")</f>
        <v>0</v>
      </c>
      <c r="J162" s="11"/>
      <c r="K162" s="107" cm="1">
        <f t="array" aca="1" ref="K162" ca="1">IFERROR(INDIRECT(ADDRESS(ROW()-1,_xlfn.SHEET()-3+18,4,1,"Entered Daily Stats")),"")</f>
        <v>0</v>
      </c>
      <c r="L162" s="12">
        <f t="shared" ca="1" si="23"/>
        <v>0</v>
      </c>
      <c r="M162" s="11"/>
      <c r="N162" s="110" cm="1">
        <f t="array" aca="1" ref="N162" ca="1">IFERROR(INDIRECT(ADDRESS(ROW()-1,_xlfn.SHEET()-3+25,4,1,"Entered Daily Stats")),"")</f>
        <v>0</v>
      </c>
      <c r="O162" s="13">
        <f t="shared" ca="1" si="21"/>
        <v>0</v>
      </c>
      <c r="P162" s="11"/>
      <c r="Q162" s="51" t="str">
        <f t="shared" ca="1" si="22"/>
        <v/>
      </c>
      <c r="R162" s="47"/>
      <c r="S162" s="39" cm="1">
        <f t="array" aca="1" ref="S162" ca="1">INDIRECT(ADDRESS(ROW()-1,_xlfn.SHEET()-3+39,4,1,"Entered Daily Stats"))</f>
        <v>0</v>
      </c>
      <c r="T162" s="47"/>
      <c r="U162" s="69"/>
      <c r="V162" s="8"/>
      <c r="W162" s="56"/>
      <c r="X162" s="80"/>
    </row>
    <row r="163" spans="1:24" ht="18" x14ac:dyDescent="0.3">
      <c r="A163" s="65"/>
      <c r="B163" s="8"/>
      <c r="C163" s="14" cm="1">
        <f t="array" aca="1" ref="C163" ca="1">INDIRECT(ADDRESS(ROW()-1,_xlfn.SHEET()-3+32,4,1,"Entered Daily Stats"))</f>
        <v>0</v>
      </c>
      <c r="D163" s="11"/>
      <c r="E163" s="10">
        <f>'Entered Daily Stats'!A162</f>
        <v>0</v>
      </c>
      <c r="F163" s="23"/>
      <c r="G163" s="13" cm="1">
        <f t="array" aca="1" ref="G163" ca="1">IFERROR(INDIRECT(ADDRESS(ROW()-1,_xlfn.SHEET()-3+4,4,1,"Entered Daily Stats")),"")</f>
        <v>0</v>
      </c>
      <c r="H163" s="11"/>
      <c r="I163" s="12" cm="1">
        <f t="array" aca="1" ref="I163" ca="1">IFERROR(INDIRECT(ADDRESS(ROW()-1,_xlfn.SHEET()-3+11,4,1,"Entered Daily Stats")),"")</f>
        <v>0</v>
      </c>
      <c r="J163" s="11"/>
      <c r="K163" s="107" cm="1">
        <f t="array" aca="1" ref="K163" ca="1">IFERROR(INDIRECT(ADDRESS(ROW()-1,_xlfn.SHEET()-3+18,4,1,"Entered Daily Stats")),"")</f>
        <v>0</v>
      </c>
      <c r="L163" s="12">
        <f t="shared" ca="1" si="23"/>
        <v>0</v>
      </c>
      <c r="M163" s="11"/>
      <c r="N163" s="110" cm="1">
        <f t="array" aca="1" ref="N163" ca="1">IFERROR(INDIRECT(ADDRESS(ROW()-1,_xlfn.SHEET()-3+25,4,1,"Entered Daily Stats")),"")</f>
        <v>0</v>
      </c>
      <c r="O163" s="13">
        <f t="shared" ca="1" si="21"/>
        <v>0</v>
      </c>
      <c r="P163" s="11"/>
      <c r="Q163" s="51" t="str">
        <f t="shared" ca="1" si="22"/>
        <v/>
      </c>
      <c r="R163" s="11"/>
      <c r="S163" s="39" cm="1">
        <f t="array" aca="1" ref="S163" ca="1">INDIRECT(ADDRESS(ROW()-1,_xlfn.SHEET()-3+39,4,1,"Entered Daily Stats"))</f>
        <v>0</v>
      </c>
      <c r="T163" s="11"/>
      <c r="U163" s="11"/>
      <c r="V163" s="47"/>
      <c r="W163" s="56"/>
      <c r="X163" s="81"/>
    </row>
    <row r="164" spans="1:24" ht="18" x14ac:dyDescent="0.3">
      <c r="A164" s="65"/>
      <c r="B164" s="8"/>
      <c r="C164" s="14" cm="1">
        <f t="array" aca="1" ref="C164" ca="1">INDIRECT(ADDRESS(ROW()-1,_xlfn.SHEET()-3+32,4,1,"Entered Daily Stats"))</f>
        <v>0</v>
      </c>
      <c r="D164" s="11"/>
      <c r="E164" s="10">
        <f>'Entered Daily Stats'!A163</f>
        <v>0</v>
      </c>
      <c r="F164" s="11"/>
      <c r="G164" s="13" cm="1">
        <f t="array" aca="1" ref="G164" ca="1">IFERROR(INDIRECT(ADDRESS(ROW()-1,_xlfn.SHEET()-3+4,4,1,"Entered Daily Stats")),"")</f>
        <v>0</v>
      </c>
      <c r="H164" s="16"/>
      <c r="I164" s="12" cm="1">
        <f t="array" aca="1" ref="I164" ca="1">IFERROR(INDIRECT(ADDRESS(ROW()-1,_xlfn.SHEET()-3+11,4,1,"Entered Daily Stats")),"")</f>
        <v>0</v>
      </c>
      <c r="J164" s="11"/>
      <c r="K164" s="107" cm="1">
        <f t="array" aca="1" ref="K164" ca="1">IFERROR(INDIRECT(ADDRESS(ROW()-1,_xlfn.SHEET()-3+18,4,1,"Entered Daily Stats")),"")</f>
        <v>0</v>
      </c>
      <c r="L164" s="12">
        <f t="shared" ca="1" si="23"/>
        <v>0</v>
      </c>
      <c r="M164" s="11"/>
      <c r="N164" s="110" cm="1">
        <f t="array" aca="1" ref="N164" ca="1">IFERROR(INDIRECT(ADDRESS(ROW()-1,_xlfn.SHEET()-3+25,4,1,"Entered Daily Stats")),"")</f>
        <v>0</v>
      </c>
      <c r="O164" s="13">
        <f t="shared" ca="1" si="21"/>
        <v>0</v>
      </c>
      <c r="P164" s="11"/>
      <c r="Q164" s="51" t="str">
        <f t="shared" ca="1" si="22"/>
        <v/>
      </c>
      <c r="R164" s="11"/>
      <c r="S164" s="39" cm="1">
        <f t="array" aca="1" ref="S164" ca="1">INDIRECT(ADDRESS(ROW()-1,_xlfn.SHEET()-3+39,4,1,"Entered Daily Stats"))</f>
        <v>0</v>
      </c>
      <c r="T164" s="11"/>
      <c r="U164" s="8"/>
      <c r="V164" s="8"/>
      <c r="W164" s="8"/>
      <c r="X164" s="64"/>
    </row>
    <row r="165" spans="1:24" ht="18" x14ac:dyDescent="0.3">
      <c r="A165" s="65"/>
      <c r="B165" s="8"/>
      <c r="C165" s="14" cm="1">
        <f t="array" aca="1" ref="C165" ca="1">INDIRECT(ADDRESS(ROW()-1,_xlfn.SHEET()-3+32,4,1,"Entered Daily Stats"))</f>
        <v>0</v>
      </c>
      <c r="D165" s="11"/>
      <c r="E165" s="10">
        <f>'Entered Daily Stats'!A164</f>
        <v>0</v>
      </c>
      <c r="F165" s="11"/>
      <c r="G165" s="13" cm="1">
        <f t="array" aca="1" ref="G165" ca="1">IFERROR(INDIRECT(ADDRESS(ROW()-1,_xlfn.SHEET()-3+4,4,1,"Entered Daily Stats")),"")</f>
        <v>0</v>
      </c>
      <c r="H165" s="16"/>
      <c r="I165" s="12" cm="1">
        <f t="array" aca="1" ref="I165" ca="1">IFERROR(INDIRECT(ADDRESS(ROW()-1,_xlfn.SHEET()-3+11,4,1,"Entered Daily Stats")),"")</f>
        <v>0</v>
      </c>
      <c r="J165" s="11"/>
      <c r="K165" s="107" cm="1">
        <f t="array" aca="1" ref="K165" ca="1">IFERROR(INDIRECT(ADDRESS(ROW()-1,_xlfn.SHEET()-3+18,4,1,"Entered Daily Stats")),"")</f>
        <v>0</v>
      </c>
      <c r="L165" s="12">
        <f t="shared" ca="1" si="23"/>
        <v>0</v>
      </c>
      <c r="M165" s="11"/>
      <c r="N165" s="110" cm="1">
        <f t="array" aca="1" ref="N165" ca="1">IFERROR(INDIRECT(ADDRESS(ROW()-1,_xlfn.SHEET()-3+25,4,1,"Entered Daily Stats")),"")</f>
        <v>0</v>
      </c>
      <c r="O165" s="13">
        <f t="shared" ca="1" si="21"/>
        <v>0</v>
      </c>
      <c r="P165" s="11"/>
      <c r="Q165" s="51" t="str">
        <f t="shared" ca="1" si="22"/>
        <v/>
      </c>
      <c r="R165" s="11"/>
      <c r="S165" s="39" cm="1">
        <f t="array" aca="1" ref="S165" ca="1">INDIRECT(ADDRESS(ROW()-1,_xlfn.SHEET()-3+39,4,1,"Entered Daily Stats"))</f>
        <v>0</v>
      </c>
      <c r="T165" s="11"/>
      <c r="U165" s="71"/>
      <c r="V165" s="71"/>
      <c r="W165" s="71"/>
      <c r="X165" s="70"/>
    </row>
    <row r="166" spans="1:24" ht="21" x14ac:dyDescent="0.3">
      <c r="A166" s="65"/>
      <c r="B166" s="8"/>
      <c r="C166" s="14" cm="1">
        <f t="array" aca="1" ref="C166" ca="1">INDIRECT(ADDRESS(ROW()-1,_xlfn.SHEET()-3+32,4,1,"Entered Daily Stats"))</f>
        <v>0</v>
      </c>
      <c r="D166" s="11"/>
      <c r="E166" s="10">
        <f>'Entered Daily Stats'!A165</f>
        <v>0</v>
      </c>
      <c r="F166" s="11"/>
      <c r="G166" s="13" cm="1">
        <f t="array" aca="1" ref="G166" ca="1">IFERROR(INDIRECT(ADDRESS(ROW()-1,_xlfn.SHEET()-3+4,4,1,"Entered Daily Stats")),"")</f>
        <v>0</v>
      </c>
      <c r="H166" s="16"/>
      <c r="I166" s="12" cm="1">
        <f t="array" aca="1" ref="I166" ca="1">IFERROR(INDIRECT(ADDRESS(ROW()-1,_xlfn.SHEET()-3+11,4,1,"Entered Daily Stats")),"")</f>
        <v>0</v>
      </c>
      <c r="J166" s="11"/>
      <c r="K166" s="107" cm="1">
        <f t="array" aca="1" ref="K166" ca="1">IFERROR(INDIRECT(ADDRESS(ROW()-1,_xlfn.SHEET()-3+18,4,1,"Entered Daily Stats")),"")</f>
        <v>0</v>
      </c>
      <c r="L166" s="12">
        <f t="shared" ca="1" si="23"/>
        <v>0</v>
      </c>
      <c r="M166" s="11"/>
      <c r="N166" s="110" cm="1">
        <f t="array" aca="1" ref="N166" ca="1">IFERROR(INDIRECT(ADDRESS(ROW()-1,_xlfn.SHEET()-3+25,4,1,"Entered Daily Stats")),"")</f>
        <v>0</v>
      </c>
      <c r="O166" s="13">
        <f t="shared" ca="1" si="21"/>
        <v>0</v>
      </c>
      <c r="P166" s="11"/>
      <c r="Q166" s="51" t="str">
        <f t="shared" ca="1" si="22"/>
        <v/>
      </c>
      <c r="R166" s="11"/>
      <c r="S166" s="39" cm="1">
        <f t="array" aca="1" ref="S166" ca="1">INDIRECT(ADDRESS(ROW()-1,_xlfn.SHEET()-3+39,4,1,"Entered Daily Stats"))</f>
        <v>0</v>
      </c>
      <c r="T166" s="11"/>
      <c r="U166" s="8"/>
      <c r="V166" s="8"/>
      <c r="W166" s="22"/>
      <c r="X166" s="79"/>
    </row>
    <row r="167" spans="1:24" ht="18" x14ac:dyDescent="0.3">
      <c r="A167" s="65"/>
      <c r="B167" s="8"/>
      <c r="C167" s="14" cm="1">
        <f t="array" aca="1" ref="C167" ca="1">INDIRECT(ADDRESS(ROW()-1,_xlfn.SHEET()-3+32,4,1,"Entered Daily Stats"))</f>
        <v>0</v>
      </c>
      <c r="D167" s="11"/>
      <c r="E167" s="10">
        <f>'Entered Daily Stats'!A166</f>
        <v>0</v>
      </c>
      <c r="F167" s="11"/>
      <c r="G167" s="13" cm="1">
        <f t="array" aca="1" ref="G167" ca="1">IFERROR(INDIRECT(ADDRESS(ROW()-1,_xlfn.SHEET()-3+4,4,1,"Entered Daily Stats")),"")</f>
        <v>0</v>
      </c>
      <c r="H167" s="16"/>
      <c r="I167" s="12" cm="1">
        <f t="array" aca="1" ref="I167" ca="1">IFERROR(INDIRECT(ADDRESS(ROW()-1,_xlfn.SHEET()-3+11,4,1,"Entered Daily Stats")),"")</f>
        <v>0</v>
      </c>
      <c r="J167" s="11"/>
      <c r="K167" s="107" cm="1">
        <f t="array" aca="1" ref="K167" ca="1">IFERROR(INDIRECT(ADDRESS(ROW()-1,_xlfn.SHEET()-3+18,4,1,"Entered Daily Stats")),"")</f>
        <v>0</v>
      </c>
      <c r="L167" s="12">
        <f t="shared" ca="1" si="23"/>
        <v>0</v>
      </c>
      <c r="M167" s="11"/>
      <c r="N167" s="110" cm="1">
        <f t="array" aca="1" ref="N167" ca="1">IFERROR(INDIRECT(ADDRESS(ROW()-1,_xlfn.SHEET()-3+25,4,1,"Entered Daily Stats")),"")</f>
        <v>0</v>
      </c>
      <c r="O167" s="13">
        <f t="shared" ca="1" si="21"/>
        <v>0</v>
      </c>
      <c r="P167" s="11"/>
      <c r="Q167" s="51" t="str">
        <f t="shared" ca="1" si="22"/>
        <v/>
      </c>
      <c r="R167" s="47"/>
      <c r="S167" s="39" cm="1">
        <f t="array" aca="1" ref="S167" ca="1">INDIRECT(ADDRESS(ROW()-1,_xlfn.SHEET()-3+39,4,1,"Entered Daily Stats"))</f>
        <v>0</v>
      </c>
      <c r="T167" s="47"/>
      <c r="U167" s="69"/>
      <c r="V167" s="8"/>
      <c r="W167" s="56"/>
      <c r="X167" s="80"/>
    </row>
    <row r="168" spans="1:24" ht="18" x14ac:dyDescent="0.3">
      <c r="A168" s="65"/>
      <c r="B168" s="8"/>
      <c r="C168" s="14" cm="1">
        <f t="array" aca="1" ref="C168" ca="1">INDIRECT(ADDRESS(ROW()-1,_xlfn.SHEET()-3+32,4,1,"Entered Daily Stats"))</f>
        <v>0</v>
      </c>
      <c r="D168" s="11"/>
      <c r="E168" s="10">
        <f>'Entered Daily Stats'!A167</f>
        <v>0</v>
      </c>
      <c r="F168" s="23"/>
      <c r="G168" s="13" cm="1">
        <f t="array" aca="1" ref="G168" ca="1">IFERROR(INDIRECT(ADDRESS(ROW()-1,_xlfn.SHEET()-3+4,4,1,"Entered Daily Stats")),"")</f>
        <v>0</v>
      </c>
      <c r="H168" s="11"/>
      <c r="I168" s="12" cm="1">
        <f t="array" aca="1" ref="I168" ca="1">IFERROR(INDIRECT(ADDRESS(ROW()-1,_xlfn.SHEET()-3+11,4,1,"Entered Daily Stats")),"")</f>
        <v>0</v>
      </c>
      <c r="J168" s="11"/>
      <c r="K168" s="107" cm="1">
        <f t="array" aca="1" ref="K168" ca="1">IFERROR(INDIRECT(ADDRESS(ROW()-1,_xlfn.SHEET()-3+18,4,1,"Entered Daily Stats")),"")</f>
        <v>0</v>
      </c>
      <c r="L168" s="12">
        <f t="shared" ca="1" si="23"/>
        <v>0</v>
      </c>
      <c r="M168" s="11"/>
      <c r="N168" s="110" cm="1">
        <f t="array" aca="1" ref="N168" ca="1">IFERROR(INDIRECT(ADDRESS(ROW()-1,_xlfn.SHEET()-3+25,4,1,"Entered Daily Stats")),"")</f>
        <v>0</v>
      </c>
      <c r="O168" s="13">
        <f t="shared" ca="1" si="21"/>
        <v>0</v>
      </c>
      <c r="P168" s="11"/>
      <c r="Q168" s="51" t="str">
        <f t="shared" ca="1" si="22"/>
        <v/>
      </c>
      <c r="R168" s="11"/>
      <c r="S168" s="39" cm="1">
        <f t="array" aca="1" ref="S168" ca="1">INDIRECT(ADDRESS(ROW()-1,_xlfn.SHEET()-3+39,4,1,"Entered Daily Stats"))</f>
        <v>0</v>
      </c>
      <c r="T168" s="11"/>
      <c r="U168" s="11"/>
      <c r="V168" s="47"/>
      <c r="W168" s="56"/>
      <c r="X168" s="81"/>
    </row>
    <row r="169" spans="1:24" ht="18" x14ac:dyDescent="0.3">
      <c r="A169" s="65"/>
      <c r="B169" s="8"/>
      <c r="C169" s="14" cm="1">
        <f t="array" aca="1" ref="C169" ca="1">INDIRECT(ADDRESS(ROW()-1,_xlfn.SHEET()-3+32,4,1,"Entered Daily Stats"))</f>
        <v>0</v>
      </c>
      <c r="D169" s="11"/>
      <c r="E169" s="10">
        <f>'Entered Daily Stats'!A168</f>
        <v>0</v>
      </c>
      <c r="F169" s="11"/>
      <c r="G169" s="13" cm="1">
        <f t="array" aca="1" ref="G169" ca="1">IFERROR(INDIRECT(ADDRESS(ROW()-1,_xlfn.SHEET()-3+4,4,1,"Entered Daily Stats")),"")</f>
        <v>0</v>
      </c>
      <c r="H169" s="16"/>
      <c r="I169" s="12" cm="1">
        <f t="array" aca="1" ref="I169" ca="1">IFERROR(INDIRECT(ADDRESS(ROW()-1,_xlfn.SHEET()-3+11,4,1,"Entered Daily Stats")),"")</f>
        <v>0</v>
      </c>
      <c r="J169" s="11"/>
      <c r="K169" s="107" cm="1">
        <f t="array" aca="1" ref="K169" ca="1">IFERROR(INDIRECT(ADDRESS(ROW()-1,_xlfn.SHEET()-3+18,4,1,"Entered Daily Stats")),"")</f>
        <v>0</v>
      </c>
      <c r="L169" s="12">
        <f t="shared" ca="1" si="23"/>
        <v>0</v>
      </c>
      <c r="M169" s="11"/>
      <c r="N169" s="110" cm="1">
        <f t="array" aca="1" ref="N169" ca="1">IFERROR(INDIRECT(ADDRESS(ROW()-1,_xlfn.SHEET()-3+25,4,1,"Entered Daily Stats")),"")</f>
        <v>0</v>
      </c>
      <c r="O169" s="13">
        <f t="shared" ca="1" si="21"/>
        <v>0</v>
      </c>
      <c r="P169" s="11"/>
      <c r="Q169" s="51" t="str">
        <f t="shared" ca="1" si="22"/>
        <v/>
      </c>
      <c r="R169" s="11"/>
      <c r="S169" s="39" cm="1">
        <f t="array" aca="1" ref="S169" ca="1">INDIRECT(ADDRESS(ROW()-1,_xlfn.SHEET()-3+39,4,1,"Entered Daily Stats"))</f>
        <v>0</v>
      </c>
      <c r="T169" s="11"/>
      <c r="U169" s="8"/>
      <c r="V169" s="8"/>
      <c r="W169" s="8"/>
      <c r="X169" s="64"/>
    </row>
    <row r="170" spans="1:24" ht="18" x14ac:dyDescent="0.3">
      <c r="A170" s="65"/>
      <c r="B170" s="8"/>
      <c r="C170" s="11"/>
      <c r="D170" s="11"/>
      <c r="E170" s="11"/>
      <c r="F170" s="11"/>
      <c r="G170" s="11"/>
      <c r="H170" s="11"/>
      <c r="I170" s="11"/>
      <c r="J170" s="11"/>
      <c r="K170" s="108"/>
      <c r="L170" s="11"/>
      <c r="M170" s="11"/>
      <c r="N170" s="108"/>
      <c r="O170" s="11"/>
      <c r="P170" s="11"/>
      <c r="Q170" s="11"/>
      <c r="R170" s="11"/>
      <c r="S170" s="11"/>
      <c r="T170" s="8"/>
      <c r="U170" s="8"/>
      <c r="V170" s="8"/>
      <c r="W170" s="8"/>
      <c r="X170" s="64"/>
    </row>
    <row r="171" spans="1:24" ht="21" x14ac:dyDescent="0.3">
      <c r="A171" s="65"/>
      <c r="B171" s="8"/>
      <c r="C171" s="106">
        <f ca="1">IFERROR(AVERAGEIF(C150:C169,"&gt;0"),0)</f>
        <v>1</v>
      </c>
      <c r="D171" s="11"/>
      <c r="E171" s="123" t="s">
        <v>34</v>
      </c>
      <c r="F171" s="44"/>
      <c r="G171" s="13">
        <f ca="1">IFERROR(AVERAGEIF(G150:G169,"&gt;0"),"")</f>
        <v>0.22664141414141417</v>
      </c>
      <c r="H171" s="82"/>
      <c r="I171" s="30">
        <f ca="1">IFERROR(AVERAGEIF(I150:I169,"&gt;0"),"")</f>
        <v>6.1111111111111107</v>
      </c>
      <c r="J171" s="11"/>
      <c r="K171" s="109">
        <f ca="1">IFERROR(AVERAGEIF(K150:K169,"&gt;0"),0)</f>
        <v>33.583333333333336</v>
      </c>
      <c r="L171" s="12">
        <f ca="1">IFERROR(AVERAGEIF(L150:L169,"&gt;0"),"")</f>
        <v>46.590909090909093</v>
      </c>
      <c r="M171" s="11"/>
      <c r="N171" s="111">
        <f ca="1">IFERROR(AVERAGEIF(N150:N169,"&gt;0"),0)</f>
        <v>0.12690972222222222</v>
      </c>
      <c r="O171" s="13">
        <f ca="1">IFERROR(AVERAGEIF(O150:O169,"&gt;0"),"")</f>
        <v>0.17007575757575755</v>
      </c>
      <c r="P171" s="11"/>
      <c r="Q171" s="45">
        <f ca="1">IFERROR(AVERAGEIF(Q150:Q169,"&gt;0"),"")</f>
        <v>0.84747235100150786</v>
      </c>
      <c r="R171" s="17"/>
      <c r="S171" s="46">
        <f ca="1">IFERROR(AVERAGEIF(S150:S169,"&gt;0"),0)</f>
        <v>1.6666666666666667</v>
      </c>
      <c r="T171" s="83"/>
      <c r="U171" s="8"/>
      <c r="V171" s="8"/>
      <c r="W171" s="8"/>
      <c r="X171" s="64"/>
    </row>
    <row r="172" spans="1:24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8"/>
    </row>
    <row r="175" spans="1:24" ht="14.4" customHeight="1" x14ac:dyDescent="0.3">
      <c r="A175" s="160" t="str">
        <f>'Entered Daily Stats'!A175</f>
        <v>Team Lead 7</v>
      </c>
      <c r="B175" s="161"/>
      <c r="C175" s="161"/>
      <c r="D175" s="161"/>
      <c r="E175" s="161"/>
      <c r="F175" s="53"/>
      <c r="G175" s="158">
        <v>44131</v>
      </c>
      <c r="H175" s="158"/>
      <c r="I175" s="158"/>
      <c r="J175" s="158"/>
      <c r="K175" s="158"/>
      <c r="L175" s="158"/>
      <c r="M175" s="158"/>
      <c r="N175" s="158"/>
      <c r="O175" s="158"/>
      <c r="P175" s="53"/>
      <c r="Q175" s="53"/>
      <c r="R175" s="53"/>
      <c r="S175" s="53"/>
      <c r="T175" s="53"/>
      <c r="U175" s="53"/>
      <c r="V175" s="53"/>
      <c r="W175" s="53"/>
      <c r="X175" s="63"/>
    </row>
    <row r="176" spans="1:24" ht="14.4" customHeight="1" x14ac:dyDescent="0.3">
      <c r="A176" s="162"/>
      <c r="B176" s="163"/>
      <c r="C176" s="163"/>
      <c r="D176" s="163"/>
      <c r="E176" s="163"/>
      <c r="F176" s="8"/>
      <c r="G176" s="159"/>
      <c r="H176" s="159"/>
      <c r="I176" s="159"/>
      <c r="J176" s="159"/>
      <c r="K176" s="159"/>
      <c r="L176" s="159"/>
      <c r="M176" s="159"/>
      <c r="N176" s="159"/>
      <c r="O176" s="159"/>
      <c r="P176" s="8"/>
      <c r="Q176" s="8"/>
      <c r="R176" s="8"/>
      <c r="S176" s="8"/>
      <c r="T176" s="8"/>
      <c r="U176" s="8"/>
      <c r="V176" s="8"/>
      <c r="W176" s="8"/>
      <c r="X176" s="64"/>
    </row>
    <row r="177" spans="1:24" ht="21" customHeight="1" x14ac:dyDescent="0.3">
      <c r="A177" s="164"/>
      <c r="B177" s="165"/>
      <c r="C177" s="165"/>
      <c r="D177" s="165"/>
      <c r="E177" s="165"/>
      <c r="F177" s="8"/>
      <c r="G177" s="124" t="s">
        <v>18</v>
      </c>
      <c r="H177" s="123"/>
      <c r="I177" s="124" t="s">
        <v>19</v>
      </c>
      <c r="J177" s="8"/>
      <c r="K177" s="140" t="s">
        <v>20</v>
      </c>
      <c r="L177" s="140"/>
      <c r="M177" s="8"/>
      <c r="N177" s="126" t="s">
        <v>21</v>
      </c>
      <c r="O177" s="126"/>
      <c r="P177" s="8"/>
      <c r="Q177" s="8"/>
      <c r="R177" s="8"/>
      <c r="S177" s="8"/>
      <c r="T177" s="8"/>
      <c r="U177" s="8"/>
      <c r="V177" s="8"/>
      <c r="W177" s="8"/>
      <c r="X177" s="64"/>
    </row>
    <row r="178" spans="1:24" ht="45.6" x14ac:dyDescent="0.3">
      <c r="A178" s="65"/>
      <c r="B178" s="8"/>
      <c r="C178" s="67" t="s">
        <v>37</v>
      </c>
      <c r="D178" s="8"/>
      <c r="E178" s="67" t="s">
        <v>24</v>
      </c>
      <c r="F178" s="68"/>
      <c r="G178" s="56"/>
      <c r="H178" s="56"/>
      <c r="I178" s="56"/>
      <c r="J178" s="8"/>
      <c r="K178" s="56"/>
      <c r="L178" s="69" t="s">
        <v>38</v>
      </c>
      <c r="M178" s="69"/>
      <c r="N178" s="56"/>
      <c r="O178" s="69" t="s">
        <v>39</v>
      </c>
      <c r="P178" s="8"/>
      <c r="Q178" s="9" t="s">
        <v>40</v>
      </c>
      <c r="R178" s="8"/>
      <c r="S178" s="66" t="s">
        <v>41</v>
      </c>
      <c r="T178" s="8"/>
      <c r="U178" s="138" t="s">
        <v>30</v>
      </c>
      <c r="V178" s="138"/>
      <c r="W178" s="138"/>
      <c r="X178" s="70"/>
    </row>
    <row r="179" spans="1:24" ht="18" x14ac:dyDescent="0.3">
      <c r="A179" s="65"/>
      <c r="B179" s="8"/>
      <c r="C179" s="14" cm="1">
        <f t="array" aca="1" ref="C179" ca="1">INDIRECT(ADDRESS(ROW()-1,_xlfn.SHEET()-3+32,4,1,"Entered Daily Stats"))</f>
        <v>0.5</v>
      </c>
      <c r="D179" s="11"/>
      <c r="E179" s="10" t="str">
        <f>'Entered Daily Stats'!A178</f>
        <v>Enrollment Counclor 1</v>
      </c>
      <c r="F179" s="11"/>
      <c r="G179" s="13" cm="1">
        <f t="array" aca="1" ref="G179" ca="1">IFERROR(INDIRECT(ADDRESS(ROW()-1,_xlfn.SHEET()-3+4,4,1,"Entered Daily Stats")),"")</f>
        <v>0.13263888888888889</v>
      </c>
      <c r="H179" s="11"/>
      <c r="I179" s="12" cm="1">
        <f t="array" aca="1" ref="I179" ca="1">IFERROR(INDIRECT(ADDRESS(ROW()-1,_xlfn.SHEET()-3+11,4,1,"Entered Daily Stats")),"")</f>
        <v>4</v>
      </c>
      <c r="J179" s="11"/>
      <c r="K179" s="107" cm="1">
        <f t="array" aca="1" ref="K179" ca="1">IFERROR(INDIRECT(ADDRESS(ROW()-1,_xlfn.SHEET()-3+18,4,1,"Entered Daily Stats")),"")</f>
        <v>14</v>
      </c>
      <c r="L179" s="12">
        <f ca="1">IFERROR(IF(K179=N179,0,MIN(MAX((-10*N179*24)+80,30),65))*C179,0)</f>
        <v>32.5</v>
      </c>
      <c r="M179" s="11"/>
      <c r="N179" s="110" cm="1">
        <f t="array" aca="1" ref="N179" ca="1">IFERROR(INDIRECT(ADDRESS(ROW()-1,_xlfn.SHEET()-3+25,4,1,"Entered Daily Stats")),"")</f>
        <v>3.1944444444444449E-2</v>
      </c>
      <c r="O179" s="13">
        <f ca="1">IFERROR(IF(N179=K179,0,MIN(MAX(8-(K179/10),1.5),5)/24)*C179,0)</f>
        <v>0.10416666666666667</v>
      </c>
      <c r="P179" s="11"/>
      <c r="Q179" s="51">
        <f ca="1">IF(OR(L179=O179,K179=N179),"",((N179/O179)+(K179/L179))/2)</f>
        <v>0.36871794871794872</v>
      </c>
      <c r="R179" s="11"/>
      <c r="S179" s="39" cm="1">
        <f t="array" aca="1" ref="S179" ca="1">INDIRECT(ADDRESS(ROW()-1,_xlfn.SHEET()-3+39,4,1,"Entered Daily Stats"))</f>
        <v>0</v>
      </c>
      <c r="T179" s="11"/>
      <c r="U179" s="15"/>
      <c r="V179" s="11" t="s">
        <v>31</v>
      </c>
      <c r="W179" s="14">
        <v>1.3</v>
      </c>
      <c r="X179" s="70"/>
    </row>
    <row r="180" spans="1:24" ht="18" x14ac:dyDescent="0.3">
      <c r="A180" s="65"/>
      <c r="B180" s="8"/>
      <c r="C180" s="14" cm="1">
        <f t="array" aca="1" ref="C180" ca="1">INDIRECT(ADDRESS(ROW()-1,_xlfn.SHEET()-3+32,4,1,"Entered Daily Stats"))</f>
        <v>1</v>
      </c>
      <c r="D180" s="11"/>
      <c r="E180" s="10" t="str">
        <f>'Entered Daily Stats'!A179</f>
        <v>Enrollment Counclor 2</v>
      </c>
      <c r="F180" s="11"/>
      <c r="G180" s="13" cm="1">
        <f t="array" aca="1" ref="G180" ca="1">IFERROR(INDIRECT(ADDRESS(ROW()-1,_xlfn.SHEET()-3+4,4,1,"Entered Daily Stats")),"")</f>
        <v>0.22361111111111109</v>
      </c>
      <c r="H180" s="16"/>
      <c r="I180" s="12" cm="1">
        <f t="array" aca="1" ref="I180" ca="1">IFERROR(INDIRECT(ADDRESS(ROW()-1,_xlfn.SHEET()-3+11,4,1,"Entered Daily Stats")),"")</f>
        <v>4</v>
      </c>
      <c r="J180" s="11"/>
      <c r="K180" s="107" cm="1">
        <f t="array" aca="1" ref="K180" ca="1">IFERROR(INDIRECT(ADDRESS(ROW()-1,_xlfn.SHEET()-3+18,4,1,"Entered Daily Stats")),"")</f>
        <v>15</v>
      </c>
      <c r="L180" s="12">
        <f t="shared" ref="L180" ca="1" si="24">IFERROR(IF(K180=N180,0,MIN(MAX((-10*N180*24)+80,30),65))*C180,0)</f>
        <v>31.166666666666671</v>
      </c>
      <c r="M180" s="11"/>
      <c r="N180" s="110" cm="1">
        <f t="array" aca="1" ref="N180" ca="1">IFERROR(INDIRECT(ADDRESS(ROW()-1,_xlfn.SHEET()-3+25,4,1,"Entered Daily Stats")),"")</f>
        <v>0.20347222222222219</v>
      </c>
      <c r="O180" s="13">
        <f t="shared" ref="O180:O198" ca="1" si="25">IFERROR(IF(N180=K180,0,MIN(MAX(8-(K180/10),1.5),5)/24)*C180,0)</f>
        <v>0.20833333333333334</v>
      </c>
      <c r="P180" s="11"/>
      <c r="Q180" s="51">
        <f t="shared" ref="Q180:Q198" ca="1" si="26">IF(OR(L180=O180,K180=N180),"",((N180/O180)+(K180/L180))/2)</f>
        <v>0.72897504456327966</v>
      </c>
      <c r="R180" s="11"/>
      <c r="S180" s="39" cm="1">
        <f t="array" aca="1" ref="S180" ca="1">INDIRECT(ADDRESS(ROW()-1,_xlfn.SHEET()-3+39,4,1,"Entered Daily Stats"))</f>
        <v>0</v>
      </c>
      <c r="T180" s="11"/>
      <c r="U180" s="100"/>
      <c r="V180" s="11" t="s">
        <v>32</v>
      </c>
      <c r="W180" s="45">
        <v>1</v>
      </c>
      <c r="X180" s="70"/>
    </row>
    <row r="181" spans="1:24" ht="18" x14ac:dyDescent="0.3">
      <c r="A181" s="65"/>
      <c r="B181" s="8"/>
      <c r="C181" s="14" cm="1">
        <f t="array" aca="1" ref="C181" ca="1">INDIRECT(ADDRESS(ROW()-1,_xlfn.SHEET()-3+32,4,1,"Entered Daily Stats"))</f>
        <v>1</v>
      </c>
      <c r="D181" s="11"/>
      <c r="E181" s="10" t="str">
        <f>'Entered Daily Stats'!A180</f>
        <v>Enrollment Counclor 3</v>
      </c>
      <c r="F181" s="11"/>
      <c r="G181" s="13" cm="1">
        <f t="array" aca="1" ref="G181" ca="1">IFERROR(INDIRECT(ADDRESS(ROW()-1,_xlfn.SHEET()-3+4,4,1,"Entered Daily Stats")),"")</f>
        <v>0.16805555555555554</v>
      </c>
      <c r="H181" s="16"/>
      <c r="I181" s="12" cm="1">
        <f t="array" aca="1" ref="I181" ca="1">IFERROR(INDIRECT(ADDRESS(ROW()-1,_xlfn.SHEET()-3+11,4,1,"Entered Daily Stats")),"")</f>
        <v>4</v>
      </c>
      <c r="J181" s="11"/>
      <c r="K181" s="107" cm="1">
        <f t="array" aca="1" ref="K181" ca="1">IFERROR(INDIRECT(ADDRESS(ROW()-1,_xlfn.SHEET()-3+18,4,1,"Entered Daily Stats")),"")</f>
        <v>34</v>
      </c>
      <c r="L181" s="12">
        <f ca="1">IFERROR(IF(K181=N181,0,MIN(MAX((-10*N181*24)+80,30),65))*C181,0)</f>
        <v>42.166666666666671</v>
      </c>
      <c r="M181" s="11"/>
      <c r="N181" s="110" cm="1">
        <f t="array" aca="1" ref="N181" ca="1">IFERROR(INDIRECT(ADDRESS(ROW()-1,_xlfn.SHEET()-3+25,4,1,"Entered Daily Stats")),"")</f>
        <v>0.15763888888888888</v>
      </c>
      <c r="O181" s="13">
        <f t="shared" ca="1" si="25"/>
        <v>0.19166666666666665</v>
      </c>
      <c r="P181" s="11"/>
      <c r="Q181" s="51">
        <f t="shared" ca="1" si="26"/>
        <v>0.81439393939393934</v>
      </c>
      <c r="R181" s="11"/>
      <c r="S181" s="39" cm="1">
        <f t="array" aca="1" ref="S181" ca="1">INDIRECT(ADDRESS(ROW()-1,_xlfn.SHEET()-3+39,4,1,"Entered Daily Stats"))</f>
        <v>0</v>
      </c>
      <c r="T181" s="11"/>
      <c r="U181" s="18"/>
      <c r="V181" s="11" t="s">
        <v>33</v>
      </c>
      <c r="W181" s="45">
        <v>1</v>
      </c>
      <c r="X181" s="70"/>
    </row>
    <row r="182" spans="1:24" ht="18" x14ac:dyDescent="0.3">
      <c r="A182" s="65"/>
      <c r="B182" s="8"/>
      <c r="C182" s="14" cm="1">
        <f t="array" aca="1" ref="C182" ca="1">INDIRECT(ADDRESS(ROW()-1,_xlfn.SHEET()-3+32,4,1,"Entered Daily Stats"))</f>
        <v>1</v>
      </c>
      <c r="D182" s="11"/>
      <c r="E182" s="10" t="str">
        <f>'Entered Daily Stats'!A181</f>
        <v>Enrollment Counclor 4</v>
      </c>
      <c r="F182" s="11"/>
      <c r="G182" s="13" cm="1">
        <f t="array" aca="1" ref="G182" ca="1">IFERROR(INDIRECT(ADDRESS(ROW()-1,_xlfn.SHEET()-3+4,4,1,"Entered Daily Stats")),"")</f>
        <v>0.16944444444444443</v>
      </c>
      <c r="H182" s="16"/>
      <c r="I182" s="12" cm="1">
        <f t="array" aca="1" ref="I182" ca="1">IFERROR(INDIRECT(ADDRESS(ROW()-1,_xlfn.SHEET()-3+11,4,1,"Entered Daily Stats")),"")</f>
        <v>1</v>
      </c>
      <c r="J182" s="11"/>
      <c r="K182" s="107" cm="1">
        <f t="array" aca="1" ref="K182" ca="1">IFERROR(INDIRECT(ADDRESS(ROW()-1,_xlfn.SHEET()-3+18,4,1,"Entered Daily Stats")),"")</f>
        <v>41</v>
      </c>
      <c r="L182" s="12">
        <f t="shared" ref="L182:L198" ca="1" si="27">IFERROR(IF(K182=N182,0,MIN(MAX((-10*N182*24)+80,30),65))*C182,0)</f>
        <v>63.166666666666671</v>
      </c>
      <c r="M182" s="11"/>
      <c r="N182" s="110" cm="1">
        <f t="array" aca="1" ref="N182" ca="1">IFERROR(INDIRECT(ADDRESS(ROW()-1,_xlfn.SHEET()-3+25,4,1,"Entered Daily Stats")),"")</f>
        <v>7.013888888888889E-2</v>
      </c>
      <c r="O182" s="13">
        <f t="shared" ca="1" si="25"/>
        <v>0.16250000000000001</v>
      </c>
      <c r="P182" s="11"/>
      <c r="Q182" s="51">
        <f t="shared" ca="1" si="26"/>
        <v>0.54035022438716362</v>
      </c>
      <c r="R182" s="11"/>
      <c r="S182" s="39" cm="1">
        <f t="array" aca="1" ref="S182" ca="1">INDIRECT(ADDRESS(ROW()-1,_xlfn.SHEET()-3+39,4,1,"Entered Daily Stats"))</f>
        <v>0</v>
      </c>
      <c r="T182" s="11"/>
      <c r="U182" s="19"/>
      <c r="V182" s="11" t="s">
        <v>33</v>
      </c>
      <c r="W182" s="14">
        <v>0.7</v>
      </c>
      <c r="X182" s="70"/>
    </row>
    <row r="183" spans="1:24" ht="18" x14ac:dyDescent="0.3">
      <c r="A183" s="65"/>
      <c r="B183" s="8"/>
      <c r="C183" s="14" cm="1">
        <f t="array" aca="1" ref="C183" ca="1">INDIRECT(ADDRESS(ROW()-1,_xlfn.SHEET()-3+32,4,1,"Entered Daily Stats"))</f>
        <v>1</v>
      </c>
      <c r="D183" s="11"/>
      <c r="E183" s="10" t="str">
        <f>'Entered Daily Stats'!A182</f>
        <v>Enrollment Counclor 5</v>
      </c>
      <c r="F183" s="11"/>
      <c r="G183" s="13" cm="1">
        <f t="array" aca="1" ref="G183" ca="1">IFERROR(INDIRECT(ADDRESS(ROW()-1,_xlfn.SHEET()-3+4,4,1,"Entered Daily Stats")),"")</f>
        <v>0.25</v>
      </c>
      <c r="H183" s="16"/>
      <c r="I183" s="12" cm="1">
        <f t="array" aca="1" ref="I183" ca="1">IFERROR(INDIRECT(ADDRESS(ROW()-1,_xlfn.SHEET()-3+11,4,1,"Entered Daily Stats")),"")</f>
        <v>2</v>
      </c>
      <c r="J183" s="11"/>
      <c r="K183" s="107" cm="1">
        <f t="array" aca="1" ref="K183" ca="1">IFERROR(INDIRECT(ADDRESS(ROW()-1,_xlfn.SHEET()-3+18,4,1,"Entered Daily Stats")),"")</f>
        <v>89</v>
      </c>
      <c r="L183" s="12">
        <f t="shared" ca="1" si="27"/>
        <v>50.166666666666664</v>
      </c>
      <c r="M183" s="11"/>
      <c r="N183" s="110" cm="1">
        <f t="array" aca="1" ref="N183" ca="1">IFERROR(INDIRECT(ADDRESS(ROW()-1,_xlfn.SHEET()-3+25,4,1,"Entered Daily Stats")),"")</f>
        <v>0.12430555555555556</v>
      </c>
      <c r="O183" s="13">
        <f t="shared" ca="1" si="25"/>
        <v>6.25E-2</v>
      </c>
      <c r="P183" s="11"/>
      <c r="Q183" s="51">
        <f t="shared" ca="1" si="26"/>
        <v>1.8814876338132152</v>
      </c>
      <c r="R183" s="11"/>
      <c r="S183" s="39" cm="1">
        <f t="array" aca="1" ref="S183" ca="1">INDIRECT(ADDRESS(ROW()-1,_xlfn.SHEET()-3+39,4,1,"Entered Daily Stats"))</f>
        <v>0</v>
      </c>
      <c r="T183" s="11"/>
      <c r="U183" s="20"/>
      <c r="V183" s="11" t="s">
        <v>33</v>
      </c>
      <c r="W183" s="14">
        <v>0.5</v>
      </c>
      <c r="X183" s="70"/>
    </row>
    <row r="184" spans="1:24" ht="18" x14ac:dyDescent="0.3">
      <c r="A184" s="65"/>
      <c r="B184" s="8"/>
      <c r="C184" s="14" cm="1">
        <f t="array" aca="1" ref="C184" ca="1">INDIRECT(ADDRESS(ROW()-1,_xlfn.SHEET()-3+32,4,1,"Entered Daily Stats"))</f>
        <v>1</v>
      </c>
      <c r="D184" s="11"/>
      <c r="E184" s="10" t="str">
        <f>'Entered Daily Stats'!A183</f>
        <v>Enrollment Counclor 6</v>
      </c>
      <c r="F184" s="11"/>
      <c r="G184" s="13" cm="1">
        <f t="array" aca="1" ref="G184" ca="1">IFERROR(INDIRECT(ADDRESS(ROW()-1,_xlfn.SHEET()-3+4,4,1,"Entered Daily Stats")),"")</f>
        <v>0.27708333333333335</v>
      </c>
      <c r="H184" s="16"/>
      <c r="I184" s="12" cm="1">
        <f t="array" aca="1" ref="I184" ca="1">IFERROR(INDIRECT(ADDRESS(ROW()-1,_xlfn.SHEET()-3+11,4,1,"Entered Daily Stats")),"")</f>
        <v>2</v>
      </c>
      <c r="J184" s="11"/>
      <c r="K184" s="107" cm="1">
        <f t="array" aca="1" ref="K184" ca="1">IFERROR(INDIRECT(ADDRESS(ROW()-1,_xlfn.SHEET()-3+18,4,1,"Entered Daily Stats")),"")</f>
        <v>24</v>
      </c>
      <c r="L184" s="12">
        <f t="shared" ca="1" si="27"/>
        <v>30</v>
      </c>
      <c r="M184" s="11"/>
      <c r="N184" s="110" cm="1">
        <f t="array" aca="1" ref="N184" ca="1">IFERROR(INDIRECT(ADDRESS(ROW()-1,_xlfn.SHEET()-3+25,4,1,"Entered Daily Stats")),"")</f>
        <v>0.26944444444444443</v>
      </c>
      <c r="O184" s="13">
        <f t="shared" ca="1" si="25"/>
        <v>0.20833333333333334</v>
      </c>
      <c r="P184" s="11"/>
      <c r="Q184" s="51">
        <f t="shared" ca="1" si="26"/>
        <v>1.0466666666666666</v>
      </c>
      <c r="R184" s="11"/>
      <c r="S184" s="39" cm="1">
        <f t="array" aca="1" ref="S184" ca="1">INDIRECT(ADDRESS(ROW()-1,_xlfn.SHEET()-3+39,4,1,"Entered Daily Stats"))</f>
        <v>0</v>
      </c>
      <c r="T184" s="11"/>
      <c r="U184" s="21"/>
      <c r="V184" s="11" t="s">
        <v>33</v>
      </c>
      <c r="W184" s="14">
        <v>0.3</v>
      </c>
      <c r="X184" s="70"/>
    </row>
    <row r="185" spans="1:24" ht="18" x14ac:dyDescent="0.3">
      <c r="A185" s="65"/>
      <c r="B185" s="8"/>
      <c r="C185" s="14" cm="1">
        <f t="array" aca="1" ref="C185" ca="1">INDIRECT(ADDRESS(ROW()-1,_xlfn.SHEET()-3+32,4,1,"Entered Daily Stats"))</f>
        <v>1</v>
      </c>
      <c r="D185" s="11"/>
      <c r="E185" s="10" t="str">
        <f>'Entered Daily Stats'!A184</f>
        <v>Enrollment Counclor 7</v>
      </c>
      <c r="F185" s="11"/>
      <c r="G185" s="13" cm="1">
        <f t="array" aca="1" ref="G185" ca="1">IFERROR(INDIRECT(ADDRESS(ROW()-1,_xlfn.SHEET()-3+4,4,1,"Entered Daily Stats")),"")</f>
        <v>0.17013888888888887</v>
      </c>
      <c r="H185" s="16"/>
      <c r="I185" s="12" cm="1">
        <f t="array" aca="1" ref="I185" ca="1">IFERROR(INDIRECT(ADDRESS(ROW()-1,_xlfn.SHEET()-3+11,4,1,"Entered Daily Stats")),"")</f>
        <v>0</v>
      </c>
      <c r="J185" s="11"/>
      <c r="K185" s="107" cm="1">
        <f t="array" aca="1" ref="K185" ca="1">IFERROR(INDIRECT(ADDRESS(ROW()-1,_xlfn.SHEET()-3+18,4,1,"Entered Daily Stats")),"")</f>
        <v>29</v>
      </c>
      <c r="L185" s="12">
        <f t="shared" ca="1" si="27"/>
        <v>64.166666666666671</v>
      </c>
      <c r="M185" s="11"/>
      <c r="N185" s="110" cm="1">
        <f t="array" aca="1" ref="N185" ca="1">IFERROR(INDIRECT(ADDRESS(ROW()-1,_xlfn.SHEET()-3+25,4,1,"Entered Daily Stats")),"")</f>
        <v>6.5972222222222224E-2</v>
      </c>
      <c r="O185" s="13">
        <f t="shared" ca="1" si="25"/>
        <v>0.20833333333333334</v>
      </c>
      <c r="P185" s="11"/>
      <c r="Q185" s="51">
        <f t="shared" ca="1" si="26"/>
        <v>0.38430735930735926</v>
      </c>
      <c r="R185" s="11"/>
      <c r="S185" s="39" cm="1">
        <f t="array" aca="1" ref="S185" ca="1">INDIRECT(ADDRESS(ROW()-1,_xlfn.SHEET()-3+39,4,1,"Entered Daily Stats"))</f>
        <v>0</v>
      </c>
      <c r="T185" s="11"/>
      <c r="U185" s="8"/>
      <c r="V185" s="8"/>
      <c r="W185" s="8"/>
      <c r="X185" s="70"/>
    </row>
    <row r="186" spans="1:24" ht="21" x14ac:dyDescent="0.3">
      <c r="A186" s="65"/>
      <c r="B186" s="8"/>
      <c r="C186" s="14" cm="1">
        <f t="array" aca="1" ref="C186" ca="1">INDIRECT(ADDRESS(ROW()-1,_xlfn.SHEET()-3+32,4,1,"Entered Daily Stats"))</f>
        <v>1</v>
      </c>
      <c r="D186" s="11"/>
      <c r="E186" s="10" t="str">
        <f>'Entered Daily Stats'!A185</f>
        <v>Enrollment Counclor 8</v>
      </c>
      <c r="F186" s="11"/>
      <c r="G186" s="13" cm="1">
        <f t="array" aca="1" ref="G186" ca="1">IFERROR(INDIRECT(ADDRESS(ROW()-1,_xlfn.SHEET()-3+4,4,1,"Entered Daily Stats")),"")</f>
        <v>0</v>
      </c>
      <c r="H186" s="16"/>
      <c r="I186" s="12" cm="1">
        <f t="array" aca="1" ref="I186" ca="1">IFERROR(INDIRECT(ADDRESS(ROW()-1,_xlfn.SHEET()-3+11,4,1,"Entered Daily Stats")),"")</f>
        <v>0</v>
      </c>
      <c r="J186" s="11"/>
      <c r="K186" s="107" cm="1">
        <f t="array" aca="1" ref="K186" ca="1">IFERROR(INDIRECT(ADDRESS(ROW()-1,_xlfn.SHEET()-3+18,4,1,"Entered Daily Stats")),"")</f>
        <v>0</v>
      </c>
      <c r="L186" s="12">
        <f t="shared" ca="1" si="27"/>
        <v>0</v>
      </c>
      <c r="M186" s="11"/>
      <c r="N186" s="110" cm="1">
        <f t="array" aca="1" ref="N186" ca="1">IFERROR(INDIRECT(ADDRESS(ROW()-1,_xlfn.SHEET()-3+25,4,1,"Entered Daily Stats")),"")</f>
        <v>0</v>
      </c>
      <c r="O186" s="13">
        <f t="shared" ca="1" si="25"/>
        <v>0</v>
      </c>
      <c r="P186" s="11"/>
      <c r="Q186" s="51" t="str">
        <f t="shared" ca="1" si="26"/>
        <v/>
      </c>
      <c r="R186" s="11"/>
      <c r="S186" s="39" cm="1">
        <f t="array" aca="1" ref="S186" ca="1">INDIRECT(ADDRESS(ROW()-1,_xlfn.SHEET()-3+39,4,1,"Entered Daily Stats"))</f>
        <v>0</v>
      </c>
      <c r="T186" s="11"/>
      <c r="U186" s="140" t="s">
        <v>42</v>
      </c>
      <c r="V186" s="140"/>
      <c r="W186" s="140"/>
      <c r="X186" s="70"/>
    </row>
    <row r="187" spans="1:24" ht="18" customHeight="1" x14ac:dyDescent="0.3">
      <c r="A187" s="65"/>
      <c r="B187" s="8"/>
      <c r="C187" s="14" cm="1">
        <f t="array" aca="1" ref="C187" ca="1">INDIRECT(ADDRESS(ROW()-1,_xlfn.SHEET()-3+32,4,1,"Entered Daily Stats"))</f>
        <v>1</v>
      </c>
      <c r="D187" s="11"/>
      <c r="E187" s="10" t="str">
        <f>'Entered Daily Stats'!A186</f>
        <v>Enrollment Counclor 9</v>
      </c>
      <c r="F187" s="11"/>
      <c r="G187" s="13" cm="1">
        <f t="array" aca="1" ref="G187" ca="1">IFERROR(INDIRECT(ADDRESS(ROW()-1,_xlfn.SHEET()-3+4,4,1,"Entered Daily Stats")),"")</f>
        <v>0.13055555555555556</v>
      </c>
      <c r="H187" s="16"/>
      <c r="I187" s="12" cm="1">
        <f t="array" aca="1" ref="I187" ca="1">IFERROR(INDIRECT(ADDRESS(ROW()-1,_xlfn.SHEET()-3+11,4,1,"Entered Daily Stats")),"")</f>
        <v>0</v>
      </c>
      <c r="J187" s="11"/>
      <c r="K187" s="107" cm="1">
        <f t="array" aca="1" ref="K187" ca="1">IFERROR(INDIRECT(ADDRESS(ROW()-1,_xlfn.SHEET()-3+18,4,1,"Entered Daily Stats")),"")</f>
        <v>21</v>
      </c>
      <c r="L187" s="12">
        <f t="shared" ca="1" si="27"/>
        <v>65</v>
      </c>
      <c r="M187" s="11"/>
      <c r="N187" s="110" cm="1">
        <f t="array" aca="1" ref="N187" ca="1">IFERROR(INDIRECT(ADDRESS(ROW()-1,_xlfn.SHEET()-3+25,4,1,"Entered Daily Stats")),"")</f>
        <v>5.347222222222222E-2</v>
      </c>
      <c r="O187" s="13">
        <f t="shared" ca="1" si="25"/>
        <v>0.20833333333333334</v>
      </c>
      <c r="P187" s="11"/>
      <c r="Q187" s="51">
        <f t="shared" ca="1" si="26"/>
        <v>0.28987179487179487</v>
      </c>
      <c r="R187" s="11"/>
      <c r="S187" s="39" cm="1">
        <f t="array" aca="1" ref="S187" ca="1">INDIRECT(ADDRESS(ROW()-1,_xlfn.SHEET()-3+39,4,1,"Entered Daily Stats"))</f>
        <v>0</v>
      </c>
      <c r="T187" s="11"/>
      <c r="U187" s="152" t="str">
        <f ca="1">IF(SUM(S179:S198)=0,"",SUM(S179:S198))</f>
        <v/>
      </c>
      <c r="V187" s="153"/>
      <c r="W187" s="154"/>
      <c r="X187" s="70"/>
    </row>
    <row r="188" spans="1:24" ht="18" customHeight="1" x14ac:dyDescent="0.3">
      <c r="A188" s="65"/>
      <c r="B188" s="8"/>
      <c r="C188" s="14" cm="1">
        <f t="array" aca="1" ref="C188" ca="1">INDIRECT(ADDRESS(ROW()-1,_xlfn.SHEET()-3+32,4,1,"Entered Daily Stats"))</f>
        <v>1</v>
      </c>
      <c r="D188" s="11"/>
      <c r="E188" s="10" t="str">
        <f>'Entered Daily Stats'!A187</f>
        <v>Enrollment Counclor 10</v>
      </c>
      <c r="F188" s="11"/>
      <c r="G188" s="13" cm="1">
        <f t="array" aca="1" ref="G188" ca="1">IFERROR(INDIRECT(ADDRESS(ROW()-1,_xlfn.SHEET()-3+4,4,1,"Entered Daily Stats")),"")</f>
        <v>0.26597222222222222</v>
      </c>
      <c r="H188" s="16"/>
      <c r="I188" s="12" cm="1">
        <f t="array" aca="1" ref="I188" ca="1">IFERROR(INDIRECT(ADDRESS(ROW()-1,_xlfn.SHEET()-3+11,4,1,"Entered Daily Stats")),"")</f>
        <v>1</v>
      </c>
      <c r="J188" s="11"/>
      <c r="K188" s="107" cm="1">
        <f t="array" aca="1" ref="K188" ca="1">IFERROR(INDIRECT(ADDRESS(ROW()-1,_xlfn.SHEET()-3+18,4,1,"Entered Daily Stats")),"")</f>
        <v>62</v>
      </c>
      <c r="L188" s="12">
        <f t="shared" ca="1" si="27"/>
        <v>46.166666666666664</v>
      </c>
      <c r="M188" s="11"/>
      <c r="N188" s="110" cm="1">
        <f t="array" aca="1" ref="N188" ca="1">IFERROR(INDIRECT(ADDRESS(ROW()-1,_xlfn.SHEET()-3+25,4,1,"Entered Daily Stats")),"")</f>
        <v>0.14097222222222222</v>
      </c>
      <c r="O188" s="13">
        <f t="shared" ca="1" si="25"/>
        <v>7.4999999999999997E-2</v>
      </c>
      <c r="P188" s="11"/>
      <c r="Q188" s="51">
        <f t="shared" ca="1" si="26"/>
        <v>1.611294959219147</v>
      </c>
      <c r="R188" s="11"/>
      <c r="S188" s="39" cm="1">
        <f t="array" aca="1" ref="S188" ca="1">INDIRECT(ADDRESS(ROW()-1,_xlfn.SHEET()-3+39,4,1,"Entered Daily Stats"))</f>
        <v>0</v>
      </c>
      <c r="T188" s="11"/>
      <c r="U188" s="155"/>
      <c r="V188" s="156"/>
      <c r="W188" s="157"/>
      <c r="X188" s="70"/>
    </row>
    <row r="189" spans="1:24" ht="18" x14ac:dyDescent="0.3">
      <c r="A189" s="65"/>
      <c r="B189" s="8"/>
      <c r="C189" s="14" cm="1">
        <f t="array" aca="1" ref="C189" ca="1">INDIRECT(ADDRESS(ROW()-1,_xlfn.SHEET()-3+32,4,1,"Entered Daily Stats"))</f>
        <v>1</v>
      </c>
      <c r="D189" s="11"/>
      <c r="E189" s="10" t="str">
        <f>'Entered Daily Stats'!A188</f>
        <v>Enrollment Counclor 11</v>
      </c>
      <c r="F189" s="11"/>
      <c r="G189" s="13" cm="1">
        <f t="array" aca="1" ref="G189" ca="1">IFERROR(INDIRECT(ADDRESS(ROW()-1,_xlfn.SHEET()-3+4,4,1,"Entered Daily Stats")),"")</f>
        <v>0.17013888888888887</v>
      </c>
      <c r="H189" s="16"/>
      <c r="I189" s="12" cm="1">
        <f t="array" aca="1" ref="I189" ca="1">IFERROR(INDIRECT(ADDRESS(ROW()-1,_xlfn.SHEET()-3+11,4,1,"Entered Daily Stats")),"")</f>
        <v>2</v>
      </c>
      <c r="J189" s="11"/>
      <c r="K189" s="107" cm="1">
        <f t="array" aca="1" ref="K189" ca="1">IFERROR(INDIRECT(ADDRESS(ROW()-1,_xlfn.SHEET()-3+18,4,1,"Entered Daily Stats")),"")</f>
        <v>42</v>
      </c>
      <c r="L189" s="12">
        <f t="shared" ca="1" si="27"/>
        <v>65</v>
      </c>
      <c r="M189" s="11"/>
      <c r="N189" s="110" cm="1">
        <f t="array" aca="1" ref="N189" ca="1">IFERROR(INDIRECT(ADDRESS(ROW()-1,_xlfn.SHEET()-3+25,4,1,"Entered Daily Stats")),"")</f>
        <v>5.9027777777777783E-2</v>
      </c>
      <c r="O189" s="13">
        <f t="shared" ca="1" si="25"/>
        <v>0.15833333333333333</v>
      </c>
      <c r="P189" s="11"/>
      <c r="Q189" s="51">
        <f t="shared" ca="1" si="26"/>
        <v>0.50948043184885294</v>
      </c>
      <c r="R189" s="11"/>
      <c r="S189" s="39" cm="1">
        <f t="array" aca="1" ref="S189" ca="1">INDIRECT(ADDRESS(ROW()-1,_xlfn.SHEET()-3+39,4,1,"Entered Daily Stats"))</f>
        <v>0</v>
      </c>
      <c r="T189" s="11"/>
      <c r="U189" s="71"/>
      <c r="V189" s="71"/>
      <c r="W189" s="71"/>
      <c r="X189" s="70"/>
    </row>
    <row r="190" spans="1:24" ht="21" x14ac:dyDescent="0.3">
      <c r="A190" s="65"/>
      <c r="B190" s="8"/>
      <c r="C190" s="14" cm="1">
        <f t="array" aca="1" ref="C190" ca="1">INDIRECT(ADDRESS(ROW()-1,_xlfn.SHEET()-3+32,4,1,"Entered Daily Stats"))</f>
        <v>1</v>
      </c>
      <c r="D190" s="11"/>
      <c r="E190" s="10" t="str">
        <f>'Entered Daily Stats'!A189</f>
        <v>Enrollment Counclor 12</v>
      </c>
      <c r="F190" s="11"/>
      <c r="G190" s="13" cm="1">
        <f t="array" aca="1" ref="G190" ca="1">IFERROR(INDIRECT(ADDRESS(ROW()-1,_xlfn.SHEET()-3+4,4,1,"Entered Daily Stats")),"")</f>
        <v>0.18888888888888888</v>
      </c>
      <c r="H190" s="16"/>
      <c r="I190" s="12" cm="1">
        <f t="array" aca="1" ref="I190" ca="1">IFERROR(INDIRECT(ADDRESS(ROW()-1,_xlfn.SHEET()-3+11,4,1,"Entered Daily Stats")),"")</f>
        <v>0</v>
      </c>
      <c r="J190" s="11"/>
      <c r="K190" s="107" cm="1">
        <f t="array" aca="1" ref="K190" ca="1">IFERROR(INDIRECT(ADDRESS(ROW()-1,_xlfn.SHEET()-3+18,4,1,"Entered Daily Stats")),"")</f>
        <v>41</v>
      </c>
      <c r="L190" s="12">
        <f t="shared" ca="1" si="27"/>
        <v>56.333333333333336</v>
      </c>
      <c r="M190" s="11"/>
      <c r="N190" s="110" cm="1">
        <f t="array" aca="1" ref="N190" ca="1">IFERROR(INDIRECT(ADDRESS(ROW()-1,_xlfn.SHEET()-3+25,4,1,"Entered Daily Stats")),"")</f>
        <v>9.8611111111111108E-2</v>
      </c>
      <c r="O190" s="13">
        <f t="shared" ca="1" si="25"/>
        <v>0.16250000000000001</v>
      </c>
      <c r="P190" s="11"/>
      <c r="Q190" s="51">
        <f t="shared" ca="1" si="26"/>
        <v>0.6673241288625904</v>
      </c>
      <c r="R190" s="11"/>
      <c r="S190" s="39" cm="1">
        <f t="array" aca="1" ref="S190" ca="1">INDIRECT(ADDRESS(ROW()-1,_xlfn.SHEET()-3+39,4,1,"Entered Daily Stats"))</f>
        <v>0</v>
      </c>
      <c r="T190" s="11"/>
      <c r="U190" s="8"/>
      <c r="V190" s="8"/>
      <c r="W190" s="22"/>
      <c r="X190" s="79"/>
    </row>
    <row r="191" spans="1:24" ht="18" x14ac:dyDescent="0.3">
      <c r="A191" s="65"/>
      <c r="B191" s="8"/>
      <c r="C191" s="14" cm="1">
        <f t="array" aca="1" ref="C191" ca="1">INDIRECT(ADDRESS(ROW()-1,_xlfn.SHEET()-3+32,4,1,"Entered Daily Stats"))</f>
        <v>1</v>
      </c>
      <c r="D191" s="11"/>
      <c r="E191" s="10" t="str">
        <f>'Entered Daily Stats'!A190</f>
        <v>Enrollment Counclor 13</v>
      </c>
      <c r="F191" s="11"/>
      <c r="G191" s="13" cm="1">
        <f t="array" aca="1" ref="G191" ca="1">IFERROR(INDIRECT(ADDRESS(ROW()-1,_xlfn.SHEET()-3+4,4,1,"Entered Daily Stats")),"")</f>
        <v>0.22222222222222221</v>
      </c>
      <c r="H191" s="16"/>
      <c r="I191" s="12" cm="1">
        <f t="array" aca="1" ref="I191" ca="1">IFERROR(INDIRECT(ADDRESS(ROW()-1,_xlfn.SHEET()-3+11,4,1,"Entered Daily Stats")),"")</f>
        <v>10</v>
      </c>
      <c r="J191" s="11"/>
      <c r="K191" s="107" cm="1">
        <f t="array" aca="1" ref="K191" ca="1">IFERROR(INDIRECT(ADDRESS(ROW()-1,_xlfn.SHEET()-3+18,4,1,"Entered Daily Stats")),"")</f>
        <v>30</v>
      </c>
      <c r="L191" s="12">
        <f t="shared" ca="1" si="27"/>
        <v>47.666666666666671</v>
      </c>
      <c r="M191" s="11"/>
      <c r="N191" s="110" cm="1">
        <f t="array" aca="1" ref="N191" ca="1">IFERROR(INDIRECT(ADDRESS(ROW()-1,_xlfn.SHEET()-3+25,4,1,"Entered Daily Stats")),"")</f>
        <v>0.13472222222222222</v>
      </c>
      <c r="O191" s="13">
        <f t="shared" ca="1" si="25"/>
        <v>0.20833333333333334</v>
      </c>
      <c r="P191" s="11"/>
      <c r="Q191" s="51">
        <f t="shared" ca="1" si="26"/>
        <v>0.63801864801864794</v>
      </c>
      <c r="R191" s="47"/>
      <c r="S191" s="39" cm="1">
        <f t="array" aca="1" ref="S191" ca="1">INDIRECT(ADDRESS(ROW()-1,_xlfn.SHEET()-3+39,4,1,"Entered Daily Stats"))</f>
        <v>0</v>
      </c>
      <c r="T191" s="47"/>
      <c r="U191" s="69"/>
      <c r="V191" s="8"/>
      <c r="W191" s="56"/>
      <c r="X191" s="80"/>
    </row>
    <row r="192" spans="1:24" ht="18" x14ac:dyDescent="0.3">
      <c r="A192" s="65"/>
      <c r="B192" s="8"/>
      <c r="C192" s="14" cm="1">
        <f t="array" aca="1" ref="C192" ca="1">INDIRECT(ADDRESS(ROW()-1,_xlfn.SHEET()-3+32,4,1,"Entered Daily Stats"))</f>
        <v>1</v>
      </c>
      <c r="D192" s="11"/>
      <c r="E192" s="10" t="str">
        <f>'Entered Daily Stats'!A191</f>
        <v>Enrollment Counclor 14</v>
      </c>
      <c r="F192" s="23"/>
      <c r="G192" s="13" cm="1">
        <f t="array" aca="1" ref="G192" ca="1">IFERROR(INDIRECT(ADDRESS(ROW()-1,_xlfn.SHEET()-3+4,4,1,"Entered Daily Stats")),"")</f>
        <v>0.23124999999999998</v>
      </c>
      <c r="H192" s="11"/>
      <c r="I192" s="12" cm="1">
        <f t="array" aca="1" ref="I192" ca="1">IFERROR(INDIRECT(ADDRESS(ROW()-1,_xlfn.SHEET()-3+11,4,1,"Entered Daily Stats")),"")</f>
        <v>1</v>
      </c>
      <c r="J192" s="11"/>
      <c r="K192" s="107" cm="1">
        <f t="array" aca="1" ref="K192" ca="1">IFERROR(INDIRECT(ADDRESS(ROW()-1,_xlfn.SHEET()-3+18,4,1,"Entered Daily Stats")),"")</f>
        <v>43</v>
      </c>
      <c r="L192" s="12">
        <f t="shared" ca="1" si="27"/>
        <v>64.833333333333329</v>
      </c>
      <c r="M192" s="11"/>
      <c r="N192" s="110" cm="1">
        <f t="array" aca="1" ref="N192" ca="1">IFERROR(INDIRECT(ADDRESS(ROW()-1,_xlfn.SHEET()-3+25,4,1,"Entered Daily Stats")),"")</f>
        <v>6.3194444444444442E-2</v>
      </c>
      <c r="O192" s="13">
        <f t="shared" ca="1" si="25"/>
        <v>0.15416666666666667</v>
      </c>
      <c r="P192" s="11"/>
      <c r="Q192" s="51">
        <f t="shared" ca="1" si="26"/>
        <v>0.53657449223001918</v>
      </c>
      <c r="R192" s="11"/>
      <c r="S192" s="39" cm="1">
        <f t="array" aca="1" ref="S192" ca="1">INDIRECT(ADDRESS(ROW()-1,_xlfn.SHEET()-3+39,4,1,"Entered Daily Stats"))</f>
        <v>0</v>
      </c>
      <c r="T192" s="11"/>
      <c r="U192" s="11"/>
      <c r="V192" s="47"/>
      <c r="W192" s="56"/>
      <c r="X192" s="81"/>
    </row>
    <row r="193" spans="1:24" ht="18" x14ac:dyDescent="0.3">
      <c r="A193" s="65"/>
      <c r="B193" s="8"/>
      <c r="C193" s="14" cm="1">
        <f t="array" aca="1" ref="C193" ca="1">INDIRECT(ADDRESS(ROW()-1,_xlfn.SHEET()-3+32,4,1,"Entered Daily Stats"))</f>
        <v>0</v>
      </c>
      <c r="D193" s="11"/>
      <c r="E193" s="10">
        <f>'Entered Daily Stats'!A192</f>
        <v>0</v>
      </c>
      <c r="F193" s="11"/>
      <c r="G193" s="13" cm="1">
        <f t="array" aca="1" ref="G193" ca="1">IFERROR(INDIRECT(ADDRESS(ROW()-1,_xlfn.SHEET()-3+4,4,1,"Entered Daily Stats")),"")</f>
        <v>0</v>
      </c>
      <c r="H193" s="16"/>
      <c r="I193" s="12" cm="1">
        <f t="array" aca="1" ref="I193" ca="1">IFERROR(INDIRECT(ADDRESS(ROW()-1,_xlfn.SHEET()-3+11,4,1,"Entered Daily Stats")),"")</f>
        <v>0</v>
      </c>
      <c r="J193" s="11"/>
      <c r="K193" s="107" cm="1">
        <f t="array" aca="1" ref="K193" ca="1">IFERROR(INDIRECT(ADDRESS(ROW()-1,_xlfn.SHEET()-3+18,4,1,"Entered Daily Stats")),"")</f>
        <v>0</v>
      </c>
      <c r="L193" s="12">
        <f t="shared" ca="1" si="27"/>
        <v>0</v>
      </c>
      <c r="M193" s="11"/>
      <c r="N193" s="110" cm="1">
        <f t="array" aca="1" ref="N193" ca="1">IFERROR(INDIRECT(ADDRESS(ROW()-1,_xlfn.SHEET()-3+25,4,1,"Entered Daily Stats")),"")</f>
        <v>0</v>
      </c>
      <c r="O193" s="13">
        <f t="shared" ca="1" si="25"/>
        <v>0</v>
      </c>
      <c r="P193" s="11"/>
      <c r="Q193" s="51" t="str">
        <f t="shared" ca="1" si="26"/>
        <v/>
      </c>
      <c r="R193" s="11"/>
      <c r="S193" s="39" cm="1">
        <f t="array" aca="1" ref="S193" ca="1">INDIRECT(ADDRESS(ROW()-1,_xlfn.SHEET()-3+39,4,1,"Entered Daily Stats"))</f>
        <v>0</v>
      </c>
      <c r="T193" s="11"/>
      <c r="U193" s="8"/>
      <c r="V193" s="8"/>
      <c r="W193" s="8"/>
      <c r="X193" s="64"/>
    </row>
    <row r="194" spans="1:24" ht="18" x14ac:dyDescent="0.3">
      <c r="A194" s="65"/>
      <c r="B194" s="8"/>
      <c r="C194" s="14" cm="1">
        <f t="array" aca="1" ref="C194" ca="1">INDIRECT(ADDRESS(ROW()-1,_xlfn.SHEET()-3+32,4,1,"Entered Daily Stats"))</f>
        <v>0</v>
      </c>
      <c r="D194" s="11"/>
      <c r="E194" s="10">
        <f>'Entered Daily Stats'!A193</f>
        <v>0</v>
      </c>
      <c r="F194" s="11"/>
      <c r="G194" s="13" cm="1">
        <f t="array" aca="1" ref="G194" ca="1">IFERROR(INDIRECT(ADDRESS(ROW()-1,_xlfn.SHEET()-3+4,4,1,"Entered Daily Stats")),"")</f>
        <v>0</v>
      </c>
      <c r="H194" s="16"/>
      <c r="I194" s="12" cm="1">
        <f t="array" aca="1" ref="I194" ca="1">IFERROR(INDIRECT(ADDRESS(ROW()-1,_xlfn.SHEET()-3+11,4,1,"Entered Daily Stats")),"")</f>
        <v>0</v>
      </c>
      <c r="J194" s="11"/>
      <c r="K194" s="107" cm="1">
        <f t="array" aca="1" ref="K194" ca="1">IFERROR(INDIRECT(ADDRESS(ROW()-1,_xlfn.SHEET()-3+18,4,1,"Entered Daily Stats")),"")</f>
        <v>0</v>
      </c>
      <c r="L194" s="12">
        <f t="shared" ca="1" si="27"/>
        <v>0</v>
      </c>
      <c r="M194" s="11"/>
      <c r="N194" s="110" cm="1">
        <f t="array" aca="1" ref="N194" ca="1">IFERROR(INDIRECT(ADDRESS(ROW()-1,_xlfn.SHEET()-3+25,4,1,"Entered Daily Stats")),"")</f>
        <v>0</v>
      </c>
      <c r="O194" s="13">
        <f t="shared" ca="1" si="25"/>
        <v>0</v>
      </c>
      <c r="P194" s="11"/>
      <c r="Q194" s="51" t="str">
        <f t="shared" ca="1" si="26"/>
        <v/>
      </c>
      <c r="R194" s="11"/>
      <c r="S194" s="39" cm="1">
        <f t="array" aca="1" ref="S194" ca="1">INDIRECT(ADDRESS(ROW()-1,_xlfn.SHEET()-3+39,4,1,"Entered Daily Stats"))</f>
        <v>0</v>
      </c>
      <c r="T194" s="11"/>
      <c r="U194" s="71"/>
      <c r="V194" s="71"/>
      <c r="W194" s="71"/>
      <c r="X194" s="70"/>
    </row>
    <row r="195" spans="1:24" ht="21" x14ac:dyDescent="0.3">
      <c r="A195" s="65"/>
      <c r="B195" s="8"/>
      <c r="C195" s="14" cm="1">
        <f t="array" aca="1" ref="C195" ca="1">INDIRECT(ADDRESS(ROW()-1,_xlfn.SHEET()-3+32,4,1,"Entered Daily Stats"))</f>
        <v>0</v>
      </c>
      <c r="D195" s="11"/>
      <c r="E195" s="10">
        <f>'Entered Daily Stats'!A194</f>
        <v>0</v>
      </c>
      <c r="F195" s="11"/>
      <c r="G195" s="13" cm="1">
        <f t="array" aca="1" ref="G195" ca="1">IFERROR(INDIRECT(ADDRESS(ROW()-1,_xlfn.SHEET()-3+4,4,1,"Entered Daily Stats")),"")</f>
        <v>0</v>
      </c>
      <c r="H195" s="16"/>
      <c r="I195" s="12" cm="1">
        <f t="array" aca="1" ref="I195" ca="1">IFERROR(INDIRECT(ADDRESS(ROW()-1,_xlfn.SHEET()-3+11,4,1,"Entered Daily Stats")),"")</f>
        <v>0</v>
      </c>
      <c r="J195" s="11"/>
      <c r="K195" s="107" cm="1">
        <f t="array" aca="1" ref="K195" ca="1">IFERROR(INDIRECT(ADDRESS(ROW()-1,_xlfn.SHEET()-3+18,4,1,"Entered Daily Stats")),"")</f>
        <v>0</v>
      </c>
      <c r="L195" s="12">
        <f t="shared" ca="1" si="27"/>
        <v>0</v>
      </c>
      <c r="M195" s="11"/>
      <c r="N195" s="110" cm="1">
        <f t="array" aca="1" ref="N195" ca="1">IFERROR(INDIRECT(ADDRESS(ROW()-1,_xlfn.SHEET()-3+25,4,1,"Entered Daily Stats")),"")</f>
        <v>0</v>
      </c>
      <c r="O195" s="13">
        <f t="shared" ca="1" si="25"/>
        <v>0</v>
      </c>
      <c r="P195" s="11"/>
      <c r="Q195" s="51" t="str">
        <f t="shared" ca="1" si="26"/>
        <v/>
      </c>
      <c r="R195" s="11"/>
      <c r="S195" s="39" cm="1">
        <f t="array" aca="1" ref="S195" ca="1">INDIRECT(ADDRESS(ROW()-1,_xlfn.SHEET()-3+39,4,1,"Entered Daily Stats"))</f>
        <v>0</v>
      </c>
      <c r="T195" s="11"/>
      <c r="U195" s="8"/>
      <c r="V195" s="8"/>
      <c r="W195" s="22"/>
      <c r="X195" s="79"/>
    </row>
    <row r="196" spans="1:24" ht="18" x14ac:dyDescent="0.3">
      <c r="A196" s="65"/>
      <c r="B196" s="8"/>
      <c r="C196" s="14" cm="1">
        <f t="array" aca="1" ref="C196" ca="1">INDIRECT(ADDRESS(ROW()-1,_xlfn.SHEET()-3+32,4,1,"Entered Daily Stats"))</f>
        <v>0</v>
      </c>
      <c r="D196" s="11"/>
      <c r="E196" s="10">
        <f>'Entered Daily Stats'!A195</f>
        <v>0</v>
      </c>
      <c r="F196" s="11"/>
      <c r="G196" s="13" cm="1">
        <f t="array" aca="1" ref="G196" ca="1">IFERROR(INDIRECT(ADDRESS(ROW()-1,_xlfn.SHEET()-3+4,4,1,"Entered Daily Stats")),"")</f>
        <v>0</v>
      </c>
      <c r="H196" s="16"/>
      <c r="I196" s="12" cm="1">
        <f t="array" aca="1" ref="I196" ca="1">IFERROR(INDIRECT(ADDRESS(ROW()-1,_xlfn.SHEET()-3+11,4,1,"Entered Daily Stats")),"")</f>
        <v>0</v>
      </c>
      <c r="J196" s="11"/>
      <c r="K196" s="107" cm="1">
        <f t="array" aca="1" ref="K196" ca="1">IFERROR(INDIRECT(ADDRESS(ROW()-1,_xlfn.SHEET()-3+18,4,1,"Entered Daily Stats")),"")</f>
        <v>0</v>
      </c>
      <c r="L196" s="12">
        <f t="shared" ca="1" si="27"/>
        <v>0</v>
      </c>
      <c r="M196" s="11"/>
      <c r="N196" s="110" cm="1">
        <f t="array" aca="1" ref="N196" ca="1">IFERROR(INDIRECT(ADDRESS(ROW()-1,_xlfn.SHEET()-3+25,4,1,"Entered Daily Stats")),"")</f>
        <v>0</v>
      </c>
      <c r="O196" s="13">
        <f t="shared" ca="1" si="25"/>
        <v>0</v>
      </c>
      <c r="P196" s="11"/>
      <c r="Q196" s="51" t="str">
        <f t="shared" ca="1" si="26"/>
        <v/>
      </c>
      <c r="R196" s="47"/>
      <c r="S196" s="39" cm="1">
        <f t="array" aca="1" ref="S196" ca="1">INDIRECT(ADDRESS(ROW()-1,_xlfn.SHEET()-3+39,4,1,"Entered Daily Stats"))</f>
        <v>0</v>
      </c>
      <c r="T196" s="47"/>
      <c r="U196" s="69"/>
      <c r="V196" s="8"/>
      <c r="W196" s="56"/>
      <c r="X196" s="80"/>
    </row>
    <row r="197" spans="1:24" ht="18" x14ac:dyDescent="0.3">
      <c r="A197" s="65"/>
      <c r="B197" s="8"/>
      <c r="C197" s="14" cm="1">
        <f t="array" aca="1" ref="C197" ca="1">INDIRECT(ADDRESS(ROW()-1,_xlfn.SHEET()-3+32,4,1,"Entered Daily Stats"))</f>
        <v>0</v>
      </c>
      <c r="D197" s="11"/>
      <c r="E197" s="10">
        <f>'Entered Daily Stats'!A196</f>
        <v>0</v>
      </c>
      <c r="F197" s="23"/>
      <c r="G197" s="13" cm="1">
        <f t="array" aca="1" ref="G197" ca="1">IFERROR(INDIRECT(ADDRESS(ROW()-1,_xlfn.SHEET()-3+4,4,1,"Entered Daily Stats")),"")</f>
        <v>0</v>
      </c>
      <c r="H197" s="11"/>
      <c r="I197" s="12" cm="1">
        <f t="array" aca="1" ref="I197" ca="1">IFERROR(INDIRECT(ADDRESS(ROW()-1,_xlfn.SHEET()-3+11,4,1,"Entered Daily Stats")),"")</f>
        <v>0</v>
      </c>
      <c r="J197" s="11"/>
      <c r="K197" s="107" cm="1">
        <f t="array" aca="1" ref="K197" ca="1">IFERROR(INDIRECT(ADDRESS(ROW()-1,_xlfn.SHEET()-3+18,4,1,"Entered Daily Stats")),"")</f>
        <v>0</v>
      </c>
      <c r="L197" s="12">
        <f t="shared" ca="1" si="27"/>
        <v>0</v>
      </c>
      <c r="M197" s="11"/>
      <c r="N197" s="110" cm="1">
        <f t="array" aca="1" ref="N197" ca="1">IFERROR(INDIRECT(ADDRESS(ROW()-1,_xlfn.SHEET()-3+25,4,1,"Entered Daily Stats")),"")</f>
        <v>0</v>
      </c>
      <c r="O197" s="13">
        <f t="shared" ca="1" si="25"/>
        <v>0</v>
      </c>
      <c r="P197" s="11"/>
      <c r="Q197" s="51" t="str">
        <f t="shared" ca="1" si="26"/>
        <v/>
      </c>
      <c r="R197" s="11"/>
      <c r="S197" s="39" cm="1">
        <f t="array" aca="1" ref="S197" ca="1">INDIRECT(ADDRESS(ROW()-1,_xlfn.SHEET()-3+39,4,1,"Entered Daily Stats"))</f>
        <v>0</v>
      </c>
      <c r="T197" s="11"/>
      <c r="U197" s="11"/>
      <c r="V197" s="47"/>
      <c r="W197" s="56"/>
      <c r="X197" s="81"/>
    </row>
    <row r="198" spans="1:24" ht="18" x14ac:dyDescent="0.3">
      <c r="A198" s="65"/>
      <c r="B198" s="8"/>
      <c r="C198" s="14" cm="1">
        <f t="array" aca="1" ref="C198" ca="1">INDIRECT(ADDRESS(ROW()-1,_xlfn.SHEET()-3+32,4,1,"Entered Daily Stats"))</f>
        <v>0</v>
      </c>
      <c r="D198" s="11"/>
      <c r="E198" s="10">
        <f>'Entered Daily Stats'!A197</f>
        <v>0</v>
      </c>
      <c r="F198" s="11"/>
      <c r="G198" s="13" cm="1">
        <f t="array" aca="1" ref="G198" ca="1">IFERROR(INDIRECT(ADDRESS(ROW()-1,_xlfn.SHEET()-3+4,4,1,"Entered Daily Stats")),"")</f>
        <v>0</v>
      </c>
      <c r="H198" s="16"/>
      <c r="I198" s="12" cm="1">
        <f t="array" aca="1" ref="I198" ca="1">IFERROR(INDIRECT(ADDRESS(ROW()-1,_xlfn.SHEET()-3+11,4,1,"Entered Daily Stats")),"")</f>
        <v>0</v>
      </c>
      <c r="J198" s="11"/>
      <c r="K198" s="107" cm="1">
        <f t="array" aca="1" ref="K198" ca="1">IFERROR(INDIRECT(ADDRESS(ROW()-1,_xlfn.SHEET()-3+18,4,1,"Entered Daily Stats")),"")</f>
        <v>0</v>
      </c>
      <c r="L198" s="12">
        <f t="shared" ca="1" si="27"/>
        <v>0</v>
      </c>
      <c r="M198" s="11"/>
      <c r="N198" s="110" cm="1">
        <f t="array" aca="1" ref="N198" ca="1">IFERROR(INDIRECT(ADDRESS(ROW()-1,_xlfn.SHEET()-3+25,4,1,"Entered Daily Stats")),"")</f>
        <v>0</v>
      </c>
      <c r="O198" s="13">
        <f t="shared" ca="1" si="25"/>
        <v>0</v>
      </c>
      <c r="P198" s="11"/>
      <c r="Q198" s="51" t="str">
        <f t="shared" ca="1" si="26"/>
        <v/>
      </c>
      <c r="R198" s="11"/>
      <c r="S198" s="39" cm="1">
        <f t="array" aca="1" ref="S198" ca="1">INDIRECT(ADDRESS(ROW()-1,_xlfn.SHEET()-3+39,4,1,"Entered Daily Stats"))</f>
        <v>0</v>
      </c>
      <c r="T198" s="11"/>
      <c r="U198" s="8"/>
      <c r="V198" s="8"/>
      <c r="W198" s="8"/>
      <c r="X198" s="64"/>
    </row>
    <row r="199" spans="1:24" ht="18" x14ac:dyDescent="0.3">
      <c r="A199" s="65"/>
      <c r="B199" s="8"/>
      <c r="C199" s="11"/>
      <c r="D199" s="11"/>
      <c r="E199" s="11"/>
      <c r="F199" s="11"/>
      <c r="G199" s="11"/>
      <c r="H199" s="11"/>
      <c r="I199" s="11"/>
      <c r="J199" s="11"/>
      <c r="K199" s="108"/>
      <c r="L199" s="11"/>
      <c r="M199" s="11"/>
      <c r="N199" s="108"/>
      <c r="O199" s="11"/>
      <c r="P199" s="11"/>
      <c r="Q199" s="11"/>
      <c r="R199" s="11"/>
      <c r="S199" s="11"/>
      <c r="T199" s="8"/>
      <c r="U199" s="8"/>
      <c r="V199" s="8"/>
      <c r="W199" s="8"/>
      <c r="X199" s="64"/>
    </row>
    <row r="200" spans="1:24" ht="21" x14ac:dyDescent="0.3">
      <c r="A200" s="65"/>
      <c r="B200" s="8"/>
      <c r="C200" s="106">
        <f ca="1">IFERROR(AVERAGEIF(C179:C198,"&gt;0"),0)</f>
        <v>0.9642857142857143</v>
      </c>
      <c r="D200" s="11"/>
      <c r="E200" s="123" t="s">
        <v>34</v>
      </c>
      <c r="F200" s="44"/>
      <c r="G200" s="13">
        <f ca="1">IFERROR(AVERAGEIF(G179:G198,"&gt;0"),"")</f>
        <v>0.2</v>
      </c>
      <c r="H200" s="82"/>
      <c r="I200" s="30">
        <f ca="1">IFERROR(AVERAGEIF(I179:I198,"&gt;0"),"")</f>
        <v>3.1</v>
      </c>
      <c r="J200" s="11"/>
      <c r="K200" s="109">
        <f ca="1">IFERROR(AVERAGEIF(K179:K198,"&gt;0"),0)</f>
        <v>37.307692307692307</v>
      </c>
      <c r="L200" s="12">
        <f ca="1">IFERROR(AVERAGEIF(L179:L198,"&gt;0"),"")</f>
        <v>50.641025641025642</v>
      </c>
      <c r="M200" s="11"/>
      <c r="N200" s="111">
        <f ca="1">IFERROR(AVERAGEIF(N179:N198,"&gt;0"),0)</f>
        <v>0.11330128205128204</v>
      </c>
      <c r="O200" s="13">
        <f ca="1">IFERROR(AVERAGEIF(O179:O198,"&gt;0"),"")</f>
        <v>0.16249999999999998</v>
      </c>
      <c r="P200" s="11"/>
      <c r="Q200" s="45">
        <f ca="1">IFERROR(AVERAGEIF(Q179:Q198,"&gt;0"),"")</f>
        <v>0.7705740978385095</v>
      </c>
      <c r="R200" s="17"/>
      <c r="S200" s="46">
        <f ca="1">IFERROR(AVERAGEIF(S179:S198,"&gt;0"),0)</f>
        <v>0</v>
      </c>
      <c r="T200" s="83"/>
      <c r="U200" s="8"/>
      <c r="V200" s="8"/>
      <c r="W200" s="8"/>
      <c r="X200" s="64"/>
    </row>
    <row r="201" spans="1:24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8"/>
    </row>
    <row r="204" spans="1:24" ht="14.4" customHeight="1" x14ac:dyDescent="0.3">
      <c r="A204" s="160" t="str">
        <f>'Entered Daily Stats'!A204</f>
        <v>Team Lead 8</v>
      </c>
      <c r="B204" s="161"/>
      <c r="C204" s="161"/>
      <c r="D204" s="161"/>
      <c r="E204" s="161"/>
      <c r="F204" s="53"/>
      <c r="G204" s="158">
        <v>44131</v>
      </c>
      <c r="H204" s="158"/>
      <c r="I204" s="158"/>
      <c r="J204" s="158"/>
      <c r="K204" s="158"/>
      <c r="L204" s="158"/>
      <c r="M204" s="158"/>
      <c r="N204" s="158"/>
      <c r="O204" s="158"/>
      <c r="P204" s="53"/>
      <c r="Q204" s="53"/>
      <c r="R204" s="53"/>
      <c r="S204" s="53"/>
      <c r="T204" s="53"/>
      <c r="U204" s="53"/>
      <c r="V204" s="53"/>
      <c r="W204" s="53"/>
      <c r="X204" s="63"/>
    </row>
    <row r="205" spans="1:24" ht="14.4" customHeight="1" x14ac:dyDescent="0.3">
      <c r="A205" s="162"/>
      <c r="B205" s="163"/>
      <c r="C205" s="163"/>
      <c r="D205" s="163"/>
      <c r="E205" s="163"/>
      <c r="F205" s="8"/>
      <c r="G205" s="159"/>
      <c r="H205" s="159"/>
      <c r="I205" s="159"/>
      <c r="J205" s="159"/>
      <c r="K205" s="159"/>
      <c r="L205" s="159"/>
      <c r="M205" s="159"/>
      <c r="N205" s="159"/>
      <c r="O205" s="159"/>
      <c r="P205" s="8"/>
      <c r="Q205" s="8"/>
      <c r="R205" s="8"/>
      <c r="S205" s="8"/>
      <c r="T205" s="8"/>
      <c r="U205" s="8"/>
      <c r="V205" s="8"/>
      <c r="W205" s="8"/>
      <c r="X205" s="64"/>
    </row>
    <row r="206" spans="1:24" ht="21" customHeight="1" x14ac:dyDescent="0.3">
      <c r="A206" s="164"/>
      <c r="B206" s="165"/>
      <c r="C206" s="165"/>
      <c r="D206" s="165"/>
      <c r="E206" s="165"/>
      <c r="F206" s="8"/>
      <c r="G206" s="124" t="s">
        <v>18</v>
      </c>
      <c r="H206" s="123"/>
      <c r="I206" s="124" t="s">
        <v>19</v>
      </c>
      <c r="J206" s="8"/>
      <c r="K206" s="140" t="s">
        <v>20</v>
      </c>
      <c r="L206" s="140"/>
      <c r="M206" s="8"/>
      <c r="N206" s="126" t="s">
        <v>21</v>
      </c>
      <c r="O206" s="126"/>
      <c r="P206" s="8"/>
      <c r="Q206" s="8"/>
      <c r="R206" s="8"/>
      <c r="S206" s="8"/>
      <c r="T206" s="8"/>
      <c r="U206" s="8"/>
      <c r="V206" s="8"/>
      <c r="W206" s="8"/>
      <c r="X206" s="64"/>
    </row>
    <row r="207" spans="1:24" ht="61.95" customHeight="1" x14ac:dyDescent="0.3">
      <c r="A207" s="65"/>
      <c r="B207" s="8"/>
      <c r="C207" s="67" t="s">
        <v>37</v>
      </c>
      <c r="D207" s="8"/>
      <c r="E207" s="67" t="s">
        <v>24</v>
      </c>
      <c r="F207" s="68"/>
      <c r="G207" s="56"/>
      <c r="H207" s="56"/>
      <c r="I207" s="56"/>
      <c r="J207" s="8"/>
      <c r="K207" s="56"/>
      <c r="L207" s="69" t="s">
        <v>38</v>
      </c>
      <c r="M207" s="69"/>
      <c r="N207" s="56"/>
      <c r="O207" s="69" t="s">
        <v>39</v>
      </c>
      <c r="P207" s="8"/>
      <c r="Q207" s="9" t="s">
        <v>40</v>
      </c>
      <c r="R207" s="8"/>
      <c r="S207" s="66" t="s">
        <v>41</v>
      </c>
      <c r="T207" s="8"/>
      <c r="U207" s="138" t="s">
        <v>30</v>
      </c>
      <c r="V207" s="138"/>
      <c r="W207" s="138"/>
      <c r="X207" s="70"/>
    </row>
    <row r="208" spans="1:24" ht="18" x14ac:dyDescent="0.3">
      <c r="A208" s="65"/>
      <c r="B208" s="8"/>
      <c r="C208" s="14" cm="1">
        <f t="array" aca="1" ref="C208" ca="1">INDIRECT(ADDRESS(ROW()-1,_xlfn.SHEET()-3+32,4,1,"Entered Daily Stats"))</f>
        <v>1</v>
      </c>
      <c r="D208" s="11"/>
      <c r="E208" s="10" t="str">
        <f>'Entered Daily Stats'!A207</f>
        <v>Enrollment Counclor 1</v>
      </c>
      <c r="F208" s="11"/>
      <c r="G208" s="13" cm="1">
        <f t="array" aca="1" ref="G208" ca="1">IFERROR(INDIRECT(ADDRESS(ROW()-1,_xlfn.SHEET()-3+4,4,1,"Entered Daily Stats")),"")</f>
        <v>0.20694444444444446</v>
      </c>
      <c r="H208" s="11"/>
      <c r="I208" s="12" cm="1">
        <f t="array" aca="1" ref="I208" ca="1">IFERROR(INDIRECT(ADDRESS(ROW()-1,_xlfn.SHEET()-3+11,4,1,"Entered Daily Stats")),"")</f>
        <v>1</v>
      </c>
      <c r="J208" s="11"/>
      <c r="K208" s="107" cm="1">
        <f t="array" aca="1" ref="K208" ca="1">IFERROR(INDIRECT(ADDRESS(ROW()-1,_xlfn.SHEET()-3+18,4,1,"Entered Daily Stats")),"")</f>
        <v>38</v>
      </c>
      <c r="L208" s="12">
        <f ca="1">IFERROR(IF(K208=N208,0,MIN(MAX((-10*N208*24)+80,30),65))*C208,0)</f>
        <v>58</v>
      </c>
      <c r="M208" s="11"/>
      <c r="N208" s="110" cm="1">
        <f t="array" aca="1" ref="N208" ca="1">IFERROR(INDIRECT(ADDRESS(ROW()-1,_xlfn.SHEET()-3+25,4,1,"Entered Daily Stats")),"")</f>
        <v>9.1666666666666674E-2</v>
      </c>
      <c r="O208" s="13">
        <f ca="1">IFERROR(IF(N208=K208,0,MIN(MAX(8-(K208/10),1.5),5)/24)*C208,0)</f>
        <v>0.17500000000000002</v>
      </c>
      <c r="P208" s="11"/>
      <c r="Q208" s="51">
        <f ca="1">IF(OR(L208=O208,K208=N208),"",((N208/O208)+(K208/L208))/2)</f>
        <v>0.58949096880131369</v>
      </c>
      <c r="R208" s="11"/>
      <c r="S208" s="39" cm="1">
        <f t="array" aca="1" ref="S208" ca="1">INDIRECT(ADDRESS(ROW()-1,_xlfn.SHEET()-3+39,4,1,"Entered Daily Stats"))</f>
        <v>0</v>
      </c>
      <c r="T208" s="11"/>
      <c r="U208" s="15"/>
      <c r="V208" s="11" t="s">
        <v>31</v>
      </c>
      <c r="W208" s="14">
        <v>1.3</v>
      </c>
      <c r="X208" s="70"/>
    </row>
    <row r="209" spans="1:24" ht="18" x14ac:dyDescent="0.3">
      <c r="A209" s="65"/>
      <c r="B209" s="8"/>
      <c r="C209" s="14" cm="1">
        <f t="array" aca="1" ref="C209" ca="1">INDIRECT(ADDRESS(ROW()-1,_xlfn.SHEET()-3+32,4,1,"Entered Daily Stats"))</f>
        <v>0</v>
      </c>
      <c r="D209" s="11"/>
      <c r="E209" s="10" t="str">
        <f>'Entered Daily Stats'!A208</f>
        <v>Enrollment Counclor 2</v>
      </c>
      <c r="F209" s="11"/>
      <c r="G209" s="13" cm="1">
        <f t="array" aca="1" ref="G209" ca="1">IFERROR(INDIRECT(ADDRESS(ROW()-1,_xlfn.SHEET()-3+4,4,1,"Entered Daily Stats")),"")</f>
        <v>0</v>
      </c>
      <c r="H209" s="16"/>
      <c r="I209" s="12" cm="1">
        <f t="array" aca="1" ref="I209" ca="1">IFERROR(INDIRECT(ADDRESS(ROW()-1,_xlfn.SHEET()-3+11,4,1,"Entered Daily Stats")),"")</f>
        <v>0</v>
      </c>
      <c r="J209" s="11"/>
      <c r="K209" s="107" cm="1">
        <f t="array" aca="1" ref="K209" ca="1">IFERROR(INDIRECT(ADDRESS(ROW()-1,_xlfn.SHEET()-3+18,4,1,"Entered Daily Stats")),"")</f>
        <v>0</v>
      </c>
      <c r="L209" s="12">
        <f t="shared" ref="L209" ca="1" si="28">IFERROR(IF(K209=N209,0,MIN(MAX((-10*N209*24)+80,30),65))*C209,0)</f>
        <v>0</v>
      </c>
      <c r="M209" s="11"/>
      <c r="N209" s="110" cm="1">
        <f t="array" aca="1" ref="N209" ca="1">IFERROR(INDIRECT(ADDRESS(ROW()-1,_xlfn.SHEET()-3+25,4,1,"Entered Daily Stats")),"")</f>
        <v>0</v>
      </c>
      <c r="O209" s="13">
        <f t="shared" ref="O209:O227" ca="1" si="29">IFERROR(IF(N209=K209,0,MIN(MAX(8-(K209/10),1.5),5)/24)*C209,0)</f>
        <v>0</v>
      </c>
      <c r="P209" s="11"/>
      <c r="Q209" s="51" t="str">
        <f t="shared" ref="Q209:Q227" ca="1" si="30">IF(OR(L209=O209,K209=N209),"",((N209/O209)+(K209/L209))/2)</f>
        <v/>
      </c>
      <c r="R209" s="11"/>
      <c r="S209" s="39" cm="1">
        <f t="array" aca="1" ref="S209" ca="1">INDIRECT(ADDRESS(ROW()-1,_xlfn.SHEET()-3+39,4,1,"Entered Daily Stats"))</f>
        <v>0</v>
      </c>
      <c r="T209" s="11"/>
      <c r="U209" s="100"/>
      <c r="V209" s="11" t="s">
        <v>32</v>
      </c>
      <c r="W209" s="45">
        <v>1</v>
      </c>
      <c r="X209" s="70"/>
    </row>
    <row r="210" spans="1:24" ht="18" x14ac:dyDescent="0.3">
      <c r="A210" s="65"/>
      <c r="B210" s="8"/>
      <c r="C210" s="14" cm="1">
        <f t="array" aca="1" ref="C210" ca="1">INDIRECT(ADDRESS(ROW()-1,_xlfn.SHEET()-3+32,4,1,"Entered Daily Stats"))</f>
        <v>1</v>
      </c>
      <c r="D210" s="11"/>
      <c r="E210" s="10" t="str">
        <f>'Entered Daily Stats'!A209</f>
        <v>Enrollment Counclor 3</v>
      </c>
      <c r="F210" s="11"/>
      <c r="G210" s="13" cm="1">
        <f t="array" aca="1" ref="G210" ca="1">IFERROR(INDIRECT(ADDRESS(ROW()-1,_xlfn.SHEET()-3+4,4,1,"Entered Daily Stats")),"")</f>
        <v>0.19166666666666665</v>
      </c>
      <c r="H210" s="16"/>
      <c r="I210" s="12" cm="1">
        <f t="array" aca="1" ref="I210" ca="1">IFERROR(INDIRECT(ADDRESS(ROW()-1,_xlfn.SHEET()-3+11,4,1,"Entered Daily Stats")),"")</f>
        <v>5</v>
      </c>
      <c r="J210" s="11"/>
      <c r="K210" s="107" cm="1">
        <f t="array" aca="1" ref="K210" ca="1">IFERROR(INDIRECT(ADDRESS(ROW()-1,_xlfn.SHEET()-3+18,4,1,"Entered Daily Stats")),"")</f>
        <v>18</v>
      </c>
      <c r="L210" s="12">
        <f ca="1">IFERROR(IF(K210=N210,0,MIN(MAX((-10*N210*24)+80,30),65))*C210,0)</f>
        <v>51.833333333333336</v>
      </c>
      <c r="M210" s="11"/>
      <c r="N210" s="110" cm="1">
        <f t="array" aca="1" ref="N210" ca="1">IFERROR(INDIRECT(ADDRESS(ROW()-1,_xlfn.SHEET()-3+25,4,1,"Entered Daily Stats")),"")</f>
        <v>0.1173611111111111</v>
      </c>
      <c r="O210" s="13">
        <f t="shared" ca="1" si="29"/>
        <v>0.20833333333333334</v>
      </c>
      <c r="P210" s="11"/>
      <c r="Q210" s="51">
        <f t="shared" ca="1" si="30"/>
        <v>0.45530010718113606</v>
      </c>
      <c r="R210" s="11"/>
      <c r="S210" s="39" cm="1">
        <f t="array" aca="1" ref="S210" ca="1">INDIRECT(ADDRESS(ROW()-1,_xlfn.SHEET()-3+39,4,1,"Entered Daily Stats"))</f>
        <v>1</v>
      </c>
      <c r="T210" s="11"/>
      <c r="U210" s="18"/>
      <c r="V210" s="11" t="s">
        <v>33</v>
      </c>
      <c r="W210" s="45">
        <v>1</v>
      </c>
      <c r="X210" s="70"/>
    </row>
    <row r="211" spans="1:24" ht="18" x14ac:dyDescent="0.3">
      <c r="A211" s="65"/>
      <c r="B211" s="8"/>
      <c r="C211" s="14" cm="1">
        <f t="array" aca="1" ref="C211" ca="1">INDIRECT(ADDRESS(ROW()-1,_xlfn.SHEET()-3+32,4,1,"Entered Daily Stats"))</f>
        <v>1</v>
      </c>
      <c r="D211" s="11"/>
      <c r="E211" s="10" t="str">
        <f>'Entered Daily Stats'!A210</f>
        <v>Enrollment Counclor 4</v>
      </c>
      <c r="F211" s="11"/>
      <c r="G211" s="13" cm="1">
        <f t="array" aca="1" ref="G211" ca="1">IFERROR(INDIRECT(ADDRESS(ROW()-1,_xlfn.SHEET()-3+4,4,1,"Entered Daily Stats")),"")</f>
        <v>0.17013888888888887</v>
      </c>
      <c r="H211" s="16"/>
      <c r="I211" s="12" cm="1">
        <f t="array" aca="1" ref="I211" ca="1">IFERROR(INDIRECT(ADDRESS(ROW()-1,_xlfn.SHEET()-3+11,4,1,"Entered Daily Stats")),"")</f>
        <v>2</v>
      </c>
      <c r="J211" s="11"/>
      <c r="K211" s="107" cm="1">
        <f t="array" aca="1" ref="K211" ca="1">IFERROR(INDIRECT(ADDRESS(ROW()-1,_xlfn.SHEET()-3+18,4,1,"Entered Daily Stats")),"")</f>
        <v>20</v>
      </c>
      <c r="L211" s="12">
        <f t="shared" ref="L211:L227" ca="1" si="31">IFERROR(IF(K211=N211,0,MIN(MAX((-10*N211*24)+80,30),65))*C211,0)</f>
        <v>56</v>
      </c>
      <c r="M211" s="11"/>
      <c r="N211" s="110" cm="1">
        <f t="array" aca="1" ref="N211" ca="1">IFERROR(INDIRECT(ADDRESS(ROW()-1,_xlfn.SHEET()-3+25,4,1,"Entered Daily Stats")),"")</f>
        <v>9.9999999999999992E-2</v>
      </c>
      <c r="O211" s="13">
        <f t="shared" ca="1" si="29"/>
        <v>0.20833333333333334</v>
      </c>
      <c r="P211" s="11"/>
      <c r="Q211" s="51">
        <f t="shared" ca="1" si="30"/>
        <v>0.41857142857142854</v>
      </c>
      <c r="R211" s="11"/>
      <c r="S211" s="39" cm="1">
        <f t="array" aca="1" ref="S211" ca="1">INDIRECT(ADDRESS(ROW()-1,_xlfn.SHEET()-3+39,4,1,"Entered Daily Stats"))</f>
        <v>0</v>
      </c>
      <c r="T211" s="11"/>
      <c r="U211" s="19"/>
      <c r="V211" s="11" t="s">
        <v>33</v>
      </c>
      <c r="W211" s="14">
        <v>0.7</v>
      </c>
      <c r="X211" s="70"/>
    </row>
    <row r="212" spans="1:24" ht="18" x14ac:dyDescent="0.3">
      <c r="A212" s="65"/>
      <c r="B212" s="8"/>
      <c r="C212" s="14" cm="1">
        <f t="array" aca="1" ref="C212" ca="1">INDIRECT(ADDRESS(ROW()-1,_xlfn.SHEET()-3+32,4,1,"Entered Daily Stats"))</f>
        <v>1</v>
      </c>
      <c r="D212" s="11"/>
      <c r="E212" s="10" t="str">
        <f>'Entered Daily Stats'!A211</f>
        <v>Enrollment Counclor 5</v>
      </c>
      <c r="F212" s="11"/>
      <c r="G212" s="13" cm="1">
        <f t="array" aca="1" ref="G212" ca="1">IFERROR(INDIRECT(ADDRESS(ROW()-1,_xlfn.SHEET()-3+4,4,1,"Entered Daily Stats")),"")</f>
        <v>0.30138888888888887</v>
      </c>
      <c r="H212" s="16"/>
      <c r="I212" s="12" cm="1">
        <f t="array" aca="1" ref="I212" ca="1">IFERROR(INDIRECT(ADDRESS(ROW()-1,_xlfn.SHEET()-3+11,4,1,"Entered Daily Stats")),"")</f>
        <v>8</v>
      </c>
      <c r="J212" s="11"/>
      <c r="K212" s="107" cm="1">
        <f t="array" aca="1" ref="K212" ca="1">IFERROR(INDIRECT(ADDRESS(ROW()-1,_xlfn.SHEET()-3+18,4,1,"Entered Daily Stats")),"")</f>
        <v>62</v>
      </c>
      <c r="L212" s="12">
        <f t="shared" ca="1" si="31"/>
        <v>65</v>
      </c>
      <c r="M212" s="11"/>
      <c r="N212" s="110" cm="1">
        <f t="array" aca="1" ref="N212" ca="1">IFERROR(INDIRECT(ADDRESS(ROW()-1,_xlfn.SHEET()-3+25,4,1,"Entered Daily Stats")),"")</f>
        <v>6.1111111111111116E-2</v>
      </c>
      <c r="O212" s="13">
        <f t="shared" ca="1" si="29"/>
        <v>7.4999999999999997E-2</v>
      </c>
      <c r="P212" s="11"/>
      <c r="Q212" s="51">
        <f t="shared" ca="1" si="30"/>
        <v>0.88433048433048445</v>
      </c>
      <c r="R212" s="11"/>
      <c r="S212" s="39" cm="1">
        <f t="array" aca="1" ref="S212" ca="1">INDIRECT(ADDRESS(ROW()-1,_xlfn.SHEET()-3+39,4,1,"Entered Daily Stats"))</f>
        <v>0</v>
      </c>
      <c r="T212" s="11"/>
      <c r="U212" s="20"/>
      <c r="V212" s="11" t="s">
        <v>33</v>
      </c>
      <c r="W212" s="14">
        <v>0.5</v>
      </c>
      <c r="X212" s="70"/>
    </row>
    <row r="213" spans="1:24" ht="18" x14ac:dyDescent="0.3">
      <c r="A213" s="65"/>
      <c r="B213" s="8"/>
      <c r="C213" s="14" cm="1">
        <f t="array" aca="1" ref="C213" ca="1">INDIRECT(ADDRESS(ROW()-1,_xlfn.SHEET()-3+32,4,1,"Entered Daily Stats"))</f>
        <v>1</v>
      </c>
      <c r="D213" s="11"/>
      <c r="E213" s="10" t="str">
        <f>'Entered Daily Stats'!A212</f>
        <v>Enrollment Counclor 6</v>
      </c>
      <c r="F213" s="11"/>
      <c r="G213" s="13" cm="1">
        <f t="array" aca="1" ref="G213" ca="1">IFERROR(INDIRECT(ADDRESS(ROW()-1,_xlfn.SHEET()-3+4,4,1,"Entered Daily Stats")),"")</f>
        <v>0.28125</v>
      </c>
      <c r="H213" s="16"/>
      <c r="I213" s="12" cm="1">
        <f t="array" aca="1" ref="I213" ca="1">IFERROR(INDIRECT(ADDRESS(ROW()-1,_xlfn.SHEET()-3+11,4,1,"Entered Daily Stats")),"")</f>
        <v>5</v>
      </c>
      <c r="J213" s="11"/>
      <c r="K213" s="107" cm="1">
        <f t="array" aca="1" ref="K213" ca="1">IFERROR(INDIRECT(ADDRESS(ROW()-1,_xlfn.SHEET()-3+18,4,1,"Entered Daily Stats")),"")</f>
        <v>30</v>
      </c>
      <c r="L213" s="12">
        <f t="shared" ca="1" si="31"/>
        <v>47.000000000000007</v>
      </c>
      <c r="M213" s="11"/>
      <c r="N213" s="110" cm="1">
        <f t="array" aca="1" ref="N213" ca="1">IFERROR(INDIRECT(ADDRESS(ROW()-1,_xlfn.SHEET()-3+25,4,1,"Entered Daily Stats")),"")</f>
        <v>0.13749999999999998</v>
      </c>
      <c r="O213" s="13">
        <f t="shared" ca="1" si="29"/>
        <v>0.20833333333333334</v>
      </c>
      <c r="P213" s="11"/>
      <c r="Q213" s="51">
        <f t="shared" ca="1" si="30"/>
        <v>0.64914893617021274</v>
      </c>
      <c r="R213" s="11"/>
      <c r="S213" s="39" cm="1">
        <f t="array" aca="1" ref="S213" ca="1">INDIRECT(ADDRESS(ROW()-1,_xlfn.SHEET()-3+39,4,1,"Entered Daily Stats"))</f>
        <v>4</v>
      </c>
      <c r="T213" s="11"/>
      <c r="U213" s="21"/>
      <c r="V213" s="11" t="s">
        <v>33</v>
      </c>
      <c r="W213" s="14">
        <v>0.3</v>
      </c>
      <c r="X213" s="70"/>
    </row>
    <row r="214" spans="1:24" ht="18" x14ac:dyDescent="0.3">
      <c r="A214" s="65"/>
      <c r="B214" s="8"/>
      <c r="C214" s="14" cm="1">
        <f t="array" aca="1" ref="C214" ca="1">INDIRECT(ADDRESS(ROW()-1,_xlfn.SHEET()-3+32,4,1,"Entered Daily Stats"))</f>
        <v>1</v>
      </c>
      <c r="D214" s="11"/>
      <c r="E214" s="10" t="str">
        <f>'Entered Daily Stats'!A213</f>
        <v>Enrollment Counclor 7</v>
      </c>
      <c r="F214" s="11"/>
      <c r="G214" s="13" cm="1">
        <f t="array" aca="1" ref="G214" ca="1">IFERROR(INDIRECT(ADDRESS(ROW()-1,_xlfn.SHEET()-3+4,4,1,"Entered Daily Stats")),"")</f>
        <v>0.29375000000000001</v>
      </c>
      <c r="H214" s="16"/>
      <c r="I214" s="12" cm="1">
        <f t="array" aca="1" ref="I214" ca="1">IFERROR(INDIRECT(ADDRESS(ROW()-1,_xlfn.SHEET()-3+11,4,1,"Entered Daily Stats")),"")</f>
        <v>3</v>
      </c>
      <c r="J214" s="11"/>
      <c r="K214" s="107" cm="1">
        <f t="array" aca="1" ref="K214" ca="1">IFERROR(INDIRECT(ADDRESS(ROW()-1,_xlfn.SHEET()-3+18,4,1,"Entered Daily Stats")),"")</f>
        <v>27</v>
      </c>
      <c r="L214" s="12">
        <f t="shared" ca="1" si="31"/>
        <v>42.166666666666671</v>
      </c>
      <c r="M214" s="11"/>
      <c r="N214" s="110" cm="1">
        <f t="array" aca="1" ref="N214" ca="1">IFERROR(INDIRECT(ADDRESS(ROW()-1,_xlfn.SHEET()-3+25,4,1,"Entered Daily Stats")),"")</f>
        <v>0.15763888888888888</v>
      </c>
      <c r="O214" s="13">
        <f t="shared" ca="1" si="29"/>
        <v>0.20833333333333334</v>
      </c>
      <c r="P214" s="11"/>
      <c r="Q214" s="51">
        <f t="shared" ca="1" si="30"/>
        <v>0.69849143610013176</v>
      </c>
      <c r="R214" s="11"/>
      <c r="S214" s="39" cm="1">
        <f t="array" aca="1" ref="S214" ca="1">INDIRECT(ADDRESS(ROW()-1,_xlfn.SHEET()-3+39,4,1,"Entered Daily Stats"))</f>
        <v>1</v>
      </c>
      <c r="T214" s="11"/>
      <c r="U214" s="8"/>
      <c r="V214" s="8"/>
      <c r="W214" s="8"/>
      <c r="X214" s="70"/>
    </row>
    <row r="215" spans="1:24" ht="21" x14ac:dyDescent="0.3">
      <c r="A215" s="65"/>
      <c r="B215" s="8"/>
      <c r="C215" s="14" cm="1">
        <f t="array" aca="1" ref="C215" ca="1">INDIRECT(ADDRESS(ROW()-1,_xlfn.SHEET()-3+32,4,1,"Entered Daily Stats"))</f>
        <v>0.15</v>
      </c>
      <c r="D215" s="11"/>
      <c r="E215" s="10" t="str">
        <f>'Entered Daily Stats'!A214</f>
        <v>Enrollment Counclor 8</v>
      </c>
      <c r="F215" s="11"/>
      <c r="G215" s="13" cm="1">
        <f t="array" aca="1" ref="G215" ca="1">IFERROR(INDIRECT(ADDRESS(ROW()-1,_xlfn.SHEET()-3+4,4,1,"Entered Daily Stats")),"")</f>
        <v>5.6944444444444443E-2</v>
      </c>
      <c r="H215" s="16"/>
      <c r="I215" s="12" cm="1">
        <f t="array" aca="1" ref="I215" ca="1">IFERROR(INDIRECT(ADDRESS(ROW()-1,_xlfn.SHEET()-3+11,4,1,"Entered Daily Stats")),"")</f>
        <v>0</v>
      </c>
      <c r="J215" s="11"/>
      <c r="K215" s="107" cm="1">
        <f t="array" aca="1" ref="K215" ca="1">IFERROR(INDIRECT(ADDRESS(ROW()-1,_xlfn.SHEET()-3+18,4,1,"Entered Daily Stats")),"")</f>
        <v>10</v>
      </c>
      <c r="L215" s="12">
        <f t="shared" ca="1" si="31"/>
        <v>9.75</v>
      </c>
      <c r="M215" s="11"/>
      <c r="N215" s="110" cm="1">
        <f t="array" aca="1" ref="N215" ca="1">IFERROR(INDIRECT(ADDRESS(ROW()-1,_xlfn.SHEET()-3+25,4,1,"Entered Daily Stats")),"")</f>
        <v>1.8055555555555557E-2</v>
      </c>
      <c r="O215" s="13">
        <f t="shared" ca="1" si="29"/>
        <v>3.125E-2</v>
      </c>
      <c r="P215" s="11"/>
      <c r="Q215" s="51">
        <f t="shared" ca="1" si="30"/>
        <v>0.80170940170940175</v>
      </c>
      <c r="R215" s="11"/>
      <c r="S215" s="39" cm="1">
        <f t="array" aca="1" ref="S215" ca="1">INDIRECT(ADDRESS(ROW()-1,_xlfn.SHEET()-3+39,4,1,"Entered Daily Stats"))</f>
        <v>2</v>
      </c>
      <c r="T215" s="11"/>
      <c r="U215" s="140" t="s">
        <v>42</v>
      </c>
      <c r="V215" s="140"/>
      <c r="W215" s="140"/>
      <c r="X215" s="70"/>
    </row>
    <row r="216" spans="1:24" ht="18" customHeight="1" x14ac:dyDescent="0.3">
      <c r="A216" s="65"/>
      <c r="B216" s="8"/>
      <c r="C216" s="14" cm="1">
        <f t="array" aca="1" ref="C216" ca="1">INDIRECT(ADDRESS(ROW()-1,_xlfn.SHEET()-3+32,4,1,"Entered Daily Stats"))</f>
        <v>1</v>
      </c>
      <c r="D216" s="11"/>
      <c r="E216" s="10" t="str">
        <f>'Entered Daily Stats'!A215</f>
        <v>Enrollment Counclor 9</v>
      </c>
      <c r="F216" s="11"/>
      <c r="G216" s="13" cm="1">
        <f t="array" aca="1" ref="G216" ca="1">IFERROR(INDIRECT(ADDRESS(ROW()-1,_xlfn.SHEET()-3+4,4,1,"Entered Daily Stats")),"")</f>
        <v>0.27708333333333335</v>
      </c>
      <c r="H216" s="16"/>
      <c r="I216" s="12" cm="1">
        <f t="array" aca="1" ref="I216" ca="1">IFERROR(INDIRECT(ADDRESS(ROW()-1,_xlfn.SHEET()-3+11,4,1,"Entered Daily Stats")),"")</f>
        <v>3</v>
      </c>
      <c r="J216" s="11"/>
      <c r="K216" s="107" cm="1">
        <f t="array" aca="1" ref="K216" ca="1">IFERROR(INDIRECT(ADDRESS(ROW()-1,_xlfn.SHEET()-3+18,4,1,"Entered Daily Stats")),"")</f>
        <v>33</v>
      </c>
      <c r="L216" s="12">
        <f t="shared" ca="1" si="31"/>
        <v>50.5</v>
      </c>
      <c r="M216" s="11"/>
      <c r="N216" s="110" cm="1">
        <f t="array" aca="1" ref="N216" ca="1">IFERROR(INDIRECT(ADDRESS(ROW()-1,_xlfn.SHEET()-3+25,4,1,"Entered Daily Stats")),"")</f>
        <v>0.12291666666666667</v>
      </c>
      <c r="O216" s="13">
        <f t="shared" ca="1" si="29"/>
        <v>0.19583333333333333</v>
      </c>
      <c r="P216" s="11"/>
      <c r="Q216" s="51">
        <f t="shared" ca="1" si="30"/>
        <v>0.64056246050136934</v>
      </c>
      <c r="R216" s="11"/>
      <c r="S216" s="39" cm="1">
        <f t="array" aca="1" ref="S216" ca="1">INDIRECT(ADDRESS(ROW()-1,_xlfn.SHEET()-3+39,4,1,"Entered Daily Stats"))</f>
        <v>0</v>
      </c>
      <c r="T216" s="11"/>
      <c r="U216" s="152">
        <f ca="1">IF(SUM(S208:S227)=0,"",SUM(S208:S227))</f>
        <v>12</v>
      </c>
      <c r="V216" s="153"/>
      <c r="W216" s="154"/>
      <c r="X216" s="70"/>
    </row>
    <row r="217" spans="1:24" ht="18" customHeight="1" x14ac:dyDescent="0.3">
      <c r="A217" s="65"/>
      <c r="B217" s="8"/>
      <c r="C217" s="14" cm="1">
        <f t="array" aca="1" ref="C217" ca="1">INDIRECT(ADDRESS(ROW()-1,_xlfn.SHEET()-3+32,4,1,"Entered Daily Stats"))</f>
        <v>1</v>
      </c>
      <c r="D217" s="11"/>
      <c r="E217" s="10" t="str">
        <f>'Entered Daily Stats'!A216</f>
        <v>Enrollment Counclor 10</v>
      </c>
      <c r="F217" s="11"/>
      <c r="G217" s="13" cm="1">
        <f t="array" aca="1" ref="G217" ca="1">IFERROR(INDIRECT(ADDRESS(ROW()-1,_xlfn.SHEET()-3+4,4,1,"Entered Daily Stats")),"")</f>
        <v>0.28819444444444448</v>
      </c>
      <c r="H217" s="16"/>
      <c r="I217" s="12" cm="1">
        <f t="array" aca="1" ref="I217" ca="1">IFERROR(INDIRECT(ADDRESS(ROW()-1,_xlfn.SHEET()-3+11,4,1,"Entered Daily Stats")),"")</f>
        <v>5</v>
      </c>
      <c r="J217" s="11"/>
      <c r="K217" s="107" cm="1">
        <f t="array" aca="1" ref="K217" ca="1">IFERROR(INDIRECT(ADDRESS(ROW()-1,_xlfn.SHEET()-3+18,4,1,"Entered Daily Stats")),"")</f>
        <v>70</v>
      </c>
      <c r="L217" s="12">
        <f t="shared" ca="1" si="31"/>
        <v>50.833333333333336</v>
      </c>
      <c r="M217" s="11"/>
      <c r="N217" s="110" cm="1">
        <f t="array" aca="1" ref="N217" ca="1">IFERROR(INDIRECT(ADDRESS(ROW()-1,_xlfn.SHEET()-3+25,4,1,"Entered Daily Stats")),"")</f>
        <v>0.12152777777777778</v>
      </c>
      <c r="O217" s="13">
        <f t="shared" ca="1" si="29"/>
        <v>6.25E-2</v>
      </c>
      <c r="P217" s="11"/>
      <c r="Q217" s="51">
        <f t="shared" ca="1" si="30"/>
        <v>1.6607468123861566</v>
      </c>
      <c r="R217" s="11"/>
      <c r="S217" s="39" cm="1">
        <f t="array" aca="1" ref="S217" ca="1">INDIRECT(ADDRESS(ROW()-1,_xlfn.SHEET()-3+39,4,1,"Entered Daily Stats"))</f>
        <v>2</v>
      </c>
      <c r="T217" s="11"/>
      <c r="U217" s="155"/>
      <c r="V217" s="156"/>
      <c r="W217" s="157"/>
      <c r="X217" s="70"/>
    </row>
    <row r="218" spans="1:24" ht="18" x14ac:dyDescent="0.3">
      <c r="A218" s="65"/>
      <c r="B218" s="8"/>
      <c r="C218" s="14" cm="1">
        <f t="array" aca="1" ref="C218" ca="1">INDIRECT(ADDRESS(ROW()-1,_xlfn.SHEET()-3+32,4,1,"Entered Daily Stats"))</f>
        <v>1</v>
      </c>
      <c r="D218" s="11"/>
      <c r="E218" s="10" t="str">
        <f>'Entered Daily Stats'!A217</f>
        <v>Enrollment Counclor 11</v>
      </c>
      <c r="F218" s="11"/>
      <c r="G218" s="13" cm="1">
        <f t="array" aca="1" ref="G218" ca="1">IFERROR(INDIRECT(ADDRESS(ROW()-1,_xlfn.SHEET()-3+4,4,1,"Entered Daily Stats")),"")</f>
        <v>0.1875</v>
      </c>
      <c r="H218" s="16"/>
      <c r="I218" s="12" cm="1">
        <f t="array" aca="1" ref="I218" ca="1">IFERROR(INDIRECT(ADDRESS(ROW()-1,_xlfn.SHEET()-3+11,4,1,"Entered Daily Stats")),"")</f>
        <v>2</v>
      </c>
      <c r="J218" s="11"/>
      <c r="K218" s="107" cm="1">
        <f t="array" aca="1" ref="K218" ca="1">IFERROR(INDIRECT(ADDRESS(ROW()-1,_xlfn.SHEET()-3+18,4,1,"Entered Daily Stats")),"")</f>
        <v>13</v>
      </c>
      <c r="L218" s="12">
        <f t="shared" ca="1" si="31"/>
        <v>59.666666666666671</v>
      </c>
      <c r="M218" s="11"/>
      <c r="N218" s="110" cm="1">
        <f t="array" aca="1" ref="N218" ca="1">IFERROR(INDIRECT(ADDRESS(ROW()-1,_xlfn.SHEET()-3+25,4,1,"Entered Daily Stats")),"")</f>
        <v>8.4722222222222213E-2</v>
      </c>
      <c r="O218" s="13">
        <f t="shared" ca="1" si="29"/>
        <v>0.20833333333333334</v>
      </c>
      <c r="P218" s="11"/>
      <c r="Q218" s="51">
        <f t="shared" ca="1" si="30"/>
        <v>0.31227188081936685</v>
      </c>
      <c r="R218" s="11"/>
      <c r="S218" s="39" cm="1">
        <f t="array" aca="1" ref="S218" ca="1">INDIRECT(ADDRESS(ROW()-1,_xlfn.SHEET()-3+39,4,1,"Entered Daily Stats"))</f>
        <v>1</v>
      </c>
      <c r="T218" s="11"/>
      <c r="U218" s="71"/>
      <c r="V218" s="71"/>
      <c r="W218" s="71"/>
      <c r="X218" s="70"/>
    </row>
    <row r="219" spans="1:24" ht="21" x14ac:dyDescent="0.3">
      <c r="A219" s="65"/>
      <c r="B219" s="8"/>
      <c r="C219" s="14" cm="1">
        <f t="array" aca="1" ref="C219" ca="1">INDIRECT(ADDRESS(ROW()-1,_xlfn.SHEET()-3+32,4,1,"Entered Daily Stats"))</f>
        <v>1</v>
      </c>
      <c r="D219" s="11"/>
      <c r="E219" s="10" t="str">
        <f>'Entered Daily Stats'!A218</f>
        <v>Enrollment Counclor 12</v>
      </c>
      <c r="F219" s="11"/>
      <c r="G219" s="13" cm="1">
        <f t="array" aca="1" ref="G219" ca="1">IFERROR(INDIRECT(ADDRESS(ROW()-1,_xlfn.SHEET()-3+4,4,1,"Entered Daily Stats")),"")</f>
        <v>0.23680555555555557</v>
      </c>
      <c r="H219" s="16"/>
      <c r="I219" s="12" cm="1">
        <f t="array" aca="1" ref="I219" ca="1">IFERROR(INDIRECT(ADDRESS(ROW()-1,_xlfn.SHEET()-3+11,4,1,"Entered Daily Stats")),"")</f>
        <v>8</v>
      </c>
      <c r="J219" s="11"/>
      <c r="K219" s="107" cm="1">
        <f t="array" aca="1" ref="K219" ca="1">IFERROR(INDIRECT(ADDRESS(ROW()-1,_xlfn.SHEET()-3+18,4,1,"Entered Daily Stats")),"")</f>
        <v>23</v>
      </c>
      <c r="L219" s="12">
        <f t="shared" ca="1" si="31"/>
        <v>58.333333333333329</v>
      </c>
      <c r="M219" s="11"/>
      <c r="N219" s="110" cm="1">
        <f t="array" aca="1" ref="N219" ca="1">IFERROR(INDIRECT(ADDRESS(ROW()-1,_xlfn.SHEET()-3+25,4,1,"Entered Daily Stats")),"")</f>
        <v>9.0277777777777776E-2</v>
      </c>
      <c r="O219" s="13">
        <f t="shared" ca="1" si="29"/>
        <v>0.20833333333333334</v>
      </c>
      <c r="P219" s="11"/>
      <c r="Q219" s="51">
        <f ca="1">IF(OR(L219=O219,K219=N219),"",((N219/O219)+(K219/L219))/2)</f>
        <v>0.41380952380952379</v>
      </c>
      <c r="R219" s="11"/>
      <c r="S219" s="39" cm="1">
        <f t="array" aca="1" ref="S219" ca="1">INDIRECT(ADDRESS(ROW()-1,_xlfn.SHEET()-3+39,4,1,"Entered Daily Stats"))</f>
        <v>1</v>
      </c>
      <c r="T219" s="11"/>
      <c r="U219" s="8"/>
      <c r="V219" s="8"/>
      <c r="W219" s="22"/>
      <c r="X219" s="79"/>
    </row>
    <row r="220" spans="1:24" ht="18" x14ac:dyDescent="0.3">
      <c r="A220" s="65"/>
      <c r="B220" s="8"/>
      <c r="C220" s="14" cm="1">
        <f t="array" aca="1" ref="C220" ca="1">INDIRECT(ADDRESS(ROW()-1,_xlfn.SHEET()-3+32,4,1,"Entered Daily Stats"))</f>
        <v>0</v>
      </c>
      <c r="D220" s="11"/>
      <c r="E220" s="10">
        <f>'Entered Daily Stats'!A219</f>
        <v>0</v>
      </c>
      <c r="F220" s="11"/>
      <c r="G220" s="13" cm="1">
        <f t="array" aca="1" ref="G220" ca="1">IFERROR(INDIRECT(ADDRESS(ROW()-1,_xlfn.SHEET()-3+4,4,1,"Entered Daily Stats")),"")</f>
        <v>0</v>
      </c>
      <c r="H220" s="16"/>
      <c r="I220" s="12" cm="1">
        <f t="array" aca="1" ref="I220" ca="1">IFERROR(INDIRECT(ADDRESS(ROW()-1,_xlfn.SHEET()-3+11,4,1,"Entered Daily Stats")),"")</f>
        <v>0</v>
      </c>
      <c r="J220" s="11"/>
      <c r="K220" s="107" cm="1">
        <f t="array" aca="1" ref="K220" ca="1">IFERROR(INDIRECT(ADDRESS(ROW()-1,_xlfn.SHEET()-3+18,4,1,"Entered Daily Stats")),"")</f>
        <v>0</v>
      </c>
      <c r="L220" s="12">
        <f t="shared" ca="1" si="31"/>
        <v>0</v>
      </c>
      <c r="M220" s="11"/>
      <c r="N220" s="110" cm="1">
        <f t="array" aca="1" ref="N220" ca="1">IFERROR(INDIRECT(ADDRESS(ROW()-1,_xlfn.SHEET()-3+25,4,1,"Entered Daily Stats")),"")</f>
        <v>0</v>
      </c>
      <c r="O220" s="13">
        <f t="shared" ca="1" si="29"/>
        <v>0</v>
      </c>
      <c r="P220" s="11"/>
      <c r="Q220" s="51" t="str">
        <f ca="1">IF(OR(L220=O220,K220=N220),"",((N220/O220)+(K220/L220))/2)</f>
        <v/>
      </c>
      <c r="R220" s="47"/>
      <c r="S220" s="39" cm="1">
        <f t="array" aca="1" ref="S220" ca="1">INDIRECT(ADDRESS(ROW()-1,_xlfn.SHEET()-3+39,4,1,"Entered Daily Stats"))</f>
        <v>0</v>
      </c>
      <c r="T220" s="47"/>
      <c r="U220" s="69"/>
      <c r="V220" s="8"/>
      <c r="W220" s="56"/>
      <c r="X220" s="80"/>
    </row>
    <row r="221" spans="1:24" ht="18" x14ac:dyDescent="0.3">
      <c r="A221" s="65"/>
      <c r="B221" s="8"/>
      <c r="C221" s="14" cm="1">
        <f t="array" aca="1" ref="C221" ca="1">INDIRECT(ADDRESS(ROW()-1,_xlfn.SHEET()-3+32,4,1,"Entered Daily Stats"))</f>
        <v>0</v>
      </c>
      <c r="D221" s="11"/>
      <c r="E221" s="10">
        <f>'Entered Daily Stats'!A220</f>
        <v>0</v>
      </c>
      <c r="F221" s="23"/>
      <c r="G221" s="13" cm="1">
        <f t="array" aca="1" ref="G221" ca="1">IFERROR(INDIRECT(ADDRESS(ROW()-1,_xlfn.SHEET()-3+4,4,1,"Entered Daily Stats")),"")</f>
        <v>0</v>
      </c>
      <c r="H221" s="11"/>
      <c r="I221" s="12" cm="1">
        <f t="array" aca="1" ref="I221" ca="1">IFERROR(INDIRECT(ADDRESS(ROW()-1,_xlfn.SHEET()-3+11,4,1,"Entered Daily Stats")),"")</f>
        <v>0</v>
      </c>
      <c r="J221" s="11"/>
      <c r="K221" s="107" cm="1">
        <f t="array" aca="1" ref="K221" ca="1">IFERROR(INDIRECT(ADDRESS(ROW()-1,_xlfn.SHEET()-3+18,4,1,"Entered Daily Stats")),"")</f>
        <v>0</v>
      </c>
      <c r="L221" s="12">
        <f t="shared" ca="1" si="31"/>
        <v>0</v>
      </c>
      <c r="M221" s="11"/>
      <c r="N221" s="110" cm="1">
        <f t="array" aca="1" ref="N221" ca="1">IFERROR(INDIRECT(ADDRESS(ROW()-1,_xlfn.SHEET()-3+25,4,1,"Entered Daily Stats")),"")</f>
        <v>0</v>
      </c>
      <c r="O221" s="13">
        <f t="shared" ca="1" si="29"/>
        <v>0</v>
      </c>
      <c r="P221" s="11"/>
      <c r="Q221" s="51" t="str">
        <f t="shared" ca="1" si="30"/>
        <v/>
      </c>
      <c r="R221" s="11"/>
      <c r="S221" s="39" cm="1">
        <f t="array" aca="1" ref="S221" ca="1">INDIRECT(ADDRESS(ROW()-1,_xlfn.SHEET()-3+39,4,1,"Entered Daily Stats"))</f>
        <v>0</v>
      </c>
      <c r="T221" s="11"/>
      <c r="U221" s="11"/>
      <c r="V221" s="47"/>
      <c r="W221" s="56"/>
      <c r="X221" s="81"/>
    </row>
    <row r="222" spans="1:24" ht="18" x14ac:dyDescent="0.3">
      <c r="A222" s="65"/>
      <c r="B222" s="8"/>
      <c r="C222" s="14" cm="1">
        <f t="array" aca="1" ref="C222" ca="1">INDIRECT(ADDRESS(ROW()-1,_xlfn.SHEET()-3+32,4,1,"Entered Daily Stats"))</f>
        <v>0</v>
      </c>
      <c r="D222" s="11"/>
      <c r="E222" s="10">
        <f>'Entered Daily Stats'!A221</f>
        <v>0</v>
      </c>
      <c r="F222" s="11"/>
      <c r="G222" s="13" cm="1">
        <f t="array" aca="1" ref="G222" ca="1">IFERROR(INDIRECT(ADDRESS(ROW()-1,_xlfn.SHEET()-3+4,4,1,"Entered Daily Stats")),"")</f>
        <v>0</v>
      </c>
      <c r="H222" s="16"/>
      <c r="I222" s="12" cm="1">
        <f t="array" aca="1" ref="I222" ca="1">IFERROR(INDIRECT(ADDRESS(ROW()-1,_xlfn.SHEET()-3+11,4,1,"Entered Daily Stats")),"")</f>
        <v>0</v>
      </c>
      <c r="J222" s="11"/>
      <c r="K222" s="107" cm="1">
        <f t="array" aca="1" ref="K222" ca="1">IFERROR(INDIRECT(ADDRESS(ROW()-1,_xlfn.SHEET()-3+18,4,1,"Entered Daily Stats")),"")</f>
        <v>0</v>
      </c>
      <c r="L222" s="12">
        <f t="shared" ca="1" si="31"/>
        <v>0</v>
      </c>
      <c r="M222" s="11"/>
      <c r="N222" s="110" cm="1">
        <f t="array" aca="1" ref="N222" ca="1">IFERROR(INDIRECT(ADDRESS(ROW()-1,_xlfn.SHEET()-3+25,4,1,"Entered Daily Stats")),"")</f>
        <v>0</v>
      </c>
      <c r="O222" s="13">
        <f t="shared" ca="1" si="29"/>
        <v>0</v>
      </c>
      <c r="P222" s="11"/>
      <c r="Q222" s="51" t="str">
        <f t="shared" ca="1" si="30"/>
        <v/>
      </c>
      <c r="R222" s="11"/>
      <c r="S222" s="39" cm="1">
        <f t="array" aca="1" ref="S222" ca="1">INDIRECT(ADDRESS(ROW()-1,_xlfn.SHEET()-3+39,4,1,"Entered Daily Stats"))</f>
        <v>0</v>
      </c>
      <c r="T222" s="11"/>
      <c r="U222" s="8"/>
      <c r="V222" s="8"/>
      <c r="W222" s="8"/>
      <c r="X222" s="64"/>
    </row>
    <row r="223" spans="1:24" ht="18" x14ac:dyDescent="0.3">
      <c r="A223" s="65"/>
      <c r="B223" s="8"/>
      <c r="C223" s="14" cm="1">
        <f t="array" aca="1" ref="C223" ca="1">INDIRECT(ADDRESS(ROW()-1,_xlfn.SHEET()-3+32,4,1,"Entered Daily Stats"))</f>
        <v>0</v>
      </c>
      <c r="D223" s="11"/>
      <c r="E223" s="10">
        <f>'Entered Daily Stats'!A222</f>
        <v>0</v>
      </c>
      <c r="F223" s="11"/>
      <c r="G223" s="13" cm="1">
        <f t="array" aca="1" ref="G223" ca="1">IFERROR(INDIRECT(ADDRESS(ROW()-1,_xlfn.SHEET()-3+4,4,1,"Entered Daily Stats")),"")</f>
        <v>0</v>
      </c>
      <c r="H223" s="16"/>
      <c r="I223" s="12" cm="1">
        <f t="array" aca="1" ref="I223" ca="1">IFERROR(INDIRECT(ADDRESS(ROW()-1,_xlfn.SHEET()-3+11,4,1,"Entered Daily Stats")),"")</f>
        <v>0</v>
      </c>
      <c r="J223" s="11"/>
      <c r="K223" s="107" cm="1">
        <f t="array" aca="1" ref="K223" ca="1">IFERROR(INDIRECT(ADDRESS(ROW()-1,_xlfn.SHEET()-3+18,4,1,"Entered Daily Stats")),"")</f>
        <v>0</v>
      </c>
      <c r="L223" s="12">
        <f t="shared" ca="1" si="31"/>
        <v>0</v>
      </c>
      <c r="M223" s="11"/>
      <c r="N223" s="110" cm="1">
        <f t="array" aca="1" ref="N223" ca="1">IFERROR(INDIRECT(ADDRESS(ROW()-1,_xlfn.SHEET()-3+25,4,1,"Entered Daily Stats")),"")</f>
        <v>0</v>
      </c>
      <c r="O223" s="13">
        <f t="shared" ca="1" si="29"/>
        <v>0</v>
      </c>
      <c r="P223" s="11"/>
      <c r="Q223" s="51" t="str">
        <f t="shared" ca="1" si="30"/>
        <v/>
      </c>
      <c r="R223" s="11"/>
      <c r="S223" s="39" cm="1">
        <f t="array" aca="1" ref="S223" ca="1">INDIRECT(ADDRESS(ROW()-1,_xlfn.SHEET()-3+39,4,1,"Entered Daily Stats"))</f>
        <v>0</v>
      </c>
      <c r="T223" s="11"/>
      <c r="U223" s="71"/>
      <c r="V223" s="71"/>
      <c r="W223" s="71"/>
      <c r="X223" s="70"/>
    </row>
    <row r="224" spans="1:24" ht="21" x14ac:dyDescent="0.3">
      <c r="A224" s="65"/>
      <c r="B224" s="8"/>
      <c r="C224" s="14" cm="1">
        <f t="array" aca="1" ref="C224" ca="1">INDIRECT(ADDRESS(ROW()-1,_xlfn.SHEET()-3+32,4,1,"Entered Daily Stats"))</f>
        <v>0</v>
      </c>
      <c r="D224" s="11"/>
      <c r="E224" s="10">
        <f>'Entered Daily Stats'!A223</f>
        <v>0</v>
      </c>
      <c r="F224" s="11"/>
      <c r="G224" s="13" cm="1">
        <f t="array" aca="1" ref="G224" ca="1">IFERROR(INDIRECT(ADDRESS(ROW()-1,_xlfn.SHEET()-3+4,4,1,"Entered Daily Stats")),"")</f>
        <v>0</v>
      </c>
      <c r="H224" s="16"/>
      <c r="I224" s="12" cm="1">
        <f t="array" aca="1" ref="I224" ca="1">IFERROR(INDIRECT(ADDRESS(ROW()-1,_xlfn.SHEET()-3+11,4,1,"Entered Daily Stats")),"")</f>
        <v>0</v>
      </c>
      <c r="J224" s="11"/>
      <c r="K224" s="107" cm="1">
        <f t="array" aca="1" ref="K224" ca="1">IFERROR(INDIRECT(ADDRESS(ROW()-1,_xlfn.SHEET()-3+18,4,1,"Entered Daily Stats")),"")</f>
        <v>0</v>
      </c>
      <c r="L224" s="12">
        <f t="shared" ca="1" si="31"/>
        <v>0</v>
      </c>
      <c r="M224" s="11"/>
      <c r="N224" s="110" cm="1">
        <f t="array" aca="1" ref="N224" ca="1">IFERROR(INDIRECT(ADDRESS(ROW()-1,_xlfn.SHEET()-3+25,4,1,"Entered Daily Stats")),"")</f>
        <v>0</v>
      </c>
      <c r="O224" s="13">
        <f t="shared" ca="1" si="29"/>
        <v>0</v>
      </c>
      <c r="P224" s="11"/>
      <c r="Q224" s="51" t="str">
        <f t="shared" ca="1" si="30"/>
        <v/>
      </c>
      <c r="R224" s="11"/>
      <c r="S224" s="39" cm="1">
        <f t="array" aca="1" ref="S224" ca="1">INDIRECT(ADDRESS(ROW()-1,_xlfn.SHEET()-3+39,4,1,"Entered Daily Stats"))</f>
        <v>0</v>
      </c>
      <c r="T224" s="11"/>
      <c r="U224" s="8"/>
      <c r="V224" s="8"/>
      <c r="W224" s="22"/>
      <c r="X224" s="79"/>
    </row>
    <row r="225" spans="1:24" ht="18" x14ac:dyDescent="0.3">
      <c r="A225" s="65"/>
      <c r="B225" s="8"/>
      <c r="C225" s="14" cm="1">
        <f t="array" aca="1" ref="C225" ca="1">INDIRECT(ADDRESS(ROW()-1,_xlfn.SHEET()-3+32,4,1,"Entered Daily Stats"))</f>
        <v>0</v>
      </c>
      <c r="D225" s="11"/>
      <c r="E225" s="10">
        <f>'Entered Daily Stats'!A224</f>
        <v>0</v>
      </c>
      <c r="F225" s="11"/>
      <c r="G225" s="13" cm="1">
        <f t="array" aca="1" ref="G225" ca="1">IFERROR(INDIRECT(ADDRESS(ROW()-1,_xlfn.SHEET()-3+4,4,1,"Entered Daily Stats")),"")</f>
        <v>0</v>
      </c>
      <c r="H225" s="16"/>
      <c r="I225" s="12" cm="1">
        <f t="array" aca="1" ref="I225" ca="1">IFERROR(INDIRECT(ADDRESS(ROW()-1,_xlfn.SHEET()-3+11,4,1,"Entered Daily Stats")),"")</f>
        <v>0</v>
      </c>
      <c r="J225" s="11"/>
      <c r="K225" s="107" cm="1">
        <f t="array" aca="1" ref="K225" ca="1">IFERROR(INDIRECT(ADDRESS(ROW()-1,_xlfn.SHEET()-3+18,4,1,"Entered Daily Stats")),"")</f>
        <v>0</v>
      </c>
      <c r="L225" s="12">
        <f t="shared" ca="1" si="31"/>
        <v>0</v>
      </c>
      <c r="M225" s="11"/>
      <c r="N225" s="110" cm="1">
        <f t="array" aca="1" ref="N225" ca="1">IFERROR(INDIRECT(ADDRESS(ROW()-1,_xlfn.SHEET()-3+25,4,1,"Entered Daily Stats")),"")</f>
        <v>0</v>
      </c>
      <c r="O225" s="13">
        <f t="shared" ca="1" si="29"/>
        <v>0</v>
      </c>
      <c r="P225" s="11"/>
      <c r="Q225" s="51" t="str">
        <f t="shared" ca="1" si="30"/>
        <v/>
      </c>
      <c r="R225" s="47"/>
      <c r="S225" s="39" cm="1">
        <f t="array" aca="1" ref="S225" ca="1">INDIRECT(ADDRESS(ROW()-1,_xlfn.SHEET()-3+39,4,1,"Entered Daily Stats"))</f>
        <v>0</v>
      </c>
      <c r="T225" s="47"/>
      <c r="U225" s="69"/>
      <c r="V225" s="8"/>
      <c r="W225" s="56"/>
      <c r="X225" s="80"/>
    </row>
    <row r="226" spans="1:24" ht="18" x14ac:dyDescent="0.3">
      <c r="A226" s="65"/>
      <c r="B226" s="8"/>
      <c r="C226" s="14" cm="1">
        <f t="array" aca="1" ref="C226" ca="1">INDIRECT(ADDRESS(ROW()-1,_xlfn.SHEET()-3+32,4,1,"Entered Daily Stats"))</f>
        <v>0</v>
      </c>
      <c r="D226" s="11"/>
      <c r="E226" s="10">
        <f>'Entered Daily Stats'!A225</f>
        <v>0</v>
      </c>
      <c r="F226" s="23"/>
      <c r="G226" s="13" cm="1">
        <f t="array" aca="1" ref="G226" ca="1">IFERROR(INDIRECT(ADDRESS(ROW()-1,_xlfn.SHEET()-3+4,4,1,"Entered Daily Stats")),"")</f>
        <v>0</v>
      </c>
      <c r="H226" s="11"/>
      <c r="I226" s="12" cm="1">
        <f t="array" aca="1" ref="I226" ca="1">IFERROR(INDIRECT(ADDRESS(ROW()-1,_xlfn.SHEET()-3+11,4,1,"Entered Daily Stats")),"")</f>
        <v>0</v>
      </c>
      <c r="J226" s="11"/>
      <c r="K226" s="107" cm="1">
        <f t="array" aca="1" ref="K226" ca="1">IFERROR(INDIRECT(ADDRESS(ROW()-1,_xlfn.SHEET()-3+18,4,1,"Entered Daily Stats")),"")</f>
        <v>0</v>
      </c>
      <c r="L226" s="12">
        <f t="shared" ca="1" si="31"/>
        <v>0</v>
      </c>
      <c r="M226" s="11"/>
      <c r="N226" s="110" cm="1">
        <f t="array" aca="1" ref="N226" ca="1">IFERROR(INDIRECT(ADDRESS(ROW()-1,_xlfn.SHEET()-3+25,4,1,"Entered Daily Stats")),"")</f>
        <v>0</v>
      </c>
      <c r="O226" s="13">
        <f t="shared" ca="1" si="29"/>
        <v>0</v>
      </c>
      <c r="P226" s="11"/>
      <c r="Q226" s="51" t="str">
        <f t="shared" ca="1" si="30"/>
        <v/>
      </c>
      <c r="R226" s="11"/>
      <c r="S226" s="39" cm="1">
        <f t="array" aca="1" ref="S226" ca="1">INDIRECT(ADDRESS(ROW()-1,_xlfn.SHEET()-3+39,4,1,"Entered Daily Stats"))</f>
        <v>0</v>
      </c>
      <c r="T226" s="11"/>
      <c r="U226" s="11"/>
      <c r="V226" s="47"/>
      <c r="W226" s="56"/>
      <c r="X226" s="81"/>
    </row>
    <row r="227" spans="1:24" ht="18" x14ac:dyDescent="0.3">
      <c r="A227" s="65"/>
      <c r="B227" s="8"/>
      <c r="C227" s="14" cm="1">
        <f t="array" aca="1" ref="C227" ca="1">INDIRECT(ADDRESS(ROW()-1,_xlfn.SHEET()-3+32,4,1,"Entered Daily Stats"))</f>
        <v>0</v>
      </c>
      <c r="D227" s="11"/>
      <c r="E227" s="10">
        <f>'Entered Daily Stats'!A226</f>
        <v>0</v>
      </c>
      <c r="F227" s="11"/>
      <c r="G227" s="13" cm="1">
        <f t="array" aca="1" ref="G227" ca="1">IFERROR(INDIRECT(ADDRESS(ROW()-1,_xlfn.SHEET()-3+4,4,1,"Entered Daily Stats")),"")</f>
        <v>0</v>
      </c>
      <c r="H227" s="16"/>
      <c r="I227" s="12" cm="1">
        <f t="array" aca="1" ref="I227" ca="1">IFERROR(INDIRECT(ADDRESS(ROW()-1,_xlfn.SHEET()-3+11,4,1,"Entered Daily Stats")),"")</f>
        <v>0</v>
      </c>
      <c r="J227" s="11"/>
      <c r="K227" s="107" cm="1">
        <f t="array" aca="1" ref="K227" ca="1">IFERROR(INDIRECT(ADDRESS(ROW()-1,_xlfn.SHEET()-3+18,4,1,"Entered Daily Stats")),"")</f>
        <v>0</v>
      </c>
      <c r="L227" s="12">
        <f t="shared" ca="1" si="31"/>
        <v>0</v>
      </c>
      <c r="M227" s="11"/>
      <c r="N227" s="110" cm="1">
        <f t="array" aca="1" ref="N227" ca="1">IFERROR(INDIRECT(ADDRESS(ROW()-1,_xlfn.SHEET()-3+25,4,1,"Entered Daily Stats")),"")</f>
        <v>0</v>
      </c>
      <c r="O227" s="13">
        <f t="shared" ca="1" si="29"/>
        <v>0</v>
      </c>
      <c r="P227" s="11"/>
      <c r="Q227" s="51" t="str">
        <f t="shared" ca="1" si="30"/>
        <v/>
      </c>
      <c r="R227" s="11"/>
      <c r="S227" s="39" cm="1">
        <f t="array" aca="1" ref="S227" ca="1">INDIRECT(ADDRESS(ROW()-1,_xlfn.SHEET()-3+39,4,1,"Entered Daily Stats"))</f>
        <v>0</v>
      </c>
      <c r="T227" s="11"/>
      <c r="U227" s="8"/>
      <c r="V227" s="8"/>
      <c r="W227" s="8"/>
      <c r="X227" s="64"/>
    </row>
    <row r="228" spans="1:24" ht="18" x14ac:dyDescent="0.3">
      <c r="A228" s="65"/>
      <c r="B228" s="8"/>
      <c r="C228" s="11"/>
      <c r="D228" s="11"/>
      <c r="E228" s="11"/>
      <c r="F228" s="11"/>
      <c r="G228" s="11"/>
      <c r="H228" s="11"/>
      <c r="I228" s="11"/>
      <c r="J228" s="11"/>
      <c r="K228" s="108"/>
      <c r="L228" s="11"/>
      <c r="M228" s="11"/>
      <c r="N228" s="108"/>
      <c r="O228" s="11"/>
      <c r="P228" s="11"/>
      <c r="Q228" s="11"/>
      <c r="R228" s="11"/>
      <c r="S228" s="11"/>
      <c r="T228" s="8"/>
      <c r="U228" s="8"/>
      <c r="V228" s="8"/>
      <c r="W228" s="8"/>
      <c r="X228" s="64"/>
    </row>
    <row r="229" spans="1:24" ht="21" x14ac:dyDescent="0.3">
      <c r="A229" s="65"/>
      <c r="B229" s="8"/>
      <c r="C229" s="106">
        <f ca="1">IFERROR(AVERAGEIF(C208:C227,"&gt;0"),0)</f>
        <v>0.92272727272727273</v>
      </c>
      <c r="D229" s="11"/>
      <c r="E229" s="123" t="s">
        <v>34</v>
      </c>
      <c r="F229" s="44"/>
      <c r="G229" s="13">
        <f ca="1">IFERROR(AVERAGEIF(G208:G227,"&gt;0"),"")</f>
        <v>0.22651515151515153</v>
      </c>
      <c r="H229" s="82"/>
      <c r="I229" s="30">
        <f ca="1">IFERROR(AVERAGEIF(I208:I227,"&gt;0"),"")</f>
        <v>4.2</v>
      </c>
      <c r="J229" s="11"/>
      <c r="K229" s="109">
        <f ca="1">IFERROR(AVERAGEIF(K208:K227,"&gt;0"),0)</f>
        <v>31.272727272727273</v>
      </c>
      <c r="L229" s="12">
        <f ca="1">IFERROR(AVERAGEIF(L208:L227,"&gt;0"),"")</f>
        <v>49.916666666666671</v>
      </c>
      <c r="M229" s="11"/>
      <c r="N229" s="111">
        <f ca="1">IFERROR(AVERAGEIF(N208:N227,"&gt;0"),0)</f>
        <v>0.10025252525252525</v>
      </c>
      <c r="O229" s="13">
        <f ca="1">IFERROR(AVERAGEIF(O208:O227,"&gt;0"),"")</f>
        <v>0.16268939393939391</v>
      </c>
      <c r="P229" s="11"/>
      <c r="Q229" s="45">
        <f ca="1">IFERROR(AVERAGEIF(Q208:Q227,"&gt;0"),"")</f>
        <v>0.68403940367095695</v>
      </c>
      <c r="R229" s="17"/>
      <c r="S229" s="46">
        <f ca="1">IFERROR(AVERAGEIF(S208:S227,"&gt;0"),0)</f>
        <v>1.7142857142857142</v>
      </c>
      <c r="T229" s="83"/>
      <c r="U229" s="8"/>
      <c r="V229" s="8"/>
      <c r="W229" s="8"/>
      <c r="X229" s="64"/>
    </row>
    <row r="230" spans="1:24" x14ac:dyDescent="0.3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119"/>
      <c r="R230" s="77"/>
      <c r="S230" s="77"/>
      <c r="T230" s="77"/>
      <c r="U230" s="77"/>
      <c r="V230" s="77"/>
      <c r="W230" s="77"/>
      <c r="X230" s="78"/>
    </row>
    <row r="233" spans="1:24" ht="15.6" customHeight="1" x14ac:dyDescent="0.3">
      <c r="A233" s="160" t="str">
        <f>'Entered Daily Stats'!A233</f>
        <v>Team Lead 9</v>
      </c>
      <c r="B233" s="161"/>
      <c r="C233" s="161"/>
      <c r="D233" s="161"/>
      <c r="E233" s="161"/>
      <c r="F233" s="53"/>
      <c r="G233" s="158">
        <v>44131</v>
      </c>
      <c r="H233" s="158"/>
      <c r="I233" s="158"/>
      <c r="J233" s="158"/>
      <c r="K233" s="158"/>
      <c r="L233" s="158"/>
      <c r="M233" s="158"/>
      <c r="N233" s="158"/>
      <c r="O233" s="158"/>
      <c r="P233" s="53"/>
      <c r="Q233" s="53"/>
      <c r="R233" s="53"/>
      <c r="S233" s="53"/>
      <c r="T233" s="53"/>
      <c r="U233" s="53"/>
      <c r="V233" s="53"/>
      <c r="W233" s="53"/>
      <c r="X233" s="63"/>
    </row>
    <row r="234" spans="1:24" ht="15.6" customHeight="1" x14ac:dyDescent="0.3">
      <c r="A234" s="162"/>
      <c r="B234" s="163"/>
      <c r="C234" s="163"/>
      <c r="D234" s="163"/>
      <c r="E234" s="163"/>
      <c r="F234" s="8"/>
      <c r="G234" s="159"/>
      <c r="H234" s="159"/>
      <c r="I234" s="159"/>
      <c r="J234" s="159"/>
      <c r="K234" s="159"/>
      <c r="L234" s="159"/>
      <c r="M234" s="159"/>
      <c r="N234" s="159"/>
      <c r="O234" s="159"/>
      <c r="P234" s="8"/>
      <c r="Q234" s="8"/>
      <c r="R234" s="8"/>
      <c r="S234" s="8"/>
      <c r="T234" s="8"/>
      <c r="U234" s="8"/>
      <c r="V234" s="8"/>
      <c r="W234" s="8"/>
      <c r="X234" s="64"/>
    </row>
    <row r="235" spans="1:24" ht="15.6" customHeight="1" x14ac:dyDescent="0.3">
      <c r="A235" s="164"/>
      <c r="B235" s="165"/>
      <c r="C235" s="165"/>
      <c r="D235" s="165"/>
      <c r="E235" s="165"/>
      <c r="F235" s="8"/>
      <c r="G235" s="124" t="s">
        <v>18</v>
      </c>
      <c r="H235" s="123"/>
      <c r="I235" s="124" t="s">
        <v>19</v>
      </c>
      <c r="J235" s="8"/>
      <c r="K235" s="140" t="s">
        <v>20</v>
      </c>
      <c r="L235" s="140"/>
      <c r="M235" s="8"/>
      <c r="N235" s="126" t="s">
        <v>21</v>
      </c>
      <c r="O235" s="126"/>
      <c r="P235" s="8"/>
      <c r="Q235" s="8"/>
      <c r="R235" s="8"/>
      <c r="S235" s="8"/>
      <c r="T235" s="8"/>
      <c r="U235" s="8"/>
      <c r="V235" s="8"/>
      <c r="W235" s="8"/>
      <c r="X235" s="64"/>
    </row>
    <row r="236" spans="1:24" ht="41.4" customHeight="1" x14ac:dyDescent="0.3">
      <c r="A236" s="65"/>
      <c r="B236" s="8"/>
      <c r="C236" s="67" t="s">
        <v>37</v>
      </c>
      <c r="D236" s="8"/>
      <c r="E236" s="67" t="s">
        <v>24</v>
      </c>
      <c r="F236" s="68"/>
      <c r="G236" s="56"/>
      <c r="H236" s="56"/>
      <c r="I236" s="56"/>
      <c r="J236" s="8"/>
      <c r="K236" s="56"/>
      <c r="L236" s="69" t="s">
        <v>38</v>
      </c>
      <c r="M236" s="69"/>
      <c r="N236" s="56"/>
      <c r="O236" s="69" t="s">
        <v>39</v>
      </c>
      <c r="P236" s="8"/>
      <c r="Q236" s="9" t="s">
        <v>40</v>
      </c>
      <c r="R236" s="8"/>
      <c r="S236" s="66" t="s">
        <v>41</v>
      </c>
      <c r="T236" s="8"/>
      <c r="U236" s="138" t="s">
        <v>30</v>
      </c>
      <c r="V236" s="138"/>
      <c r="W236" s="138"/>
      <c r="X236" s="70"/>
    </row>
    <row r="237" spans="1:24" ht="15.6" customHeight="1" x14ac:dyDescent="0.3">
      <c r="A237" s="65"/>
      <c r="B237" s="8"/>
      <c r="C237" s="14" cm="1">
        <f t="array" aca="1" ref="C237" ca="1">INDIRECT(ADDRESS(ROW()-1,_xlfn.SHEET()-3+32,4,1,"Entered Daily Stats"))</f>
        <v>1</v>
      </c>
      <c r="D237" s="11"/>
      <c r="E237" s="10" t="str">
        <f>'Entered Daily Stats'!A236</f>
        <v>Enrollment Counclor 1</v>
      </c>
      <c r="F237" s="11"/>
      <c r="G237" s="13" cm="1">
        <f t="array" aca="1" ref="G237" ca="1">IFERROR(INDIRECT(ADDRESS(ROW()-1,_xlfn.SHEET()-3+4,4,1,"Entered Daily Stats")),"")</f>
        <v>0.31805555555555554</v>
      </c>
      <c r="H237" s="11"/>
      <c r="I237" s="12" cm="1">
        <f t="array" aca="1" ref="I237" ca="1">IFERROR(INDIRECT(ADDRESS(ROW()-1,_xlfn.SHEET()-3+11,4,1,"Entered Daily Stats")),"")</f>
        <v>10</v>
      </c>
      <c r="J237" s="11"/>
      <c r="K237" s="107" cm="1">
        <f t="array" aca="1" ref="K237" ca="1">IFERROR(INDIRECT(ADDRESS(ROW()-1,_xlfn.SHEET()-3+18,4,1,"Entered Daily Stats")),"")</f>
        <v>52</v>
      </c>
      <c r="L237" s="12">
        <f ca="1">IFERROR(IF(K237=N237,0,MIN(MAX((-10*N237*24)+80,30),65))*C237,0)</f>
        <v>41.666666666666664</v>
      </c>
      <c r="M237" s="11"/>
      <c r="N237" s="110" cm="1">
        <f t="array" aca="1" ref="N237" ca="1">IFERROR(INDIRECT(ADDRESS(ROW()-1,_xlfn.SHEET()-3+25,4,1,"Entered Daily Stats")),"")</f>
        <v>0.15972222222222224</v>
      </c>
      <c r="O237" s="13">
        <f ca="1">IFERROR(IF(N237=K237,0,MIN(MAX(8-(K237/10),1.5),5)/24)*C237,0)</f>
        <v>0.11666666666666665</v>
      </c>
      <c r="P237" s="11"/>
      <c r="Q237" s="51">
        <f ca="1">IF(OR(L237=O237,K237=N237),"",((N237/O237)+(K237/L237))/2)</f>
        <v>1.3085238095238096</v>
      </c>
      <c r="R237" s="11"/>
      <c r="S237" s="39" cm="1">
        <f t="array" aca="1" ref="S237" ca="1">INDIRECT(ADDRESS(ROW()-1,_xlfn.SHEET()-3+39,4,1,"Entered Daily Stats"))</f>
        <v>0</v>
      </c>
      <c r="T237" s="11"/>
      <c r="U237" s="15"/>
      <c r="V237" s="11" t="s">
        <v>31</v>
      </c>
      <c r="W237" s="14">
        <v>1.3</v>
      </c>
      <c r="X237" s="70"/>
    </row>
    <row r="238" spans="1:24" ht="15.6" customHeight="1" x14ac:dyDescent="0.3">
      <c r="A238" s="65"/>
      <c r="B238" s="8"/>
      <c r="C238" s="14" cm="1">
        <f t="array" aca="1" ref="C238" ca="1">INDIRECT(ADDRESS(ROW()-1,_xlfn.SHEET()-3+32,4,1,"Entered Daily Stats"))</f>
        <v>1</v>
      </c>
      <c r="D238" s="11"/>
      <c r="E238" s="10" t="str">
        <f>'Entered Daily Stats'!A237</f>
        <v>Enrollment Counclor 2</v>
      </c>
      <c r="F238" s="11"/>
      <c r="G238" s="13" cm="1">
        <f t="array" aca="1" ref="G238" ca="1">IFERROR(INDIRECT(ADDRESS(ROW()-1,_xlfn.SHEET()-3+4,4,1,"Entered Daily Stats")),"")</f>
        <v>0.27569444444444446</v>
      </c>
      <c r="H238" s="16"/>
      <c r="I238" s="12" cm="1">
        <f t="array" aca="1" ref="I238" ca="1">IFERROR(INDIRECT(ADDRESS(ROW()-1,_xlfn.SHEET()-3+11,4,1,"Entered Daily Stats")),"")</f>
        <v>6</v>
      </c>
      <c r="J238" s="11"/>
      <c r="K238" s="107" cm="1">
        <f t="array" aca="1" ref="K238" ca="1">IFERROR(INDIRECT(ADDRESS(ROW()-1,_xlfn.SHEET()-3+18,4,1,"Entered Daily Stats")),"")</f>
        <v>61</v>
      </c>
      <c r="L238" s="12">
        <f t="shared" ref="L238" ca="1" si="32">IFERROR(IF(K238=N238,0,MIN(MAX((-10*N238*24)+80,30),65))*C238,0)</f>
        <v>55.166666666666664</v>
      </c>
      <c r="M238" s="11"/>
      <c r="N238" s="110" cm="1">
        <f t="array" aca="1" ref="N238" ca="1">IFERROR(INDIRECT(ADDRESS(ROW()-1,_xlfn.SHEET()-3+25,4,1,"Entered Daily Stats")),"")</f>
        <v>0.10347222222222223</v>
      </c>
      <c r="O238" s="13">
        <f t="shared" ref="O238:O256" ca="1" si="33">IFERROR(IF(N238=K238,0,MIN(MAX(8-(K238/10),1.5),5)/24)*C238,0)</f>
        <v>7.9166666666666677E-2</v>
      </c>
      <c r="P238" s="11"/>
      <c r="Q238" s="51">
        <f t="shared" ref="Q238:Q256" ca="1" si="34">IF(OR(L238=O238,K238=N238),"",((N238/O238)+(K238/L238))/2)</f>
        <v>1.2063788625642657</v>
      </c>
      <c r="R238" s="11"/>
      <c r="S238" s="39" cm="1">
        <f t="array" aca="1" ref="S238" ca="1">INDIRECT(ADDRESS(ROW()-1,_xlfn.SHEET()-3+39,4,1,"Entered Daily Stats"))</f>
        <v>2</v>
      </c>
      <c r="T238" s="11"/>
      <c r="U238" s="100"/>
      <c r="V238" s="11" t="s">
        <v>32</v>
      </c>
      <c r="W238" s="45">
        <v>1</v>
      </c>
      <c r="X238" s="70"/>
    </row>
    <row r="239" spans="1:24" ht="15.6" customHeight="1" x14ac:dyDescent="0.3">
      <c r="A239" s="65"/>
      <c r="B239" s="8"/>
      <c r="C239" s="14" cm="1">
        <f t="array" aca="1" ref="C239" ca="1">INDIRECT(ADDRESS(ROW()-1,_xlfn.SHEET()-3+32,4,1,"Entered Daily Stats"))</f>
        <v>1</v>
      </c>
      <c r="D239" s="11"/>
      <c r="E239" s="10" t="str">
        <f>'Entered Daily Stats'!A238</f>
        <v>Enrollment Counclor 3</v>
      </c>
      <c r="F239" s="11"/>
      <c r="G239" s="13" cm="1">
        <f t="array" aca="1" ref="G239" ca="1">IFERROR(INDIRECT(ADDRESS(ROW()-1,_xlfn.SHEET()-3+4,4,1,"Entered Daily Stats")),"")</f>
        <v>0.22638888888888889</v>
      </c>
      <c r="H239" s="16"/>
      <c r="I239" s="12" cm="1">
        <f t="array" aca="1" ref="I239" ca="1">IFERROR(INDIRECT(ADDRESS(ROW()-1,_xlfn.SHEET()-3+11,4,1,"Entered Daily Stats")),"")</f>
        <v>5</v>
      </c>
      <c r="J239" s="11"/>
      <c r="K239" s="107" cm="1">
        <f t="array" aca="1" ref="K239" ca="1">IFERROR(INDIRECT(ADDRESS(ROW()-1,_xlfn.SHEET()-3+18,4,1,"Entered Daily Stats")),"")</f>
        <v>29</v>
      </c>
      <c r="L239" s="12">
        <f ca="1">IFERROR(IF(K239=N239,0,MIN(MAX((-10*N239*24)+80,30),65))*C239,0)</f>
        <v>53.666666666666664</v>
      </c>
      <c r="M239" s="11"/>
      <c r="N239" s="110" cm="1">
        <f t="array" aca="1" ref="N239" ca="1">IFERROR(INDIRECT(ADDRESS(ROW()-1,_xlfn.SHEET()-3+25,4,1,"Entered Daily Stats")),"")</f>
        <v>0.10972222222222222</v>
      </c>
      <c r="O239" s="13">
        <f t="shared" ca="1" si="33"/>
        <v>0.20833333333333334</v>
      </c>
      <c r="P239" s="11"/>
      <c r="Q239" s="51">
        <f t="shared" ca="1" si="34"/>
        <v>0.53351966873706003</v>
      </c>
      <c r="R239" s="11"/>
      <c r="S239" s="39" cm="1">
        <f t="array" aca="1" ref="S239" ca="1">INDIRECT(ADDRESS(ROW()-1,_xlfn.SHEET()-3+39,4,1,"Entered Daily Stats"))</f>
        <v>0</v>
      </c>
      <c r="T239" s="11"/>
      <c r="U239" s="18"/>
      <c r="V239" s="11" t="s">
        <v>33</v>
      </c>
      <c r="W239" s="45">
        <v>1</v>
      </c>
      <c r="X239" s="70"/>
    </row>
    <row r="240" spans="1:24" ht="15.6" customHeight="1" x14ac:dyDescent="0.3">
      <c r="A240" s="65"/>
      <c r="B240" s="8"/>
      <c r="C240" s="14" cm="1">
        <f t="array" aca="1" ref="C240" ca="1">INDIRECT(ADDRESS(ROW()-1,_xlfn.SHEET()-3+32,4,1,"Entered Daily Stats"))</f>
        <v>1</v>
      </c>
      <c r="D240" s="11"/>
      <c r="E240" s="10" t="str">
        <f>'Entered Daily Stats'!A239</f>
        <v>Enrollment Counclor 4</v>
      </c>
      <c r="F240" s="11"/>
      <c r="G240" s="13" cm="1">
        <f t="array" aca="1" ref="G240" ca="1">IFERROR(INDIRECT(ADDRESS(ROW()-1,_xlfn.SHEET()-3+4,4,1,"Entered Daily Stats")),"")</f>
        <v>0.28402777777777777</v>
      </c>
      <c r="H240" s="16"/>
      <c r="I240" s="12" cm="1">
        <f t="array" aca="1" ref="I240" ca="1">IFERROR(INDIRECT(ADDRESS(ROW()-1,_xlfn.SHEET()-3+11,4,1,"Entered Daily Stats")),"")</f>
        <v>3</v>
      </c>
      <c r="J240" s="11"/>
      <c r="K240" s="107" cm="1">
        <f t="array" aca="1" ref="K240" ca="1">IFERROR(INDIRECT(ADDRESS(ROW()-1,_xlfn.SHEET()-3+18,4,1,"Entered Daily Stats")),"")</f>
        <v>66</v>
      </c>
      <c r="L240" s="12">
        <f t="shared" ref="L240:L256" ca="1" si="35">IFERROR(IF(K240=N240,0,MIN(MAX((-10*N240*24)+80,30),65))*C240,0)</f>
        <v>64.5</v>
      </c>
      <c r="M240" s="11"/>
      <c r="N240" s="110" cm="1">
        <f t="array" aca="1" ref="N240" ca="1">IFERROR(INDIRECT(ADDRESS(ROW()-1,_xlfn.SHEET()-3+25,4,1,"Entered Daily Stats")),"")</f>
        <v>6.458333333333334E-2</v>
      </c>
      <c r="O240" s="13">
        <f t="shared" ca="1" si="33"/>
        <v>6.25E-2</v>
      </c>
      <c r="P240" s="11"/>
      <c r="Q240" s="51">
        <f t="shared" ca="1" si="34"/>
        <v>1.0282945736434108</v>
      </c>
      <c r="R240" s="11"/>
      <c r="S240" s="39" cm="1">
        <f t="array" aca="1" ref="S240" ca="1">INDIRECT(ADDRESS(ROW()-1,_xlfn.SHEET()-3+39,4,1,"Entered Daily Stats"))</f>
        <v>0</v>
      </c>
      <c r="T240" s="11"/>
      <c r="U240" s="19"/>
      <c r="V240" s="11" t="s">
        <v>33</v>
      </c>
      <c r="W240" s="14">
        <v>0.7</v>
      </c>
      <c r="X240" s="70"/>
    </row>
    <row r="241" spans="1:24" ht="15.6" customHeight="1" x14ac:dyDescent="0.3">
      <c r="A241" s="65"/>
      <c r="B241" s="8"/>
      <c r="C241" s="14" cm="1">
        <f t="array" aca="1" ref="C241" ca="1">INDIRECT(ADDRESS(ROW()-1,_xlfn.SHEET()-3+32,4,1,"Entered Daily Stats"))</f>
        <v>1</v>
      </c>
      <c r="D241" s="11"/>
      <c r="E241" s="10" t="str">
        <f>'Entered Daily Stats'!A240</f>
        <v>Enrollment Counclor 5</v>
      </c>
      <c r="F241" s="11"/>
      <c r="G241" s="13" cm="1">
        <f t="array" aca="1" ref="G241" ca="1">IFERROR(INDIRECT(ADDRESS(ROW()-1,_xlfn.SHEET()-3+4,4,1,"Entered Daily Stats")),"")</f>
        <v>0.28750000000000003</v>
      </c>
      <c r="H241" s="16"/>
      <c r="I241" s="12" cm="1">
        <f t="array" aca="1" ref="I241" ca="1">IFERROR(INDIRECT(ADDRESS(ROW()-1,_xlfn.SHEET()-3+11,4,1,"Entered Daily Stats")),"")</f>
        <v>10</v>
      </c>
      <c r="J241" s="11"/>
      <c r="K241" s="107" cm="1">
        <f t="array" aca="1" ref="K241" ca="1">IFERROR(INDIRECT(ADDRESS(ROW()-1,_xlfn.SHEET()-3+18,4,1,"Entered Daily Stats")),"")</f>
        <v>20</v>
      </c>
      <c r="L241" s="12">
        <f t="shared" ca="1" si="35"/>
        <v>61.666666666666664</v>
      </c>
      <c r="M241" s="11"/>
      <c r="N241" s="110" cm="1">
        <f t="array" aca="1" ref="N241" ca="1">IFERROR(INDIRECT(ADDRESS(ROW()-1,_xlfn.SHEET()-3+25,4,1,"Entered Daily Stats")),"")</f>
        <v>7.6388888888888895E-2</v>
      </c>
      <c r="O241" s="13">
        <f t="shared" ca="1" si="33"/>
        <v>0.20833333333333334</v>
      </c>
      <c r="P241" s="11"/>
      <c r="Q241" s="51">
        <f t="shared" ca="1" si="34"/>
        <v>0.34549549549549552</v>
      </c>
      <c r="R241" s="11"/>
      <c r="S241" s="39" cm="1">
        <f t="array" aca="1" ref="S241" ca="1">INDIRECT(ADDRESS(ROW()-1,_xlfn.SHEET()-3+39,4,1,"Entered Daily Stats"))</f>
        <v>0</v>
      </c>
      <c r="T241" s="11"/>
      <c r="U241" s="20"/>
      <c r="V241" s="11" t="s">
        <v>33</v>
      </c>
      <c r="W241" s="14">
        <v>0.5</v>
      </c>
      <c r="X241" s="70"/>
    </row>
    <row r="242" spans="1:24" ht="15.6" customHeight="1" x14ac:dyDescent="0.3">
      <c r="A242" s="65"/>
      <c r="B242" s="8"/>
      <c r="C242" s="14" cm="1">
        <f t="array" aca="1" ref="C242" ca="1">INDIRECT(ADDRESS(ROW()-1,_xlfn.SHEET()-3+32,4,1,"Entered Daily Stats"))</f>
        <v>1</v>
      </c>
      <c r="D242" s="11"/>
      <c r="E242" s="10" t="str">
        <f>'Entered Daily Stats'!A241</f>
        <v>Enrollment Counclor 6</v>
      </c>
      <c r="F242" s="11"/>
      <c r="G242" s="13" cm="1">
        <f t="array" aca="1" ref="G242" ca="1">IFERROR(INDIRECT(ADDRESS(ROW()-1,_xlfn.SHEET()-3+4,4,1,"Entered Daily Stats")),"")</f>
        <v>0.21388888888888891</v>
      </c>
      <c r="H242" s="16"/>
      <c r="I242" s="12" cm="1">
        <f t="array" aca="1" ref="I242" ca="1">IFERROR(INDIRECT(ADDRESS(ROW()-1,_xlfn.SHEET()-3+11,4,1,"Entered Daily Stats")),"")</f>
        <v>2</v>
      </c>
      <c r="J242" s="11"/>
      <c r="K242" s="107" cm="1">
        <f t="array" aca="1" ref="K242" ca="1">IFERROR(INDIRECT(ADDRESS(ROW()-1,_xlfn.SHEET()-3+18,4,1,"Entered Daily Stats")),"")</f>
        <v>53</v>
      </c>
      <c r="L242" s="12">
        <f t="shared" ca="1" si="35"/>
        <v>60.166666666666671</v>
      </c>
      <c r="M242" s="11"/>
      <c r="N242" s="110" cm="1">
        <f t="array" aca="1" ref="N242" ca="1">IFERROR(INDIRECT(ADDRESS(ROW()-1,_xlfn.SHEET()-3+25,4,1,"Entered Daily Stats")),"")</f>
        <v>8.2638888888888887E-2</v>
      </c>
      <c r="O242" s="13">
        <f t="shared" ca="1" si="33"/>
        <v>0.1125</v>
      </c>
      <c r="P242" s="11"/>
      <c r="Q242" s="51">
        <f t="shared" ca="1" si="34"/>
        <v>0.80772716391368271</v>
      </c>
      <c r="R242" s="11"/>
      <c r="S242" s="39" cm="1">
        <f t="array" aca="1" ref="S242" ca="1">INDIRECT(ADDRESS(ROW()-1,_xlfn.SHEET()-3+39,4,1,"Entered Daily Stats"))</f>
        <v>0</v>
      </c>
      <c r="T242" s="11"/>
      <c r="U242" s="21"/>
      <c r="V242" s="11" t="s">
        <v>33</v>
      </c>
      <c r="W242" s="14">
        <v>0.3</v>
      </c>
      <c r="X242" s="70"/>
    </row>
    <row r="243" spans="1:24" ht="15.6" customHeight="1" x14ac:dyDescent="0.3">
      <c r="A243" s="65"/>
      <c r="B243" s="8"/>
      <c r="C243" s="14" cm="1">
        <f t="array" aca="1" ref="C243" ca="1">INDIRECT(ADDRESS(ROW()-1,_xlfn.SHEET()-3+32,4,1,"Entered Daily Stats"))</f>
        <v>0</v>
      </c>
      <c r="D243" s="11"/>
      <c r="E243" s="10" t="str">
        <f>'Entered Daily Stats'!A242</f>
        <v>Enrollment Counclor 7</v>
      </c>
      <c r="F243" s="11"/>
      <c r="G243" s="13" cm="1">
        <f t="array" aca="1" ref="G243" ca="1">IFERROR(INDIRECT(ADDRESS(ROW()-1,_xlfn.SHEET()-3+4,4,1,"Entered Daily Stats")),"")</f>
        <v>0</v>
      </c>
      <c r="H243" s="16"/>
      <c r="I243" s="12" cm="1">
        <f t="array" aca="1" ref="I243" ca="1">IFERROR(INDIRECT(ADDRESS(ROW()-1,_xlfn.SHEET()-3+11,4,1,"Entered Daily Stats")),"")</f>
        <v>0</v>
      </c>
      <c r="J243" s="11"/>
      <c r="K243" s="107" cm="1">
        <f t="array" aca="1" ref="K243" ca="1">IFERROR(INDIRECT(ADDRESS(ROW()-1,_xlfn.SHEET()-3+18,4,1,"Entered Daily Stats")),"")</f>
        <v>0</v>
      </c>
      <c r="L243" s="12">
        <f t="shared" ca="1" si="35"/>
        <v>0</v>
      </c>
      <c r="M243" s="11"/>
      <c r="N243" s="110" cm="1">
        <f t="array" aca="1" ref="N243" ca="1">IFERROR(INDIRECT(ADDRESS(ROW()-1,_xlfn.SHEET()-3+25,4,1,"Entered Daily Stats")),"")</f>
        <v>0</v>
      </c>
      <c r="O243" s="13">
        <f t="shared" ca="1" si="33"/>
        <v>0</v>
      </c>
      <c r="P243" s="11"/>
      <c r="Q243" s="51" t="str">
        <f t="shared" ca="1" si="34"/>
        <v/>
      </c>
      <c r="R243" s="11"/>
      <c r="S243" s="39" cm="1">
        <f t="array" aca="1" ref="S243" ca="1">INDIRECT(ADDRESS(ROW()-1,_xlfn.SHEET()-3+39,4,1,"Entered Daily Stats"))</f>
        <v>0</v>
      </c>
      <c r="T243" s="11"/>
      <c r="U243" s="8"/>
      <c r="V243" s="8"/>
      <c r="W243" s="8"/>
      <c r="X243" s="70"/>
    </row>
    <row r="244" spans="1:24" ht="15.6" customHeight="1" x14ac:dyDescent="0.3">
      <c r="A244" s="65"/>
      <c r="B244" s="8"/>
      <c r="C244" s="14" cm="1">
        <f t="array" aca="1" ref="C244" ca="1">INDIRECT(ADDRESS(ROW()-1,_xlfn.SHEET()-3+32,4,1,"Entered Daily Stats"))</f>
        <v>1</v>
      </c>
      <c r="D244" s="11"/>
      <c r="E244" s="10" t="str">
        <f>'Entered Daily Stats'!A243</f>
        <v>Enrollment Counclor 8</v>
      </c>
      <c r="F244" s="11"/>
      <c r="G244" s="13" cm="1">
        <f t="array" aca="1" ref="G244" ca="1">IFERROR(INDIRECT(ADDRESS(ROW()-1,_xlfn.SHEET()-3+4,4,1,"Entered Daily Stats")),"")</f>
        <v>0.29791666666666666</v>
      </c>
      <c r="H244" s="16"/>
      <c r="I244" s="12" cm="1">
        <f t="array" aca="1" ref="I244" ca="1">IFERROR(INDIRECT(ADDRESS(ROW()-1,_xlfn.SHEET()-3+11,4,1,"Entered Daily Stats")),"")</f>
        <v>7</v>
      </c>
      <c r="J244" s="11"/>
      <c r="K244" s="107" cm="1">
        <f t="array" aca="1" ref="K244" ca="1">IFERROR(INDIRECT(ADDRESS(ROW()-1,_xlfn.SHEET()-3+18,4,1,"Entered Daily Stats")),"")</f>
        <v>48</v>
      </c>
      <c r="L244" s="12">
        <f t="shared" ca="1" si="35"/>
        <v>57</v>
      </c>
      <c r="M244" s="11"/>
      <c r="N244" s="110" cm="1">
        <f t="array" aca="1" ref="N244" ca="1">IFERROR(INDIRECT(ADDRESS(ROW()-1,_xlfn.SHEET()-3+25,4,1,"Entered Daily Stats")),"")</f>
        <v>9.5833333333333326E-2</v>
      </c>
      <c r="O244" s="13">
        <f t="shared" ca="1" si="33"/>
        <v>0.13333333333333333</v>
      </c>
      <c r="P244" s="11"/>
      <c r="Q244" s="51">
        <f t="shared" ca="1" si="34"/>
        <v>0.78042763157894735</v>
      </c>
      <c r="R244" s="11"/>
      <c r="S244" s="39" cm="1">
        <f t="array" aca="1" ref="S244" ca="1">INDIRECT(ADDRESS(ROW()-1,_xlfn.SHEET()-3+39,4,1,"Entered Daily Stats"))</f>
        <v>1</v>
      </c>
      <c r="T244" s="11"/>
      <c r="U244" s="140" t="s">
        <v>42</v>
      </c>
      <c r="V244" s="140"/>
      <c r="W244" s="140"/>
      <c r="X244" s="70"/>
    </row>
    <row r="245" spans="1:24" ht="15.6" customHeight="1" x14ac:dyDescent="0.3">
      <c r="A245" s="65"/>
      <c r="B245" s="8"/>
      <c r="C245" s="14" cm="1">
        <f t="array" aca="1" ref="C245" ca="1">INDIRECT(ADDRESS(ROW()-1,_xlfn.SHEET()-3+32,4,1,"Entered Daily Stats"))</f>
        <v>1</v>
      </c>
      <c r="D245" s="11"/>
      <c r="E245" s="10" t="str">
        <f>'Entered Daily Stats'!A244</f>
        <v>Enrollment Counclor 9</v>
      </c>
      <c r="F245" s="11"/>
      <c r="G245" s="13" cm="1">
        <f t="array" aca="1" ref="G245" ca="1">IFERROR(INDIRECT(ADDRESS(ROW()-1,_xlfn.SHEET()-3+4,4,1,"Entered Daily Stats")),"")</f>
        <v>0.26111111111111113</v>
      </c>
      <c r="H245" s="16"/>
      <c r="I245" s="12" cm="1">
        <f t="array" aca="1" ref="I245" ca="1">IFERROR(INDIRECT(ADDRESS(ROW()-1,_xlfn.SHEET()-3+11,4,1,"Entered Daily Stats")),"")</f>
        <v>5</v>
      </c>
      <c r="J245" s="11"/>
      <c r="K245" s="107" cm="1">
        <f t="array" aca="1" ref="K245" ca="1">IFERROR(INDIRECT(ADDRESS(ROW()-1,_xlfn.SHEET()-3+18,4,1,"Entered Daily Stats")),"")</f>
        <v>51</v>
      </c>
      <c r="L245" s="12">
        <f t="shared" ca="1" si="35"/>
        <v>57.666666666666664</v>
      </c>
      <c r="M245" s="11"/>
      <c r="N245" s="110" cm="1">
        <f t="array" aca="1" ref="N245" ca="1">IFERROR(INDIRECT(ADDRESS(ROW()-1,_xlfn.SHEET()-3+25,4,1,"Entered Daily Stats")),"")</f>
        <v>9.3055555555555558E-2</v>
      </c>
      <c r="O245" s="13">
        <f t="shared" ca="1" si="33"/>
        <v>0.12083333333333335</v>
      </c>
      <c r="P245" s="11"/>
      <c r="Q245" s="51">
        <f t="shared" ca="1" si="34"/>
        <v>0.82725400305627539</v>
      </c>
      <c r="R245" s="11"/>
      <c r="S245" s="39" cm="1">
        <f t="array" aca="1" ref="S245" ca="1">INDIRECT(ADDRESS(ROW()-1,_xlfn.SHEET()-3+39,4,1,"Entered Daily Stats"))</f>
        <v>0</v>
      </c>
      <c r="T245" s="11"/>
      <c r="U245" s="152">
        <f ca="1">IF(SUM(S237:S256)=0,"",SUM(S237:S256))</f>
        <v>3</v>
      </c>
      <c r="V245" s="153"/>
      <c r="W245" s="154"/>
      <c r="X245" s="70"/>
    </row>
    <row r="246" spans="1:24" ht="15.6" customHeight="1" x14ac:dyDescent="0.3">
      <c r="A246" s="65"/>
      <c r="B246" s="8"/>
      <c r="C246" s="14" cm="1">
        <f t="array" aca="1" ref="C246" ca="1">INDIRECT(ADDRESS(ROW()-1,_xlfn.SHEET()-3+32,4,1,"Entered Daily Stats"))</f>
        <v>0</v>
      </c>
      <c r="D246" s="11"/>
      <c r="E246" s="10" t="str">
        <f>'Entered Daily Stats'!A245</f>
        <v>Enrollment Counclor 10</v>
      </c>
      <c r="F246" s="11"/>
      <c r="G246" s="13" cm="1">
        <f t="array" aca="1" ref="G246" ca="1">IFERROR(INDIRECT(ADDRESS(ROW()-1,_xlfn.SHEET()-3+4,4,1,"Entered Daily Stats")),"")</f>
        <v>0</v>
      </c>
      <c r="H246" s="16"/>
      <c r="I246" s="12" cm="1">
        <f t="array" aca="1" ref="I246" ca="1">IFERROR(INDIRECT(ADDRESS(ROW()-1,_xlfn.SHEET()-3+11,4,1,"Entered Daily Stats")),"")</f>
        <v>0</v>
      </c>
      <c r="J246" s="11"/>
      <c r="K246" s="107" cm="1">
        <f t="array" aca="1" ref="K246" ca="1">IFERROR(INDIRECT(ADDRESS(ROW()-1,_xlfn.SHEET()-3+18,4,1,"Entered Daily Stats")),"")</f>
        <v>0</v>
      </c>
      <c r="L246" s="12">
        <f t="shared" ca="1" si="35"/>
        <v>0</v>
      </c>
      <c r="M246" s="11"/>
      <c r="N246" s="110" cm="1">
        <f t="array" aca="1" ref="N246" ca="1">IFERROR(INDIRECT(ADDRESS(ROW()-1,_xlfn.SHEET()-3+25,4,1,"Entered Daily Stats")),"")</f>
        <v>0</v>
      </c>
      <c r="O246" s="13">
        <f t="shared" ca="1" si="33"/>
        <v>0</v>
      </c>
      <c r="P246" s="11"/>
      <c r="Q246" s="51" t="str">
        <f t="shared" ca="1" si="34"/>
        <v/>
      </c>
      <c r="R246" s="11"/>
      <c r="S246" s="39" cm="1">
        <f t="array" aca="1" ref="S246" ca="1">INDIRECT(ADDRESS(ROW()-1,_xlfn.SHEET()-3+39,4,1,"Entered Daily Stats"))</f>
        <v>0</v>
      </c>
      <c r="T246" s="11"/>
      <c r="U246" s="155"/>
      <c r="V246" s="156"/>
      <c r="W246" s="157"/>
      <c r="X246" s="70"/>
    </row>
    <row r="247" spans="1:24" ht="15.6" customHeight="1" x14ac:dyDescent="0.3">
      <c r="A247" s="65"/>
      <c r="B247" s="8"/>
      <c r="C247" s="14" cm="1">
        <f t="array" aca="1" ref="C247" ca="1">INDIRECT(ADDRESS(ROW()-1,_xlfn.SHEET()-3+32,4,1,"Entered Daily Stats"))</f>
        <v>1</v>
      </c>
      <c r="D247" s="11"/>
      <c r="E247" s="10" t="str">
        <f>'Entered Daily Stats'!A246</f>
        <v>Enrollment Counclor 11</v>
      </c>
      <c r="F247" s="11"/>
      <c r="G247" s="13" cm="1">
        <f t="array" aca="1" ref="G247" ca="1">IFERROR(INDIRECT(ADDRESS(ROW()-1,_xlfn.SHEET()-3+4,4,1,"Entered Daily Stats")),"")</f>
        <v>0.21944444444444444</v>
      </c>
      <c r="H247" s="16"/>
      <c r="I247" s="12" cm="1">
        <f t="array" aca="1" ref="I247" ca="1">IFERROR(INDIRECT(ADDRESS(ROW()-1,_xlfn.SHEET()-3+11,4,1,"Entered Daily Stats")),"")</f>
        <v>1</v>
      </c>
      <c r="J247" s="11"/>
      <c r="K247" s="107" cm="1">
        <f t="array" aca="1" ref="K247" ca="1">IFERROR(INDIRECT(ADDRESS(ROW()-1,_xlfn.SHEET()-3+18,4,1,"Entered Daily Stats")),"")</f>
        <v>49</v>
      </c>
      <c r="L247" s="12">
        <f t="shared" ca="1" si="35"/>
        <v>48.5</v>
      </c>
      <c r="M247" s="11"/>
      <c r="N247" s="110" cm="1">
        <f t="array" aca="1" ref="N247" ca="1">IFERROR(INDIRECT(ADDRESS(ROW()-1,_xlfn.SHEET()-3+25,4,1,"Entered Daily Stats")),"")</f>
        <v>0.13125000000000001</v>
      </c>
      <c r="O247" s="13">
        <f t="shared" ca="1" si="33"/>
        <v>0.12916666666666665</v>
      </c>
      <c r="P247" s="11"/>
      <c r="Q247" s="51">
        <f t="shared" ca="1" si="34"/>
        <v>1.0132191553042902</v>
      </c>
      <c r="R247" s="11"/>
      <c r="S247" s="39" cm="1">
        <f t="array" aca="1" ref="S247" ca="1">INDIRECT(ADDRESS(ROW()-1,_xlfn.SHEET()-3+39,4,1,"Entered Daily Stats"))</f>
        <v>0</v>
      </c>
      <c r="T247" s="11"/>
      <c r="U247" s="71"/>
      <c r="V247" s="71"/>
      <c r="W247" s="71"/>
      <c r="X247" s="70"/>
    </row>
    <row r="248" spans="1:24" ht="15.6" customHeight="1" x14ac:dyDescent="0.3">
      <c r="A248" s="65"/>
      <c r="B248" s="8"/>
      <c r="C248" s="14" cm="1">
        <f t="array" aca="1" ref="C248" ca="1">INDIRECT(ADDRESS(ROW()-1,_xlfn.SHEET()-3+32,4,1,"Entered Daily Stats"))</f>
        <v>1</v>
      </c>
      <c r="D248" s="11"/>
      <c r="E248" s="10" t="str">
        <f>'Entered Daily Stats'!A247</f>
        <v>Enrollment Counclor 12</v>
      </c>
      <c r="F248" s="11"/>
      <c r="G248" s="13" cm="1">
        <f t="array" aca="1" ref="G248" ca="1">IFERROR(INDIRECT(ADDRESS(ROW()-1,_xlfn.SHEET()-3+4,4,1,"Entered Daily Stats")),"")</f>
        <v>0.22500000000000001</v>
      </c>
      <c r="H248" s="16"/>
      <c r="I248" s="12" cm="1">
        <f t="array" aca="1" ref="I248" ca="1">IFERROR(INDIRECT(ADDRESS(ROW()-1,_xlfn.SHEET()-3+11,4,1,"Entered Daily Stats")),"")</f>
        <v>1</v>
      </c>
      <c r="J248" s="11"/>
      <c r="K248" s="107" cm="1">
        <f t="array" aca="1" ref="K248" ca="1">IFERROR(INDIRECT(ADDRESS(ROW()-1,_xlfn.SHEET()-3+18,4,1,"Entered Daily Stats")),"")</f>
        <v>48</v>
      </c>
      <c r="L248" s="12">
        <f t="shared" ca="1" si="35"/>
        <v>56.166666666666671</v>
      </c>
      <c r="M248" s="11"/>
      <c r="N248" s="110" cm="1">
        <f t="array" aca="1" ref="N248" ca="1">IFERROR(INDIRECT(ADDRESS(ROW()-1,_xlfn.SHEET()-3+25,4,1,"Entered Daily Stats")),"")</f>
        <v>9.930555555555555E-2</v>
      </c>
      <c r="O248" s="13">
        <f t="shared" ca="1" si="33"/>
        <v>0.13333333333333333</v>
      </c>
      <c r="P248" s="11"/>
      <c r="Q248" s="51">
        <f t="shared" ca="1" si="34"/>
        <v>0.79969553659742831</v>
      </c>
      <c r="R248" s="11"/>
      <c r="S248" s="39" cm="1">
        <f t="array" aca="1" ref="S248" ca="1">INDIRECT(ADDRESS(ROW()-1,_xlfn.SHEET()-3+39,4,1,"Entered Daily Stats"))</f>
        <v>0</v>
      </c>
      <c r="T248" s="11"/>
      <c r="U248" s="8"/>
      <c r="V248" s="8"/>
      <c r="W248" s="22"/>
      <c r="X248" s="79"/>
    </row>
    <row r="249" spans="1:24" ht="15.6" customHeight="1" x14ac:dyDescent="0.3">
      <c r="A249" s="65"/>
      <c r="B249" s="8"/>
      <c r="C249" s="14" cm="1">
        <f t="array" aca="1" ref="C249" ca="1">INDIRECT(ADDRESS(ROW()-1,_xlfn.SHEET()-3+32,4,1,"Entered Daily Stats"))</f>
        <v>0</v>
      </c>
      <c r="D249" s="11"/>
      <c r="E249" s="10" t="str">
        <f>'Entered Daily Stats'!A248</f>
        <v>Enrollment Counclor 13</v>
      </c>
      <c r="F249" s="11"/>
      <c r="G249" s="13" cm="1">
        <f t="array" aca="1" ref="G249" ca="1">IFERROR(INDIRECT(ADDRESS(ROW()-1,_xlfn.SHEET()-3+4,4,1,"Entered Daily Stats")),"")</f>
        <v>0</v>
      </c>
      <c r="H249" s="16"/>
      <c r="I249" s="12" cm="1">
        <f t="array" aca="1" ref="I249" ca="1">IFERROR(INDIRECT(ADDRESS(ROW()-1,_xlfn.SHEET()-3+11,4,1,"Entered Daily Stats")),"")</f>
        <v>0</v>
      </c>
      <c r="J249" s="11"/>
      <c r="K249" s="107" cm="1">
        <f t="array" aca="1" ref="K249" ca="1">IFERROR(INDIRECT(ADDRESS(ROW()-1,_xlfn.SHEET()-3+18,4,1,"Entered Daily Stats")),"")</f>
        <v>0</v>
      </c>
      <c r="L249" s="12">
        <f t="shared" ca="1" si="35"/>
        <v>0</v>
      </c>
      <c r="M249" s="11"/>
      <c r="N249" s="110" cm="1">
        <f t="array" aca="1" ref="N249" ca="1">IFERROR(INDIRECT(ADDRESS(ROW()-1,_xlfn.SHEET()-3+25,4,1,"Entered Daily Stats")),"")</f>
        <v>0</v>
      </c>
      <c r="O249" s="13">
        <f t="shared" ca="1" si="33"/>
        <v>0</v>
      </c>
      <c r="P249" s="11"/>
      <c r="Q249" s="51" t="str">
        <f t="shared" ca="1" si="34"/>
        <v/>
      </c>
      <c r="R249" s="47"/>
      <c r="S249" s="39" cm="1">
        <f t="array" aca="1" ref="S249" ca="1">INDIRECT(ADDRESS(ROW()-1,_xlfn.SHEET()-3+39,4,1,"Entered Daily Stats"))</f>
        <v>0</v>
      </c>
      <c r="T249" s="47"/>
      <c r="U249" s="69"/>
      <c r="V249" s="8"/>
      <c r="W249" s="56"/>
      <c r="X249" s="80"/>
    </row>
    <row r="250" spans="1:24" ht="15.6" customHeight="1" x14ac:dyDescent="0.3">
      <c r="A250" s="65"/>
      <c r="B250" s="8"/>
      <c r="C250" s="14" cm="1">
        <f t="array" aca="1" ref="C250" ca="1">INDIRECT(ADDRESS(ROW()-1,_xlfn.SHEET()-3+32,4,1,"Entered Daily Stats"))</f>
        <v>0</v>
      </c>
      <c r="D250" s="11"/>
      <c r="E250" s="10" t="str">
        <f>'Entered Daily Stats'!A249</f>
        <v>Enrollment Counclor 14</v>
      </c>
      <c r="F250" s="23"/>
      <c r="G250" s="13" cm="1">
        <f t="array" aca="1" ref="G250" ca="1">IFERROR(INDIRECT(ADDRESS(ROW()-1,_xlfn.SHEET()-3+4,4,1,"Entered Daily Stats")),"")</f>
        <v>0</v>
      </c>
      <c r="H250" s="11"/>
      <c r="I250" s="12" cm="1">
        <f t="array" aca="1" ref="I250" ca="1">IFERROR(INDIRECT(ADDRESS(ROW()-1,_xlfn.SHEET()-3+11,4,1,"Entered Daily Stats")),"")</f>
        <v>0</v>
      </c>
      <c r="J250" s="11"/>
      <c r="K250" s="107" cm="1">
        <f t="array" aca="1" ref="K250" ca="1">IFERROR(INDIRECT(ADDRESS(ROW()-1,_xlfn.SHEET()-3+18,4,1,"Entered Daily Stats")),"")</f>
        <v>0</v>
      </c>
      <c r="L250" s="12">
        <f t="shared" ca="1" si="35"/>
        <v>0</v>
      </c>
      <c r="M250" s="11"/>
      <c r="N250" s="110" cm="1">
        <f t="array" aca="1" ref="N250" ca="1">IFERROR(INDIRECT(ADDRESS(ROW()-1,_xlfn.SHEET()-3+25,4,1,"Entered Daily Stats")),"")</f>
        <v>0</v>
      </c>
      <c r="O250" s="13">
        <f t="shared" ca="1" si="33"/>
        <v>0</v>
      </c>
      <c r="P250" s="11"/>
      <c r="Q250" s="51" t="str">
        <f t="shared" ca="1" si="34"/>
        <v/>
      </c>
      <c r="R250" s="11"/>
      <c r="S250" s="39" cm="1">
        <f t="array" aca="1" ref="S250" ca="1">INDIRECT(ADDRESS(ROW()-1,_xlfn.SHEET()-3+39,4,1,"Entered Daily Stats"))</f>
        <v>0</v>
      </c>
      <c r="T250" s="11"/>
      <c r="U250" s="11"/>
      <c r="V250" s="47"/>
      <c r="W250" s="56"/>
      <c r="X250" s="81"/>
    </row>
    <row r="251" spans="1:24" ht="15.6" customHeight="1" x14ac:dyDescent="0.3">
      <c r="A251" s="65"/>
      <c r="B251" s="8"/>
      <c r="C251" s="14" cm="1">
        <f t="array" aca="1" ref="C251" ca="1">INDIRECT(ADDRESS(ROW()-1,_xlfn.SHEET()-3+32,4,1,"Entered Daily Stats"))</f>
        <v>0</v>
      </c>
      <c r="D251" s="11"/>
      <c r="E251" s="10">
        <f>'Entered Daily Stats'!A250</f>
        <v>0</v>
      </c>
      <c r="F251" s="11"/>
      <c r="G251" s="13" cm="1">
        <f t="array" aca="1" ref="G251" ca="1">IFERROR(INDIRECT(ADDRESS(ROW()-1,_xlfn.SHEET()-3+4,4,1,"Entered Daily Stats")),"")</f>
        <v>0</v>
      </c>
      <c r="H251" s="16"/>
      <c r="I251" s="12" cm="1">
        <f t="array" aca="1" ref="I251" ca="1">IFERROR(INDIRECT(ADDRESS(ROW()-1,_xlfn.SHEET()-3+11,4,1,"Entered Daily Stats")),"")</f>
        <v>0</v>
      </c>
      <c r="J251" s="11"/>
      <c r="K251" s="107" cm="1">
        <f t="array" aca="1" ref="K251" ca="1">IFERROR(INDIRECT(ADDRESS(ROW()-1,_xlfn.SHEET()-3+18,4,1,"Entered Daily Stats")),"")</f>
        <v>0</v>
      </c>
      <c r="L251" s="12">
        <f t="shared" ca="1" si="35"/>
        <v>0</v>
      </c>
      <c r="M251" s="11"/>
      <c r="N251" s="110" cm="1">
        <f t="array" aca="1" ref="N251" ca="1">IFERROR(INDIRECT(ADDRESS(ROW()-1,_xlfn.SHEET()-3+25,4,1,"Entered Daily Stats")),"")</f>
        <v>0</v>
      </c>
      <c r="O251" s="13">
        <f t="shared" ca="1" si="33"/>
        <v>0</v>
      </c>
      <c r="P251" s="11"/>
      <c r="Q251" s="51" t="str">
        <f t="shared" ca="1" si="34"/>
        <v/>
      </c>
      <c r="R251" s="11"/>
      <c r="S251" s="39" cm="1">
        <f t="array" aca="1" ref="S251" ca="1">INDIRECT(ADDRESS(ROW()-1,_xlfn.SHEET()-3+39,4,1,"Entered Daily Stats"))</f>
        <v>0</v>
      </c>
      <c r="T251" s="11"/>
      <c r="U251" s="8"/>
      <c r="V251" s="8"/>
      <c r="W251" s="8"/>
      <c r="X251" s="64"/>
    </row>
    <row r="252" spans="1:24" ht="15.6" customHeight="1" x14ac:dyDescent="0.3">
      <c r="A252" s="65"/>
      <c r="B252" s="8"/>
      <c r="C252" s="14" cm="1">
        <f t="array" aca="1" ref="C252" ca="1">INDIRECT(ADDRESS(ROW()-1,_xlfn.SHEET()-3+32,4,1,"Entered Daily Stats"))</f>
        <v>0</v>
      </c>
      <c r="D252" s="11"/>
      <c r="E252" s="10">
        <f>'Entered Daily Stats'!A251</f>
        <v>0</v>
      </c>
      <c r="F252" s="11"/>
      <c r="G252" s="13" cm="1">
        <f t="array" aca="1" ref="G252" ca="1">IFERROR(INDIRECT(ADDRESS(ROW()-1,_xlfn.SHEET()-3+4,4,1,"Entered Daily Stats")),"")</f>
        <v>0</v>
      </c>
      <c r="H252" s="16"/>
      <c r="I252" s="12" cm="1">
        <f t="array" aca="1" ref="I252" ca="1">IFERROR(INDIRECT(ADDRESS(ROW()-1,_xlfn.SHEET()-3+11,4,1,"Entered Daily Stats")),"")</f>
        <v>0</v>
      </c>
      <c r="J252" s="11"/>
      <c r="K252" s="107" cm="1">
        <f t="array" aca="1" ref="K252" ca="1">IFERROR(INDIRECT(ADDRESS(ROW()-1,_xlfn.SHEET()-3+18,4,1,"Entered Daily Stats")),"")</f>
        <v>0</v>
      </c>
      <c r="L252" s="12">
        <f t="shared" ca="1" si="35"/>
        <v>0</v>
      </c>
      <c r="M252" s="11"/>
      <c r="N252" s="110" cm="1">
        <f t="array" aca="1" ref="N252" ca="1">IFERROR(INDIRECT(ADDRESS(ROW()-1,_xlfn.SHEET()-3+25,4,1,"Entered Daily Stats")),"")</f>
        <v>0</v>
      </c>
      <c r="O252" s="13">
        <f t="shared" ca="1" si="33"/>
        <v>0</v>
      </c>
      <c r="P252" s="11"/>
      <c r="Q252" s="51" t="str">
        <f t="shared" ca="1" si="34"/>
        <v/>
      </c>
      <c r="R252" s="11"/>
      <c r="S252" s="39" cm="1">
        <f t="array" aca="1" ref="S252" ca="1">INDIRECT(ADDRESS(ROW()-1,_xlfn.SHEET()-3+39,4,1,"Entered Daily Stats"))</f>
        <v>0</v>
      </c>
      <c r="T252" s="11"/>
      <c r="U252" s="71"/>
      <c r="V252" s="71"/>
      <c r="W252" s="71"/>
      <c r="X252" s="70"/>
    </row>
    <row r="253" spans="1:24" ht="15.6" customHeight="1" x14ac:dyDescent="0.3">
      <c r="A253" s="65"/>
      <c r="B253" s="8"/>
      <c r="C253" s="14" cm="1">
        <f t="array" aca="1" ref="C253" ca="1">INDIRECT(ADDRESS(ROW()-1,_xlfn.SHEET()-3+32,4,1,"Entered Daily Stats"))</f>
        <v>0</v>
      </c>
      <c r="D253" s="11"/>
      <c r="E253" s="10">
        <f>'Entered Daily Stats'!A252</f>
        <v>0</v>
      </c>
      <c r="F253" s="11"/>
      <c r="G253" s="13" cm="1">
        <f t="array" aca="1" ref="G253" ca="1">IFERROR(INDIRECT(ADDRESS(ROW()-1,_xlfn.SHEET()-3+4,4,1,"Entered Daily Stats")),"")</f>
        <v>0</v>
      </c>
      <c r="H253" s="16"/>
      <c r="I253" s="12" cm="1">
        <f t="array" aca="1" ref="I253" ca="1">IFERROR(INDIRECT(ADDRESS(ROW()-1,_xlfn.SHEET()-3+11,4,1,"Entered Daily Stats")),"")</f>
        <v>0</v>
      </c>
      <c r="J253" s="11"/>
      <c r="K253" s="107" cm="1">
        <f t="array" aca="1" ref="K253" ca="1">IFERROR(INDIRECT(ADDRESS(ROW()-1,_xlfn.SHEET()-3+18,4,1,"Entered Daily Stats")),"")</f>
        <v>0</v>
      </c>
      <c r="L253" s="12">
        <f t="shared" ca="1" si="35"/>
        <v>0</v>
      </c>
      <c r="M253" s="11"/>
      <c r="N253" s="110" cm="1">
        <f t="array" aca="1" ref="N253" ca="1">IFERROR(INDIRECT(ADDRESS(ROW()-1,_xlfn.SHEET()-3+25,4,1,"Entered Daily Stats")),"")</f>
        <v>0</v>
      </c>
      <c r="O253" s="13">
        <f t="shared" ca="1" si="33"/>
        <v>0</v>
      </c>
      <c r="P253" s="11"/>
      <c r="Q253" s="51" t="str">
        <f t="shared" ca="1" si="34"/>
        <v/>
      </c>
      <c r="R253" s="11"/>
      <c r="S253" s="39" cm="1">
        <f t="array" aca="1" ref="S253" ca="1">INDIRECT(ADDRESS(ROW()-1,_xlfn.SHEET()-3+39,4,1,"Entered Daily Stats"))</f>
        <v>0</v>
      </c>
      <c r="T253" s="11"/>
      <c r="U253" s="8"/>
      <c r="V253" s="8"/>
      <c r="W253" s="22"/>
      <c r="X253" s="79"/>
    </row>
    <row r="254" spans="1:24" ht="15.6" customHeight="1" x14ac:dyDescent="0.3">
      <c r="A254" s="65"/>
      <c r="B254" s="8"/>
      <c r="C254" s="14" cm="1">
        <f t="array" aca="1" ref="C254" ca="1">INDIRECT(ADDRESS(ROW()-1,_xlfn.SHEET()-3+32,4,1,"Entered Daily Stats"))</f>
        <v>0</v>
      </c>
      <c r="D254" s="11"/>
      <c r="E254" s="10">
        <f>'Entered Daily Stats'!A253</f>
        <v>0</v>
      </c>
      <c r="F254" s="11"/>
      <c r="G254" s="13" cm="1">
        <f t="array" aca="1" ref="G254" ca="1">IFERROR(INDIRECT(ADDRESS(ROW()-1,_xlfn.SHEET()-3+4,4,1,"Entered Daily Stats")),"")</f>
        <v>0</v>
      </c>
      <c r="H254" s="16"/>
      <c r="I254" s="12" cm="1">
        <f t="array" aca="1" ref="I254" ca="1">IFERROR(INDIRECT(ADDRESS(ROW()-1,_xlfn.SHEET()-3+11,4,1,"Entered Daily Stats")),"")</f>
        <v>0</v>
      </c>
      <c r="J254" s="11"/>
      <c r="K254" s="107" cm="1">
        <f t="array" aca="1" ref="K254" ca="1">IFERROR(INDIRECT(ADDRESS(ROW()-1,_xlfn.SHEET()-3+18,4,1,"Entered Daily Stats")),"")</f>
        <v>0</v>
      </c>
      <c r="L254" s="12">
        <f t="shared" ca="1" si="35"/>
        <v>0</v>
      </c>
      <c r="M254" s="11"/>
      <c r="N254" s="110" cm="1">
        <f t="array" aca="1" ref="N254" ca="1">IFERROR(INDIRECT(ADDRESS(ROW()-1,_xlfn.SHEET()-3+25,4,1,"Entered Daily Stats")),"")</f>
        <v>0</v>
      </c>
      <c r="O254" s="13">
        <f t="shared" ca="1" si="33"/>
        <v>0</v>
      </c>
      <c r="P254" s="11"/>
      <c r="Q254" s="51" t="str">
        <f t="shared" ca="1" si="34"/>
        <v/>
      </c>
      <c r="R254" s="47"/>
      <c r="S254" s="39" cm="1">
        <f t="array" aca="1" ref="S254" ca="1">INDIRECT(ADDRESS(ROW()-1,_xlfn.SHEET()-3+39,4,1,"Entered Daily Stats"))</f>
        <v>0</v>
      </c>
      <c r="T254" s="47"/>
      <c r="U254" s="69"/>
      <c r="V254" s="8"/>
      <c r="W254" s="56"/>
      <c r="X254" s="80"/>
    </row>
    <row r="255" spans="1:24" ht="15.6" customHeight="1" x14ac:dyDescent="0.3">
      <c r="A255" s="65"/>
      <c r="B255" s="8"/>
      <c r="C255" s="14" cm="1">
        <f t="array" aca="1" ref="C255" ca="1">INDIRECT(ADDRESS(ROW()-1,_xlfn.SHEET()-3+32,4,1,"Entered Daily Stats"))</f>
        <v>0</v>
      </c>
      <c r="D255" s="11"/>
      <c r="E255" s="10">
        <f>'Entered Daily Stats'!A254</f>
        <v>0</v>
      </c>
      <c r="F255" s="23"/>
      <c r="G255" s="13" cm="1">
        <f t="array" aca="1" ref="G255" ca="1">IFERROR(INDIRECT(ADDRESS(ROW()-1,_xlfn.SHEET()-3+4,4,1,"Entered Daily Stats")),"")</f>
        <v>0</v>
      </c>
      <c r="H255" s="11"/>
      <c r="I255" s="12" cm="1">
        <f t="array" aca="1" ref="I255" ca="1">IFERROR(INDIRECT(ADDRESS(ROW()-1,_xlfn.SHEET()-3+11,4,1,"Entered Daily Stats")),"")</f>
        <v>0</v>
      </c>
      <c r="J255" s="11"/>
      <c r="K255" s="107" cm="1">
        <f t="array" aca="1" ref="K255" ca="1">IFERROR(INDIRECT(ADDRESS(ROW()-1,_xlfn.SHEET()-3+18,4,1,"Entered Daily Stats")),"")</f>
        <v>0</v>
      </c>
      <c r="L255" s="12">
        <f t="shared" ca="1" si="35"/>
        <v>0</v>
      </c>
      <c r="M255" s="11"/>
      <c r="N255" s="110" cm="1">
        <f t="array" aca="1" ref="N255" ca="1">IFERROR(INDIRECT(ADDRESS(ROW()-1,_xlfn.SHEET()-3+25,4,1,"Entered Daily Stats")),"")</f>
        <v>0</v>
      </c>
      <c r="O255" s="13">
        <f t="shared" ca="1" si="33"/>
        <v>0</v>
      </c>
      <c r="P255" s="11"/>
      <c r="Q255" s="51" t="str">
        <f t="shared" ca="1" si="34"/>
        <v/>
      </c>
      <c r="R255" s="11"/>
      <c r="S255" s="39" cm="1">
        <f t="array" aca="1" ref="S255" ca="1">INDIRECT(ADDRESS(ROW()-1,_xlfn.SHEET()-3+39,4,1,"Entered Daily Stats"))</f>
        <v>0</v>
      </c>
      <c r="T255" s="11"/>
      <c r="U255" s="11"/>
      <c r="V255" s="47"/>
      <c r="W255" s="56"/>
      <c r="X255" s="81"/>
    </row>
    <row r="256" spans="1:24" ht="15.6" customHeight="1" x14ac:dyDescent="0.3">
      <c r="A256" s="65"/>
      <c r="B256" s="8"/>
      <c r="C256" s="14" cm="1">
        <f t="array" aca="1" ref="C256" ca="1">INDIRECT(ADDRESS(ROW()-1,_xlfn.SHEET()-3+32,4,1,"Entered Daily Stats"))</f>
        <v>0</v>
      </c>
      <c r="D256" s="11"/>
      <c r="E256" s="10">
        <f>'Entered Daily Stats'!A255</f>
        <v>0</v>
      </c>
      <c r="F256" s="11"/>
      <c r="G256" s="13" cm="1">
        <f t="array" aca="1" ref="G256" ca="1">IFERROR(INDIRECT(ADDRESS(ROW()-1,_xlfn.SHEET()-3+4,4,1,"Entered Daily Stats")),"")</f>
        <v>0</v>
      </c>
      <c r="H256" s="16"/>
      <c r="I256" s="12" cm="1">
        <f t="array" aca="1" ref="I256" ca="1">IFERROR(INDIRECT(ADDRESS(ROW()-1,_xlfn.SHEET()-3+11,4,1,"Entered Daily Stats")),"")</f>
        <v>0</v>
      </c>
      <c r="J256" s="11"/>
      <c r="K256" s="107" cm="1">
        <f t="array" aca="1" ref="K256" ca="1">IFERROR(INDIRECT(ADDRESS(ROW()-1,_xlfn.SHEET()-3+18,4,1,"Entered Daily Stats")),"")</f>
        <v>0</v>
      </c>
      <c r="L256" s="12">
        <f t="shared" ca="1" si="35"/>
        <v>0</v>
      </c>
      <c r="M256" s="11"/>
      <c r="N256" s="110" cm="1">
        <f t="array" aca="1" ref="N256" ca="1">IFERROR(INDIRECT(ADDRESS(ROW()-1,_xlfn.SHEET()-3+25,4,1,"Entered Daily Stats")),"")</f>
        <v>0</v>
      </c>
      <c r="O256" s="13">
        <f t="shared" ca="1" si="33"/>
        <v>0</v>
      </c>
      <c r="P256" s="11"/>
      <c r="Q256" s="51" t="str">
        <f t="shared" ca="1" si="34"/>
        <v/>
      </c>
      <c r="R256" s="11"/>
      <c r="S256" s="39" cm="1">
        <f t="array" aca="1" ref="S256" ca="1">INDIRECT(ADDRESS(ROW()-1,_xlfn.SHEET()-3+39,4,1,"Entered Daily Stats"))</f>
        <v>0</v>
      </c>
      <c r="T256" s="11"/>
      <c r="U256" s="8"/>
      <c r="V256" s="8"/>
      <c r="W256" s="8"/>
      <c r="X256" s="64"/>
    </row>
    <row r="257" spans="1:24" ht="15.6" customHeight="1" x14ac:dyDescent="0.3">
      <c r="A257" s="65"/>
      <c r="B257" s="8"/>
      <c r="C257" s="11"/>
      <c r="D257" s="11"/>
      <c r="E257" s="11"/>
      <c r="F257" s="11"/>
      <c r="G257" s="11"/>
      <c r="H257" s="11"/>
      <c r="I257" s="11"/>
      <c r="J257" s="11"/>
      <c r="K257" s="108"/>
      <c r="L257" s="11"/>
      <c r="M257" s="11"/>
      <c r="N257" s="108"/>
      <c r="O257" s="11"/>
      <c r="P257" s="11"/>
      <c r="Q257" s="11"/>
      <c r="R257" s="11"/>
      <c r="S257" s="11"/>
      <c r="T257" s="8"/>
      <c r="U257" s="8"/>
      <c r="V257" s="8"/>
      <c r="W257" s="8"/>
      <c r="X257" s="64"/>
    </row>
    <row r="258" spans="1:24" ht="15.6" customHeight="1" x14ac:dyDescent="0.3">
      <c r="A258" s="65"/>
      <c r="B258" s="8"/>
      <c r="C258" s="106">
        <f ca="1">IFERROR(AVERAGEIF(C237:C256,"&gt;0"),0)</f>
        <v>1</v>
      </c>
      <c r="D258" s="11"/>
      <c r="E258" s="123" t="s">
        <v>34</v>
      </c>
      <c r="F258" s="44"/>
      <c r="G258" s="13">
        <f ca="1">IFERROR(AVERAGEIF(G237:G256,"&gt;0"),"")</f>
        <v>0.26090277777777782</v>
      </c>
      <c r="H258" s="82"/>
      <c r="I258" s="30">
        <f ca="1">IFERROR(AVERAGEIF(I237:I256,"&gt;0"),"")</f>
        <v>5</v>
      </c>
      <c r="J258" s="11"/>
      <c r="K258" s="109">
        <f ca="1">IFERROR(AVERAGEIF(K237:K256,"&gt;0"),0)</f>
        <v>47.7</v>
      </c>
      <c r="L258" s="12">
        <f ca="1">IFERROR(AVERAGEIF(L237:L256,"&gt;0"),"")</f>
        <v>55.616666666666674</v>
      </c>
      <c r="M258" s="11"/>
      <c r="N258" s="111">
        <f ca="1">IFERROR(AVERAGEIF(N237:N256,"&gt;0"),0)</f>
        <v>0.10159722222222223</v>
      </c>
      <c r="O258" s="13">
        <f ca="1">IFERROR(AVERAGEIF(O237:O256,"&gt;0"),"")</f>
        <v>0.13041666666666668</v>
      </c>
      <c r="P258" s="11"/>
      <c r="Q258" s="45">
        <f ca="1">IFERROR(AVERAGEIF(Q237:Q256,"&gt;0"),"")</f>
        <v>0.86505359004146654</v>
      </c>
      <c r="R258" s="17"/>
      <c r="S258" s="46">
        <f ca="1">IFERROR(AVERAGEIF(S237:S256,"&gt;0"),0)</f>
        <v>1.5</v>
      </c>
      <c r="T258" s="83"/>
      <c r="U258" s="8"/>
      <c r="V258" s="8"/>
      <c r="W258" s="8"/>
      <c r="X258" s="64"/>
    </row>
    <row r="259" spans="1:24" ht="15.6" customHeight="1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8"/>
    </row>
    <row r="260" spans="1:24" ht="15.6" customHeight="1" x14ac:dyDescent="0.3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4" customHeight="1" x14ac:dyDescent="0.3">
      <c r="A261" s="128" t="s">
        <v>15</v>
      </c>
      <c r="B261" s="129"/>
      <c r="C261" s="129"/>
      <c r="D261" s="129"/>
      <c r="E261" s="129"/>
      <c r="F261" s="53"/>
      <c r="G261" s="158">
        <v>44131</v>
      </c>
      <c r="H261" s="158"/>
      <c r="I261" s="158"/>
      <c r="J261" s="158"/>
      <c r="K261" s="158"/>
      <c r="L261" s="158"/>
      <c r="M261" s="158"/>
      <c r="N261" s="158"/>
      <c r="O261" s="158"/>
      <c r="P261" s="53"/>
      <c r="Q261" s="53"/>
      <c r="R261" s="53"/>
      <c r="S261" s="53"/>
      <c r="T261" s="53"/>
      <c r="U261" s="53"/>
      <c r="V261" s="53"/>
      <c r="W261" s="63"/>
    </row>
    <row r="262" spans="1:24" ht="14.4" customHeight="1" x14ac:dyDescent="0.3">
      <c r="A262" s="130"/>
      <c r="B262" s="131"/>
      <c r="C262" s="131"/>
      <c r="D262" s="131"/>
      <c r="E262" s="131"/>
      <c r="F262" s="8"/>
      <c r="G262" s="159"/>
      <c r="H262" s="159"/>
      <c r="I262" s="159"/>
      <c r="J262" s="159"/>
      <c r="K262" s="159"/>
      <c r="L262" s="159"/>
      <c r="M262" s="159"/>
      <c r="N262" s="159"/>
      <c r="O262" s="159"/>
      <c r="P262" s="8"/>
      <c r="Q262" s="8"/>
      <c r="R262" s="8"/>
      <c r="S262" s="8"/>
      <c r="T262" s="8"/>
      <c r="U262" s="8"/>
      <c r="V262" s="8"/>
      <c r="W262" s="64"/>
    </row>
    <row r="263" spans="1:24" ht="21" x14ac:dyDescent="0.3">
      <c r="A263" s="132"/>
      <c r="B263" s="133"/>
      <c r="C263" s="133"/>
      <c r="D263" s="133"/>
      <c r="E263" s="133"/>
      <c r="F263" s="8"/>
      <c r="G263" s="124" t="s">
        <v>18</v>
      </c>
      <c r="H263" s="123"/>
      <c r="I263" s="124" t="s">
        <v>19</v>
      </c>
      <c r="J263" s="8"/>
      <c r="K263" s="140" t="s">
        <v>20</v>
      </c>
      <c r="L263" s="140"/>
      <c r="M263" s="8"/>
      <c r="N263" s="126" t="s">
        <v>21</v>
      </c>
      <c r="O263" s="126"/>
      <c r="P263" s="8"/>
      <c r="Q263" s="8"/>
      <c r="R263" s="8"/>
      <c r="S263" s="8"/>
      <c r="T263" s="8"/>
      <c r="U263" s="8"/>
      <c r="V263" s="8"/>
      <c r="W263" s="64"/>
    </row>
    <row r="264" spans="1:24" ht="47.4" customHeight="1" x14ac:dyDescent="0.3">
      <c r="A264" s="65"/>
      <c r="B264" s="8"/>
      <c r="C264" s="3"/>
      <c r="D264" s="8"/>
      <c r="E264" s="67" t="s">
        <v>37</v>
      </c>
      <c r="F264" s="68"/>
      <c r="G264" s="56"/>
      <c r="H264" s="56"/>
      <c r="I264" s="56"/>
      <c r="J264" s="8"/>
      <c r="K264" s="56"/>
      <c r="L264" s="69"/>
      <c r="M264" s="69"/>
      <c r="N264" s="56"/>
      <c r="O264" s="69"/>
      <c r="P264" s="8"/>
      <c r="Q264" s="9" t="s">
        <v>40</v>
      </c>
      <c r="R264" s="8"/>
      <c r="S264" s="66" t="s">
        <v>41</v>
      </c>
      <c r="T264" s="8"/>
      <c r="U264" s="138"/>
      <c r="V264" s="138"/>
      <c r="W264" s="143"/>
    </row>
    <row r="265" spans="1:24" ht="33.6" x14ac:dyDescent="0.65">
      <c r="A265" s="85"/>
      <c r="B265" s="3"/>
      <c r="C265" s="93"/>
      <c r="D265" s="121"/>
      <c r="E265" s="94" cm="1">
        <f t="array" aca="1" ref="E265" ca="1">IFERROR(INDIRECT(ADDRESS(262,_xlfn.SHEET()-3+32,4,1,"Entered Daily Stats")),"")</f>
        <v>10.683333333333334</v>
      </c>
      <c r="F265" s="121"/>
      <c r="G265" s="95" cm="1">
        <f t="array" aca="1" ref="G265" ca="1">IFERROR(INDIRECT(ADDRESS(262,_xlfn.SHEET()-3+4,4,1,"Entered Daily Stats")),"")</f>
        <v>0.22577036885239143</v>
      </c>
      <c r="H265" s="121"/>
      <c r="I265" s="90" cm="1">
        <f t="array" aca="1" ref="I265" ca="1">IFERROR(INDIRECT(ADDRESS(262,_xlfn.SHEET()-3+11,4,1,"Entered Daily Stats")),"")</f>
        <v>4.4488322765193109</v>
      </c>
      <c r="J265" s="121"/>
      <c r="K265" s="148" cm="1">
        <f t="array" aca="1" ref="K265" ca="1">IFERROR(INDIRECT(ADDRESS(262,_xlfn.SHEET()-3+18,4,1,"Entered Daily Stats")),"")</f>
        <v>40.925321309582245</v>
      </c>
      <c r="L265" s="149"/>
      <c r="M265" s="121"/>
      <c r="N265" s="150" cm="1">
        <f t="array" aca="1" ref="N265" ca="1">IFERROR(INDIRECT(ADDRESS(262,_xlfn.SHEET()-3+25,4,1,"Entered Daily Stats")),"")</f>
        <v>0.11212448756187622</v>
      </c>
      <c r="O265" s="151"/>
      <c r="P265" s="121"/>
      <c r="Q265" s="92">
        <f ca="1">IFERROR(SUM(Q26,Q55,Q84,Q113,Q142,Q171,Q200,Q229,Q258)/COUNT(Q26,Q55,Q84,Q113,Q142,Q171,Q200,Q229,Q258),"")</f>
        <v>0.8275578578944035</v>
      </c>
      <c r="R265" s="121"/>
      <c r="S265" s="96" cm="1">
        <f t="array" aca="1" ref="S265" ca="1">IFERROR(INDIRECT(ADDRESS(262,_xlfn.SHEET()-3+39,4,1,"Entered Daily Stats")),"")</f>
        <v>59</v>
      </c>
      <c r="T265" s="3"/>
      <c r="U265" s="3"/>
      <c r="V265" s="3"/>
      <c r="W265" s="86"/>
    </row>
    <row r="266" spans="1:24" ht="34.200000000000003" thickBot="1" x14ac:dyDescent="0.7">
      <c r="A266" s="76"/>
      <c r="B266" s="7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7"/>
      <c r="U266" s="77"/>
      <c r="V266" s="77"/>
      <c r="W266" s="78"/>
    </row>
  </sheetData>
  <mergeCells count="72">
    <mergeCell ref="U264:W264"/>
    <mergeCell ref="K265:L265"/>
    <mergeCell ref="N265:O265"/>
    <mergeCell ref="U207:W207"/>
    <mergeCell ref="U215:W215"/>
    <mergeCell ref="U216:W217"/>
    <mergeCell ref="U244:W244"/>
    <mergeCell ref="U245:W246"/>
    <mergeCell ref="A261:E263"/>
    <mergeCell ref="G261:O262"/>
    <mergeCell ref="K263:L263"/>
    <mergeCell ref="N263:O263"/>
    <mergeCell ref="U178:W178"/>
    <mergeCell ref="U186:W186"/>
    <mergeCell ref="U187:W188"/>
    <mergeCell ref="A204:E206"/>
    <mergeCell ref="G204:O205"/>
    <mergeCell ref="K206:L206"/>
    <mergeCell ref="N206:O206"/>
    <mergeCell ref="A233:E235"/>
    <mergeCell ref="G233:O234"/>
    <mergeCell ref="K235:L235"/>
    <mergeCell ref="N235:O235"/>
    <mergeCell ref="U236:W236"/>
    <mergeCell ref="U149:W149"/>
    <mergeCell ref="U157:W157"/>
    <mergeCell ref="U158:W159"/>
    <mergeCell ref="A175:E177"/>
    <mergeCell ref="G175:O176"/>
    <mergeCell ref="K177:L177"/>
    <mergeCell ref="N177:O177"/>
    <mergeCell ref="U120:W120"/>
    <mergeCell ref="U128:W128"/>
    <mergeCell ref="U129:W130"/>
    <mergeCell ref="A146:E148"/>
    <mergeCell ref="G146:O147"/>
    <mergeCell ref="K148:L148"/>
    <mergeCell ref="N148:O148"/>
    <mergeCell ref="U91:W91"/>
    <mergeCell ref="U99:W99"/>
    <mergeCell ref="U100:W101"/>
    <mergeCell ref="A117:E119"/>
    <mergeCell ref="G117:O118"/>
    <mergeCell ref="K119:L119"/>
    <mergeCell ref="N119:O119"/>
    <mergeCell ref="U62:W62"/>
    <mergeCell ref="U70:W70"/>
    <mergeCell ref="U71:W72"/>
    <mergeCell ref="A88:E90"/>
    <mergeCell ref="G88:O89"/>
    <mergeCell ref="K90:L90"/>
    <mergeCell ref="N90:O90"/>
    <mergeCell ref="U33:W33"/>
    <mergeCell ref="U41:W41"/>
    <mergeCell ref="U42:W43"/>
    <mergeCell ref="A59:E61"/>
    <mergeCell ref="G59:O60"/>
    <mergeCell ref="K61:L61"/>
    <mergeCell ref="N61:O61"/>
    <mergeCell ref="U13:W14"/>
    <mergeCell ref="H29:I29"/>
    <mergeCell ref="K29:L29"/>
    <mergeCell ref="A30:E32"/>
    <mergeCell ref="G30:O31"/>
    <mergeCell ref="K32:L32"/>
    <mergeCell ref="N32:O32"/>
    <mergeCell ref="U12:W12"/>
    <mergeCell ref="A1:E3"/>
    <mergeCell ref="G1:O2"/>
    <mergeCell ref="K3:L3"/>
    <mergeCell ref="N3:O3"/>
    <mergeCell ref="U4:W4"/>
  </mergeCells>
  <conditionalFormatting sqref="O5:O14 O20:O24">
    <cfRule type="expression" dxfId="1804" priority="512">
      <formula>(O5=5)</formula>
    </cfRule>
    <cfRule type="expression" dxfId="1803" priority="513">
      <formula>(O5=1.5)</formula>
    </cfRule>
  </conditionalFormatting>
  <conditionalFormatting sqref="L5:M14 L20:M24">
    <cfRule type="expression" dxfId="1802" priority="510">
      <formula>(L5=65)</formula>
    </cfRule>
    <cfRule type="expression" dxfId="1801" priority="511">
      <formula>(L5=30)</formula>
    </cfRule>
  </conditionalFormatting>
  <conditionalFormatting sqref="V23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4 L5:L14 L20:L26 O20:O26">
    <cfRule type="cellIs" dxfId="1800" priority="508" stopIfTrue="1" operator="equal">
      <formula>0</formula>
    </cfRule>
  </conditionalFormatting>
  <conditionalFormatting sqref="S5:S14 S20:S26">
    <cfRule type="cellIs" dxfId="1799" priority="499" stopIfTrue="1" operator="equal">
      <formula>0</formula>
    </cfRule>
    <cfRule type="colorScale" priority="507">
      <colorScale>
        <cfvo type="min"/>
        <cfvo type="max"/>
        <color rgb="FFFFEF9C"/>
        <color rgb="FF63BE7B"/>
      </colorScale>
    </cfRule>
  </conditionalFormatting>
  <conditionalFormatting sqref="R22 T2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5">
    <cfRule type="cellIs" dxfId="1798" priority="505" stopIfTrue="1" operator="equal">
      <formula>0</formula>
    </cfRule>
  </conditionalFormatting>
  <conditionalFormatting sqref="G5:G26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5">
    <cfRule type="cellIs" dxfId="1797" priority="498" stopIfTrue="1" operator="equal">
      <formula>0</formula>
    </cfRule>
  </conditionalFormatting>
  <conditionalFormatting sqref="Q5:Q26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796" priority="504" stopIfTrue="1" operator="equal">
      <formula>0</formula>
    </cfRule>
  </conditionalFormatting>
  <conditionalFormatting sqref="C5:C26">
    <cfRule type="cellIs" dxfId="1795" priority="470" operator="equal">
      <formula>1</formula>
    </cfRule>
    <cfRule type="cellIs" dxfId="1794" priority="502" stopIfTrue="1" operator="equal">
      <formula>0</formula>
    </cfRule>
  </conditionalFormatting>
  <conditionalFormatting sqref="C5:C24">
    <cfRule type="colorScale" priority="503">
      <colorScale>
        <cfvo type="min"/>
        <cfvo type="max"/>
        <color rgb="FFFFEF9C"/>
        <color rgb="FF63BE7B"/>
      </colorScale>
    </cfRule>
  </conditionalFormatting>
  <conditionalFormatting sqref="E5:E24">
    <cfRule type="cellIs" dxfId="1793" priority="477" operator="equal">
      <formula>0</formula>
    </cfRule>
    <cfRule type="expression" dxfId="1792" priority="500">
      <formula>C5=1</formula>
    </cfRule>
    <cfRule type="expression" dxfId="1791" priority="501">
      <formula>C5&gt;0</formula>
    </cfRule>
  </conditionalFormatting>
  <conditionalFormatting sqref="I5:I26">
    <cfRule type="colorScale" priority="471">
      <colorScale>
        <cfvo type="min"/>
        <cfvo type="max"/>
        <color rgb="FFFFEF9C"/>
        <color rgb="FF63BE7B"/>
      </colorScale>
    </cfRule>
  </conditionalFormatting>
  <conditionalFormatting sqref="S265">
    <cfRule type="cellIs" dxfId="1790" priority="497" operator="equal">
      <formula>0</formula>
    </cfRule>
  </conditionalFormatting>
  <conditionalFormatting sqref="O15:O19">
    <cfRule type="expression" dxfId="1789" priority="494">
      <formula>(O15=5)</formula>
    </cfRule>
    <cfRule type="expression" dxfId="1788" priority="495">
      <formula>(O15=1.5)</formula>
    </cfRule>
  </conditionalFormatting>
  <conditionalFormatting sqref="L15:M19">
    <cfRule type="expression" dxfId="1787" priority="492">
      <formula>(L15=65)</formula>
    </cfRule>
    <cfRule type="expression" dxfId="1786" priority="493">
      <formula>(L15=30)</formula>
    </cfRule>
  </conditionalFormatting>
  <conditionalFormatting sqref="V18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O15:O19">
    <cfRule type="cellIs" dxfId="1785" priority="490" stopIfTrue="1" operator="equal">
      <formula>0</formula>
    </cfRule>
  </conditionalFormatting>
  <conditionalFormatting sqref="S15:S19">
    <cfRule type="cellIs" dxfId="1784" priority="479" stopIfTrue="1" operator="equal">
      <formula>0</formula>
    </cfRule>
    <cfRule type="colorScale" priority="489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9">
    <cfRule type="cellIs" dxfId="1783" priority="487" stopIfTrue="1" operator="equal">
      <formula>0</formula>
    </cfRule>
  </conditionalFormatting>
  <conditionalFormatting sqref="G15:G19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9">
    <cfRule type="cellIs" dxfId="1782" priority="478" stopIfTrue="1" operator="equal">
      <formula>0</formula>
    </cfRule>
  </conditionalFormatting>
  <conditionalFormatting sqref="Q15:Q19">
    <cfRule type="cellIs" dxfId="1781" priority="484" stopIfTrue="1" operator="equal">
      <formula>0</formula>
    </cfRule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9">
    <cfRule type="cellIs" dxfId="1780" priority="482" stopIfTrue="1" operator="equal">
      <formula>0</formula>
    </cfRule>
  </conditionalFormatting>
  <conditionalFormatting sqref="C15:C19">
    <cfRule type="colorScale" priority="483">
      <colorScale>
        <cfvo type="min"/>
        <cfvo type="max"/>
        <color rgb="FFFFEF9C"/>
        <color rgb="FF63BE7B"/>
      </colorScale>
    </cfRule>
  </conditionalFormatting>
  <conditionalFormatting sqref="E15:E19">
    <cfRule type="expression" dxfId="1779" priority="480">
      <formula>C15=1</formula>
    </cfRule>
    <cfRule type="expression" dxfId="1778" priority="481">
      <formula>C15&gt;0</formula>
    </cfRule>
  </conditionalFormatting>
  <conditionalFormatting sqref="I15:I19">
    <cfRule type="colorScale" priority="486">
      <colorScale>
        <cfvo type="min"/>
        <cfvo type="max"/>
        <color rgb="FFFFEF9C"/>
        <color rgb="FF63BE7B"/>
      </colorScale>
    </cfRule>
  </conditionalFormatting>
  <conditionalFormatting sqref="C26:J26 O26:S26 L26:M26">
    <cfRule type="cellIs" dxfId="1777" priority="476" operator="equal">
      <formula>0</formula>
    </cfRule>
  </conditionalFormatting>
  <conditionalFormatting sqref="C4:C24">
    <cfRule type="colorScale" priority="475">
      <colorScale>
        <cfvo type="min"/>
        <cfvo type="max"/>
        <color rgb="FFFFEF9C"/>
        <color rgb="FF63BE7B"/>
      </colorScale>
    </cfRule>
  </conditionalFormatting>
  <conditionalFormatting sqref="G5:G26">
    <cfRule type="colorScale" priority="474">
      <colorScale>
        <cfvo type="min"/>
        <cfvo type="max"/>
        <color rgb="FFFFEF9C"/>
        <color rgb="FF63BE7B"/>
      </colorScale>
    </cfRule>
  </conditionalFormatting>
  <conditionalFormatting sqref="S5:S26">
    <cfRule type="colorScale" priority="472">
      <colorScale>
        <cfvo type="min"/>
        <cfvo type="max"/>
        <color rgb="FFFFEF9C"/>
        <color rgb="FF63BE7B"/>
      </colorScale>
    </cfRule>
  </conditionalFormatting>
  <conditionalFormatting sqref="C5:C26 G5:G26 I5:I26 S5:S26">
    <cfRule type="cellIs" dxfId="1776" priority="469" operator="equal">
      <formula>0</formula>
    </cfRule>
  </conditionalFormatting>
  <conditionalFormatting sqref="K5:K26">
    <cfRule type="cellIs" dxfId="1775" priority="463" operator="equal">
      <formula>0</formula>
    </cfRule>
    <cfRule type="expression" dxfId="1774" priority="464" stopIfTrue="1">
      <formula>K5/L5&gt;$W$5</formula>
    </cfRule>
    <cfRule type="expression" dxfId="1773" priority="465" stopIfTrue="1">
      <formula>(K5/L5)&gt;=1</formula>
    </cfRule>
    <cfRule type="expression" dxfId="1772" priority="466" stopIfTrue="1">
      <formula>K5/L5&gt;$W$8</formula>
    </cfRule>
    <cfRule type="expression" dxfId="1771" priority="467" stopIfTrue="1">
      <formula>K5/L5&gt;$W$9</formula>
    </cfRule>
    <cfRule type="expression" dxfId="1770" priority="468" stopIfTrue="1">
      <formula>K5/L5&gt;W$10</formula>
    </cfRule>
  </conditionalFormatting>
  <conditionalFormatting sqref="N5:N26">
    <cfRule type="cellIs" dxfId="1769" priority="457" operator="equal">
      <formula>0</formula>
    </cfRule>
    <cfRule type="expression" dxfId="1768" priority="458" stopIfTrue="1">
      <formula>N5/O5&gt;$W$5</formula>
    </cfRule>
    <cfRule type="expression" dxfId="1767" priority="459" stopIfTrue="1">
      <formula>(N5/O5)&gt;=1</formula>
    </cfRule>
    <cfRule type="expression" dxfId="1766" priority="460" stopIfTrue="1">
      <formula>N5/O5&gt;$W$8</formula>
    </cfRule>
    <cfRule type="expression" dxfId="1765" priority="461" stopIfTrue="1">
      <formula>N5/O5&gt;$W$9</formula>
    </cfRule>
    <cfRule type="expression" dxfId="1764" priority="462" stopIfTrue="1">
      <formula>N5/O5&gt;$W$10</formula>
    </cfRule>
  </conditionalFormatting>
  <conditionalFormatting sqref="O34:O43 O49:O53">
    <cfRule type="expression" dxfId="1763" priority="454">
      <formula>(O34=5)</formula>
    </cfRule>
    <cfRule type="expression" dxfId="1762" priority="455">
      <formula>(O34=1.5)</formula>
    </cfRule>
  </conditionalFormatting>
  <conditionalFormatting sqref="L34:M43 L49:M53">
    <cfRule type="expression" dxfId="1761" priority="452">
      <formula>(L34=65)</formula>
    </cfRule>
    <cfRule type="expression" dxfId="1760" priority="453">
      <formula>(L34=30)</formula>
    </cfRule>
  </conditionalFormatting>
  <conditionalFormatting sqref="V52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 L34:L43 L49:L55 O49:O55">
    <cfRule type="cellIs" dxfId="1759" priority="450" stopIfTrue="1" operator="equal">
      <formula>0</formula>
    </cfRule>
  </conditionalFormatting>
  <conditionalFormatting sqref="S34:S43 S49:S55">
    <cfRule type="cellIs" dxfId="1758" priority="441" stopIfTrue="1" operator="equal">
      <formula>0</formula>
    </cfRule>
    <cfRule type="colorScale" priority="449">
      <colorScale>
        <cfvo type="min"/>
        <cfvo type="max"/>
        <color rgb="FFFFEF9C"/>
        <color rgb="FF63BE7B"/>
      </colorScale>
    </cfRule>
  </conditionalFormatting>
  <conditionalFormatting sqref="R51 T51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54">
    <cfRule type="cellIs" dxfId="1757" priority="447" stopIfTrue="1" operator="equal">
      <formula>0</formula>
    </cfRule>
  </conditionalFormatting>
  <conditionalFormatting sqref="G34:G55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I54">
    <cfRule type="cellIs" dxfId="1756" priority="440" stopIfTrue="1" operator="equal">
      <formula>0</formula>
    </cfRule>
  </conditionalFormatting>
  <conditionalFormatting sqref="Q34:Q55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755" priority="446" stopIfTrue="1" operator="equal">
      <formula>0</formula>
    </cfRule>
  </conditionalFormatting>
  <conditionalFormatting sqref="C34:C55">
    <cfRule type="cellIs" dxfId="1754" priority="413" operator="equal">
      <formula>1</formula>
    </cfRule>
    <cfRule type="cellIs" dxfId="1753" priority="444" stopIfTrue="1" operator="equal">
      <formula>0</formula>
    </cfRule>
  </conditionalFormatting>
  <conditionalFormatting sqref="C34:C53">
    <cfRule type="colorScale" priority="445">
      <colorScale>
        <cfvo type="min"/>
        <cfvo type="max"/>
        <color rgb="FFFFEF9C"/>
        <color rgb="FF63BE7B"/>
      </colorScale>
    </cfRule>
  </conditionalFormatting>
  <conditionalFormatting sqref="E34:E53">
    <cfRule type="cellIs" dxfId="1752" priority="420" operator="equal">
      <formula>0</formula>
    </cfRule>
    <cfRule type="expression" dxfId="1751" priority="442">
      <formula>C34=1</formula>
    </cfRule>
    <cfRule type="expression" dxfId="1750" priority="443">
      <formula>C34&gt;0</formula>
    </cfRule>
  </conditionalFormatting>
  <conditionalFormatting sqref="I34:I55">
    <cfRule type="colorScale" priority="414">
      <colorScale>
        <cfvo type="min"/>
        <cfvo type="max"/>
        <color rgb="FFFFEF9C"/>
        <color rgb="FF63BE7B"/>
      </colorScale>
    </cfRule>
  </conditionalFormatting>
  <conditionalFormatting sqref="O44:O48">
    <cfRule type="expression" dxfId="1749" priority="437">
      <formula>(O44=5)</formula>
    </cfRule>
    <cfRule type="expression" dxfId="1748" priority="438">
      <formula>(O44=1.5)</formula>
    </cfRule>
  </conditionalFormatting>
  <conditionalFormatting sqref="L44:M48">
    <cfRule type="expression" dxfId="1747" priority="435">
      <formula>(L44=65)</formula>
    </cfRule>
    <cfRule type="expression" dxfId="1746" priority="436">
      <formula>(L44=30)</formula>
    </cfRule>
  </conditionalFormatting>
  <conditionalFormatting sqref="V47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L48 O44:O48">
    <cfRule type="cellIs" dxfId="1745" priority="433" stopIfTrue="1" operator="equal">
      <formula>0</formula>
    </cfRule>
  </conditionalFormatting>
  <conditionalFormatting sqref="S44:S48">
    <cfRule type="cellIs" dxfId="1744" priority="422" stopIfTrue="1" operator="equal">
      <formula>0</formula>
    </cfRule>
    <cfRule type="colorScale" priority="432">
      <colorScale>
        <cfvo type="min"/>
        <cfvo type="max"/>
        <color rgb="FFFFEF9C"/>
        <color rgb="FF63BE7B"/>
      </colorScale>
    </cfRule>
  </conditionalFormatting>
  <conditionalFormatting sqref="T46 R4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8">
    <cfRule type="cellIs" dxfId="1743" priority="430" stopIfTrue="1" operator="equal">
      <formula>0</formula>
    </cfRule>
  </conditionalFormatting>
  <conditionalFormatting sqref="G44:G48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">
    <cfRule type="cellIs" dxfId="1742" priority="421" stopIfTrue="1" operator="equal">
      <formula>0</formula>
    </cfRule>
  </conditionalFormatting>
  <conditionalFormatting sqref="Q44:Q48">
    <cfRule type="cellIs" dxfId="1741" priority="427" stopIfTrue="1" operator="equal">
      <formula>0</formula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8">
    <cfRule type="cellIs" dxfId="1740" priority="425" stopIfTrue="1" operator="equal">
      <formula>0</formula>
    </cfRule>
  </conditionalFormatting>
  <conditionalFormatting sqref="C44:C48">
    <cfRule type="colorScale" priority="426">
      <colorScale>
        <cfvo type="min"/>
        <cfvo type="max"/>
        <color rgb="FFFFEF9C"/>
        <color rgb="FF63BE7B"/>
      </colorScale>
    </cfRule>
  </conditionalFormatting>
  <conditionalFormatting sqref="E44:E48">
    <cfRule type="expression" dxfId="1739" priority="423">
      <formula>C44=1</formula>
    </cfRule>
    <cfRule type="expression" dxfId="1738" priority="424">
      <formula>C44&gt;0</formula>
    </cfRule>
  </conditionalFormatting>
  <conditionalFormatting sqref="I44:I48">
    <cfRule type="colorScale" priority="429">
      <colorScale>
        <cfvo type="min"/>
        <cfvo type="max"/>
        <color rgb="FFFFEF9C"/>
        <color rgb="FF63BE7B"/>
      </colorScale>
    </cfRule>
  </conditionalFormatting>
  <conditionalFormatting sqref="C55:J55 O55:S55 L55:M55">
    <cfRule type="cellIs" dxfId="1737" priority="419" operator="equal">
      <formula>0</formula>
    </cfRule>
  </conditionalFormatting>
  <conditionalFormatting sqref="C33:C53">
    <cfRule type="colorScale" priority="418">
      <colorScale>
        <cfvo type="min"/>
        <cfvo type="max"/>
        <color rgb="FFFFEF9C"/>
        <color rgb="FF63BE7B"/>
      </colorScale>
    </cfRule>
  </conditionalFormatting>
  <conditionalFormatting sqref="G34:G55">
    <cfRule type="colorScale" priority="417">
      <colorScale>
        <cfvo type="min"/>
        <cfvo type="max"/>
        <color rgb="FFFFEF9C"/>
        <color rgb="FF63BE7B"/>
      </colorScale>
    </cfRule>
  </conditionalFormatting>
  <conditionalFormatting sqref="S34:S55">
    <cfRule type="colorScale" priority="415">
      <colorScale>
        <cfvo type="min"/>
        <cfvo type="max"/>
        <color rgb="FFFFEF9C"/>
        <color rgb="FF63BE7B"/>
      </colorScale>
    </cfRule>
  </conditionalFormatting>
  <conditionalFormatting sqref="C34:C55 G34:G55 I34:I55 S34:S55">
    <cfRule type="cellIs" dxfId="1736" priority="412" operator="equal">
      <formula>0</formula>
    </cfRule>
  </conditionalFormatting>
  <conditionalFormatting sqref="K34:K55">
    <cfRule type="cellIs" dxfId="1735" priority="406" operator="equal">
      <formula>0</formula>
    </cfRule>
    <cfRule type="expression" dxfId="1734" priority="407" stopIfTrue="1">
      <formula>K34/L34&gt;$W$5</formula>
    </cfRule>
    <cfRule type="expression" dxfId="1733" priority="408" stopIfTrue="1">
      <formula>(K34/L34)&gt;=1</formula>
    </cfRule>
    <cfRule type="expression" dxfId="1732" priority="409" stopIfTrue="1">
      <formula>K34/L34&gt;$W$8</formula>
    </cfRule>
    <cfRule type="expression" dxfId="1731" priority="410" stopIfTrue="1">
      <formula>K34/L34&gt;$W$9</formula>
    </cfRule>
    <cfRule type="expression" dxfId="1730" priority="411" stopIfTrue="1">
      <formula>K34/L34&gt;W$10</formula>
    </cfRule>
  </conditionalFormatting>
  <conditionalFormatting sqref="N34:N55">
    <cfRule type="cellIs" dxfId="1729" priority="400" operator="equal">
      <formula>0</formula>
    </cfRule>
    <cfRule type="expression" dxfId="1728" priority="401" stopIfTrue="1">
      <formula>N34/O34&gt;$W$5</formula>
    </cfRule>
    <cfRule type="expression" dxfId="1727" priority="402" stopIfTrue="1">
      <formula>(N34/O34)&gt;=1</formula>
    </cfRule>
    <cfRule type="expression" dxfId="1726" priority="403" stopIfTrue="1">
      <formula>N34/O34&gt;$W$8</formula>
    </cfRule>
    <cfRule type="expression" dxfId="1725" priority="404" stopIfTrue="1">
      <formula>N34/O34&gt;$W$9</formula>
    </cfRule>
    <cfRule type="expression" dxfId="1724" priority="405" stopIfTrue="1">
      <formula>N34/O34&gt;$W$10</formula>
    </cfRule>
  </conditionalFormatting>
  <conditionalFormatting sqref="O63:O72 O78:O82">
    <cfRule type="expression" dxfId="1723" priority="397">
      <formula>(O63=5)</formula>
    </cfRule>
    <cfRule type="expression" dxfId="1722" priority="398">
      <formula>(O63=1.5)</formula>
    </cfRule>
  </conditionalFormatting>
  <conditionalFormatting sqref="L63:M72 L78:M82">
    <cfRule type="expression" dxfId="1721" priority="395">
      <formula>(L63=65)</formula>
    </cfRule>
    <cfRule type="expression" dxfId="1720" priority="396">
      <formula>(L63=30)</formula>
    </cfRule>
  </conditionalFormatting>
  <conditionalFormatting sqref="V8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2 L63:L72 L78:L84 O78:O84">
    <cfRule type="cellIs" dxfId="1719" priority="393" stopIfTrue="1" operator="equal">
      <formula>0</formula>
    </cfRule>
  </conditionalFormatting>
  <conditionalFormatting sqref="S63:S72 S78:S84">
    <cfRule type="cellIs" dxfId="1718" priority="384" stopIfTrue="1" operator="equal">
      <formula>0</formula>
    </cfRule>
    <cfRule type="colorScale" priority="392">
      <colorScale>
        <cfvo type="min"/>
        <cfvo type="max"/>
        <color rgb="FFFFEF9C"/>
        <color rgb="FF63BE7B"/>
      </colorScale>
    </cfRule>
  </conditionalFormatting>
  <conditionalFormatting sqref="T80 R8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83">
    <cfRule type="cellIs" dxfId="1717" priority="390" stopIfTrue="1" operator="equal">
      <formula>0</formula>
    </cfRule>
  </conditionalFormatting>
  <conditionalFormatting sqref="G63:G84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83">
    <cfRule type="cellIs" dxfId="1716" priority="383" stopIfTrue="1" operator="equal">
      <formula>0</formula>
    </cfRule>
  </conditionalFormatting>
  <conditionalFormatting sqref="Q63:Q8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715" priority="389" stopIfTrue="1" operator="equal">
      <formula>0</formula>
    </cfRule>
  </conditionalFormatting>
  <conditionalFormatting sqref="C63:C84">
    <cfRule type="cellIs" dxfId="1714" priority="356" operator="equal">
      <formula>1</formula>
    </cfRule>
    <cfRule type="cellIs" dxfId="1713" priority="387" stopIfTrue="1" operator="equal">
      <formula>0</formula>
    </cfRule>
  </conditionalFormatting>
  <conditionalFormatting sqref="C63:C82">
    <cfRule type="colorScale" priority="388">
      <colorScale>
        <cfvo type="min"/>
        <cfvo type="max"/>
        <color rgb="FFFFEF9C"/>
        <color rgb="FF63BE7B"/>
      </colorScale>
    </cfRule>
  </conditionalFormatting>
  <conditionalFormatting sqref="E63:E82">
    <cfRule type="cellIs" dxfId="1712" priority="363" operator="equal">
      <formula>0</formula>
    </cfRule>
    <cfRule type="expression" dxfId="1711" priority="385">
      <formula>C63=1</formula>
    </cfRule>
    <cfRule type="expression" dxfId="1710" priority="386">
      <formula>C63&gt;0</formula>
    </cfRule>
  </conditionalFormatting>
  <conditionalFormatting sqref="I63:I84">
    <cfRule type="colorScale" priority="357">
      <colorScale>
        <cfvo type="min"/>
        <cfvo type="max"/>
        <color rgb="FFFFEF9C"/>
        <color rgb="FF63BE7B"/>
      </colorScale>
    </cfRule>
  </conditionalFormatting>
  <conditionalFormatting sqref="O73:O77">
    <cfRule type="expression" dxfId="1709" priority="380">
      <formula>(O73=5)</formula>
    </cfRule>
    <cfRule type="expression" dxfId="1708" priority="381">
      <formula>(O73=1.5)</formula>
    </cfRule>
  </conditionalFormatting>
  <conditionalFormatting sqref="L73:M77">
    <cfRule type="expression" dxfId="1707" priority="378">
      <formula>(L73=65)</formula>
    </cfRule>
    <cfRule type="expression" dxfId="1706" priority="379">
      <formula>(L73=30)</formula>
    </cfRule>
  </conditionalFormatting>
  <conditionalFormatting sqref="V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:L77 O73:O77">
    <cfRule type="cellIs" dxfId="1705" priority="376" stopIfTrue="1" operator="equal">
      <formula>0</formula>
    </cfRule>
  </conditionalFormatting>
  <conditionalFormatting sqref="S73:S77">
    <cfRule type="cellIs" dxfId="1704" priority="365" stopIfTrue="1" operator="equal">
      <formula>0</formula>
    </cfRule>
    <cfRule type="colorScale" priority="375">
      <colorScale>
        <cfvo type="min"/>
        <cfvo type="max"/>
        <color rgb="FFFFEF9C"/>
        <color rgb="FF63BE7B"/>
      </colorScale>
    </cfRule>
  </conditionalFormatting>
  <conditionalFormatting sqref="T75 R75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ellIs" dxfId="1703" priority="373" stopIfTrue="1" operator="equal">
      <formula>0</formula>
    </cfRule>
  </conditionalFormatting>
  <conditionalFormatting sqref="G73:G77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7">
    <cfRule type="cellIs" dxfId="1702" priority="364" stopIfTrue="1" operator="equal">
      <formula>0</formula>
    </cfRule>
  </conditionalFormatting>
  <conditionalFormatting sqref="Q73:Q77">
    <cfRule type="cellIs" dxfId="1701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C77">
    <cfRule type="cellIs" dxfId="1700" priority="368" stopIfTrue="1" operator="equal">
      <formula>0</formula>
    </cfRule>
  </conditionalFormatting>
  <conditionalFormatting sqref="C73:C77">
    <cfRule type="colorScale" priority="369">
      <colorScale>
        <cfvo type="min"/>
        <cfvo type="max"/>
        <color rgb="FFFFEF9C"/>
        <color rgb="FF63BE7B"/>
      </colorScale>
    </cfRule>
  </conditionalFormatting>
  <conditionalFormatting sqref="E73:E77">
    <cfRule type="expression" dxfId="1699" priority="366">
      <formula>C73=1</formula>
    </cfRule>
    <cfRule type="expression" dxfId="1698" priority="367">
      <formula>C73&gt;0</formula>
    </cfRule>
  </conditionalFormatting>
  <conditionalFormatting sqref="I73:I77">
    <cfRule type="colorScale" priority="372">
      <colorScale>
        <cfvo type="min"/>
        <cfvo type="max"/>
        <color rgb="FFFFEF9C"/>
        <color rgb="FF63BE7B"/>
      </colorScale>
    </cfRule>
  </conditionalFormatting>
  <conditionalFormatting sqref="C84:J84 O84:S84 L84:M84">
    <cfRule type="cellIs" dxfId="1697" priority="362" operator="equal">
      <formula>0</formula>
    </cfRule>
  </conditionalFormatting>
  <conditionalFormatting sqref="C62:C82">
    <cfRule type="colorScale" priority="361">
      <colorScale>
        <cfvo type="min"/>
        <cfvo type="max"/>
        <color rgb="FFFFEF9C"/>
        <color rgb="FF63BE7B"/>
      </colorScale>
    </cfRule>
  </conditionalFormatting>
  <conditionalFormatting sqref="G63:G84">
    <cfRule type="colorScale" priority="360">
      <colorScale>
        <cfvo type="min"/>
        <cfvo type="max"/>
        <color rgb="FFFFEF9C"/>
        <color rgb="FF63BE7B"/>
      </colorScale>
    </cfRule>
  </conditionalFormatting>
  <conditionalFormatting sqref="S63:S84">
    <cfRule type="colorScale" priority="358">
      <colorScale>
        <cfvo type="min"/>
        <cfvo type="max"/>
        <color rgb="FFFFEF9C"/>
        <color rgb="FF63BE7B"/>
      </colorScale>
    </cfRule>
  </conditionalFormatting>
  <conditionalFormatting sqref="C63:C84 G63:G84 I63:I84 S63:S84">
    <cfRule type="cellIs" dxfId="1696" priority="355" operator="equal">
      <formula>0</formula>
    </cfRule>
  </conditionalFormatting>
  <conditionalFormatting sqref="K63:K84">
    <cfRule type="cellIs" dxfId="1695" priority="349" operator="equal">
      <formula>0</formula>
    </cfRule>
    <cfRule type="expression" dxfId="1694" priority="350" stopIfTrue="1">
      <formula>K63/L63&gt;$W$5</formula>
    </cfRule>
    <cfRule type="expression" dxfId="1693" priority="351" stopIfTrue="1">
      <formula>(K63/L63)&gt;=1</formula>
    </cfRule>
    <cfRule type="expression" dxfId="1692" priority="352" stopIfTrue="1">
      <formula>K63/L63&gt;$W$8</formula>
    </cfRule>
    <cfRule type="expression" dxfId="1691" priority="353" stopIfTrue="1">
      <formula>K63/L63&gt;$W$9</formula>
    </cfRule>
    <cfRule type="expression" dxfId="1690" priority="354" stopIfTrue="1">
      <formula>K63/L63&gt;W$10</formula>
    </cfRule>
  </conditionalFormatting>
  <conditionalFormatting sqref="N63:N84">
    <cfRule type="cellIs" dxfId="1689" priority="343" operator="equal">
      <formula>0</formula>
    </cfRule>
    <cfRule type="expression" dxfId="1688" priority="344" stopIfTrue="1">
      <formula>N63/O63&gt;$W$5</formula>
    </cfRule>
    <cfRule type="expression" dxfId="1687" priority="345" stopIfTrue="1">
      <formula>(N63/O63)&gt;=1</formula>
    </cfRule>
    <cfRule type="expression" dxfId="1686" priority="346" stopIfTrue="1">
      <formula>N63/O63&gt;$W$8</formula>
    </cfRule>
    <cfRule type="expression" dxfId="1685" priority="347" stopIfTrue="1">
      <formula>N63/O63&gt;$W$9</formula>
    </cfRule>
    <cfRule type="expression" dxfId="1684" priority="348" stopIfTrue="1">
      <formula>N63/O63&gt;$W$10</formula>
    </cfRule>
  </conditionalFormatting>
  <conditionalFormatting sqref="O92:O101 O107:O111">
    <cfRule type="expression" dxfId="1683" priority="340">
      <formula>(O92=5)</formula>
    </cfRule>
    <cfRule type="expression" dxfId="1682" priority="341">
      <formula>(O92=1.5)</formula>
    </cfRule>
  </conditionalFormatting>
  <conditionalFormatting sqref="L92:M101 L107:M111">
    <cfRule type="expression" dxfId="1681" priority="338">
      <formula>(L92=65)</formula>
    </cfRule>
    <cfRule type="expression" dxfId="1680" priority="339">
      <formula>(L92=30)</formula>
    </cfRule>
  </conditionalFormatting>
  <conditionalFormatting sqref="V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2:O101 L92:L101 L107:L113 O107:O113">
    <cfRule type="cellIs" dxfId="1679" priority="336" stopIfTrue="1" operator="equal">
      <formula>0</formula>
    </cfRule>
  </conditionalFormatting>
  <conditionalFormatting sqref="S92:S101 S107:S113">
    <cfRule type="cellIs" dxfId="1678" priority="327" stopIfTrue="1" operator="equal">
      <formula>0</formula>
    </cfRule>
    <cfRule type="colorScale" priority="335">
      <colorScale>
        <cfvo type="min"/>
        <cfvo type="max"/>
        <color rgb="FFFFEF9C"/>
        <color rgb="FF63BE7B"/>
      </colorScale>
    </cfRule>
  </conditionalFormatting>
  <conditionalFormatting sqref="T109 R10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112">
    <cfRule type="cellIs" dxfId="1677" priority="333" stopIfTrue="1" operator="equal">
      <formula>0</formula>
    </cfRule>
  </conditionalFormatting>
  <conditionalFormatting sqref="G92:G11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2:I112">
    <cfRule type="cellIs" dxfId="1676" priority="326" stopIfTrue="1" operator="equal">
      <formula>0</formula>
    </cfRule>
  </conditionalFormatting>
  <conditionalFormatting sqref="Q92:Q11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675" priority="332" stopIfTrue="1" operator="equal">
      <formula>0</formula>
    </cfRule>
  </conditionalFormatting>
  <conditionalFormatting sqref="C92:C113">
    <cfRule type="cellIs" dxfId="1674" priority="299" operator="equal">
      <formula>1</formula>
    </cfRule>
    <cfRule type="cellIs" dxfId="1673" priority="330" stopIfTrue="1" operator="equal">
      <formula>0</formula>
    </cfRule>
  </conditionalFormatting>
  <conditionalFormatting sqref="C92:C111">
    <cfRule type="colorScale" priority="331">
      <colorScale>
        <cfvo type="min"/>
        <cfvo type="max"/>
        <color rgb="FFFFEF9C"/>
        <color rgb="FF63BE7B"/>
      </colorScale>
    </cfRule>
  </conditionalFormatting>
  <conditionalFormatting sqref="E92:E111">
    <cfRule type="cellIs" dxfId="1672" priority="306" operator="equal">
      <formula>0</formula>
    </cfRule>
    <cfRule type="expression" dxfId="1671" priority="328">
      <formula>C92=1</formula>
    </cfRule>
    <cfRule type="expression" dxfId="1670" priority="329">
      <formula>C92&gt;0</formula>
    </cfRule>
  </conditionalFormatting>
  <conditionalFormatting sqref="I92:I113">
    <cfRule type="colorScale" priority="300">
      <colorScale>
        <cfvo type="min"/>
        <cfvo type="max"/>
        <color rgb="FFFFEF9C"/>
        <color rgb="FF63BE7B"/>
      </colorScale>
    </cfRule>
  </conditionalFormatting>
  <conditionalFormatting sqref="O102:O106">
    <cfRule type="expression" dxfId="1669" priority="323">
      <formula>(O102=5)</formula>
    </cfRule>
    <cfRule type="expression" dxfId="1668" priority="324">
      <formula>(O102=1.5)</formula>
    </cfRule>
  </conditionalFormatting>
  <conditionalFormatting sqref="L102:M106">
    <cfRule type="expression" dxfId="1667" priority="321">
      <formula>(L102=65)</formula>
    </cfRule>
    <cfRule type="expression" dxfId="1666" priority="322">
      <formula>(L102=30)</formula>
    </cfRule>
  </conditionalFormatting>
  <conditionalFormatting sqref="V10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2:L106 O102:O106">
    <cfRule type="cellIs" dxfId="1665" priority="319" stopIfTrue="1" operator="equal">
      <formula>0</formula>
    </cfRule>
  </conditionalFormatting>
  <conditionalFormatting sqref="S102:S106">
    <cfRule type="cellIs" dxfId="1664" priority="308" stopIfTrue="1" operator="equal">
      <formula>0</formula>
    </cfRule>
    <cfRule type="colorScale" priority="318">
      <colorScale>
        <cfvo type="min"/>
        <cfvo type="max"/>
        <color rgb="FFFFEF9C"/>
        <color rgb="FF63BE7B"/>
      </colorScale>
    </cfRule>
  </conditionalFormatting>
  <conditionalFormatting sqref="R104 T104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:G106">
    <cfRule type="cellIs" dxfId="1663" priority="316" stopIfTrue="1" operator="equal">
      <formula>0</formula>
    </cfRule>
  </conditionalFormatting>
  <conditionalFormatting sqref="G102:G10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2:I106">
    <cfRule type="cellIs" dxfId="1662" priority="307" stopIfTrue="1" operator="equal">
      <formula>0</formula>
    </cfRule>
  </conditionalFormatting>
  <conditionalFormatting sqref="Q102:Q106">
    <cfRule type="cellIs" dxfId="1661" priority="313" stopIfTrue="1" operator="equal">
      <formula>0</formula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:C106">
    <cfRule type="cellIs" dxfId="1660" priority="311" stopIfTrue="1" operator="equal">
      <formula>0</formula>
    </cfRule>
  </conditionalFormatting>
  <conditionalFormatting sqref="C102:C106">
    <cfRule type="colorScale" priority="312">
      <colorScale>
        <cfvo type="min"/>
        <cfvo type="max"/>
        <color rgb="FFFFEF9C"/>
        <color rgb="FF63BE7B"/>
      </colorScale>
    </cfRule>
  </conditionalFormatting>
  <conditionalFormatting sqref="E102:E106">
    <cfRule type="expression" dxfId="1659" priority="309">
      <formula>C102=1</formula>
    </cfRule>
    <cfRule type="expression" dxfId="1658" priority="310">
      <formula>C102&gt;0</formula>
    </cfRule>
  </conditionalFormatting>
  <conditionalFormatting sqref="I102:I106">
    <cfRule type="colorScale" priority="315">
      <colorScale>
        <cfvo type="min"/>
        <cfvo type="max"/>
        <color rgb="FFFFEF9C"/>
        <color rgb="FF63BE7B"/>
      </colorScale>
    </cfRule>
  </conditionalFormatting>
  <conditionalFormatting sqref="C113:J113 O113:S113 L113:M113">
    <cfRule type="cellIs" dxfId="1657" priority="305" operator="equal">
      <formula>0</formula>
    </cfRule>
  </conditionalFormatting>
  <conditionalFormatting sqref="C91:C111">
    <cfRule type="colorScale" priority="304">
      <colorScale>
        <cfvo type="min"/>
        <cfvo type="max"/>
        <color rgb="FFFFEF9C"/>
        <color rgb="FF63BE7B"/>
      </colorScale>
    </cfRule>
  </conditionalFormatting>
  <conditionalFormatting sqref="G92:G113">
    <cfRule type="colorScale" priority="303">
      <colorScale>
        <cfvo type="min"/>
        <cfvo type="max"/>
        <color rgb="FFFFEF9C"/>
        <color rgb="FF63BE7B"/>
      </colorScale>
    </cfRule>
  </conditionalFormatting>
  <conditionalFormatting sqref="S92:S113">
    <cfRule type="colorScale" priority="301">
      <colorScale>
        <cfvo type="min"/>
        <cfvo type="max"/>
        <color rgb="FFFFEF9C"/>
        <color rgb="FF63BE7B"/>
      </colorScale>
    </cfRule>
  </conditionalFormatting>
  <conditionalFormatting sqref="C92:C113 G92:G113 I92:I113 S92:S113">
    <cfRule type="cellIs" dxfId="1656" priority="298" operator="equal">
      <formula>0</formula>
    </cfRule>
  </conditionalFormatting>
  <conditionalFormatting sqref="K92:K113">
    <cfRule type="cellIs" dxfId="1655" priority="292" operator="equal">
      <formula>0</formula>
    </cfRule>
    <cfRule type="expression" dxfId="1654" priority="293" stopIfTrue="1">
      <formula>K92/L92&gt;$W$5</formula>
    </cfRule>
    <cfRule type="expression" dxfId="1653" priority="294" stopIfTrue="1">
      <formula>(K92/L92)&gt;=1</formula>
    </cfRule>
    <cfRule type="expression" dxfId="1652" priority="295" stopIfTrue="1">
      <formula>K92/L92&gt;$W$8</formula>
    </cfRule>
    <cfRule type="expression" dxfId="1651" priority="296" stopIfTrue="1">
      <formula>K92/L92&gt;$W$9</formula>
    </cfRule>
    <cfRule type="expression" dxfId="1650" priority="297" stopIfTrue="1">
      <formula>K92/L92&gt;W$10</formula>
    </cfRule>
  </conditionalFormatting>
  <conditionalFormatting sqref="N92:N113">
    <cfRule type="cellIs" dxfId="1649" priority="286" operator="equal">
      <formula>0</formula>
    </cfRule>
    <cfRule type="expression" dxfId="1648" priority="287" stopIfTrue="1">
      <formula>N92/O92&gt;$W$5</formula>
    </cfRule>
    <cfRule type="expression" dxfId="1647" priority="288" stopIfTrue="1">
      <formula>(N92/O92)&gt;=1</formula>
    </cfRule>
    <cfRule type="expression" dxfId="1646" priority="289" stopIfTrue="1">
      <formula>N92/O92&gt;$W$8</formula>
    </cfRule>
    <cfRule type="expression" dxfId="1645" priority="290" stopIfTrue="1">
      <formula>N92/O92&gt;$W$9</formula>
    </cfRule>
    <cfRule type="expression" dxfId="1644" priority="291" stopIfTrue="1">
      <formula>N92/O92&gt;$W$10</formula>
    </cfRule>
  </conditionalFormatting>
  <conditionalFormatting sqref="O121:O130 O136:O140">
    <cfRule type="expression" dxfId="1643" priority="283">
      <formula>(O121=5)</formula>
    </cfRule>
    <cfRule type="expression" dxfId="1642" priority="284">
      <formula>(O121=1.5)</formula>
    </cfRule>
  </conditionalFormatting>
  <conditionalFormatting sqref="L121:M130 L136:M140">
    <cfRule type="expression" dxfId="1641" priority="281">
      <formula>(L121=65)</formula>
    </cfRule>
    <cfRule type="expression" dxfId="1640" priority="282">
      <formula>(L121=30)</formula>
    </cfRule>
  </conditionalFormatting>
  <conditionalFormatting sqref="V13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:O130 L121:L130 L136:L142 O136:O142">
    <cfRule type="cellIs" dxfId="1639" priority="279" stopIfTrue="1" operator="equal">
      <formula>0</formula>
    </cfRule>
  </conditionalFormatting>
  <conditionalFormatting sqref="S121:S130 S136:S142">
    <cfRule type="cellIs" dxfId="1638" priority="270" stopIfTrue="1" operator="equal">
      <formula>0</formula>
    </cfRule>
    <cfRule type="colorScale" priority="278">
      <colorScale>
        <cfvo type="min"/>
        <cfvo type="max"/>
        <color rgb="FFFFEF9C"/>
        <color rgb="FF63BE7B"/>
      </colorScale>
    </cfRule>
  </conditionalFormatting>
  <conditionalFormatting sqref="R138 T13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41">
    <cfRule type="cellIs" dxfId="1637" priority="276" stopIfTrue="1" operator="equal">
      <formula>0</formula>
    </cfRule>
  </conditionalFormatting>
  <conditionalFormatting sqref="G121:G142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41">
    <cfRule type="cellIs" dxfId="1636" priority="269" stopIfTrue="1" operator="equal">
      <formula>0</formula>
    </cfRule>
  </conditionalFormatting>
  <conditionalFormatting sqref="Q121:Q14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635" priority="275" stopIfTrue="1" operator="equal">
      <formula>0</formula>
    </cfRule>
  </conditionalFormatting>
  <conditionalFormatting sqref="C121:C142">
    <cfRule type="cellIs" dxfId="1634" priority="242" operator="equal">
      <formula>1</formula>
    </cfRule>
    <cfRule type="cellIs" dxfId="1633" priority="273" stopIfTrue="1" operator="equal">
      <formula>0</formula>
    </cfRule>
  </conditionalFormatting>
  <conditionalFormatting sqref="C121:C140">
    <cfRule type="colorScale" priority="274">
      <colorScale>
        <cfvo type="min"/>
        <cfvo type="max"/>
        <color rgb="FFFFEF9C"/>
        <color rgb="FF63BE7B"/>
      </colorScale>
    </cfRule>
  </conditionalFormatting>
  <conditionalFormatting sqref="E121:E140">
    <cfRule type="cellIs" dxfId="1632" priority="249" operator="equal">
      <formula>0</formula>
    </cfRule>
    <cfRule type="expression" dxfId="1631" priority="271">
      <formula>C121=1</formula>
    </cfRule>
    <cfRule type="expression" dxfId="1630" priority="272">
      <formula>C121&gt;0</formula>
    </cfRule>
  </conditionalFormatting>
  <conditionalFormatting sqref="I121:I142">
    <cfRule type="colorScale" priority="243">
      <colorScale>
        <cfvo type="min"/>
        <cfvo type="max"/>
        <color rgb="FFFFEF9C"/>
        <color rgb="FF63BE7B"/>
      </colorScale>
    </cfRule>
  </conditionalFormatting>
  <conditionalFormatting sqref="O131:O135">
    <cfRule type="expression" dxfId="1629" priority="266">
      <formula>(O131=5)</formula>
    </cfRule>
    <cfRule type="expression" dxfId="1628" priority="267">
      <formula>(O131=1.5)</formula>
    </cfRule>
  </conditionalFormatting>
  <conditionalFormatting sqref="L131:M135">
    <cfRule type="expression" dxfId="1627" priority="264">
      <formula>(L131=65)</formula>
    </cfRule>
    <cfRule type="expression" dxfId="1626" priority="265">
      <formula>(L131=30)</formula>
    </cfRule>
  </conditionalFormatting>
  <conditionalFormatting sqref="V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35 O131:O135">
    <cfRule type="cellIs" dxfId="1625" priority="262" stopIfTrue="1" operator="equal">
      <formula>0</formula>
    </cfRule>
  </conditionalFormatting>
  <conditionalFormatting sqref="S131:S135">
    <cfRule type="cellIs" dxfId="1624" priority="251" stopIfTrue="1" operator="equal">
      <formula>0</formula>
    </cfRule>
    <cfRule type="colorScale" priority="261">
      <colorScale>
        <cfvo type="min"/>
        <cfvo type="max"/>
        <color rgb="FFFFEF9C"/>
        <color rgb="FF63BE7B"/>
      </colorScale>
    </cfRule>
  </conditionalFormatting>
  <conditionalFormatting sqref="T133 R1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:G135">
    <cfRule type="cellIs" dxfId="1623" priority="259" stopIfTrue="1" operator="equal">
      <formula>0</formula>
    </cfRule>
  </conditionalFormatting>
  <conditionalFormatting sqref="G131:G13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5">
    <cfRule type="cellIs" dxfId="1622" priority="250" stopIfTrue="1" operator="equal">
      <formula>0</formula>
    </cfRule>
  </conditionalFormatting>
  <conditionalFormatting sqref="Q131:Q135">
    <cfRule type="cellIs" dxfId="1621" priority="256" stopIfTrue="1" operator="equal">
      <formula>0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1:C135">
    <cfRule type="cellIs" dxfId="1620" priority="254" stopIfTrue="1" operator="equal">
      <formula>0</formula>
    </cfRule>
  </conditionalFormatting>
  <conditionalFormatting sqref="C131:C135">
    <cfRule type="colorScale" priority="255">
      <colorScale>
        <cfvo type="min"/>
        <cfvo type="max"/>
        <color rgb="FFFFEF9C"/>
        <color rgb="FF63BE7B"/>
      </colorScale>
    </cfRule>
  </conditionalFormatting>
  <conditionalFormatting sqref="E131:E135">
    <cfRule type="expression" dxfId="1619" priority="252">
      <formula>C131=1</formula>
    </cfRule>
    <cfRule type="expression" dxfId="1618" priority="253">
      <formula>C131&gt;0</formula>
    </cfRule>
  </conditionalFormatting>
  <conditionalFormatting sqref="I131:I135">
    <cfRule type="colorScale" priority="258">
      <colorScale>
        <cfvo type="min"/>
        <cfvo type="max"/>
        <color rgb="FFFFEF9C"/>
        <color rgb="FF63BE7B"/>
      </colorScale>
    </cfRule>
  </conditionalFormatting>
  <conditionalFormatting sqref="C142:J142 O142:S142 L142:M142">
    <cfRule type="cellIs" dxfId="1617" priority="248" operator="equal">
      <formula>0</formula>
    </cfRule>
  </conditionalFormatting>
  <conditionalFormatting sqref="C120:C140">
    <cfRule type="colorScale" priority="247">
      <colorScale>
        <cfvo type="min"/>
        <cfvo type="max"/>
        <color rgb="FFFFEF9C"/>
        <color rgb="FF63BE7B"/>
      </colorScale>
    </cfRule>
  </conditionalFormatting>
  <conditionalFormatting sqref="G121:G142">
    <cfRule type="colorScale" priority="246">
      <colorScale>
        <cfvo type="min"/>
        <cfvo type="max"/>
        <color rgb="FFFFEF9C"/>
        <color rgb="FF63BE7B"/>
      </colorScale>
    </cfRule>
  </conditionalFormatting>
  <conditionalFormatting sqref="S121:S142">
    <cfRule type="colorScale" priority="244">
      <colorScale>
        <cfvo type="min"/>
        <cfvo type="max"/>
        <color rgb="FFFFEF9C"/>
        <color rgb="FF63BE7B"/>
      </colorScale>
    </cfRule>
  </conditionalFormatting>
  <conditionalFormatting sqref="C121:C142 G121:G142 I121:I142 S121:S142">
    <cfRule type="cellIs" dxfId="1616" priority="241" operator="equal">
      <formula>0</formula>
    </cfRule>
  </conditionalFormatting>
  <conditionalFormatting sqref="K121:K142">
    <cfRule type="cellIs" dxfId="1615" priority="235" operator="equal">
      <formula>0</formula>
    </cfRule>
    <cfRule type="expression" dxfId="1614" priority="236" stopIfTrue="1">
      <formula>K121/L121&gt;$W$5</formula>
    </cfRule>
    <cfRule type="expression" dxfId="1613" priority="237" stopIfTrue="1">
      <formula>(K121/L121)&gt;=1</formula>
    </cfRule>
    <cfRule type="expression" dxfId="1612" priority="238" stopIfTrue="1">
      <formula>K121/L121&gt;$W$8</formula>
    </cfRule>
    <cfRule type="expression" dxfId="1611" priority="239" stopIfTrue="1">
      <formula>K121/L121&gt;$W$9</formula>
    </cfRule>
    <cfRule type="expression" dxfId="1610" priority="240" stopIfTrue="1">
      <formula>K121/L121&gt;W$10</formula>
    </cfRule>
  </conditionalFormatting>
  <conditionalFormatting sqref="N121:N142">
    <cfRule type="cellIs" dxfId="1609" priority="229" operator="equal">
      <formula>0</formula>
    </cfRule>
    <cfRule type="expression" dxfId="1608" priority="230" stopIfTrue="1">
      <formula>N121/O121&gt;$W$5</formula>
    </cfRule>
    <cfRule type="expression" dxfId="1607" priority="231" stopIfTrue="1">
      <formula>(N121/O121)&gt;=1</formula>
    </cfRule>
    <cfRule type="expression" dxfId="1606" priority="232" stopIfTrue="1">
      <formula>N121/O121&gt;$W$8</formula>
    </cfRule>
    <cfRule type="expression" dxfId="1605" priority="233" stopIfTrue="1">
      <formula>N121/O121&gt;$W$9</formula>
    </cfRule>
    <cfRule type="expression" dxfId="1604" priority="234" stopIfTrue="1">
      <formula>N121/O121&gt;$W$10</formula>
    </cfRule>
  </conditionalFormatting>
  <conditionalFormatting sqref="O150:O159 O165:O169">
    <cfRule type="expression" dxfId="1603" priority="226">
      <formula>(O150=5)</formula>
    </cfRule>
    <cfRule type="expression" dxfId="1602" priority="227">
      <formula>(O150=1.5)</formula>
    </cfRule>
  </conditionalFormatting>
  <conditionalFormatting sqref="L150:M159 L165:M169">
    <cfRule type="expression" dxfId="1601" priority="224">
      <formula>(L150=65)</formula>
    </cfRule>
    <cfRule type="expression" dxfId="1600" priority="225">
      <formula>(L150=30)</formula>
    </cfRule>
  </conditionalFormatting>
  <conditionalFormatting sqref="V168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:O159 L150:L159 L165:L171 O165:O171">
    <cfRule type="cellIs" dxfId="1599" priority="222" stopIfTrue="1" operator="equal">
      <formula>0</formula>
    </cfRule>
  </conditionalFormatting>
  <conditionalFormatting sqref="S150:S159 S165:S171">
    <cfRule type="cellIs" dxfId="1598" priority="213" stopIfTrue="1" operator="equal">
      <formula>0</formula>
    </cfRule>
    <cfRule type="colorScale" priority="221">
      <colorScale>
        <cfvo type="min"/>
        <cfvo type="max"/>
        <color rgb="FFFFEF9C"/>
        <color rgb="FF63BE7B"/>
      </colorScale>
    </cfRule>
  </conditionalFormatting>
  <conditionalFormatting sqref="R167 T16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:G170">
    <cfRule type="cellIs" dxfId="1597" priority="219" stopIfTrue="1" operator="equal">
      <formula>0</formula>
    </cfRule>
  </conditionalFormatting>
  <conditionalFormatting sqref="G150:G171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0:I170">
    <cfRule type="cellIs" dxfId="1596" priority="212" stopIfTrue="1" operator="equal">
      <formula>0</formula>
    </cfRule>
  </conditionalFormatting>
  <conditionalFormatting sqref="Q150:Q17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95" priority="218" stopIfTrue="1" operator="equal">
      <formula>0</formula>
    </cfRule>
  </conditionalFormatting>
  <conditionalFormatting sqref="C150:C171">
    <cfRule type="cellIs" dxfId="1594" priority="185" operator="equal">
      <formula>1</formula>
    </cfRule>
    <cfRule type="cellIs" dxfId="1593" priority="216" stopIfTrue="1" operator="equal">
      <formula>0</formula>
    </cfRule>
  </conditionalFormatting>
  <conditionalFormatting sqref="C150:C169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150:E169">
    <cfRule type="cellIs" dxfId="1592" priority="192" operator="equal">
      <formula>0</formula>
    </cfRule>
    <cfRule type="expression" dxfId="1591" priority="214">
      <formula>C150=1</formula>
    </cfRule>
    <cfRule type="expression" dxfId="1590" priority="215">
      <formula>C150&gt;0</formula>
    </cfRule>
  </conditionalFormatting>
  <conditionalFormatting sqref="I150:I171">
    <cfRule type="colorScale" priority="186">
      <colorScale>
        <cfvo type="min"/>
        <cfvo type="max"/>
        <color rgb="FFFFEF9C"/>
        <color rgb="FF63BE7B"/>
      </colorScale>
    </cfRule>
  </conditionalFormatting>
  <conditionalFormatting sqref="O160:O164">
    <cfRule type="expression" dxfId="1589" priority="209">
      <formula>(O160=5)</formula>
    </cfRule>
    <cfRule type="expression" dxfId="1588" priority="210">
      <formula>(O160=1.5)</formula>
    </cfRule>
  </conditionalFormatting>
  <conditionalFormatting sqref="L160:M164">
    <cfRule type="expression" dxfId="1587" priority="207">
      <formula>(L160=65)</formula>
    </cfRule>
    <cfRule type="expression" dxfId="1586" priority="208">
      <formula>(L160=30)</formula>
    </cfRule>
  </conditionalFormatting>
  <conditionalFormatting sqref="V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0:L164 O160:O164">
    <cfRule type="cellIs" dxfId="1585" priority="205" stopIfTrue="1" operator="equal">
      <formula>0</formula>
    </cfRule>
  </conditionalFormatting>
  <conditionalFormatting sqref="S160:S164">
    <cfRule type="cellIs" dxfId="1584" priority="194" stopIfTrue="1" operator="equal">
      <formula>0</formula>
    </cfRule>
    <cfRule type="colorScale" priority="204">
      <colorScale>
        <cfvo type="min"/>
        <cfvo type="max"/>
        <color rgb="FFFFEF9C"/>
        <color rgb="FF63BE7B"/>
      </colorScale>
    </cfRule>
  </conditionalFormatting>
  <conditionalFormatting sqref="R162 T16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4">
    <cfRule type="cellIs" dxfId="1583" priority="202" stopIfTrue="1" operator="equal">
      <formula>0</formula>
    </cfRule>
  </conditionalFormatting>
  <conditionalFormatting sqref="G160:G16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:I164">
    <cfRule type="cellIs" dxfId="1582" priority="193" stopIfTrue="1" operator="equal">
      <formula>0</formula>
    </cfRule>
  </conditionalFormatting>
  <conditionalFormatting sqref="Q160:Q164">
    <cfRule type="cellIs" dxfId="1581" priority="199" stopIfTrue="1" operator="equal">
      <formula>0</formula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:C164">
    <cfRule type="cellIs" dxfId="1580" priority="197" stopIfTrue="1" operator="equal">
      <formula>0</formula>
    </cfRule>
  </conditionalFormatting>
  <conditionalFormatting sqref="C160:C164">
    <cfRule type="colorScale" priority="198">
      <colorScale>
        <cfvo type="min"/>
        <cfvo type="max"/>
        <color rgb="FFFFEF9C"/>
        <color rgb="FF63BE7B"/>
      </colorScale>
    </cfRule>
  </conditionalFormatting>
  <conditionalFormatting sqref="E160:E164">
    <cfRule type="expression" dxfId="1579" priority="195">
      <formula>C160=1</formula>
    </cfRule>
    <cfRule type="expression" dxfId="1578" priority="196">
      <formula>C160&gt;0</formula>
    </cfRule>
  </conditionalFormatting>
  <conditionalFormatting sqref="I160:I164">
    <cfRule type="colorScale" priority="201">
      <colorScale>
        <cfvo type="min"/>
        <cfvo type="max"/>
        <color rgb="FFFFEF9C"/>
        <color rgb="FF63BE7B"/>
      </colorScale>
    </cfRule>
  </conditionalFormatting>
  <conditionalFormatting sqref="C171:J171 O171:S171 L171:M171">
    <cfRule type="cellIs" dxfId="1577" priority="191" operator="equal">
      <formula>0</formula>
    </cfRule>
  </conditionalFormatting>
  <conditionalFormatting sqref="C149:C16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150:G171">
    <cfRule type="colorScale" priority="189">
      <colorScale>
        <cfvo type="min"/>
        <cfvo type="max"/>
        <color rgb="FFFFEF9C"/>
        <color rgb="FF63BE7B"/>
      </colorScale>
    </cfRule>
  </conditionalFormatting>
  <conditionalFormatting sqref="S150:S171">
    <cfRule type="colorScale" priority="187">
      <colorScale>
        <cfvo type="min"/>
        <cfvo type="max"/>
        <color rgb="FFFFEF9C"/>
        <color rgb="FF63BE7B"/>
      </colorScale>
    </cfRule>
  </conditionalFormatting>
  <conditionalFormatting sqref="C150:C171 G150:G171 I150:I171 S150:S171">
    <cfRule type="cellIs" dxfId="1576" priority="184" operator="equal">
      <formula>0</formula>
    </cfRule>
  </conditionalFormatting>
  <conditionalFormatting sqref="K150:K171">
    <cfRule type="cellIs" dxfId="1575" priority="178" operator="equal">
      <formula>0</formula>
    </cfRule>
    <cfRule type="expression" dxfId="1574" priority="179" stopIfTrue="1">
      <formula>K150/L150&gt;$W$5</formula>
    </cfRule>
    <cfRule type="expression" dxfId="1573" priority="180" stopIfTrue="1">
      <formula>(K150/L150)&gt;=1</formula>
    </cfRule>
    <cfRule type="expression" dxfId="1572" priority="181" stopIfTrue="1">
      <formula>K150/L150&gt;$W$8</formula>
    </cfRule>
    <cfRule type="expression" dxfId="1571" priority="182" stopIfTrue="1">
      <formula>K150/L150&gt;$W$9</formula>
    </cfRule>
    <cfRule type="expression" dxfId="1570" priority="183" stopIfTrue="1">
      <formula>K150/L150&gt;W$10</formula>
    </cfRule>
  </conditionalFormatting>
  <conditionalFormatting sqref="N150:N171">
    <cfRule type="cellIs" dxfId="1569" priority="172" operator="equal">
      <formula>0</formula>
    </cfRule>
    <cfRule type="expression" dxfId="1568" priority="173" stopIfTrue="1">
      <formula>N150/O150&gt;$W$5</formula>
    </cfRule>
    <cfRule type="expression" dxfId="1567" priority="174" stopIfTrue="1">
      <formula>(N150/O150)&gt;=1</formula>
    </cfRule>
    <cfRule type="expression" dxfId="1566" priority="175" stopIfTrue="1">
      <formula>N150/O150&gt;$W$8</formula>
    </cfRule>
    <cfRule type="expression" dxfId="1565" priority="176" stopIfTrue="1">
      <formula>N150/O150&gt;$W$9</formula>
    </cfRule>
    <cfRule type="expression" dxfId="1564" priority="177" stopIfTrue="1">
      <formula>N150/O150&gt;$W$10</formula>
    </cfRule>
  </conditionalFormatting>
  <conditionalFormatting sqref="O179:O188 O194:O198">
    <cfRule type="expression" dxfId="1563" priority="169">
      <formula>(O179=5)</formula>
    </cfRule>
    <cfRule type="expression" dxfId="1562" priority="170">
      <formula>(O179=1.5)</formula>
    </cfRule>
  </conditionalFormatting>
  <conditionalFormatting sqref="L179:M188 L194:M198">
    <cfRule type="expression" dxfId="1561" priority="167">
      <formula>(L179=65)</formula>
    </cfRule>
    <cfRule type="expression" dxfId="1560" priority="168">
      <formula>(L179=30)</formula>
    </cfRule>
  </conditionalFormatting>
  <conditionalFormatting sqref="V19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:O188 L179:L188 L194:L200 O194:O200">
    <cfRule type="cellIs" dxfId="1559" priority="165" stopIfTrue="1" operator="equal">
      <formula>0</formula>
    </cfRule>
  </conditionalFormatting>
  <conditionalFormatting sqref="S179:S188 S194:S200">
    <cfRule type="cellIs" dxfId="1558" priority="156" stopIfTrue="1" operator="equal">
      <formula>0</formula>
    </cfRule>
    <cfRule type="colorScale" priority="164">
      <colorScale>
        <cfvo type="min"/>
        <cfvo type="max"/>
        <color rgb="FFFFEF9C"/>
        <color rgb="FF63BE7B"/>
      </colorScale>
    </cfRule>
  </conditionalFormatting>
  <conditionalFormatting sqref="R196 T19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9:G199">
    <cfRule type="cellIs" dxfId="1557" priority="162" stopIfTrue="1" operator="equal">
      <formula>0</formula>
    </cfRule>
  </conditionalFormatting>
  <conditionalFormatting sqref="G179:G20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9:I199">
    <cfRule type="cellIs" dxfId="1556" priority="155" stopIfTrue="1" operator="equal">
      <formula>0</formula>
    </cfRule>
  </conditionalFormatting>
  <conditionalFormatting sqref="Q179:Q20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55" priority="161" stopIfTrue="1" operator="equal">
      <formula>0</formula>
    </cfRule>
  </conditionalFormatting>
  <conditionalFormatting sqref="C179:C200">
    <cfRule type="cellIs" dxfId="1554" priority="128" operator="equal">
      <formula>1</formula>
    </cfRule>
    <cfRule type="cellIs" dxfId="1553" priority="159" stopIfTrue="1" operator="equal">
      <formula>0</formula>
    </cfRule>
  </conditionalFormatting>
  <conditionalFormatting sqref="C179:C198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179:E198">
    <cfRule type="cellIs" dxfId="1552" priority="135" operator="equal">
      <formula>0</formula>
    </cfRule>
    <cfRule type="expression" dxfId="1551" priority="157">
      <formula>C179=1</formula>
    </cfRule>
    <cfRule type="expression" dxfId="1550" priority="158">
      <formula>C179&gt;0</formula>
    </cfRule>
  </conditionalFormatting>
  <conditionalFormatting sqref="I179:I200">
    <cfRule type="colorScale" priority="129">
      <colorScale>
        <cfvo type="min"/>
        <cfvo type="max"/>
        <color rgb="FFFFEF9C"/>
        <color rgb="FF63BE7B"/>
      </colorScale>
    </cfRule>
  </conditionalFormatting>
  <conditionalFormatting sqref="O189:O193">
    <cfRule type="expression" dxfId="1549" priority="152">
      <formula>(O189=5)</formula>
    </cfRule>
    <cfRule type="expression" dxfId="1548" priority="153">
      <formula>(O189=1.5)</formula>
    </cfRule>
  </conditionalFormatting>
  <conditionalFormatting sqref="L189:M193">
    <cfRule type="expression" dxfId="1547" priority="150">
      <formula>(L189=65)</formula>
    </cfRule>
    <cfRule type="expression" dxfId="1546" priority="151">
      <formula>(L189=30)</formula>
    </cfRule>
  </conditionalFormatting>
  <conditionalFormatting sqref="V19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9:L193 O189:O193">
    <cfRule type="cellIs" dxfId="1545" priority="148" stopIfTrue="1" operator="equal">
      <formula>0</formula>
    </cfRule>
  </conditionalFormatting>
  <conditionalFormatting sqref="S189:S193">
    <cfRule type="cellIs" dxfId="1544" priority="137" stopIfTrue="1" operator="equal">
      <formula>0</formula>
    </cfRule>
    <cfRule type="colorScale" priority="147">
      <colorScale>
        <cfvo type="min"/>
        <cfvo type="max"/>
        <color rgb="FFFFEF9C"/>
        <color rgb="FF63BE7B"/>
      </colorScale>
    </cfRule>
  </conditionalFormatting>
  <conditionalFormatting sqref="R191 T19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3">
    <cfRule type="cellIs" dxfId="1543" priority="145" stopIfTrue="1" operator="equal">
      <formula>0</formula>
    </cfRule>
  </conditionalFormatting>
  <conditionalFormatting sqref="G189:G19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3">
    <cfRule type="cellIs" dxfId="1542" priority="136" stopIfTrue="1" operator="equal">
      <formula>0</formula>
    </cfRule>
  </conditionalFormatting>
  <conditionalFormatting sqref="Q189:Q193">
    <cfRule type="cellIs" dxfId="1541" priority="142" stopIfTrue="1" operator="equal">
      <formula>0</formula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9:C193">
    <cfRule type="cellIs" dxfId="1540" priority="140" stopIfTrue="1" operator="equal">
      <formula>0</formula>
    </cfRule>
  </conditionalFormatting>
  <conditionalFormatting sqref="C189:C193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89:E193">
    <cfRule type="expression" dxfId="1539" priority="138">
      <formula>C189=1</formula>
    </cfRule>
    <cfRule type="expression" dxfId="1538" priority="139">
      <formula>C189&gt;0</formula>
    </cfRule>
  </conditionalFormatting>
  <conditionalFormatting sqref="I189:I193">
    <cfRule type="colorScale" priority="144">
      <colorScale>
        <cfvo type="min"/>
        <cfvo type="max"/>
        <color rgb="FFFFEF9C"/>
        <color rgb="FF63BE7B"/>
      </colorScale>
    </cfRule>
  </conditionalFormatting>
  <conditionalFormatting sqref="C200:J200 O200:S200 L200:M200">
    <cfRule type="cellIs" dxfId="1537" priority="134" operator="equal">
      <formula>0</formula>
    </cfRule>
  </conditionalFormatting>
  <conditionalFormatting sqref="C178:C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G179:G20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S179:S20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C179:C200 G179:G200 I179:I200 S179:S200">
    <cfRule type="cellIs" dxfId="1536" priority="127" operator="equal">
      <formula>0</formula>
    </cfRule>
  </conditionalFormatting>
  <conditionalFormatting sqref="K179:K200">
    <cfRule type="cellIs" dxfId="1535" priority="121" operator="equal">
      <formula>0</formula>
    </cfRule>
    <cfRule type="expression" dxfId="1534" priority="122" stopIfTrue="1">
      <formula>K179/L179&gt;$W$5</formula>
    </cfRule>
    <cfRule type="expression" dxfId="1533" priority="123" stopIfTrue="1">
      <formula>(K179/L179)&gt;=1</formula>
    </cfRule>
    <cfRule type="expression" dxfId="1532" priority="124" stopIfTrue="1">
      <formula>K179/L179&gt;$W$8</formula>
    </cfRule>
    <cfRule type="expression" dxfId="1531" priority="125" stopIfTrue="1">
      <formula>K179/L179&gt;$W$9</formula>
    </cfRule>
    <cfRule type="expression" dxfId="1530" priority="126" stopIfTrue="1">
      <formula>K179/L179&gt;W$10</formula>
    </cfRule>
  </conditionalFormatting>
  <conditionalFormatting sqref="N179:N200">
    <cfRule type="cellIs" dxfId="1529" priority="115" operator="equal">
      <formula>0</formula>
    </cfRule>
    <cfRule type="expression" dxfId="1528" priority="116" stopIfTrue="1">
      <formula>N179/O179&gt;$W$5</formula>
    </cfRule>
    <cfRule type="expression" dxfId="1527" priority="117" stopIfTrue="1">
      <formula>(N179/O179)&gt;=1</formula>
    </cfRule>
    <cfRule type="expression" dxfId="1526" priority="118" stopIfTrue="1">
      <formula>N179/O179&gt;$W$8</formula>
    </cfRule>
    <cfRule type="expression" dxfId="1525" priority="119" stopIfTrue="1">
      <formula>N179/O179&gt;$W$9</formula>
    </cfRule>
    <cfRule type="expression" dxfId="1524" priority="120" stopIfTrue="1">
      <formula>N179/O179&gt;$W$10</formula>
    </cfRule>
  </conditionalFormatting>
  <conditionalFormatting sqref="O208:O217 O223:O227">
    <cfRule type="expression" dxfId="1523" priority="112">
      <formula>(O208=5)</formula>
    </cfRule>
    <cfRule type="expression" dxfId="1522" priority="113">
      <formula>(O208=1.5)</formula>
    </cfRule>
  </conditionalFormatting>
  <conditionalFormatting sqref="L208:M217 L223:M227">
    <cfRule type="expression" dxfId="1521" priority="110">
      <formula>(L208=65)</formula>
    </cfRule>
    <cfRule type="expression" dxfId="1520" priority="111">
      <formula>(L208=30)</formula>
    </cfRule>
  </conditionalFormatting>
  <conditionalFormatting sqref="V22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8:O217 L208:L217 L223:L229 O223:O229">
    <cfRule type="cellIs" dxfId="1519" priority="108" stopIfTrue="1" operator="equal">
      <formula>0</formula>
    </cfRule>
  </conditionalFormatting>
  <conditionalFormatting sqref="S208:S217 S223:S229">
    <cfRule type="cellIs" dxfId="1518" priority="99" stopIfTrue="1" operator="equal">
      <formula>0</formula>
    </cfRule>
    <cfRule type="colorScale" priority="107">
      <colorScale>
        <cfvo type="min"/>
        <cfvo type="max"/>
        <color rgb="FFFFEF9C"/>
        <color rgb="FF63BE7B"/>
      </colorScale>
    </cfRule>
  </conditionalFormatting>
  <conditionalFormatting sqref="R225 T2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:G228">
    <cfRule type="cellIs" dxfId="1517" priority="105" stopIfTrue="1" operator="equal">
      <formula>0</formula>
    </cfRule>
  </conditionalFormatting>
  <conditionalFormatting sqref="G208:G22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8:I228">
    <cfRule type="cellIs" dxfId="1516" priority="98" stopIfTrue="1" operator="equal">
      <formula>0</formula>
    </cfRule>
  </conditionalFormatting>
  <conditionalFormatting sqref="Q208:Q2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15" priority="104" stopIfTrue="1" operator="equal">
      <formula>0</formula>
    </cfRule>
  </conditionalFormatting>
  <conditionalFormatting sqref="C208:C229">
    <cfRule type="cellIs" dxfId="1514" priority="71" operator="equal">
      <formula>1</formula>
    </cfRule>
    <cfRule type="cellIs" dxfId="1513" priority="102" stopIfTrue="1" operator="equal">
      <formula>0</formula>
    </cfRule>
  </conditionalFormatting>
  <conditionalFormatting sqref="C208:C227">
    <cfRule type="colorScale" priority="103">
      <colorScale>
        <cfvo type="min"/>
        <cfvo type="max"/>
        <color rgb="FFFFEF9C"/>
        <color rgb="FF63BE7B"/>
      </colorScale>
    </cfRule>
  </conditionalFormatting>
  <conditionalFormatting sqref="E208:E227">
    <cfRule type="cellIs" dxfId="1512" priority="78" operator="equal">
      <formula>0</formula>
    </cfRule>
    <cfRule type="expression" dxfId="1511" priority="100">
      <formula>C208=1</formula>
    </cfRule>
    <cfRule type="expression" dxfId="1510" priority="101">
      <formula>C208&gt;0</formula>
    </cfRule>
  </conditionalFormatting>
  <conditionalFormatting sqref="I208:I229">
    <cfRule type="colorScale" priority="72">
      <colorScale>
        <cfvo type="min"/>
        <cfvo type="max"/>
        <color rgb="FFFFEF9C"/>
        <color rgb="FF63BE7B"/>
      </colorScale>
    </cfRule>
  </conditionalFormatting>
  <conditionalFormatting sqref="O218:O222">
    <cfRule type="expression" dxfId="1509" priority="95">
      <formula>(O218=5)</formula>
    </cfRule>
    <cfRule type="expression" dxfId="1508" priority="96">
      <formula>(O218=1.5)</formula>
    </cfRule>
  </conditionalFormatting>
  <conditionalFormatting sqref="L218:M222">
    <cfRule type="expression" dxfId="1507" priority="93">
      <formula>(L218=65)</formula>
    </cfRule>
    <cfRule type="expression" dxfId="1506" priority="94">
      <formula>(L218=30)</formula>
    </cfRule>
  </conditionalFormatting>
  <conditionalFormatting sqref="V2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8:L222 O218:O222">
    <cfRule type="cellIs" dxfId="1505" priority="91" stopIfTrue="1" operator="equal">
      <formula>0</formula>
    </cfRule>
  </conditionalFormatting>
  <conditionalFormatting sqref="S218:S222">
    <cfRule type="cellIs" dxfId="1504" priority="80" stopIfTrue="1" operator="equal">
      <formula>0</formula>
    </cfRule>
    <cfRule type="colorScale" priority="90">
      <colorScale>
        <cfvo type="min"/>
        <cfvo type="max"/>
        <color rgb="FFFFEF9C"/>
        <color rgb="FF63BE7B"/>
      </colorScale>
    </cfRule>
  </conditionalFormatting>
  <conditionalFormatting sqref="R220 T22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:G222">
    <cfRule type="cellIs" dxfId="1503" priority="88" stopIfTrue="1" operator="equal">
      <formula>0</formula>
    </cfRule>
  </conditionalFormatting>
  <conditionalFormatting sqref="G218:G22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8:I222">
    <cfRule type="cellIs" dxfId="1502" priority="79" stopIfTrue="1" operator="equal">
      <formula>0</formula>
    </cfRule>
  </conditionalFormatting>
  <conditionalFormatting sqref="Q218:Q222">
    <cfRule type="cellIs" dxfId="1501" priority="85" stopIfTrue="1" operator="equal">
      <formula>0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22">
    <cfRule type="cellIs" dxfId="1500" priority="83" stopIfTrue="1" operator="equal">
      <formula>0</formula>
    </cfRule>
  </conditionalFormatting>
  <conditionalFormatting sqref="C218:C222">
    <cfRule type="colorScale" priority="84">
      <colorScale>
        <cfvo type="min"/>
        <cfvo type="max"/>
        <color rgb="FFFFEF9C"/>
        <color rgb="FF63BE7B"/>
      </colorScale>
    </cfRule>
  </conditionalFormatting>
  <conditionalFormatting sqref="E218:E222">
    <cfRule type="expression" dxfId="1499" priority="81">
      <formula>C218=1</formula>
    </cfRule>
    <cfRule type="expression" dxfId="1498" priority="82">
      <formula>C218&gt;0</formula>
    </cfRule>
  </conditionalFormatting>
  <conditionalFormatting sqref="I218:I222">
    <cfRule type="colorScale" priority="87">
      <colorScale>
        <cfvo type="min"/>
        <cfvo type="max"/>
        <color rgb="FFFFEF9C"/>
        <color rgb="FF63BE7B"/>
      </colorScale>
    </cfRule>
  </conditionalFormatting>
  <conditionalFormatting sqref="C229:J229 O229:S229 L229:M229">
    <cfRule type="cellIs" dxfId="1497" priority="77" operator="equal">
      <formula>0</formula>
    </cfRule>
  </conditionalFormatting>
  <conditionalFormatting sqref="C207:C227">
    <cfRule type="colorScale" priority="76">
      <colorScale>
        <cfvo type="min"/>
        <cfvo type="max"/>
        <color rgb="FFFFEF9C"/>
        <color rgb="FF63BE7B"/>
      </colorScale>
    </cfRule>
  </conditionalFormatting>
  <conditionalFormatting sqref="G208:G2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S208:S22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8:C229 G208:G229 I208:I229 S208:S229">
    <cfRule type="cellIs" dxfId="1496" priority="70" operator="equal">
      <formula>0</formula>
    </cfRule>
  </conditionalFormatting>
  <conditionalFormatting sqref="K208:K229">
    <cfRule type="cellIs" dxfId="1495" priority="64" operator="equal">
      <formula>0</formula>
    </cfRule>
    <cfRule type="expression" dxfId="1494" priority="65" stopIfTrue="1">
      <formula>K208/L208&gt;$W$5</formula>
    </cfRule>
    <cfRule type="expression" dxfId="1493" priority="66" stopIfTrue="1">
      <formula>(K208/L208)&gt;=1</formula>
    </cfRule>
    <cfRule type="expression" dxfId="1492" priority="67" stopIfTrue="1">
      <formula>K208/L208&gt;$W$8</formula>
    </cfRule>
    <cfRule type="expression" dxfId="1491" priority="68" stopIfTrue="1">
      <formula>K208/L208&gt;$W$9</formula>
    </cfRule>
    <cfRule type="expression" dxfId="1490" priority="69" stopIfTrue="1">
      <formula>K208/L208&gt;W$10</formula>
    </cfRule>
  </conditionalFormatting>
  <conditionalFormatting sqref="N208:N229">
    <cfRule type="cellIs" dxfId="1489" priority="58" operator="equal">
      <formula>0</formula>
    </cfRule>
    <cfRule type="expression" dxfId="1488" priority="59" stopIfTrue="1">
      <formula>N208/O208&gt;$W$5</formula>
    </cfRule>
    <cfRule type="expression" dxfId="1487" priority="60" stopIfTrue="1">
      <formula>(N208/O208)&gt;=1</formula>
    </cfRule>
    <cfRule type="expression" dxfId="1486" priority="61" stopIfTrue="1">
      <formula>N208/O208&gt;$W$8</formula>
    </cfRule>
    <cfRule type="expression" dxfId="1485" priority="62" stopIfTrue="1">
      <formula>N208/O208&gt;$W$9</formula>
    </cfRule>
    <cfRule type="expression" dxfId="1484" priority="63" stopIfTrue="1">
      <formula>N208/O208&gt;$W$10</formula>
    </cfRule>
  </conditionalFormatting>
  <conditionalFormatting sqref="O237:O246 O252:O256">
    <cfRule type="expression" dxfId="1483" priority="55">
      <formula>(O237=5)</formula>
    </cfRule>
    <cfRule type="expression" dxfId="1482" priority="56">
      <formula>(O237=1.5)</formula>
    </cfRule>
  </conditionalFormatting>
  <conditionalFormatting sqref="L237:M246 L252:M256">
    <cfRule type="expression" dxfId="1481" priority="53">
      <formula>(L237=65)</formula>
    </cfRule>
    <cfRule type="expression" dxfId="1480" priority="54">
      <formula>(L237=30)</formula>
    </cfRule>
  </conditionalFormatting>
  <conditionalFormatting sqref="V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7:O246 L237:L246 L252:L258 O252:O258">
    <cfRule type="cellIs" dxfId="1479" priority="51" stopIfTrue="1" operator="equal">
      <formula>0</formula>
    </cfRule>
  </conditionalFormatting>
  <conditionalFormatting sqref="S237:S246 S252:S258">
    <cfRule type="cellIs" dxfId="1478" priority="42" stopIfTrue="1" operator="equal">
      <formula>0</formula>
    </cfRule>
    <cfRule type="colorScale" priority="50">
      <colorScale>
        <cfvo type="min"/>
        <cfvo type="max"/>
        <color rgb="FFFFEF9C"/>
        <color rgb="FF63BE7B"/>
      </colorScale>
    </cfRule>
  </conditionalFormatting>
  <conditionalFormatting sqref="T254 R25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:G257">
    <cfRule type="cellIs" dxfId="1477" priority="48" stopIfTrue="1" operator="equal">
      <formula>0</formula>
    </cfRule>
  </conditionalFormatting>
  <conditionalFormatting sqref="G237:G25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7:I257">
    <cfRule type="cellIs" dxfId="1476" priority="41" stopIfTrue="1" operator="equal">
      <formula>0</formula>
    </cfRule>
  </conditionalFormatting>
  <conditionalFormatting sqref="Q237:Q2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475" priority="47" stopIfTrue="1" operator="equal">
      <formula>0</formula>
    </cfRule>
  </conditionalFormatting>
  <conditionalFormatting sqref="C237:C258">
    <cfRule type="cellIs" dxfId="1474" priority="14" operator="equal">
      <formula>1</formula>
    </cfRule>
    <cfRule type="cellIs" dxfId="1473" priority="45" stopIfTrue="1" operator="equal">
      <formula>0</formula>
    </cfRule>
  </conditionalFormatting>
  <conditionalFormatting sqref="C237:C256">
    <cfRule type="colorScale" priority="46">
      <colorScale>
        <cfvo type="min"/>
        <cfvo type="max"/>
        <color rgb="FFFFEF9C"/>
        <color rgb="FF63BE7B"/>
      </colorScale>
    </cfRule>
  </conditionalFormatting>
  <conditionalFormatting sqref="E237:E256">
    <cfRule type="cellIs" dxfId="1472" priority="21" operator="equal">
      <formula>0</formula>
    </cfRule>
    <cfRule type="expression" dxfId="1471" priority="43">
      <formula>C237=1</formula>
    </cfRule>
    <cfRule type="expression" dxfId="1470" priority="44">
      <formula>C237&gt;0</formula>
    </cfRule>
  </conditionalFormatting>
  <conditionalFormatting sqref="I237:I258">
    <cfRule type="colorScale" priority="15">
      <colorScale>
        <cfvo type="min"/>
        <cfvo type="max"/>
        <color rgb="FFFFEF9C"/>
        <color rgb="FF63BE7B"/>
      </colorScale>
    </cfRule>
  </conditionalFormatting>
  <conditionalFormatting sqref="O247:O251">
    <cfRule type="expression" dxfId="1469" priority="38">
      <formula>(O247=5)</formula>
    </cfRule>
    <cfRule type="expression" dxfId="1468" priority="39">
      <formula>(O247=1.5)</formula>
    </cfRule>
  </conditionalFormatting>
  <conditionalFormatting sqref="L247:M251">
    <cfRule type="expression" dxfId="1467" priority="36">
      <formula>(L247=65)</formula>
    </cfRule>
    <cfRule type="expression" dxfId="1466" priority="37">
      <formula>(L247=30)</formula>
    </cfRule>
  </conditionalFormatting>
  <conditionalFormatting sqref="V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L251 O247:O251">
    <cfRule type="cellIs" dxfId="1465" priority="34" stopIfTrue="1" operator="equal">
      <formula>0</formula>
    </cfRule>
  </conditionalFormatting>
  <conditionalFormatting sqref="S247:S251">
    <cfRule type="cellIs" dxfId="1464" priority="23" stopIfTrue="1" operator="equal">
      <formula>0</formula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T249 R2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:G251">
    <cfRule type="cellIs" dxfId="1463" priority="31" stopIfTrue="1" operator="equal">
      <formula>0</formula>
    </cfRule>
  </conditionalFormatting>
  <conditionalFormatting sqref="G247:G2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7:I251">
    <cfRule type="cellIs" dxfId="1462" priority="22" stopIfTrue="1" operator="equal">
      <formula>0</formula>
    </cfRule>
  </conditionalFormatting>
  <conditionalFormatting sqref="Q247:Q251">
    <cfRule type="cellIs" dxfId="1461" priority="28" stopIfTrue="1" operator="equal">
      <formula>0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251">
    <cfRule type="cellIs" dxfId="1460" priority="26" stopIfTrue="1" operator="equal">
      <formula>0</formula>
    </cfRule>
  </conditionalFormatting>
  <conditionalFormatting sqref="C247:C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E247:E251">
    <cfRule type="expression" dxfId="1459" priority="24">
      <formula>C247=1</formula>
    </cfRule>
    <cfRule type="expression" dxfId="1458" priority="25">
      <formula>C247&gt;0</formula>
    </cfRule>
  </conditionalFormatting>
  <conditionalFormatting sqref="I247:I251">
    <cfRule type="colorScale" priority="30">
      <colorScale>
        <cfvo type="min"/>
        <cfvo type="max"/>
        <color rgb="FFFFEF9C"/>
        <color rgb="FF63BE7B"/>
      </colorScale>
    </cfRule>
  </conditionalFormatting>
  <conditionalFormatting sqref="C258:J258 O258:S258 L258:M258">
    <cfRule type="cellIs" dxfId="1457" priority="20" operator="equal">
      <formula>0</formula>
    </cfRule>
  </conditionalFormatting>
  <conditionalFormatting sqref="C236:C256">
    <cfRule type="colorScale" priority="19">
      <colorScale>
        <cfvo type="min"/>
        <cfvo type="max"/>
        <color rgb="FFFFEF9C"/>
        <color rgb="FF63BE7B"/>
      </colorScale>
    </cfRule>
  </conditionalFormatting>
  <conditionalFormatting sqref="G237:G258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37:S258">
    <cfRule type="colorScale" priority="16">
      <colorScale>
        <cfvo type="min"/>
        <cfvo type="max"/>
        <color rgb="FFFFEF9C"/>
        <color rgb="FF63BE7B"/>
      </colorScale>
    </cfRule>
  </conditionalFormatting>
  <conditionalFormatting sqref="C237:C258 G237:G258 I237:I258 S237:S258">
    <cfRule type="cellIs" dxfId="1456" priority="13" operator="equal">
      <formula>0</formula>
    </cfRule>
  </conditionalFormatting>
  <conditionalFormatting sqref="K237:K258">
    <cfRule type="cellIs" dxfId="1455" priority="7" operator="equal">
      <formula>0</formula>
    </cfRule>
    <cfRule type="expression" dxfId="1454" priority="8" stopIfTrue="1">
      <formula>K237/L237&gt;$W$5</formula>
    </cfRule>
    <cfRule type="expression" dxfId="1453" priority="9" stopIfTrue="1">
      <formula>(K237/L237)&gt;=1</formula>
    </cfRule>
    <cfRule type="expression" dxfId="1452" priority="10" stopIfTrue="1">
      <formula>K237/L237&gt;$W$8</formula>
    </cfRule>
    <cfRule type="expression" dxfId="1451" priority="11" stopIfTrue="1">
      <formula>K237/L237&gt;$W$9</formula>
    </cfRule>
    <cfRule type="expression" dxfId="1450" priority="12" stopIfTrue="1">
      <formula>K237/L237&gt;W$10</formula>
    </cfRule>
  </conditionalFormatting>
  <conditionalFormatting sqref="N237:N258">
    <cfRule type="cellIs" dxfId="1449" priority="1" operator="equal">
      <formula>0</formula>
    </cfRule>
    <cfRule type="expression" dxfId="1448" priority="2" stopIfTrue="1">
      <formula>N237/O237&gt;$W$5</formula>
    </cfRule>
    <cfRule type="expression" dxfId="1447" priority="3" stopIfTrue="1">
      <formula>(N237/O237)&gt;=1</formula>
    </cfRule>
    <cfRule type="expression" dxfId="1446" priority="4" stopIfTrue="1">
      <formula>N237/O237&gt;$W$8</formula>
    </cfRule>
    <cfRule type="expression" dxfId="1445" priority="5" stopIfTrue="1">
      <formula>N237/O237&gt;$W$9</formula>
    </cfRule>
    <cfRule type="expression" dxfId="1444" priority="6" stopIfTrue="1">
      <formula>N237/O237&gt;$W$10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6C0D-8CB8-4386-899A-E7C2DE5927CE}">
  <dimension ref="A1:Y266"/>
  <sheetViews>
    <sheetView topLeftCell="A216" zoomScale="70" zoomScaleNormal="70" workbookViewId="0">
      <selection activeCell="G261" sqref="G261:O262"/>
    </sheetView>
  </sheetViews>
  <sheetFormatPr defaultColWidth="8.6640625" defaultRowHeight="14.4" x14ac:dyDescent="0.3"/>
  <cols>
    <col min="1" max="1" width="63.44140625" style="37" customWidth="1"/>
    <col min="2" max="2" width="6.33203125" style="37" customWidth="1"/>
    <col min="3" max="3" width="18.6640625" style="37" customWidth="1"/>
    <col min="4" max="4" width="6" style="37" customWidth="1"/>
    <col min="5" max="5" width="25.5546875" style="37" bestFit="1" customWidth="1"/>
    <col min="6" max="6" width="6.109375" style="37" customWidth="1"/>
    <col min="7" max="7" width="13" style="37" customWidth="1"/>
    <col min="8" max="8" width="4.33203125" style="37" customWidth="1"/>
    <col min="9" max="9" width="11.6640625" style="37" customWidth="1"/>
    <col min="10" max="10" width="4.88671875" style="37" customWidth="1"/>
    <col min="11" max="11" width="8.33203125" style="37" bestFit="1" customWidth="1"/>
    <col min="12" max="12" width="12.6640625" style="37" customWidth="1"/>
    <col min="13" max="13" width="3.6640625" style="37" customWidth="1"/>
    <col min="14" max="14" width="10" style="37" bestFit="1" customWidth="1"/>
    <col min="15" max="15" width="11.5546875" style="37" customWidth="1"/>
    <col min="16" max="16" width="5.33203125" style="37" customWidth="1"/>
    <col min="17" max="17" width="18" style="37" customWidth="1"/>
    <col min="18" max="18" width="4.33203125" style="37" customWidth="1"/>
    <col min="19" max="19" width="20" style="37" customWidth="1"/>
    <col min="20" max="20" width="4.33203125" style="37" customWidth="1"/>
    <col min="21" max="21" width="4.6640625" style="37" customWidth="1"/>
    <col min="22" max="22" width="5.88671875" style="37" customWidth="1"/>
    <col min="23" max="16384" width="8.6640625" style="37"/>
  </cols>
  <sheetData>
    <row r="1" spans="1:25" s="48" customFormat="1" ht="14.4" customHeight="1" x14ac:dyDescent="0.3">
      <c r="A1" s="160" t="str">
        <f>'Entered Daily Stats'!A1</f>
        <v>Team Lead 1</v>
      </c>
      <c r="B1" s="161"/>
      <c r="C1" s="161"/>
      <c r="D1" s="161"/>
      <c r="E1" s="161"/>
      <c r="F1" s="53"/>
      <c r="G1" s="158">
        <v>44132</v>
      </c>
      <c r="H1" s="158"/>
      <c r="I1" s="158"/>
      <c r="J1" s="158"/>
      <c r="K1" s="158"/>
      <c r="L1" s="158"/>
      <c r="M1" s="158"/>
      <c r="N1" s="158"/>
      <c r="O1" s="158"/>
      <c r="P1" s="53"/>
      <c r="Q1" s="53"/>
      <c r="R1" s="53"/>
      <c r="S1" s="53"/>
      <c r="T1" s="53"/>
      <c r="U1" s="53"/>
      <c r="V1" s="53"/>
      <c r="W1" s="53"/>
      <c r="X1" s="63"/>
    </row>
    <row r="2" spans="1:25" s="48" customFormat="1" ht="15" customHeight="1" x14ac:dyDescent="0.3">
      <c r="A2" s="162"/>
      <c r="B2" s="163"/>
      <c r="C2" s="163"/>
      <c r="D2" s="163"/>
      <c r="E2" s="163"/>
      <c r="F2" s="8"/>
      <c r="G2" s="159"/>
      <c r="H2" s="159"/>
      <c r="I2" s="159"/>
      <c r="J2" s="159"/>
      <c r="K2" s="159"/>
      <c r="L2" s="159"/>
      <c r="M2" s="159"/>
      <c r="N2" s="159"/>
      <c r="O2" s="159"/>
      <c r="P2" s="8"/>
      <c r="Q2" s="8"/>
      <c r="R2" s="8"/>
      <c r="S2" s="8"/>
      <c r="T2" s="8"/>
      <c r="U2" s="8"/>
      <c r="V2" s="8"/>
      <c r="W2" s="8"/>
      <c r="X2" s="64"/>
    </row>
    <row r="3" spans="1:25" s="48" customFormat="1" ht="25.2" customHeight="1" x14ac:dyDescent="0.3">
      <c r="A3" s="164"/>
      <c r="B3" s="165"/>
      <c r="C3" s="165"/>
      <c r="D3" s="165"/>
      <c r="E3" s="165"/>
      <c r="F3" s="8"/>
      <c r="G3" s="124" t="s">
        <v>18</v>
      </c>
      <c r="H3" s="123"/>
      <c r="I3" s="124" t="s">
        <v>19</v>
      </c>
      <c r="J3" s="8"/>
      <c r="K3" s="140" t="s">
        <v>20</v>
      </c>
      <c r="L3" s="140"/>
      <c r="M3" s="8"/>
      <c r="N3" s="126" t="s">
        <v>21</v>
      </c>
      <c r="O3" s="126"/>
      <c r="P3" s="8"/>
      <c r="Q3" s="8"/>
      <c r="R3" s="8"/>
      <c r="S3" s="8"/>
      <c r="T3" s="8"/>
      <c r="U3" s="8"/>
      <c r="V3" s="8"/>
      <c r="W3" s="8"/>
      <c r="X3" s="64"/>
    </row>
    <row r="4" spans="1:25" s="48" customFormat="1" ht="45.6" customHeight="1" x14ac:dyDescent="0.3">
      <c r="A4" s="65"/>
      <c r="B4" s="8"/>
      <c r="C4" s="67" t="s">
        <v>37</v>
      </c>
      <c r="D4" s="8"/>
      <c r="E4" s="67" t="s">
        <v>24</v>
      </c>
      <c r="F4" s="68"/>
      <c r="G4" s="56"/>
      <c r="H4" s="56"/>
      <c r="I4" s="56"/>
      <c r="J4" s="8"/>
      <c r="K4" s="56"/>
      <c r="L4" s="69" t="s">
        <v>38</v>
      </c>
      <c r="M4" s="69"/>
      <c r="N4" s="56"/>
      <c r="O4" s="69" t="s">
        <v>39</v>
      </c>
      <c r="P4" s="8"/>
      <c r="Q4" s="9" t="s">
        <v>40</v>
      </c>
      <c r="R4" s="8"/>
      <c r="S4" s="66" t="s">
        <v>41</v>
      </c>
      <c r="T4" s="8"/>
      <c r="U4" s="138" t="s">
        <v>30</v>
      </c>
      <c r="V4" s="138"/>
      <c r="W4" s="138"/>
      <c r="X4" s="70"/>
      <c r="Y4" s="5"/>
    </row>
    <row r="5" spans="1:25" s="48" customFormat="1" ht="21.6" customHeight="1" x14ac:dyDescent="0.3">
      <c r="A5" s="65"/>
      <c r="B5" s="8"/>
      <c r="C5" s="14" cm="1">
        <f t="array" aca="1" ref="C5" ca="1">INDIRECT(ADDRESS(ROW()-1,_xlfn.SHEET()-3+32,4,1,"Entered Daily Stats"))</f>
        <v>1</v>
      </c>
      <c r="D5" s="11"/>
      <c r="E5" s="10" t="str">
        <f>'Entered Daily Stats'!A4</f>
        <v>Enrollment Counclor 1</v>
      </c>
      <c r="F5" s="11"/>
      <c r="G5" s="13" cm="1">
        <f t="array" aca="1" ref="G5" ca="1">IFERROR(INDIRECT(ADDRESS(ROW()-1,_xlfn.SHEET()-3+4,4,1,"Entered Daily Stats")),"")</f>
        <v>0.22500000000000001</v>
      </c>
      <c r="H5" s="11"/>
      <c r="I5" s="12" cm="1">
        <f t="array" aca="1" ref="I5" ca="1">IFERROR(INDIRECT(ADDRESS(ROW()-1,_xlfn.SHEET()-3+11,4,1,"Entered Daily Stats")),"")</f>
        <v>2</v>
      </c>
      <c r="J5" s="11"/>
      <c r="K5" s="107" cm="1">
        <f t="array" aca="1" ref="K5" ca="1">IFERROR(INDIRECT(ADDRESS(ROW()-1,_xlfn.SHEET()-3+18,4,1,"Entered Daily Stats")),"")</f>
        <v>37</v>
      </c>
      <c r="L5" s="12">
        <f ca="1">IFERROR(IF(K5=N5,0,MIN(MAX((-10*N5*24)+80,30),65))*C5,0)</f>
        <v>64.666666666666671</v>
      </c>
      <c r="M5" s="11"/>
      <c r="N5" s="110" cm="1">
        <f t="array" aca="1" ref="N5" ca="1">IFERROR(INDIRECT(ADDRESS(ROW()-1,_xlfn.SHEET()-3+25,4,1,"Entered Daily Stats")),"")</f>
        <v>6.3888888888888884E-2</v>
      </c>
      <c r="O5" s="13">
        <f ca="1">IFERROR(IF(N5=K5,0,MIN(MAX(8-(K5/10),1.5),5)/24)*C5,0)</f>
        <v>0.17916666666666667</v>
      </c>
      <c r="P5" s="11"/>
      <c r="Q5" s="51">
        <f ca="1">IF(OR(L5=O5,K5=N5),"",((N5/O5)+(K5/L5))/2)</f>
        <v>0.46437704787021494</v>
      </c>
      <c r="R5" s="11"/>
      <c r="S5" s="39" cm="1">
        <f t="array" aca="1" ref="S5" ca="1">INDIRECT(ADDRESS(ROW()-1,_xlfn.SHEET()-3+39,4,1,"Entered Daily Stats"))</f>
        <v>0</v>
      </c>
      <c r="T5" s="11"/>
      <c r="U5" s="15"/>
      <c r="V5" s="11" t="s">
        <v>31</v>
      </c>
      <c r="W5" s="14">
        <v>1.3</v>
      </c>
      <c r="X5" s="70"/>
      <c r="Y5" s="5"/>
    </row>
    <row r="6" spans="1:25" s="48" customFormat="1" ht="21.6" customHeight="1" x14ac:dyDescent="0.3">
      <c r="A6" s="65"/>
      <c r="B6" s="8"/>
      <c r="C6" s="14" cm="1">
        <f t="array" aca="1" ref="C6" ca="1">INDIRECT(ADDRESS(ROW()-1,_xlfn.SHEET()-3+32,4,1,"Entered Daily Stats"))</f>
        <v>0.75</v>
      </c>
      <c r="D6" s="11"/>
      <c r="E6" s="10" t="str">
        <f>'Entered Daily Stats'!A5</f>
        <v>Enrollment Counclor 2</v>
      </c>
      <c r="F6" s="11"/>
      <c r="G6" s="13" cm="1">
        <f t="array" aca="1" ref="G6" ca="1">IFERROR(INDIRECT(ADDRESS(ROW()-1,_xlfn.SHEET()-3+4,4,1,"Entered Daily Stats")),"")</f>
        <v>0.14652777777777778</v>
      </c>
      <c r="H6" s="16"/>
      <c r="I6" s="12" cm="1">
        <f t="array" aca="1" ref="I6" ca="1">IFERROR(INDIRECT(ADDRESS(ROW()-1,_xlfn.SHEET()-3+11,4,1,"Entered Daily Stats")),"")</f>
        <v>2</v>
      </c>
      <c r="J6" s="11"/>
      <c r="K6" s="107" cm="1">
        <f t="array" aca="1" ref="K6" ca="1">IFERROR(INDIRECT(ADDRESS(ROW()-1,_xlfn.SHEET()-3+18,4,1,"Entered Daily Stats")),"")</f>
        <v>19</v>
      </c>
      <c r="L6" s="12">
        <f t="shared" ref="L6" ca="1" si="0">IFERROR(IF(K6=N6,0,MIN(MAX((-10*N6*24)+80,30),65))*C6,0)</f>
        <v>48.75</v>
      </c>
      <c r="M6" s="11"/>
      <c r="N6" s="110" cm="1">
        <f t="array" aca="1" ref="N6" ca="1">IFERROR(INDIRECT(ADDRESS(ROW()-1,_xlfn.SHEET()-3+25,4,1,"Entered Daily Stats")),"")</f>
        <v>6.0416666666666667E-2</v>
      </c>
      <c r="O6" s="13">
        <f t="shared" ref="O6:O24" ca="1" si="1">IFERROR(IF(N6=K6,0,MIN(MAX(8-(K6/10),1.5),5)/24)*C6,0)</f>
        <v>0.15625</v>
      </c>
      <c r="P6" s="11"/>
      <c r="Q6" s="51">
        <f t="shared" ref="Q6:Q24" ca="1" si="2">IF(OR(L6=O6,K6=N6),"",((N6/O6)+(K6/L6))/2)</f>
        <v>0.3882051282051282</v>
      </c>
      <c r="R6" s="11"/>
      <c r="S6" s="39" cm="1">
        <f t="array" aca="1" ref="S6" ca="1">INDIRECT(ADDRESS(ROW()-1,_xlfn.SHEET()-3+39,4,1,"Entered Daily Stats"))</f>
        <v>0</v>
      </c>
      <c r="T6" s="11"/>
      <c r="U6" s="100"/>
      <c r="V6" s="11" t="s">
        <v>32</v>
      </c>
      <c r="W6" s="45">
        <v>1</v>
      </c>
      <c r="X6" s="70"/>
      <c r="Y6" s="5"/>
    </row>
    <row r="7" spans="1:25" s="48" customFormat="1" ht="21.6" customHeight="1" x14ac:dyDescent="0.3">
      <c r="A7" s="65"/>
      <c r="B7" s="8"/>
      <c r="C7" s="14" cm="1">
        <f t="array" aca="1" ref="C7" ca="1">INDIRECT(ADDRESS(ROW()-1,_xlfn.SHEET()-3+32,4,1,"Entered Daily Stats"))</f>
        <v>0</v>
      </c>
      <c r="D7" s="11"/>
      <c r="E7" s="10" t="str">
        <f>'Entered Daily Stats'!A6</f>
        <v>Enrollment Counclor 3</v>
      </c>
      <c r="F7" s="11"/>
      <c r="G7" s="13" cm="1">
        <f t="array" aca="1" ref="G7" ca="1">IFERROR(INDIRECT(ADDRESS(ROW()-1,_xlfn.SHEET()-3+4,4,1,"Entered Daily Stats")),"")</f>
        <v>0</v>
      </c>
      <c r="H7" s="16"/>
      <c r="I7" s="12" cm="1">
        <f t="array" aca="1" ref="I7" ca="1">IFERROR(INDIRECT(ADDRESS(ROW()-1,_xlfn.SHEET()-3+11,4,1,"Entered Daily Stats")),"")</f>
        <v>0</v>
      </c>
      <c r="J7" s="11"/>
      <c r="K7" s="107" cm="1">
        <f t="array" aca="1" ref="K7" ca="1">IFERROR(INDIRECT(ADDRESS(ROW()-1,_xlfn.SHEET()-3+18,4,1,"Entered Daily Stats")),"")</f>
        <v>0</v>
      </c>
      <c r="L7" s="12">
        <f ca="1">IFERROR(IF(K7=N7,0,MIN(MAX((-10*N7*24)+80,30),65))*C7,0)</f>
        <v>0</v>
      </c>
      <c r="M7" s="11"/>
      <c r="N7" s="110" cm="1">
        <f t="array" aca="1" ref="N7" ca="1">IFERROR(INDIRECT(ADDRESS(ROW()-1,_xlfn.SHEET()-3+25,4,1,"Entered Daily Stats")),"")</f>
        <v>0</v>
      </c>
      <c r="O7" s="13">
        <f t="shared" ca="1" si="1"/>
        <v>0</v>
      </c>
      <c r="P7" s="11"/>
      <c r="Q7" s="51" t="str">
        <f t="shared" ca="1" si="2"/>
        <v/>
      </c>
      <c r="R7" s="11"/>
      <c r="S7" s="39" cm="1">
        <f t="array" aca="1" ref="S7" ca="1">INDIRECT(ADDRESS(ROW()-1,_xlfn.SHEET()-3+39,4,1,"Entered Daily Stats"))</f>
        <v>0</v>
      </c>
      <c r="T7" s="11"/>
      <c r="U7" s="18"/>
      <c r="V7" s="11" t="s">
        <v>33</v>
      </c>
      <c r="W7" s="45">
        <v>1</v>
      </c>
      <c r="X7" s="70"/>
      <c r="Y7" s="5"/>
    </row>
    <row r="8" spans="1:25" s="48" customFormat="1" ht="21.6" customHeight="1" x14ac:dyDescent="0.3">
      <c r="A8" s="65"/>
      <c r="B8" s="8"/>
      <c r="C8" s="14" cm="1">
        <f t="array" aca="1" ref="C8" ca="1">INDIRECT(ADDRESS(ROW()-1,_xlfn.SHEET()-3+32,4,1,"Entered Daily Stats"))</f>
        <v>1</v>
      </c>
      <c r="D8" s="11"/>
      <c r="E8" s="10" t="str">
        <f>'Entered Daily Stats'!A7</f>
        <v>Enrollment Counclor 4</v>
      </c>
      <c r="F8" s="11"/>
      <c r="G8" s="13" cm="1">
        <f t="array" aca="1" ref="G8" ca="1">IFERROR(INDIRECT(ADDRESS(ROW()-1,_xlfn.SHEET()-3+4,4,1,"Entered Daily Stats")),"")</f>
        <v>0.27708333333333335</v>
      </c>
      <c r="H8" s="16"/>
      <c r="I8" s="12" cm="1">
        <f t="array" aca="1" ref="I8" ca="1">IFERROR(INDIRECT(ADDRESS(ROW()-1,_xlfn.SHEET()-3+11,4,1,"Entered Daily Stats")),"")</f>
        <v>6</v>
      </c>
      <c r="J8" s="11"/>
      <c r="K8" s="107" cm="1">
        <f t="array" aca="1" ref="K8" ca="1">IFERROR(INDIRECT(ADDRESS(ROW()-1,_xlfn.SHEET()-3+18,4,1,"Entered Daily Stats")),"")</f>
        <v>38</v>
      </c>
      <c r="L8" s="12">
        <f t="shared" ref="L8:L24" ca="1" si="3">IFERROR(IF(K8=N8,0,MIN(MAX((-10*N8*24)+80,30),65))*C8,0)</f>
        <v>48.666666666666664</v>
      </c>
      <c r="M8" s="11"/>
      <c r="N8" s="110" cm="1">
        <f t="array" aca="1" ref="N8" ca="1">IFERROR(INDIRECT(ADDRESS(ROW()-1,_xlfn.SHEET()-3+25,4,1,"Entered Daily Stats")),"")</f>
        <v>0.13055555555555556</v>
      </c>
      <c r="O8" s="13">
        <f t="shared" ca="1" si="1"/>
        <v>0.17500000000000002</v>
      </c>
      <c r="P8" s="11"/>
      <c r="Q8" s="51">
        <f t="shared" ca="1" si="2"/>
        <v>0.76342683191998262</v>
      </c>
      <c r="R8" s="11"/>
      <c r="S8" s="39" cm="1">
        <f t="array" aca="1" ref="S8" ca="1">INDIRECT(ADDRESS(ROW()-1,_xlfn.SHEET()-3+39,4,1,"Entered Daily Stats"))</f>
        <v>2</v>
      </c>
      <c r="T8" s="11"/>
      <c r="U8" s="19"/>
      <c r="V8" s="11" t="s">
        <v>33</v>
      </c>
      <c r="W8" s="14">
        <v>0.7</v>
      </c>
      <c r="X8" s="70"/>
      <c r="Y8" s="5"/>
    </row>
    <row r="9" spans="1:25" s="48" customFormat="1" ht="21.6" customHeight="1" x14ac:dyDescent="0.3">
      <c r="A9" s="65"/>
      <c r="B9" s="8"/>
      <c r="C9" s="14" cm="1">
        <f t="array" aca="1" ref="C9" ca="1">INDIRECT(ADDRESS(ROW()-1,_xlfn.SHEET()-3+32,4,1,"Entered Daily Stats"))</f>
        <v>1</v>
      </c>
      <c r="D9" s="11"/>
      <c r="E9" s="10" t="str">
        <f>'Entered Daily Stats'!A8</f>
        <v>Enrollment Counclor 5</v>
      </c>
      <c r="F9" s="11"/>
      <c r="G9" s="13" cm="1">
        <f t="array" aca="1" ref="G9" ca="1">IFERROR(INDIRECT(ADDRESS(ROW()-1,_xlfn.SHEET()-3+4,4,1,"Entered Daily Stats")),"")</f>
        <v>0.23333333333333331</v>
      </c>
      <c r="H9" s="16"/>
      <c r="I9" s="12" cm="1">
        <f t="array" aca="1" ref="I9" ca="1">IFERROR(INDIRECT(ADDRESS(ROW()-1,_xlfn.SHEET()-3+11,4,1,"Entered Daily Stats")),"")</f>
        <v>4</v>
      </c>
      <c r="J9" s="11"/>
      <c r="K9" s="107" cm="1">
        <f t="array" aca="1" ref="K9" ca="1">IFERROR(INDIRECT(ADDRESS(ROW()-1,_xlfn.SHEET()-3+18,4,1,"Entered Daily Stats")),"")</f>
        <v>46</v>
      </c>
      <c r="L9" s="12">
        <f t="shared" ca="1" si="3"/>
        <v>58.166666666666671</v>
      </c>
      <c r="M9" s="11"/>
      <c r="N9" s="110" cm="1">
        <f t="array" aca="1" ref="N9" ca="1">IFERROR(INDIRECT(ADDRESS(ROW()-1,_xlfn.SHEET()-3+25,4,1,"Entered Daily Stats")),"")</f>
        <v>9.0972222222222218E-2</v>
      </c>
      <c r="O9" s="13">
        <f t="shared" ca="1" si="1"/>
        <v>0.14166666666666669</v>
      </c>
      <c r="P9" s="11"/>
      <c r="Q9" s="51">
        <f t="shared" ca="1" si="2"/>
        <v>0.71649390415191849</v>
      </c>
      <c r="R9" s="11"/>
      <c r="S9" s="39" cm="1">
        <f t="array" aca="1" ref="S9" ca="1">INDIRECT(ADDRESS(ROW()-1,_xlfn.SHEET()-3+39,4,1,"Entered Daily Stats"))</f>
        <v>1</v>
      </c>
      <c r="T9" s="11"/>
      <c r="U9" s="20"/>
      <c r="V9" s="11" t="s">
        <v>33</v>
      </c>
      <c r="W9" s="14">
        <v>0.5</v>
      </c>
      <c r="X9" s="70"/>
      <c r="Y9" s="5"/>
    </row>
    <row r="10" spans="1:25" s="48" customFormat="1" ht="21.6" customHeight="1" x14ac:dyDescent="0.3">
      <c r="A10" s="65"/>
      <c r="B10" s="8"/>
      <c r="C10" s="14" cm="1">
        <f t="array" aca="1" ref="C10" ca="1">INDIRECT(ADDRESS(ROW()-1,_xlfn.SHEET()-3+32,4,1,"Entered Daily Stats"))</f>
        <v>1</v>
      </c>
      <c r="D10" s="11"/>
      <c r="E10" s="10" t="str">
        <f>'Entered Daily Stats'!A9</f>
        <v>Enrollment Counclor 6</v>
      </c>
      <c r="F10" s="11"/>
      <c r="G10" s="13" cm="1">
        <f t="array" aca="1" ref="G10" ca="1">IFERROR(INDIRECT(ADDRESS(ROW()-1,_xlfn.SHEET()-3+4,4,1,"Entered Daily Stats")),"")</f>
        <v>0.24722222222222223</v>
      </c>
      <c r="H10" s="16"/>
      <c r="I10" s="12" cm="1">
        <f t="array" aca="1" ref="I10" ca="1">IFERROR(INDIRECT(ADDRESS(ROW()-1,_xlfn.SHEET()-3+11,4,1,"Entered Daily Stats")),"")</f>
        <v>2</v>
      </c>
      <c r="J10" s="11"/>
      <c r="K10" s="107" cm="1">
        <f t="array" aca="1" ref="K10" ca="1">IFERROR(INDIRECT(ADDRESS(ROW()-1,_xlfn.SHEET()-3+18,4,1,"Entered Daily Stats")),"")</f>
        <v>22</v>
      </c>
      <c r="L10" s="12">
        <f t="shared" ca="1" si="3"/>
        <v>50</v>
      </c>
      <c r="M10" s="11"/>
      <c r="N10" s="110" cm="1">
        <f t="array" aca="1" ref="N10" ca="1">IFERROR(INDIRECT(ADDRESS(ROW()-1,_xlfn.SHEET()-3+25,4,1,"Entered Daily Stats")),"")</f>
        <v>0.125</v>
      </c>
      <c r="O10" s="13">
        <f t="shared" ca="1" si="1"/>
        <v>0.20833333333333334</v>
      </c>
      <c r="P10" s="11"/>
      <c r="Q10" s="51">
        <f t="shared" ca="1" si="2"/>
        <v>0.52</v>
      </c>
      <c r="R10" s="11"/>
      <c r="S10" s="39" cm="1">
        <f t="array" aca="1" ref="S10" ca="1">INDIRECT(ADDRESS(ROW()-1,_xlfn.SHEET()-3+39,4,1,"Entered Daily Stats"))</f>
        <v>1</v>
      </c>
      <c r="T10" s="11"/>
      <c r="U10" s="21"/>
      <c r="V10" s="11" t="s">
        <v>33</v>
      </c>
      <c r="W10" s="14">
        <v>0.3</v>
      </c>
      <c r="X10" s="70"/>
      <c r="Y10" s="5"/>
    </row>
    <row r="11" spans="1:25" s="48" customFormat="1" ht="21.6" customHeight="1" x14ac:dyDescent="0.3">
      <c r="A11" s="65"/>
      <c r="B11" s="8"/>
      <c r="C11" s="14" cm="1">
        <f t="array" aca="1" ref="C11" ca="1">INDIRECT(ADDRESS(ROW()-1,_xlfn.SHEET()-3+32,4,1,"Entered Daily Stats"))</f>
        <v>1</v>
      </c>
      <c r="D11" s="11"/>
      <c r="E11" s="10" t="str">
        <f>'Entered Daily Stats'!A10</f>
        <v>Enrollment Counclor 7</v>
      </c>
      <c r="F11" s="11"/>
      <c r="G11" s="13" cm="1">
        <f t="array" aca="1" ref="G11" ca="1">IFERROR(INDIRECT(ADDRESS(ROW()-1,_xlfn.SHEET()-3+4,4,1,"Entered Daily Stats")),"")</f>
        <v>0.23124999999999998</v>
      </c>
      <c r="H11" s="16"/>
      <c r="I11" s="12" cm="1">
        <f t="array" aca="1" ref="I11" ca="1">IFERROR(INDIRECT(ADDRESS(ROW()-1,_xlfn.SHEET()-3+11,4,1,"Entered Daily Stats")),"")</f>
        <v>6</v>
      </c>
      <c r="J11" s="11"/>
      <c r="K11" s="107" cm="1">
        <f t="array" aca="1" ref="K11" ca="1">IFERROR(INDIRECT(ADDRESS(ROW()-1,_xlfn.SHEET()-3+18,4,1,"Entered Daily Stats")),"")</f>
        <v>40</v>
      </c>
      <c r="L11" s="12">
        <f t="shared" ca="1" si="3"/>
        <v>56</v>
      </c>
      <c r="M11" s="11"/>
      <c r="N11" s="110" cm="1">
        <f t="array" aca="1" ref="N11" ca="1">IFERROR(INDIRECT(ADDRESS(ROW()-1,_xlfn.SHEET()-3+25,4,1,"Entered Daily Stats")),"")</f>
        <v>9.9999999999999992E-2</v>
      </c>
      <c r="O11" s="13">
        <f t="shared" ca="1" si="1"/>
        <v>0.16666666666666666</v>
      </c>
      <c r="P11" s="11"/>
      <c r="Q11" s="51">
        <f t="shared" ca="1" si="2"/>
        <v>0.65714285714285714</v>
      </c>
      <c r="R11" s="11"/>
      <c r="S11" s="39" cm="1">
        <f t="array" aca="1" ref="S11" ca="1">INDIRECT(ADDRESS(ROW()-1,_xlfn.SHEET()-3+39,4,1,"Entered Daily Stats"))</f>
        <v>1</v>
      </c>
      <c r="T11" s="11"/>
      <c r="U11" s="8"/>
      <c r="V11" s="8"/>
      <c r="W11" s="8"/>
      <c r="X11" s="70"/>
      <c r="Y11" s="5"/>
    </row>
    <row r="12" spans="1:25" s="48" customFormat="1" ht="21.6" customHeight="1" x14ac:dyDescent="0.3">
      <c r="A12" s="65"/>
      <c r="B12" s="8"/>
      <c r="C12" s="14" cm="1">
        <f t="array" aca="1" ref="C12" ca="1">INDIRECT(ADDRESS(ROW()-1,_xlfn.SHEET()-3+32,4,1,"Entered Daily Stats"))</f>
        <v>1</v>
      </c>
      <c r="D12" s="11"/>
      <c r="E12" s="10" t="str">
        <f>'Entered Daily Stats'!A11</f>
        <v>Enrollment Counclor 8</v>
      </c>
      <c r="F12" s="11"/>
      <c r="G12" s="13" cm="1">
        <f t="array" aca="1" ref="G12" ca="1">IFERROR(INDIRECT(ADDRESS(ROW()-1,_xlfn.SHEET()-3+4,4,1,"Entered Daily Stats")),"")</f>
        <v>0.16666666666666666</v>
      </c>
      <c r="H12" s="16"/>
      <c r="I12" s="12" cm="1">
        <f t="array" aca="1" ref="I12" ca="1">IFERROR(INDIRECT(ADDRESS(ROW()-1,_xlfn.SHEET()-3+11,4,1,"Entered Daily Stats")),"")</f>
        <v>2</v>
      </c>
      <c r="J12" s="11"/>
      <c r="K12" s="107" cm="1">
        <f t="array" aca="1" ref="K12" ca="1">IFERROR(INDIRECT(ADDRESS(ROW()-1,_xlfn.SHEET()-3+18,4,1,"Entered Daily Stats")),"")</f>
        <v>28</v>
      </c>
      <c r="L12" s="12">
        <f t="shared" ca="1" si="3"/>
        <v>56.333333333333336</v>
      </c>
      <c r="M12" s="11"/>
      <c r="N12" s="110" cm="1">
        <f t="array" aca="1" ref="N12" ca="1">IFERROR(INDIRECT(ADDRESS(ROW()-1,_xlfn.SHEET()-3+25,4,1,"Entered Daily Stats")),"")</f>
        <v>9.8611111111111108E-2</v>
      </c>
      <c r="O12" s="13">
        <f t="shared" ca="1" si="1"/>
        <v>0.20833333333333334</v>
      </c>
      <c r="P12" s="11"/>
      <c r="Q12" s="51">
        <f t="shared" ca="1" si="2"/>
        <v>0.48518737672583823</v>
      </c>
      <c r="R12" s="11"/>
      <c r="S12" s="39" cm="1">
        <f t="array" aca="1" ref="S12" ca="1">INDIRECT(ADDRESS(ROW()-1,_xlfn.SHEET()-3+39,4,1,"Entered Daily Stats"))</f>
        <v>0</v>
      </c>
      <c r="T12" s="11"/>
      <c r="U12" s="140" t="s">
        <v>42</v>
      </c>
      <c r="V12" s="140"/>
      <c r="W12" s="140"/>
      <c r="X12" s="70"/>
      <c r="Y12" s="5"/>
    </row>
    <row r="13" spans="1:25" s="48" customFormat="1" ht="21.6" customHeight="1" x14ac:dyDescent="0.3">
      <c r="A13" s="65"/>
      <c r="B13" s="8"/>
      <c r="C13" s="14" cm="1">
        <f t="array" aca="1" ref="C13" ca="1">INDIRECT(ADDRESS(ROW()-1,_xlfn.SHEET()-3+32,4,1,"Entered Daily Stats"))</f>
        <v>1</v>
      </c>
      <c r="D13" s="11"/>
      <c r="E13" s="10" t="str">
        <f>'Entered Daily Stats'!A12</f>
        <v>Enrollment Counclor 9</v>
      </c>
      <c r="F13" s="11"/>
      <c r="G13" s="13" cm="1">
        <f t="array" aca="1" ref="G13" ca="1">IFERROR(INDIRECT(ADDRESS(ROW()-1,_xlfn.SHEET()-3+4,4,1,"Entered Daily Stats")),"")</f>
        <v>0.16041666666666668</v>
      </c>
      <c r="H13" s="16"/>
      <c r="I13" s="12" cm="1">
        <f t="array" aca="1" ref="I13" ca="1">IFERROR(INDIRECT(ADDRESS(ROW()-1,_xlfn.SHEET()-3+11,4,1,"Entered Daily Stats")),"")</f>
        <v>8</v>
      </c>
      <c r="J13" s="11"/>
      <c r="K13" s="107" cm="1">
        <f t="array" aca="1" ref="K13" ca="1">IFERROR(INDIRECT(ADDRESS(ROW()-1,_xlfn.SHEET()-3+18,4,1,"Entered Daily Stats")),"")</f>
        <v>24</v>
      </c>
      <c r="L13" s="12">
        <f t="shared" ca="1" si="3"/>
        <v>53.666666666666664</v>
      </c>
      <c r="M13" s="11"/>
      <c r="N13" s="110" cm="1">
        <f t="array" aca="1" ref="N13" ca="1">IFERROR(INDIRECT(ADDRESS(ROW()-1,_xlfn.SHEET()-3+25,4,1,"Entered Daily Stats")),"")</f>
        <v>0.10972222222222222</v>
      </c>
      <c r="O13" s="13">
        <f t="shared" ca="1" si="1"/>
        <v>0.20833333333333334</v>
      </c>
      <c r="P13" s="11"/>
      <c r="Q13" s="51">
        <f t="shared" ca="1" si="2"/>
        <v>0.48693581780538298</v>
      </c>
      <c r="R13" s="11"/>
      <c r="S13" s="39" cm="1">
        <f t="array" aca="1" ref="S13" ca="1">INDIRECT(ADDRESS(ROW()-1,_xlfn.SHEET()-3+39,4,1,"Entered Daily Stats"))</f>
        <v>0</v>
      </c>
      <c r="T13" s="11"/>
      <c r="U13" s="152">
        <f ca="1">IF(SUM(S5:S24)=0,"",SUM(S5:S24))</f>
        <v>5</v>
      </c>
      <c r="V13" s="153"/>
      <c r="W13" s="154"/>
      <c r="X13" s="70"/>
      <c r="Y13" s="5"/>
    </row>
    <row r="14" spans="1:25" s="48" customFormat="1" ht="21.6" customHeight="1" x14ac:dyDescent="0.3">
      <c r="A14" s="65"/>
      <c r="B14" s="8"/>
      <c r="C14" s="14" cm="1">
        <f t="array" aca="1" ref="C14" ca="1">INDIRECT(ADDRESS(ROW()-1,_xlfn.SHEET()-3+32,4,1,"Entered Daily Stats"))</f>
        <v>1</v>
      </c>
      <c r="D14" s="11"/>
      <c r="E14" s="10" t="str">
        <f>'Entered Daily Stats'!A13</f>
        <v>Enrollment Counclor 10</v>
      </c>
      <c r="F14" s="11"/>
      <c r="G14" s="13" cm="1">
        <f t="array" aca="1" ref="G14" ca="1">IFERROR(INDIRECT(ADDRESS(ROW()-1,_xlfn.SHEET()-3+4,4,1,"Entered Daily Stats")),"")</f>
        <v>0.2590277777777778</v>
      </c>
      <c r="H14" s="16"/>
      <c r="I14" s="12" cm="1">
        <f t="array" aca="1" ref="I14" ca="1">IFERROR(INDIRECT(ADDRESS(ROW()-1,_xlfn.SHEET()-3+11,4,1,"Entered Daily Stats")),"")</f>
        <v>1</v>
      </c>
      <c r="J14" s="11"/>
      <c r="K14" s="107" cm="1">
        <f t="array" aca="1" ref="K14" ca="1">IFERROR(INDIRECT(ADDRESS(ROW()-1,_xlfn.SHEET()-3+18,4,1,"Entered Daily Stats")),"")</f>
        <v>57</v>
      </c>
      <c r="L14" s="12">
        <f t="shared" ca="1" si="3"/>
        <v>59.333333333333329</v>
      </c>
      <c r="M14" s="11"/>
      <c r="N14" s="110" cm="1">
        <f t="array" aca="1" ref="N14" ca="1">IFERROR(INDIRECT(ADDRESS(ROW()-1,_xlfn.SHEET()-3+25,4,1,"Entered Daily Stats")),"")</f>
        <v>8.6111111111111124E-2</v>
      </c>
      <c r="O14" s="13">
        <f t="shared" ca="1" si="1"/>
        <v>9.5833333333333326E-2</v>
      </c>
      <c r="P14" s="11"/>
      <c r="Q14" s="51">
        <f t="shared" ca="1" si="2"/>
        <v>0.9296124409705262</v>
      </c>
      <c r="R14" s="11"/>
      <c r="S14" s="39" cm="1">
        <f t="array" aca="1" ref="S14" ca="1">INDIRECT(ADDRESS(ROW()-1,_xlfn.SHEET()-3+39,4,1,"Entered Daily Stats"))</f>
        <v>0</v>
      </c>
      <c r="T14" s="11"/>
      <c r="U14" s="155"/>
      <c r="V14" s="156"/>
      <c r="W14" s="157"/>
      <c r="X14" s="70"/>
      <c r="Y14" s="5"/>
    </row>
    <row r="15" spans="1:25" s="48" customFormat="1" ht="21.6" customHeight="1" x14ac:dyDescent="0.3">
      <c r="A15" s="65"/>
      <c r="B15" s="8"/>
      <c r="C15" s="14" cm="1">
        <f t="array" aca="1" ref="C15" ca="1">INDIRECT(ADDRESS(ROW()-1,_xlfn.SHEET()-3+32,4,1,"Entered Daily Stats"))</f>
        <v>1</v>
      </c>
      <c r="D15" s="11"/>
      <c r="E15" s="10" t="str">
        <f>'Entered Daily Stats'!A14</f>
        <v>Enrollment Counclor 11</v>
      </c>
      <c r="F15" s="11"/>
      <c r="G15" s="13" cm="1">
        <f t="array" aca="1" ref="G15" ca="1">IFERROR(INDIRECT(ADDRESS(ROW()-1,_xlfn.SHEET()-3+4,4,1,"Entered Daily Stats")),"")</f>
        <v>0.19305555555555554</v>
      </c>
      <c r="H15" s="16"/>
      <c r="I15" s="12" cm="1">
        <f t="array" aca="1" ref="I15" ca="1">IFERROR(INDIRECT(ADDRESS(ROW()-1,_xlfn.SHEET()-3+11,4,1,"Entered Daily Stats")),"")</f>
        <v>3</v>
      </c>
      <c r="J15" s="11"/>
      <c r="K15" s="107" cm="1">
        <f t="array" aca="1" ref="K15" ca="1">IFERROR(INDIRECT(ADDRESS(ROW()-1,_xlfn.SHEET()-3+18,4,1,"Entered Daily Stats")),"")</f>
        <v>26</v>
      </c>
      <c r="L15" s="12">
        <f t="shared" ca="1" si="3"/>
        <v>65</v>
      </c>
      <c r="M15" s="11"/>
      <c r="N15" s="110" cm="1">
        <f t="array" aca="1" ref="N15" ca="1">IFERROR(INDIRECT(ADDRESS(ROW()-1,_xlfn.SHEET()-3+25,4,1,"Entered Daily Stats")),"")</f>
        <v>4.7222222222222221E-2</v>
      </c>
      <c r="O15" s="13">
        <f t="shared" ca="1" si="1"/>
        <v>0.20833333333333334</v>
      </c>
      <c r="P15" s="11"/>
      <c r="Q15" s="51">
        <f t="shared" ca="1" si="2"/>
        <v>0.31333333333333335</v>
      </c>
      <c r="R15" s="11"/>
      <c r="S15" s="39" cm="1">
        <f t="array" aca="1" ref="S15" ca="1">INDIRECT(ADDRESS(ROW()-1,_xlfn.SHEET()-3+39,4,1,"Entered Daily Stats"))</f>
        <v>0</v>
      </c>
      <c r="T15" s="11"/>
      <c r="U15" s="71"/>
      <c r="V15" s="71"/>
      <c r="W15" s="71"/>
      <c r="X15" s="70"/>
      <c r="Y15" s="5"/>
    </row>
    <row r="16" spans="1:25" s="48" customFormat="1" ht="21.6" customHeight="1" x14ac:dyDescent="0.3">
      <c r="A16" s="65"/>
      <c r="B16" s="8"/>
      <c r="C16" s="14" cm="1">
        <f t="array" aca="1" ref="C16" ca="1">INDIRECT(ADDRESS(ROW()-1,_xlfn.SHEET()-3+32,4,1,"Entered Daily Stats"))</f>
        <v>0.75</v>
      </c>
      <c r="D16" s="11"/>
      <c r="E16" s="10" t="str">
        <f>'Entered Daily Stats'!A15</f>
        <v>Enrollment Counclor 12</v>
      </c>
      <c r="F16" s="11"/>
      <c r="G16" s="13" cm="1">
        <f t="array" aca="1" ref="G16" ca="1">IFERROR(INDIRECT(ADDRESS(ROW()-1,_xlfn.SHEET()-3+4,4,1,"Entered Daily Stats")),"")</f>
        <v>0.16666666666666666</v>
      </c>
      <c r="H16" s="16"/>
      <c r="I16" s="12" cm="1">
        <f t="array" aca="1" ref="I16" ca="1">IFERROR(INDIRECT(ADDRESS(ROW()-1,_xlfn.SHEET()-3+11,4,1,"Entered Daily Stats")),"")</f>
        <v>3</v>
      </c>
      <c r="J16" s="11"/>
      <c r="K16" s="107" cm="1">
        <f t="array" aca="1" ref="K16" ca="1">IFERROR(INDIRECT(ADDRESS(ROW()-1,_xlfn.SHEET()-3+18,4,1,"Entered Daily Stats")),"")</f>
        <v>13</v>
      </c>
      <c r="L16" s="12">
        <f t="shared" ca="1" si="3"/>
        <v>34.875</v>
      </c>
      <c r="M16" s="11"/>
      <c r="N16" s="110" cm="1">
        <f t="array" aca="1" ref="N16" ca="1">IFERROR(INDIRECT(ADDRESS(ROW()-1,_xlfn.SHEET()-3+25,4,1,"Entered Daily Stats")),"")</f>
        <v>0.13958333333333334</v>
      </c>
      <c r="O16" s="13">
        <f t="shared" ca="1" si="1"/>
        <v>0.15625</v>
      </c>
      <c r="P16" s="11"/>
      <c r="Q16" s="51">
        <f t="shared" ca="1" si="2"/>
        <v>0.63304659498207883</v>
      </c>
      <c r="R16" s="11"/>
      <c r="S16" s="39" cm="1">
        <f t="array" aca="1" ref="S16" ca="1">INDIRECT(ADDRESS(ROW()-1,_xlfn.SHEET()-3+39,4,1,"Entered Daily Stats"))</f>
        <v>0</v>
      </c>
      <c r="T16" s="11"/>
      <c r="U16" s="8"/>
      <c r="V16" s="8"/>
      <c r="W16" s="22"/>
      <c r="X16" s="79"/>
    </row>
    <row r="17" spans="1:25" s="48" customFormat="1" ht="21.6" customHeight="1" x14ac:dyDescent="0.3">
      <c r="A17" s="65"/>
      <c r="B17" s="8"/>
      <c r="C17" s="14" cm="1">
        <f t="array" aca="1" ref="C17" ca="1">INDIRECT(ADDRESS(ROW()-1,_xlfn.SHEET()-3+32,4,1,"Entered Daily Stats"))</f>
        <v>0</v>
      </c>
      <c r="D17" s="11"/>
      <c r="E17" s="10">
        <f>'Entered Daily Stats'!A16</f>
        <v>0</v>
      </c>
      <c r="F17" s="11"/>
      <c r="G17" s="13" cm="1">
        <f t="array" aca="1" ref="G17" ca="1">IFERROR(INDIRECT(ADDRESS(ROW()-1,_xlfn.SHEET()-3+4,4,1,"Entered Daily Stats")),"")</f>
        <v>0</v>
      </c>
      <c r="H17" s="16"/>
      <c r="I17" s="12" cm="1">
        <f t="array" aca="1" ref="I17" ca="1">IFERROR(INDIRECT(ADDRESS(ROW()-1,_xlfn.SHEET()-3+11,4,1,"Entered Daily Stats")),"")</f>
        <v>0</v>
      </c>
      <c r="J17" s="11"/>
      <c r="K17" s="107" cm="1">
        <f t="array" aca="1" ref="K17" ca="1">IFERROR(INDIRECT(ADDRESS(ROW()-1,_xlfn.SHEET()-3+18,4,1,"Entered Daily Stats")),"")</f>
        <v>0</v>
      </c>
      <c r="L17" s="12">
        <f t="shared" ca="1" si="3"/>
        <v>0</v>
      </c>
      <c r="M17" s="11"/>
      <c r="N17" s="110" cm="1">
        <f t="array" aca="1" ref="N17" ca="1">IFERROR(INDIRECT(ADDRESS(ROW()-1,_xlfn.SHEET()-3+25,4,1,"Entered Daily Stats")),"")</f>
        <v>0</v>
      </c>
      <c r="O17" s="13">
        <f t="shared" ca="1" si="1"/>
        <v>0</v>
      </c>
      <c r="P17" s="11"/>
      <c r="Q17" s="51" t="str">
        <f t="shared" ca="1" si="2"/>
        <v/>
      </c>
      <c r="R17" s="47"/>
      <c r="S17" s="39" cm="1">
        <f t="array" aca="1" ref="S17" ca="1">INDIRECT(ADDRESS(ROW()-1,_xlfn.SHEET()-3+39,4,1,"Entered Daily Stats"))</f>
        <v>0</v>
      </c>
      <c r="T17" s="47"/>
      <c r="U17" s="69"/>
      <c r="V17" s="8"/>
      <c r="W17" s="56"/>
      <c r="X17" s="80"/>
    </row>
    <row r="18" spans="1:25" s="48" customFormat="1" ht="21.6" customHeight="1" x14ac:dyDescent="0.3">
      <c r="A18" s="65"/>
      <c r="B18" s="8"/>
      <c r="C18" s="14" cm="1">
        <f t="array" aca="1" ref="C18" ca="1">INDIRECT(ADDRESS(ROW()-1,_xlfn.SHEET()-3+32,4,1,"Entered Daily Stats"))</f>
        <v>0</v>
      </c>
      <c r="D18" s="11"/>
      <c r="E18" s="10">
        <f>'Entered Daily Stats'!A17</f>
        <v>0</v>
      </c>
      <c r="F18" s="23"/>
      <c r="G18" s="13" cm="1">
        <f t="array" aca="1" ref="G18" ca="1">IFERROR(INDIRECT(ADDRESS(ROW()-1,_xlfn.SHEET()-3+4,4,1,"Entered Daily Stats")),"")</f>
        <v>0</v>
      </c>
      <c r="H18" s="11"/>
      <c r="I18" s="12" cm="1">
        <f t="array" aca="1" ref="I18" ca="1">IFERROR(INDIRECT(ADDRESS(ROW()-1,_xlfn.SHEET()-3+11,4,1,"Entered Daily Stats")),"")</f>
        <v>0</v>
      </c>
      <c r="J18" s="11"/>
      <c r="K18" s="107" cm="1">
        <f t="array" aca="1" ref="K18" ca="1">IFERROR(INDIRECT(ADDRESS(ROW()-1,_xlfn.SHEET()-3+18,4,1,"Entered Daily Stats")),"")</f>
        <v>0</v>
      </c>
      <c r="L18" s="12">
        <f t="shared" ca="1" si="3"/>
        <v>0</v>
      </c>
      <c r="M18" s="11"/>
      <c r="N18" s="110" cm="1">
        <f t="array" aca="1" ref="N18" ca="1">IFERROR(INDIRECT(ADDRESS(ROW()-1,_xlfn.SHEET()-3+25,4,1,"Entered Daily Stats")),"")</f>
        <v>0</v>
      </c>
      <c r="O18" s="13">
        <f t="shared" ca="1" si="1"/>
        <v>0</v>
      </c>
      <c r="P18" s="11"/>
      <c r="Q18" s="51" t="str">
        <f t="shared" ca="1" si="2"/>
        <v/>
      </c>
      <c r="R18" s="11"/>
      <c r="S18" s="39" cm="1">
        <f t="array" aca="1" ref="S18" ca="1">INDIRECT(ADDRESS(ROW()-1,_xlfn.SHEET()-3+39,4,1,"Entered Daily Stats"))</f>
        <v>0</v>
      </c>
      <c r="T18" s="11"/>
      <c r="U18" s="11"/>
      <c r="V18" s="47"/>
      <c r="W18" s="56"/>
      <c r="X18" s="81"/>
    </row>
    <row r="19" spans="1:25" s="48" customFormat="1" ht="21" customHeight="1" x14ac:dyDescent="0.3">
      <c r="A19" s="65"/>
      <c r="B19" s="8"/>
      <c r="C19" s="14" cm="1">
        <f t="array" aca="1" ref="C19" ca="1">INDIRECT(ADDRESS(ROW()-1,_xlfn.SHEET()-3+32,4,1,"Entered Daily Stats"))</f>
        <v>0</v>
      </c>
      <c r="D19" s="11"/>
      <c r="E19" s="10">
        <f>'Entered Daily Stats'!A18</f>
        <v>0</v>
      </c>
      <c r="F19" s="11"/>
      <c r="G19" s="13" cm="1">
        <f t="array" aca="1" ref="G19" ca="1">IFERROR(INDIRECT(ADDRESS(ROW()-1,_xlfn.SHEET()-3+4,4,1,"Entered Daily Stats")),"")</f>
        <v>0</v>
      </c>
      <c r="H19" s="16"/>
      <c r="I19" s="12" cm="1">
        <f t="array" aca="1" ref="I19" ca="1">IFERROR(INDIRECT(ADDRESS(ROW()-1,_xlfn.SHEET()-3+11,4,1,"Entered Daily Stats")),"")</f>
        <v>0</v>
      </c>
      <c r="J19" s="11"/>
      <c r="K19" s="107" cm="1">
        <f t="array" aca="1" ref="K19" ca="1">IFERROR(INDIRECT(ADDRESS(ROW()-1,_xlfn.SHEET()-3+18,4,1,"Entered Daily Stats")),"")</f>
        <v>0</v>
      </c>
      <c r="L19" s="12">
        <f t="shared" ca="1" si="3"/>
        <v>0</v>
      </c>
      <c r="M19" s="11"/>
      <c r="N19" s="110" cm="1">
        <f t="array" aca="1" ref="N19" ca="1">IFERROR(INDIRECT(ADDRESS(ROW()-1,_xlfn.SHEET()-3+25,4,1,"Entered Daily Stats")),"")</f>
        <v>0</v>
      </c>
      <c r="O19" s="13">
        <f t="shared" ca="1" si="1"/>
        <v>0</v>
      </c>
      <c r="P19" s="11"/>
      <c r="Q19" s="51" t="str">
        <f t="shared" ca="1" si="2"/>
        <v/>
      </c>
      <c r="R19" s="11"/>
      <c r="S19" s="39" cm="1">
        <f t="array" aca="1" ref="S19" ca="1">INDIRECT(ADDRESS(ROW()-1,_xlfn.SHEET()-3+39,4,1,"Entered Daily Stats"))</f>
        <v>0</v>
      </c>
      <c r="T19" s="11"/>
      <c r="U19" s="8"/>
      <c r="V19" s="8"/>
      <c r="W19" s="8"/>
      <c r="X19" s="64"/>
    </row>
    <row r="20" spans="1:25" s="48" customFormat="1" ht="21.6" customHeight="1" x14ac:dyDescent="0.3">
      <c r="A20" s="65"/>
      <c r="B20" s="8"/>
      <c r="C20" s="14" cm="1">
        <f t="array" aca="1" ref="C20" ca="1">INDIRECT(ADDRESS(ROW()-1,_xlfn.SHEET()-3+32,4,1,"Entered Daily Stats"))</f>
        <v>0</v>
      </c>
      <c r="D20" s="11"/>
      <c r="E20" s="10">
        <f>'Entered Daily Stats'!A19</f>
        <v>0</v>
      </c>
      <c r="F20" s="11"/>
      <c r="G20" s="13" cm="1">
        <f t="array" aca="1" ref="G20" ca="1">IFERROR(INDIRECT(ADDRESS(ROW()-1,_xlfn.SHEET()-3+4,4,1,"Entered Daily Stats")),"")</f>
        <v>0</v>
      </c>
      <c r="H20" s="16"/>
      <c r="I20" s="12" cm="1">
        <f t="array" aca="1" ref="I20" ca="1">IFERROR(INDIRECT(ADDRESS(ROW()-1,_xlfn.SHEET()-3+11,4,1,"Entered Daily Stats")),"")</f>
        <v>0</v>
      </c>
      <c r="J20" s="11"/>
      <c r="K20" s="107" cm="1">
        <f t="array" aca="1" ref="K20" ca="1">IFERROR(INDIRECT(ADDRESS(ROW()-1,_xlfn.SHEET()-3+18,4,1,"Entered Daily Stats")),"")</f>
        <v>0</v>
      </c>
      <c r="L20" s="12">
        <f t="shared" ca="1" si="3"/>
        <v>0</v>
      </c>
      <c r="M20" s="11"/>
      <c r="N20" s="110" cm="1">
        <f t="array" aca="1" ref="N20" ca="1">IFERROR(INDIRECT(ADDRESS(ROW()-1,_xlfn.SHEET()-3+25,4,1,"Entered Daily Stats")),"")</f>
        <v>0</v>
      </c>
      <c r="O20" s="13">
        <f t="shared" ca="1" si="1"/>
        <v>0</v>
      </c>
      <c r="P20" s="11"/>
      <c r="Q20" s="51" t="str">
        <f t="shared" ca="1" si="2"/>
        <v/>
      </c>
      <c r="R20" s="11"/>
      <c r="S20" s="39" cm="1">
        <f t="array" aca="1" ref="S20" ca="1">INDIRECT(ADDRESS(ROW()-1,_xlfn.SHEET()-3+39,4,1,"Entered Daily Stats"))</f>
        <v>0</v>
      </c>
      <c r="T20" s="11"/>
      <c r="U20" s="71"/>
      <c r="V20" s="71"/>
      <c r="W20" s="71"/>
      <c r="X20" s="70"/>
      <c r="Y20" s="5"/>
    </row>
    <row r="21" spans="1:25" s="48" customFormat="1" ht="21.6" customHeight="1" x14ac:dyDescent="0.3">
      <c r="A21" s="65"/>
      <c r="B21" s="8"/>
      <c r="C21" s="14" cm="1">
        <f t="array" aca="1" ref="C21" ca="1">INDIRECT(ADDRESS(ROW()-1,_xlfn.SHEET()-3+32,4,1,"Entered Daily Stats"))</f>
        <v>0</v>
      </c>
      <c r="D21" s="11"/>
      <c r="E21" s="10">
        <f>'Entered Daily Stats'!A20</f>
        <v>0</v>
      </c>
      <c r="F21" s="11"/>
      <c r="G21" s="13" cm="1">
        <f t="array" aca="1" ref="G21" ca="1">IFERROR(INDIRECT(ADDRESS(ROW()-1,_xlfn.SHEET()-3+4,4,1,"Entered Daily Stats")),"")</f>
        <v>0</v>
      </c>
      <c r="H21" s="16"/>
      <c r="I21" s="12" cm="1">
        <f t="array" aca="1" ref="I21" ca="1">IFERROR(INDIRECT(ADDRESS(ROW()-1,_xlfn.SHEET()-3+11,4,1,"Entered Daily Stats")),"")</f>
        <v>0</v>
      </c>
      <c r="J21" s="11"/>
      <c r="K21" s="107" cm="1">
        <f t="array" aca="1" ref="K21" ca="1">IFERROR(INDIRECT(ADDRESS(ROW()-1,_xlfn.SHEET()-3+18,4,1,"Entered Daily Stats")),"")</f>
        <v>0</v>
      </c>
      <c r="L21" s="12">
        <f t="shared" ca="1" si="3"/>
        <v>0</v>
      </c>
      <c r="M21" s="11"/>
      <c r="N21" s="110" cm="1">
        <f t="array" aca="1" ref="N21" ca="1">IFERROR(INDIRECT(ADDRESS(ROW()-1,_xlfn.SHEET()-3+25,4,1,"Entered Daily Stats")),"")</f>
        <v>0</v>
      </c>
      <c r="O21" s="13">
        <f t="shared" ca="1" si="1"/>
        <v>0</v>
      </c>
      <c r="P21" s="11"/>
      <c r="Q21" s="51" t="str">
        <f t="shared" ca="1" si="2"/>
        <v/>
      </c>
      <c r="R21" s="11"/>
      <c r="S21" s="39" cm="1">
        <f t="array" aca="1" ref="S21" ca="1">INDIRECT(ADDRESS(ROW()-1,_xlfn.SHEET()-3+39,4,1,"Entered Daily Stats"))</f>
        <v>0</v>
      </c>
      <c r="T21" s="11"/>
      <c r="U21" s="8"/>
      <c r="V21" s="8"/>
      <c r="W21" s="22"/>
      <c r="X21" s="79"/>
    </row>
    <row r="22" spans="1:25" s="48" customFormat="1" ht="21.6" customHeight="1" x14ac:dyDescent="0.3">
      <c r="A22" s="65"/>
      <c r="B22" s="8"/>
      <c r="C22" s="14" cm="1">
        <f t="array" aca="1" ref="C22" ca="1">INDIRECT(ADDRESS(ROW()-1,_xlfn.SHEET()-3+32,4,1,"Entered Daily Stats"))</f>
        <v>0</v>
      </c>
      <c r="D22" s="11"/>
      <c r="E22" s="10">
        <f>'Entered Daily Stats'!A21</f>
        <v>0</v>
      </c>
      <c r="F22" s="11"/>
      <c r="G22" s="13" cm="1">
        <f t="array" aca="1" ref="G22" ca="1">IFERROR(INDIRECT(ADDRESS(ROW()-1,_xlfn.SHEET()-3+4,4,1,"Entered Daily Stats")),"")</f>
        <v>0</v>
      </c>
      <c r="H22" s="16"/>
      <c r="I22" s="12" cm="1">
        <f t="array" aca="1" ref="I22" ca="1">IFERROR(INDIRECT(ADDRESS(ROW()-1,_xlfn.SHEET()-3+11,4,1,"Entered Daily Stats")),"")</f>
        <v>0</v>
      </c>
      <c r="J22" s="11"/>
      <c r="K22" s="107" cm="1">
        <f t="array" aca="1" ref="K22" ca="1">IFERROR(INDIRECT(ADDRESS(ROW()-1,_xlfn.SHEET()-3+18,4,1,"Entered Daily Stats")),"")</f>
        <v>0</v>
      </c>
      <c r="L22" s="12">
        <f t="shared" ca="1" si="3"/>
        <v>0</v>
      </c>
      <c r="M22" s="11"/>
      <c r="N22" s="110" cm="1">
        <f t="array" aca="1" ref="N22" ca="1">IFERROR(INDIRECT(ADDRESS(ROW()-1,_xlfn.SHEET()-3+25,4,1,"Entered Daily Stats")),"")</f>
        <v>0</v>
      </c>
      <c r="O22" s="13">
        <f t="shared" ca="1" si="1"/>
        <v>0</v>
      </c>
      <c r="P22" s="11"/>
      <c r="Q22" s="51" t="str">
        <f t="shared" ca="1" si="2"/>
        <v/>
      </c>
      <c r="R22" s="47"/>
      <c r="S22" s="39" cm="1">
        <f t="array" aca="1" ref="S22" ca="1">INDIRECT(ADDRESS(ROW()-1,_xlfn.SHEET()-3+39,4,1,"Entered Daily Stats"))</f>
        <v>0</v>
      </c>
      <c r="T22" s="47"/>
      <c r="U22" s="69"/>
      <c r="V22" s="8"/>
      <c r="W22" s="56"/>
      <c r="X22" s="80"/>
    </row>
    <row r="23" spans="1:25" s="48" customFormat="1" ht="21.6" customHeight="1" x14ac:dyDescent="0.3">
      <c r="A23" s="65"/>
      <c r="B23" s="8"/>
      <c r="C23" s="14" cm="1">
        <f t="array" aca="1" ref="C23" ca="1">INDIRECT(ADDRESS(ROW()-1,_xlfn.SHEET()-3+32,4,1,"Entered Daily Stats"))</f>
        <v>0</v>
      </c>
      <c r="D23" s="11"/>
      <c r="E23" s="10">
        <f>'Entered Daily Stats'!A22</f>
        <v>0</v>
      </c>
      <c r="F23" s="23"/>
      <c r="G23" s="13" cm="1">
        <f t="array" aca="1" ref="G23" ca="1">IFERROR(INDIRECT(ADDRESS(ROW()-1,_xlfn.SHEET()-3+4,4,1,"Entered Daily Stats")),"")</f>
        <v>0</v>
      </c>
      <c r="H23" s="11"/>
      <c r="I23" s="12" cm="1">
        <f t="array" aca="1" ref="I23" ca="1">IFERROR(INDIRECT(ADDRESS(ROW()-1,_xlfn.SHEET()-3+11,4,1,"Entered Daily Stats")),"")</f>
        <v>0</v>
      </c>
      <c r="J23" s="11"/>
      <c r="K23" s="107" cm="1">
        <f t="array" aca="1" ref="K23" ca="1">IFERROR(INDIRECT(ADDRESS(ROW()-1,_xlfn.SHEET()-3+18,4,1,"Entered Daily Stats")),"")</f>
        <v>0</v>
      </c>
      <c r="L23" s="12">
        <f t="shared" ca="1" si="3"/>
        <v>0</v>
      </c>
      <c r="M23" s="11"/>
      <c r="N23" s="110" cm="1">
        <f t="array" aca="1" ref="N23" ca="1">IFERROR(INDIRECT(ADDRESS(ROW()-1,_xlfn.SHEET()-3+25,4,1,"Entered Daily Stats")),"")</f>
        <v>0</v>
      </c>
      <c r="O23" s="13">
        <f t="shared" ca="1" si="1"/>
        <v>0</v>
      </c>
      <c r="P23" s="11"/>
      <c r="Q23" s="51" t="str">
        <f t="shared" ca="1" si="2"/>
        <v/>
      </c>
      <c r="R23" s="11"/>
      <c r="S23" s="39" cm="1">
        <f t="array" aca="1" ref="S23" ca="1">INDIRECT(ADDRESS(ROW()-1,_xlfn.SHEET()-3+39,4,1,"Entered Daily Stats"))</f>
        <v>0</v>
      </c>
      <c r="T23" s="11"/>
      <c r="U23" s="11"/>
      <c r="V23" s="47"/>
      <c r="W23" s="56"/>
      <c r="X23" s="81"/>
    </row>
    <row r="24" spans="1:25" s="48" customFormat="1" ht="21" customHeight="1" x14ac:dyDescent="0.3">
      <c r="A24" s="65"/>
      <c r="B24" s="8"/>
      <c r="C24" s="14" cm="1">
        <f t="array" aca="1" ref="C24" ca="1">INDIRECT(ADDRESS(ROW()-1,_xlfn.SHEET()-3+32,4,1,"Entered Daily Stats"))</f>
        <v>0</v>
      </c>
      <c r="D24" s="11"/>
      <c r="E24" s="10">
        <f>'Entered Daily Stats'!A23</f>
        <v>0</v>
      </c>
      <c r="F24" s="11"/>
      <c r="G24" s="13" cm="1">
        <f t="array" aca="1" ref="G24" ca="1">IFERROR(INDIRECT(ADDRESS(ROW()-1,_xlfn.SHEET()-3+4,4,1,"Entered Daily Stats")),"")</f>
        <v>0</v>
      </c>
      <c r="H24" s="16"/>
      <c r="I24" s="12" cm="1">
        <f t="array" aca="1" ref="I24" ca="1">IFERROR(INDIRECT(ADDRESS(ROW()-1,_xlfn.SHEET()-3+11,4,1,"Entered Daily Stats")),"")</f>
        <v>0</v>
      </c>
      <c r="J24" s="11"/>
      <c r="K24" s="107" cm="1">
        <f t="array" aca="1" ref="K24" ca="1">IFERROR(INDIRECT(ADDRESS(ROW()-1,_xlfn.SHEET()-3+18,4,1,"Entered Daily Stats")),"")</f>
        <v>0</v>
      </c>
      <c r="L24" s="12">
        <f t="shared" ca="1" si="3"/>
        <v>0</v>
      </c>
      <c r="M24" s="11"/>
      <c r="N24" s="110" cm="1">
        <f t="array" aca="1" ref="N24" ca="1">IFERROR(INDIRECT(ADDRESS(ROW()-1,_xlfn.SHEET()-3+25,4,1,"Entered Daily Stats")),"")</f>
        <v>0</v>
      </c>
      <c r="O24" s="13">
        <f t="shared" ca="1" si="1"/>
        <v>0</v>
      </c>
      <c r="P24" s="11"/>
      <c r="Q24" s="51" t="str">
        <f t="shared" ca="1" si="2"/>
        <v/>
      </c>
      <c r="R24" s="11"/>
      <c r="S24" s="39" cm="1">
        <f t="array" aca="1" ref="S24" ca="1">INDIRECT(ADDRESS(ROW()-1,_xlfn.SHEET()-3+39,4,1,"Entered Daily Stats"))</f>
        <v>0</v>
      </c>
      <c r="T24" s="11"/>
      <c r="U24" s="8"/>
      <c r="V24" s="8"/>
      <c r="W24" s="8"/>
      <c r="X24" s="64"/>
    </row>
    <row r="25" spans="1:25" s="48" customFormat="1" ht="21.6" customHeight="1" x14ac:dyDescent="0.3">
      <c r="A25" s="65"/>
      <c r="B25" s="8"/>
      <c r="C25" s="11"/>
      <c r="D25" s="11"/>
      <c r="E25" s="11"/>
      <c r="F25" s="11"/>
      <c r="G25" s="11"/>
      <c r="H25" s="11"/>
      <c r="I25" s="11"/>
      <c r="J25" s="11"/>
      <c r="K25" s="108"/>
      <c r="L25" s="11"/>
      <c r="M25" s="11"/>
      <c r="N25" s="108"/>
      <c r="O25" s="11"/>
      <c r="P25" s="11"/>
      <c r="Q25" s="11"/>
      <c r="R25" s="11"/>
      <c r="S25" s="11"/>
      <c r="T25" s="8"/>
      <c r="U25" s="8"/>
      <c r="V25" s="8"/>
      <c r="W25" s="8"/>
      <c r="X25" s="64"/>
    </row>
    <row r="26" spans="1:25" s="48" customFormat="1" ht="21.6" customHeight="1" x14ac:dyDescent="0.3">
      <c r="A26" s="65"/>
      <c r="B26" s="8"/>
      <c r="C26" s="106">
        <f ca="1">IFERROR(AVERAGEIF(C5:C24,"&gt;0"),0)</f>
        <v>0.95454545454545459</v>
      </c>
      <c r="D26" s="11"/>
      <c r="E26" s="123" t="s">
        <v>34</v>
      </c>
      <c r="F26" s="44"/>
      <c r="G26" s="13">
        <f ca="1">IFERROR(AVERAGEIF(G5:G24,"&gt;0"),"")</f>
        <v>0.20965909090909091</v>
      </c>
      <c r="H26" s="82"/>
      <c r="I26" s="30">
        <f ca="1">IFERROR(AVERAGEIF(I5:I24,"&gt;0"),"")</f>
        <v>3.5454545454545454</v>
      </c>
      <c r="J26" s="11"/>
      <c r="K26" s="109">
        <f ca="1">IFERROR(AVERAGEIF(K5:K24,"&gt;0"),0)</f>
        <v>31.818181818181817</v>
      </c>
      <c r="L26" s="12">
        <f ca="1">IFERROR(AVERAGEIF(L5:L24,"&gt;0"),"")</f>
        <v>54.132575757575751</v>
      </c>
      <c r="M26" s="11"/>
      <c r="N26" s="111">
        <f ca="1">IFERROR(AVERAGEIF(N5:N24,"&gt;0"),0)</f>
        <v>9.5643939393939392E-2</v>
      </c>
      <c r="O26" s="13">
        <f ca="1">IFERROR(AVERAGEIF(O5:O24,"&gt;0"),"")</f>
        <v>0.1731060606060606</v>
      </c>
      <c r="P26" s="11"/>
      <c r="Q26" s="45">
        <f ca="1">IFERROR(AVERAGEIF(Q5:Q24,"&gt;0"),"")</f>
        <v>0.57797830300975106</v>
      </c>
      <c r="R26" s="17"/>
      <c r="S26" s="46">
        <f ca="1">IFERROR(AVERAGEIF(S5:S24,"&gt;0"),0)</f>
        <v>1.25</v>
      </c>
      <c r="T26" s="83"/>
      <c r="U26" s="8"/>
      <c r="V26" s="8"/>
      <c r="W26" s="8"/>
      <c r="X26" s="64"/>
    </row>
    <row r="27" spans="1:25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1:25" ht="14.4" customHeight="1" x14ac:dyDescent="0.3">
      <c r="A28" s="11"/>
      <c r="E28" s="6"/>
      <c r="L28" s="31"/>
    </row>
    <row r="29" spans="1:25" ht="14.4" customHeight="1" x14ac:dyDescent="0.3">
      <c r="H29" s="166"/>
      <c r="I29" s="166"/>
      <c r="J29" s="48"/>
      <c r="K29" s="166"/>
      <c r="L29" s="166"/>
      <c r="M29" s="48"/>
      <c r="N29" s="4"/>
    </row>
    <row r="30" spans="1:25" ht="14.4" customHeight="1" x14ac:dyDescent="0.3">
      <c r="A30" s="160" t="str">
        <f>'Entered Daily Stats'!A30</f>
        <v>Team Lead 2</v>
      </c>
      <c r="B30" s="161"/>
      <c r="C30" s="161"/>
      <c r="D30" s="161"/>
      <c r="E30" s="161"/>
      <c r="F30" s="53"/>
      <c r="G30" s="158">
        <v>44132</v>
      </c>
      <c r="H30" s="158"/>
      <c r="I30" s="158"/>
      <c r="J30" s="158"/>
      <c r="K30" s="158"/>
      <c r="L30" s="158"/>
      <c r="M30" s="158"/>
      <c r="N30" s="158"/>
      <c r="O30" s="158"/>
      <c r="P30" s="53"/>
      <c r="Q30" s="53"/>
      <c r="R30" s="53"/>
      <c r="S30" s="53"/>
      <c r="T30" s="53"/>
      <c r="U30" s="53"/>
      <c r="V30" s="53"/>
      <c r="W30" s="53"/>
      <c r="X30" s="63"/>
    </row>
    <row r="31" spans="1:25" ht="14.4" customHeight="1" x14ac:dyDescent="0.3">
      <c r="A31" s="162"/>
      <c r="B31" s="163"/>
      <c r="C31" s="163"/>
      <c r="D31" s="163"/>
      <c r="E31" s="163"/>
      <c r="F31" s="8"/>
      <c r="G31" s="159"/>
      <c r="H31" s="159"/>
      <c r="I31" s="159"/>
      <c r="J31" s="159"/>
      <c r="K31" s="159"/>
      <c r="L31" s="159"/>
      <c r="M31" s="159"/>
      <c r="N31" s="159"/>
      <c r="O31" s="159"/>
      <c r="P31" s="8"/>
      <c r="Q31" s="8"/>
      <c r="R31" s="8"/>
      <c r="S31" s="8"/>
      <c r="T31" s="8"/>
      <c r="U31" s="8"/>
      <c r="V31" s="8"/>
      <c r="W31" s="8"/>
      <c r="X31" s="64"/>
    </row>
    <row r="32" spans="1:25" ht="21" customHeight="1" x14ac:dyDescent="0.3">
      <c r="A32" s="164"/>
      <c r="B32" s="165"/>
      <c r="C32" s="165"/>
      <c r="D32" s="165"/>
      <c r="E32" s="165"/>
      <c r="F32" s="8"/>
      <c r="G32" s="124" t="s">
        <v>18</v>
      </c>
      <c r="H32" s="123"/>
      <c r="I32" s="124" t="s">
        <v>19</v>
      </c>
      <c r="J32" s="8"/>
      <c r="K32" s="140" t="s">
        <v>20</v>
      </c>
      <c r="L32" s="140"/>
      <c r="M32" s="8"/>
      <c r="N32" s="126" t="s">
        <v>21</v>
      </c>
      <c r="O32" s="126"/>
      <c r="P32" s="8"/>
      <c r="Q32" s="8"/>
      <c r="R32" s="8"/>
      <c r="S32" s="8"/>
      <c r="T32" s="8"/>
      <c r="U32" s="8"/>
      <c r="V32" s="8"/>
      <c r="W32" s="8"/>
      <c r="X32" s="64"/>
    </row>
    <row r="33" spans="1:24" ht="45.6" x14ac:dyDescent="0.3">
      <c r="A33" s="65"/>
      <c r="B33" s="8"/>
      <c r="C33" s="67" t="s">
        <v>37</v>
      </c>
      <c r="D33" s="8"/>
      <c r="E33" s="67" t="s">
        <v>24</v>
      </c>
      <c r="F33" s="68"/>
      <c r="G33" s="56"/>
      <c r="H33" s="56"/>
      <c r="I33" s="56"/>
      <c r="J33" s="8"/>
      <c r="K33" s="56"/>
      <c r="L33" s="69" t="s">
        <v>38</v>
      </c>
      <c r="M33" s="69"/>
      <c r="N33" s="56"/>
      <c r="O33" s="69" t="s">
        <v>39</v>
      </c>
      <c r="P33" s="8"/>
      <c r="Q33" s="9" t="s">
        <v>40</v>
      </c>
      <c r="R33" s="8"/>
      <c r="S33" s="66" t="s">
        <v>41</v>
      </c>
      <c r="T33" s="8"/>
      <c r="U33" s="138" t="s">
        <v>30</v>
      </c>
      <c r="V33" s="138"/>
      <c r="W33" s="138"/>
      <c r="X33" s="70"/>
    </row>
    <row r="34" spans="1:24" ht="18" x14ac:dyDescent="0.3">
      <c r="A34" s="65"/>
      <c r="B34" s="8"/>
      <c r="C34" s="14" cm="1">
        <f t="array" aca="1" ref="C34" ca="1">INDIRECT(ADDRESS(ROW()-1,_xlfn.SHEET()-3+32,4,1,"Entered Daily Stats"))</f>
        <v>1</v>
      </c>
      <c r="D34" s="11"/>
      <c r="E34" s="10" t="str">
        <f>'Entered Daily Stats'!A33</f>
        <v>Enrollment Counclor 1</v>
      </c>
      <c r="F34" s="11"/>
      <c r="G34" s="13" cm="1">
        <f t="array" aca="1" ref="G34" ca="1">IFERROR(INDIRECT(ADDRESS(ROW()-1,_xlfn.SHEET()-3+4,4,1,"Entered Daily Stats")),"")</f>
        <v>0.22847222222222222</v>
      </c>
      <c r="H34" s="11"/>
      <c r="I34" s="12" cm="1">
        <f t="array" aca="1" ref="I34" ca="1">IFERROR(INDIRECT(ADDRESS(ROW()-1,_xlfn.SHEET()-3+11,4,1,"Entered Daily Stats")),"")</f>
        <v>8</v>
      </c>
      <c r="J34" s="11"/>
      <c r="K34" s="107" cm="1">
        <f t="array" aca="1" ref="K34" ca="1">IFERROR(INDIRECT(ADDRESS(ROW()-1,_xlfn.SHEET()-3+18,4,1,"Entered Daily Stats")),"")</f>
        <v>32</v>
      </c>
      <c r="L34" s="12">
        <f ca="1">IFERROR(IF(K34=N34,0,MIN(MAX((-10*N34*24)+80,30),65))*C34,0)</f>
        <v>59.5</v>
      </c>
      <c r="M34" s="11"/>
      <c r="N34" s="110" cm="1">
        <f t="array" aca="1" ref="N34" ca="1">IFERROR(INDIRECT(ADDRESS(ROW()-1,_xlfn.SHEET()-3+25,4,1,"Entered Daily Stats")),"")</f>
        <v>8.5416666666666655E-2</v>
      </c>
      <c r="O34" s="13">
        <f ca="1">IFERROR(IF(N34=K34,0,MIN(MAX(8-(K34/10),1.5),5)/24)*C34,0)</f>
        <v>0.19999999999999998</v>
      </c>
      <c r="P34" s="11"/>
      <c r="Q34" s="51">
        <f ca="1">IF(OR(L34=O34,K34=N34),"",((N34/O34)+(K34/L34))/2)</f>
        <v>0.48244922969187676</v>
      </c>
      <c r="R34" s="11"/>
      <c r="S34" s="39" cm="1">
        <f t="array" aca="1" ref="S34" ca="1">INDIRECT(ADDRESS(ROW()-1,_xlfn.SHEET()-3+39,4,1,"Entered Daily Stats"))</f>
        <v>1</v>
      </c>
      <c r="T34" s="11"/>
      <c r="U34" s="15"/>
      <c r="V34" s="11" t="s">
        <v>31</v>
      </c>
      <c r="W34" s="14">
        <v>1.3</v>
      </c>
      <c r="X34" s="70"/>
    </row>
    <row r="35" spans="1:24" ht="18" x14ac:dyDescent="0.3">
      <c r="A35" s="65"/>
      <c r="B35" s="8"/>
      <c r="C35" s="14" cm="1">
        <f t="array" aca="1" ref="C35" ca="1">INDIRECT(ADDRESS(ROW()-1,_xlfn.SHEET()-3+32,4,1,"Entered Daily Stats"))</f>
        <v>0</v>
      </c>
      <c r="D35" s="11"/>
      <c r="E35" s="10" t="str">
        <f>'Entered Daily Stats'!A34</f>
        <v>Enrollment Counclor 2</v>
      </c>
      <c r="F35" s="11"/>
      <c r="G35" s="13" cm="1">
        <f t="array" aca="1" ref="G35" ca="1">IFERROR(INDIRECT(ADDRESS(ROW()-1,_xlfn.SHEET()-3+4,4,1,"Entered Daily Stats")),"")</f>
        <v>0</v>
      </c>
      <c r="H35" s="16"/>
      <c r="I35" s="12" cm="1">
        <f t="array" aca="1" ref="I35" ca="1">IFERROR(INDIRECT(ADDRESS(ROW()-1,_xlfn.SHEET()-3+11,4,1,"Entered Daily Stats")),"")</f>
        <v>0</v>
      </c>
      <c r="J35" s="11"/>
      <c r="K35" s="107" cm="1">
        <f t="array" aca="1" ref="K35" ca="1">IFERROR(INDIRECT(ADDRESS(ROW()-1,_xlfn.SHEET()-3+18,4,1,"Entered Daily Stats")),"")</f>
        <v>0</v>
      </c>
      <c r="L35" s="12">
        <f t="shared" ref="L35" ca="1" si="4">IFERROR(IF(K35=N35,0,MIN(MAX((-10*N35*24)+80,30),65))*C35,0)</f>
        <v>0</v>
      </c>
      <c r="M35" s="11"/>
      <c r="N35" s="110" cm="1">
        <f t="array" aca="1" ref="N35" ca="1">IFERROR(INDIRECT(ADDRESS(ROW()-1,_xlfn.SHEET()-3+25,4,1,"Entered Daily Stats")),"")</f>
        <v>0</v>
      </c>
      <c r="O35" s="13">
        <f t="shared" ref="O35:O53" ca="1" si="5">IFERROR(IF(N35=K35,0,MIN(MAX(8-(K35/10),1.5),5)/24)*C35,0)</f>
        <v>0</v>
      </c>
      <c r="P35" s="11"/>
      <c r="Q35" s="51" t="str">
        <f t="shared" ref="Q35:Q53" ca="1" si="6">IF(OR(L35=O35,K35=N35),"",((N35/O35)+(K35/L35))/2)</f>
        <v/>
      </c>
      <c r="R35" s="11"/>
      <c r="S35" s="39" cm="1">
        <f t="array" aca="1" ref="S35" ca="1">INDIRECT(ADDRESS(ROW()-1,_xlfn.SHEET()-3+39,4,1,"Entered Daily Stats"))</f>
        <v>0</v>
      </c>
      <c r="T35" s="11"/>
      <c r="U35" s="100"/>
      <c r="V35" s="11" t="s">
        <v>32</v>
      </c>
      <c r="W35" s="45">
        <v>1</v>
      </c>
      <c r="X35" s="70"/>
    </row>
    <row r="36" spans="1:24" ht="18" x14ac:dyDescent="0.3">
      <c r="A36" s="65"/>
      <c r="B36" s="8"/>
      <c r="C36" s="14" cm="1">
        <f t="array" aca="1" ref="C36" ca="1">INDIRECT(ADDRESS(ROW()-1,_xlfn.SHEET()-3+32,4,1,"Entered Daily Stats"))</f>
        <v>1</v>
      </c>
      <c r="D36" s="11"/>
      <c r="E36" s="10" t="str">
        <f>'Entered Daily Stats'!A35</f>
        <v>Enrollment Counclor 3</v>
      </c>
      <c r="F36" s="11"/>
      <c r="G36" s="13" cm="1">
        <f t="array" aca="1" ref="G36" ca="1">IFERROR(INDIRECT(ADDRESS(ROW()-1,_xlfn.SHEET()-3+4,4,1,"Entered Daily Stats")),"")</f>
        <v>0.24513888888888888</v>
      </c>
      <c r="H36" s="16"/>
      <c r="I36" s="12" cm="1">
        <f t="array" aca="1" ref="I36" ca="1">IFERROR(INDIRECT(ADDRESS(ROW()-1,_xlfn.SHEET()-3+11,4,1,"Entered Daily Stats")),"")</f>
        <v>7</v>
      </c>
      <c r="J36" s="11"/>
      <c r="K36" s="107" cm="1">
        <f t="array" aca="1" ref="K36" ca="1">IFERROR(INDIRECT(ADDRESS(ROW()-1,_xlfn.SHEET()-3+18,4,1,"Entered Daily Stats")),"")</f>
        <v>51</v>
      </c>
      <c r="L36" s="12">
        <f ca="1">IFERROR(IF(K36=N36,0,MIN(MAX((-10*N36*24)+80,30),65))*C36,0)</f>
        <v>44.833333333333329</v>
      </c>
      <c r="M36" s="11"/>
      <c r="N36" s="110" cm="1">
        <f t="array" aca="1" ref="N36" ca="1">IFERROR(INDIRECT(ADDRESS(ROW()-1,_xlfn.SHEET()-3+25,4,1,"Entered Daily Stats")),"")</f>
        <v>0.14652777777777778</v>
      </c>
      <c r="O36" s="13">
        <f t="shared" ca="1" si="5"/>
        <v>0.12083333333333335</v>
      </c>
      <c r="P36" s="11"/>
      <c r="Q36" s="51">
        <f t="shared" ca="1" si="6"/>
        <v>1.1750950732812033</v>
      </c>
      <c r="R36" s="11"/>
      <c r="S36" s="39" cm="1">
        <f t="array" aca="1" ref="S36" ca="1">INDIRECT(ADDRESS(ROW()-1,_xlfn.SHEET()-3+39,4,1,"Entered Daily Stats"))</f>
        <v>1</v>
      </c>
      <c r="T36" s="11"/>
      <c r="U36" s="18"/>
      <c r="V36" s="11" t="s">
        <v>33</v>
      </c>
      <c r="W36" s="45">
        <v>1</v>
      </c>
      <c r="X36" s="70"/>
    </row>
    <row r="37" spans="1:24" ht="18" x14ac:dyDescent="0.3">
      <c r="A37" s="65"/>
      <c r="B37" s="8"/>
      <c r="C37" s="14" cm="1">
        <f t="array" aca="1" ref="C37" ca="1">INDIRECT(ADDRESS(ROW()-1,_xlfn.SHEET()-3+32,4,1,"Entered Daily Stats"))</f>
        <v>1</v>
      </c>
      <c r="D37" s="11"/>
      <c r="E37" s="10" t="str">
        <f>'Entered Daily Stats'!A36</f>
        <v>Enrollment Counclor 4</v>
      </c>
      <c r="F37" s="11"/>
      <c r="G37" s="13" cm="1">
        <f t="array" aca="1" ref="G37" ca="1">IFERROR(INDIRECT(ADDRESS(ROW()-1,_xlfn.SHEET()-3+4,4,1,"Entered Daily Stats")),"")</f>
        <v>0.22013888888888888</v>
      </c>
      <c r="H37" s="16"/>
      <c r="I37" s="12" cm="1">
        <f t="array" aca="1" ref="I37" ca="1">IFERROR(INDIRECT(ADDRESS(ROW()-1,_xlfn.SHEET()-3+11,4,1,"Entered Daily Stats")),"")</f>
        <v>8</v>
      </c>
      <c r="J37" s="11"/>
      <c r="K37" s="107" cm="1">
        <f t="array" aca="1" ref="K37" ca="1">IFERROR(INDIRECT(ADDRESS(ROW()-1,_xlfn.SHEET()-3+18,4,1,"Entered Daily Stats")),"")</f>
        <v>35</v>
      </c>
      <c r="L37" s="12">
        <f t="shared" ref="L37:L53" ca="1" si="7">IFERROR(IF(K37=N37,0,MIN(MAX((-10*N37*24)+80,30),65))*C37,0)</f>
        <v>50.333333333333329</v>
      </c>
      <c r="M37" s="11"/>
      <c r="N37" s="110" cm="1">
        <f t="array" aca="1" ref="N37" ca="1">IFERROR(INDIRECT(ADDRESS(ROW()-1,_xlfn.SHEET()-3+25,4,1,"Entered Daily Stats")),"")</f>
        <v>0.12361111111111112</v>
      </c>
      <c r="O37" s="13">
        <f t="shared" ca="1" si="5"/>
        <v>0.1875</v>
      </c>
      <c r="P37" s="11"/>
      <c r="Q37" s="51">
        <f t="shared" ca="1" si="6"/>
        <v>0.67731174883492773</v>
      </c>
      <c r="R37" s="11"/>
      <c r="S37" s="39" cm="1">
        <f t="array" aca="1" ref="S37" ca="1">INDIRECT(ADDRESS(ROW()-1,_xlfn.SHEET()-3+39,4,1,"Entered Daily Stats"))</f>
        <v>0</v>
      </c>
      <c r="T37" s="11"/>
      <c r="U37" s="19"/>
      <c r="V37" s="11" t="s">
        <v>33</v>
      </c>
      <c r="W37" s="14">
        <v>0.7</v>
      </c>
      <c r="X37" s="70"/>
    </row>
    <row r="38" spans="1:24" ht="18" x14ac:dyDescent="0.3">
      <c r="A38" s="65"/>
      <c r="B38" s="8"/>
      <c r="C38" s="14" cm="1">
        <f t="array" aca="1" ref="C38" ca="1">INDIRECT(ADDRESS(ROW()-1,_xlfn.SHEET()-3+32,4,1,"Entered Daily Stats"))</f>
        <v>0</v>
      </c>
      <c r="D38" s="11"/>
      <c r="E38" s="10" t="str">
        <f>'Entered Daily Stats'!A37</f>
        <v>Enrollment Counclor 5</v>
      </c>
      <c r="F38" s="11"/>
      <c r="G38" s="13" cm="1">
        <f t="array" aca="1" ref="G38" ca="1">IFERROR(INDIRECT(ADDRESS(ROW()-1,_xlfn.SHEET()-3+4,4,1,"Entered Daily Stats")),"")</f>
        <v>0</v>
      </c>
      <c r="H38" s="16"/>
      <c r="I38" s="12" cm="1">
        <f t="array" aca="1" ref="I38" ca="1">IFERROR(INDIRECT(ADDRESS(ROW()-1,_xlfn.SHEET()-3+11,4,1,"Entered Daily Stats")),"")</f>
        <v>0</v>
      </c>
      <c r="J38" s="11"/>
      <c r="K38" s="107" cm="1">
        <f t="array" aca="1" ref="K38" ca="1">IFERROR(INDIRECT(ADDRESS(ROW()-1,_xlfn.SHEET()-3+18,4,1,"Entered Daily Stats")),"")</f>
        <v>0</v>
      </c>
      <c r="L38" s="12">
        <f t="shared" ca="1" si="7"/>
        <v>0</v>
      </c>
      <c r="M38" s="11"/>
      <c r="N38" s="110" cm="1">
        <f t="array" aca="1" ref="N38" ca="1">IFERROR(INDIRECT(ADDRESS(ROW()-1,_xlfn.SHEET()-3+25,4,1,"Entered Daily Stats")),"")</f>
        <v>0</v>
      </c>
      <c r="O38" s="13">
        <f t="shared" ca="1" si="5"/>
        <v>0</v>
      </c>
      <c r="P38" s="11"/>
      <c r="Q38" s="51" t="str">
        <f t="shared" ca="1" si="6"/>
        <v/>
      </c>
      <c r="R38" s="11"/>
      <c r="S38" s="39" cm="1">
        <f t="array" aca="1" ref="S38" ca="1">INDIRECT(ADDRESS(ROW()-1,_xlfn.SHEET()-3+39,4,1,"Entered Daily Stats"))</f>
        <v>0</v>
      </c>
      <c r="T38" s="11"/>
      <c r="U38" s="20"/>
      <c r="V38" s="11" t="s">
        <v>33</v>
      </c>
      <c r="W38" s="14">
        <v>0.5</v>
      </c>
      <c r="X38" s="70"/>
    </row>
    <row r="39" spans="1:24" ht="18" x14ac:dyDescent="0.3">
      <c r="A39" s="65"/>
      <c r="B39" s="8"/>
      <c r="C39" s="14" cm="1">
        <f t="array" aca="1" ref="C39" ca="1">INDIRECT(ADDRESS(ROW()-1,_xlfn.SHEET()-3+32,4,1,"Entered Daily Stats"))</f>
        <v>1</v>
      </c>
      <c r="D39" s="11"/>
      <c r="E39" s="10" t="str">
        <f>'Entered Daily Stats'!A38</f>
        <v>Enrollment Counclor 6</v>
      </c>
      <c r="F39" s="11"/>
      <c r="G39" s="13" cm="1">
        <f t="array" aca="1" ref="G39" ca="1">IFERROR(INDIRECT(ADDRESS(ROW()-1,_xlfn.SHEET()-3+4,4,1,"Entered Daily Stats")),"")</f>
        <v>0.17916666666666667</v>
      </c>
      <c r="H39" s="16"/>
      <c r="I39" s="12" cm="1">
        <f t="array" aca="1" ref="I39" ca="1">IFERROR(INDIRECT(ADDRESS(ROW()-1,_xlfn.SHEET()-3+11,4,1,"Entered Daily Stats")),"")</f>
        <v>7</v>
      </c>
      <c r="J39" s="11"/>
      <c r="K39" s="107" cm="1">
        <f t="array" aca="1" ref="K39" ca="1">IFERROR(INDIRECT(ADDRESS(ROW()-1,_xlfn.SHEET()-3+18,4,1,"Entered Daily Stats")),"")</f>
        <v>28</v>
      </c>
      <c r="L39" s="12">
        <f t="shared" ca="1" si="7"/>
        <v>55</v>
      </c>
      <c r="M39" s="11"/>
      <c r="N39" s="110" cm="1">
        <f t="array" aca="1" ref="N39" ca="1">IFERROR(INDIRECT(ADDRESS(ROW()-1,_xlfn.SHEET()-3+25,4,1,"Entered Daily Stats")),"")</f>
        <v>0.10416666666666667</v>
      </c>
      <c r="O39" s="13">
        <f t="shared" ca="1" si="5"/>
        <v>0.20833333333333334</v>
      </c>
      <c r="P39" s="11"/>
      <c r="Q39" s="51">
        <f t="shared" ca="1" si="6"/>
        <v>0.50454545454545452</v>
      </c>
      <c r="R39" s="11"/>
      <c r="S39" s="39" cm="1">
        <f t="array" aca="1" ref="S39" ca="1">INDIRECT(ADDRESS(ROW()-1,_xlfn.SHEET()-3+39,4,1,"Entered Daily Stats"))</f>
        <v>0</v>
      </c>
      <c r="T39" s="11"/>
      <c r="U39" s="21"/>
      <c r="V39" s="11" t="s">
        <v>33</v>
      </c>
      <c r="W39" s="14">
        <v>0.3</v>
      </c>
      <c r="X39" s="70"/>
    </row>
    <row r="40" spans="1:24" ht="18" customHeight="1" x14ac:dyDescent="0.3">
      <c r="A40" s="65"/>
      <c r="B40" s="8"/>
      <c r="C40" s="14" cm="1">
        <f t="array" aca="1" ref="C40" ca="1">INDIRECT(ADDRESS(ROW()-1,_xlfn.SHEET()-3+32,4,1,"Entered Daily Stats"))</f>
        <v>1</v>
      </c>
      <c r="D40" s="11"/>
      <c r="E40" s="10" t="str">
        <f>'Entered Daily Stats'!A39</f>
        <v>Enrollment Counclor 7</v>
      </c>
      <c r="F40" s="11"/>
      <c r="G40" s="13" cm="1">
        <f t="array" aca="1" ref="G40" ca="1">IFERROR(INDIRECT(ADDRESS(ROW()-1,_xlfn.SHEET()-3+4,4,1,"Entered Daily Stats")),"")</f>
        <v>0.16319444444444445</v>
      </c>
      <c r="H40" s="16"/>
      <c r="I40" s="12" cm="1">
        <f t="array" aca="1" ref="I40" ca="1">IFERROR(INDIRECT(ADDRESS(ROW()-1,_xlfn.SHEET()-3+11,4,1,"Entered Daily Stats")),"")</f>
        <v>1</v>
      </c>
      <c r="J40" s="11"/>
      <c r="K40" s="107" cm="1">
        <f t="array" aca="1" ref="K40" ca="1">IFERROR(INDIRECT(ADDRESS(ROW()-1,_xlfn.SHEET()-3+18,4,1,"Entered Daily Stats")),"")</f>
        <v>33</v>
      </c>
      <c r="L40" s="12">
        <f t="shared" ca="1" si="7"/>
        <v>62.833333333333329</v>
      </c>
      <c r="M40" s="11"/>
      <c r="N40" s="110" cm="1">
        <f t="array" aca="1" ref="N40" ca="1">IFERROR(INDIRECT(ADDRESS(ROW()-1,_xlfn.SHEET()-3+25,4,1,"Entered Daily Stats")),"")</f>
        <v>7.1527777777777787E-2</v>
      </c>
      <c r="O40" s="13">
        <f t="shared" ca="1" si="5"/>
        <v>0.19583333333333333</v>
      </c>
      <c r="P40" s="11"/>
      <c r="Q40" s="51">
        <f t="shared" ca="1" si="6"/>
        <v>0.44522358297119857</v>
      </c>
      <c r="R40" s="11"/>
      <c r="S40" s="39" cm="1">
        <f t="array" aca="1" ref="S40" ca="1">INDIRECT(ADDRESS(ROW()-1,_xlfn.SHEET()-3+39,4,1,"Entered Daily Stats"))</f>
        <v>0</v>
      </c>
      <c r="T40" s="11"/>
      <c r="U40" s="8"/>
      <c r="V40" s="8"/>
      <c r="W40" s="8"/>
      <c r="X40" s="70"/>
    </row>
    <row r="41" spans="1:24" ht="18" customHeight="1" x14ac:dyDescent="0.3">
      <c r="A41" s="65"/>
      <c r="B41" s="8"/>
      <c r="C41" s="14" cm="1">
        <f t="array" aca="1" ref="C41" ca="1">INDIRECT(ADDRESS(ROW()-1,_xlfn.SHEET()-3+32,4,1,"Entered Daily Stats"))</f>
        <v>1</v>
      </c>
      <c r="D41" s="11"/>
      <c r="E41" s="10" t="str">
        <f>'Entered Daily Stats'!A40</f>
        <v>Enrollment Counclor 8</v>
      </c>
      <c r="F41" s="11"/>
      <c r="G41" s="13" cm="1">
        <f t="array" aca="1" ref="G41" ca="1">IFERROR(INDIRECT(ADDRESS(ROW()-1,_xlfn.SHEET()-3+4,4,1,"Entered Daily Stats")),"")</f>
        <v>0.25763888888888892</v>
      </c>
      <c r="H41" s="16"/>
      <c r="I41" s="12" cm="1">
        <f t="array" aca="1" ref="I41" ca="1">IFERROR(INDIRECT(ADDRESS(ROW()-1,_xlfn.SHEET()-3+11,4,1,"Entered Daily Stats")),"")</f>
        <v>13</v>
      </c>
      <c r="J41" s="11"/>
      <c r="K41" s="107" cm="1">
        <f t="array" aca="1" ref="K41" ca="1">IFERROR(INDIRECT(ADDRESS(ROW()-1,_xlfn.SHEET()-3+18,4,1,"Entered Daily Stats")),"")</f>
        <v>38</v>
      </c>
      <c r="L41" s="12">
        <f t="shared" ca="1" si="7"/>
        <v>61</v>
      </c>
      <c r="M41" s="11"/>
      <c r="N41" s="110" cm="1">
        <f t="array" aca="1" ref="N41" ca="1">IFERROR(INDIRECT(ADDRESS(ROW()-1,_xlfn.SHEET()-3+25,4,1,"Entered Daily Stats")),"")</f>
        <v>7.9166666666666663E-2</v>
      </c>
      <c r="O41" s="13">
        <f t="shared" ca="1" si="5"/>
        <v>0.17500000000000002</v>
      </c>
      <c r="P41" s="11"/>
      <c r="Q41" s="51">
        <f t="shared" ca="1" si="6"/>
        <v>0.53766588602654175</v>
      </c>
      <c r="R41" s="11"/>
      <c r="S41" s="39" cm="1">
        <f t="array" aca="1" ref="S41" ca="1">INDIRECT(ADDRESS(ROW()-1,_xlfn.SHEET()-3+39,4,1,"Entered Daily Stats"))</f>
        <v>2</v>
      </c>
      <c r="T41" s="11"/>
      <c r="U41" s="140" t="s">
        <v>42</v>
      </c>
      <c r="V41" s="140"/>
      <c r="W41" s="140"/>
      <c r="X41" s="70"/>
    </row>
    <row r="42" spans="1:24" ht="18" customHeight="1" x14ac:dyDescent="0.3">
      <c r="A42" s="65"/>
      <c r="B42" s="8"/>
      <c r="C42" s="14" cm="1">
        <f t="array" aca="1" ref="C42" ca="1">INDIRECT(ADDRESS(ROW()-1,_xlfn.SHEET()-3+32,4,1,"Entered Daily Stats"))</f>
        <v>0</v>
      </c>
      <c r="D42" s="11"/>
      <c r="E42" s="10" t="str">
        <f>'Entered Daily Stats'!A41</f>
        <v>Enrollment Counclor 9</v>
      </c>
      <c r="F42" s="11"/>
      <c r="G42" s="13" cm="1">
        <f t="array" aca="1" ref="G42" ca="1">IFERROR(INDIRECT(ADDRESS(ROW()-1,_xlfn.SHEET()-3+4,4,1,"Entered Daily Stats")),"")</f>
        <v>0</v>
      </c>
      <c r="H42" s="16"/>
      <c r="I42" s="12" cm="1">
        <f t="array" aca="1" ref="I42" ca="1">IFERROR(INDIRECT(ADDRESS(ROW()-1,_xlfn.SHEET()-3+11,4,1,"Entered Daily Stats")),"")</f>
        <v>0</v>
      </c>
      <c r="J42" s="11"/>
      <c r="K42" s="107" cm="1">
        <f t="array" aca="1" ref="K42" ca="1">IFERROR(INDIRECT(ADDRESS(ROW()-1,_xlfn.SHEET()-3+18,4,1,"Entered Daily Stats")),"")</f>
        <v>0</v>
      </c>
      <c r="L42" s="12">
        <f t="shared" ca="1" si="7"/>
        <v>0</v>
      </c>
      <c r="M42" s="11"/>
      <c r="N42" s="110" cm="1">
        <f t="array" aca="1" ref="N42" ca="1">IFERROR(INDIRECT(ADDRESS(ROW()-1,_xlfn.SHEET()-3+25,4,1,"Entered Daily Stats")),"")</f>
        <v>0</v>
      </c>
      <c r="O42" s="13">
        <f t="shared" ca="1" si="5"/>
        <v>0</v>
      </c>
      <c r="P42" s="11"/>
      <c r="Q42" s="51" t="str">
        <f t="shared" ca="1" si="6"/>
        <v/>
      </c>
      <c r="R42" s="11"/>
      <c r="S42" s="39" cm="1">
        <f t="array" aca="1" ref="S42" ca="1">INDIRECT(ADDRESS(ROW()-1,_xlfn.SHEET()-3+39,4,1,"Entered Daily Stats"))</f>
        <v>0</v>
      </c>
      <c r="T42" s="11"/>
      <c r="U42" s="152">
        <f ca="1">IF(SUM(S34:S53)=0,"",SUM(S34:S53))</f>
        <v>4</v>
      </c>
      <c r="V42" s="153"/>
      <c r="W42" s="154"/>
      <c r="X42" s="70"/>
    </row>
    <row r="43" spans="1:24" ht="18" customHeight="1" x14ac:dyDescent="0.3">
      <c r="A43" s="65"/>
      <c r="B43" s="8"/>
      <c r="C43" s="14" cm="1">
        <f t="array" aca="1" ref="C43" ca="1">INDIRECT(ADDRESS(ROW()-1,_xlfn.SHEET()-3+32,4,1,"Entered Daily Stats"))</f>
        <v>1</v>
      </c>
      <c r="D43" s="11"/>
      <c r="E43" s="10" t="str">
        <f>'Entered Daily Stats'!A42</f>
        <v>Enrollment Counclor 10</v>
      </c>
      <c r="F43" s="11"/>
      <c r="G43" s="13" cm="1">
        <f t="array" aca="1" ref="G43" ca="1">IFERROR(INDIRECT(ADDRESS(ROW()-1,_xlfn.SHEET()-3+4,4,1,"Entered Daily Stats")),"")</f>
        <v>0.14583333333333334</v>
      </c>
      <c r="H43" s="16"/>
      <c r="I43" s="12" cm="1">
        <f t="array" aca="1" ref="I43" ca="1">IFERROR(INDIRECT(ADDRESS(ROW()-1,_xlfn.SHEET()-3+11,4,1,"Entered Daily Stats")),"")</f>
        <v>3</v>
      </c>
      <c r="J43" s="11"/>
      <c r="K43" s="107" cm="1">
        <f t="array" aca="1" ref="K43" ca="1">IFERROR(INDIRECT(ADDRESS(ROW()-1,_xlfn.SHEET()-3+18,4,1,"Entered Daily Stats")),"")</f>
        <v>47</v>
      </c>
      <c r="L43" s="12">
        <f t="shared" ca="1" si="7"/>
        <v>57.5</v>
      </c>
      <c r="M43" s="11"/>
      <c r="N43" s="110" cm="1">
        <f t="array" aca="1" ref="N43" ca="1">IFERROR(INDIRECT(ADDRESS(ROW()-1,_xlfn.SHEET()-3+25,4,1,"Entered Daily Stats")),"")</f>
        <v>9.375E-2</v>
      </c>
      <c r="O43" s="13">
        <f t="shared" ca="1" si="5"/>
        <v>0.13749999999999998</v>
      </c>
      <c r="P43" s="11"/>
      <c r="Q43" s="51">
        <f t="shared" ca="1" si="6"/>
        <v>0.74960474308300395</v>
      </c>
      <c r="R43" s="11"/>
      <c r="S43" s="39" cm="1">
        <f t="array" aca="1" ref="S43" ca="1">INDIRECT(ADDRESS(ROW()-1,_xlfn.SHEET()-3+39,4,1,"Entered Daily Stats"))</f>
        <v>0</v>
      </c>
      <c r="T43" s="11"/>
      <c r="U43" s="155"/>
      <c r="V43" s="156"/>
      <c r="W43" s="157"/>
      <c r="X43" s="70"/>
    </row>
    <row r="44" spans="1:24" ht="18" x14ac:dyDescent="0.3">
      <c r="A44" s="65"/>
      <c r="B44" s="8"/>
      <c r="C44" s="14" cm="1">
        <f t="array" aca="1" ref="C44" ca="1">INDIRECT(ADDRESS(ROW()-1,_xlfn.SHEET()-3+32,4,1,"Entered Daily Stats"))</f>
        <v>0</v>
      </c>
      <c r="D44" s="11"/>
      <c r="E44" s="10" t="str">
        <f>'Entered Daily Stats'!A43</f>
        <v>Enrollment Counclor 11</v>
      </c>
      <c r="F44" s="11"/>
      <c r="G44" s="13" cm="1">
        <f t="array" aca="1" ref="G44" ca="1">IFERROR(INDIRECT(ADDRESS(ROW()-1,_xlfn.SHEET()-3+4,4,1,"Entered Daily Stats")),"")</f>
        <v>0</v>
      </c>
      <c r="H44" s="16"/>
      <c r="I44" s="12" cm="1">
        <f t="array" aca="1" ref="I44" ca="1">IFERROR(INDIRECT(ADDRESS(ROW()-1,_xlfn.SHEET()-3+11,4,1,"Entered Daily Stats")),"")</f>
        <v>0</v>
      </c>
      <c r="J44" s="11"/>
      <c r="K44" s="107" cm="1">
        <f t="array" aca="1" ref="K44" ca="1">IFERROR(INDIRECT(ADDRESS(ROW()-1,_xlfn.SHEET()-3+18,4,1,"Entered Daily Stats")),"")</f>
        <v>0</v>
      </c>
      <c r="L44" s="12">
        <f t="shared" ca="1" si="7"/>
        <v>0</v>
      </c>
      <c r="M44" s="11"/>
      <c r="N44" s="110" cm="1">
        <f t="array" aca="1" ref="N44" ca="1">IFERROR(INDIRECT(ADDRESS(ROW()-1,_xlfn.SHEET()-3+25,4,1,"Entered Daily Stats")),"")</f>
        <v>0</v>
      </c>
      <c r="O44" s="13">
        <f t="shared" ca="1" si="5"/>
        <v>0</v>
      </c>
      <c r="P44" s="11"/>
      <c r="Q44" s="51" t="str">
        <f t="shared" ca="1" si="6"/>
        <v/>
      </c>
      <c r="R44" s="11"/>
      <c r="S44" s="39" cm="1">
        <f t="array" aca="1" ref="S44" ca="1">INDIRECT(ADDRESS(ROW()-1,_xlfn.SHEET()-3+39,4,1,"Entered Daily Stats"))</f>
        <v>0</v>
      </c>
      <c r="T44" s="11"/>
      <c r="U44" s="71"/>
      <c r="V44" s="71"/>
      <c r="W44" s="71"/>
      <c r="X44" s="70"/>
    </row>
    <row r="45" spans="1:24" ht="21" x14ac:dyDescent="0.3">
      <c r="A45" s="65"/>
      <c r="B45" s="8"/>
      <c r="C45" s="14" cm="1">
        <f t="array" aca="1" ref="C45" ca="1">INDIRECT(ADDRESS(ROW()-1,_xlfn.SHEET()-3+32,4,1,"Entered Daily Stats"))</f>
        <v>1</v>
      </c>
      <c r="D45" s="11"/>
      <c r="E45" s="10" t="str">
        <f>'Entered Daily Stats'!A44</f>
        <v>Enrollment Counclor 12</v>
      </c>
      <c r="F45" s="11"/>
      <c r="G45" s="13" cm="1">
        <f t="array" aca="1" ref="G45" ca="1">IFERROR(INDIRECT(ADDRESS(ROW()-1,_xlfn.SHEET()-3+4,4,1,"Entered Daily Stats")),"")</f>
        <v>0.19166666666666665</v>
      </c>
      <c r="H45" s="16"/>
      <c r="I45" s="12" cm="1">
        <f t="array" aca="1" ref="I45" ca="1">IFERROR(INDIRECT(ADDRESS(ROW()-1,_xlfn.SHEET()-3+11,4,1,"Entered Daily Stats")),"")</f>
        <v>4</v>
      </c>
      <c r="J45" s="11"/>
      <c r="K45" s="107" cm="1">
        <f t="array" aca="1" ref="K45" ca="1">IFERROR(INDIRECT(ADDRESS(ROW()-1,_xlfn.SHEET()-3+18,4,1,"Entered Daily Stats")),"")</f>
        <v>36</v>
      </c>
      <c r="L45" s="12">
        <f t="shared" ca="1" si="7"/>
        <v>49</v>
      </c>
      <c r="M45" s="11"/>
      <c r="N45" s="110" cm="1">
        <f t="array" aca="1" ref="N45" ca="1">IFERROR(INDIRECT(ADDRESS(ROW()-1,_xlfn.SHEET()-3+25,4,1,"Entered Daily Stats")),"")</f>
        <v>0.12916666666666668</v>
      </c>
      <c r="O45" s="13">
        <f t="shared" ca="1" si="5"/>
        <v>0.18333333333333335</v>
      </c>
      <c r="P45" s="11"/>
      <c r="Q45" s="51">
        <f t="shared" ca="1" si="6"/>
        <v>0.71961966604823746</v>
      </c>
      <c r="R45" s="11"/>
      <c r="S45" s="39" cm="1">
        <f t="array" aca="1" ref="S45" ca="1">INDIRECT(ADDRESS(ROW()-1,_xlfn.SHEET()-3+39,4,1,"Entered Daily Stats"))</f>
        <v>0</v>
      </c>
      <c r="T45" s="11"/>
      <c r="U45" s="8"/>
      <c r="V45" s="8"/>
      <c r="W45" s="22"/>
      <c r="X45" s="79"/>
    </row>
    <row r="46" spans="1:24" ht="18" x14ac:dyDescent="0.3">
      <c r="A46" s="65"/>
      <c r="B46" s="8"/>
      <c r="C46" s="14" cm="1">
        <f t="array" aca="1" ref="C46" ca="1">INDIRECT(ADDRESS(ROW()-1,_xlfn.SHEET()-3+32,4,1,"Entered Daily Stats"))</f>
        <v>0</v>
      </c>
      <c r="D46" s="11"/>
      <c r="E46" s="10">
        <f>'Entered Daily Stats'!A45</f>
        <v>0</v>
      </c>
      <c r="F46" s="11"/>
      <c r="G46" s="13" cm="1">
        <f t="array" aca="1" ref="G46" ca="1">IFERROR(INDIRECT(ADDRESS(ROW()-1,_xlfn.SHEET()-3+4,4,1,"Entered Daily Stats")),"")</f>
        <v>0</v>
      </c>
      <c r="H46" s="16"/>
      <c r="I46" s="12" cm="1">
        <f t="array" aca="1" ref="I46" ca="1">IFERROR(INDIRECT(ADDRESS(ROW()-1,_xlfn.SHEET()-3+11,4,1,"Entered Daily Stats")),"")</f>
        <v>0</v>
      </c>
      <c r="J46" s="11"/>
      <c r="K46" s="107" cm="1">
        <f t="array" aca="1" ref="K46" ca="1">IFERROR(INDIRECT(ADDRESS(ROW()-1,_xlfn.SHEET()-3+18,4,1,"Entered Daily Stats")),"")</f>
        <v>0</v>
      </c>
      <c r="L46" s="12">
        <f t="shared" ca="1" si="7"/>
        <v>0</v>
      </c>
      <c r="M46" s="11"/>
      <c r="N46" s="110" cm="1">
        <f t="array" aca="1" ref="N46" ca="1">IFERROR(INDIRECT(ADDRESS(ROW()-1,_xlfn.SHEET()-3+25,4,1,"Entered Daily Stats")),"")</f>
        <v>0</v>
      </c>
      <c r="O46" s="13">
        <f t="shared" ca="1" si="5"/>
        <v>0</v>
      </c>
      <c r="P46" s="11"/>
      <c r="Q46" s="51" t="str">
        <f t="shared" ca="1" si="6"/>
        <v/>
      </c>
      <c r="R46" s="47"/>
      <c r="S46" s="39" cm="1">
        <f t="array" aca="1" ref="S46" ca="1">INDIRECT(ADDRESS(ROW()-1,_xlfn.SHEET()-3+39,4,1,"Entered Daily Stats"))</f>
        <v>0</v>
      </c>
      <c r="T46" s="47"/>
      <c r="U46" s="69"/>
      <c r="V46" s="8"/>
      <c r="W46" s="56"/>
      <c r="X46" s="80"/>
    </row>
    <row r="47" spans="1:24" ht="18" x14ac:dyDescent="0.3">
      <c r="A47" s="65"/>
      <c r="B47" s="8"/>
      <c r="C47" s="14" cm="1">
        <f t="array" aca="1" ref="C47" ca="1">INDIRECT(ADDRESS(ROW()-1,_xlfn.SHEET()-3+32,4,1,"Entered Daily Stats"))</f>
        <v>0</v>
      </c>
      <c r="D47" s="11"/>
      <c r="E47" s="10">
        <f>'Entered Daily Stats'!A46</f>
        <v>0</v>
      </c>
      <c r="F47" s="23"/>
      <c r="G47" s="13" cm="1">
        <f t="array" aca="1" ref="G47" ca="1">IFERROR(INDIRECT(ADDRESS(ROW()-1,_xlfn.SHEET()-3+4,4,1,"Entered Daily Stats")),"")</f>
        <v>0</v>
      </c>
      <c r="H47" s="11"/>
      <c r="I47" s="12" cm="1">
        <f t="array" aca="1" ref="I47" ca="1">IFERROR(INDIRECT(ADDRESS(ROW()-1,_xlfn.SHEET()-3+11,4,1,"Entered Daily Stats")),"")</f>
        <v>0</v>
      </c>
      <c r="J47" s="11"/>
      <c r="K47" s="107" cm="1">
        <f t="array" aca="1" ref="K47" ca="1">IFERROR(INDIRECT(ADDRESS(ROW()-1,_xlfn.SHEET()-3+18,4,1,"Entered Daily Stats")),"")</f>
        <v>0</v>
      </c>
      <c r="L47" s="12">
        <f t="shared" ca="1" si="7"/>
        <v>0</v>
      </c>
      <c r="M47" s="11"/>
      <c r="N47" s="110" cm="1">
        <f t="array" aca="1" ref="N47" ca="1">IFERROR(INDIRECT(ADDRESS(ROW()-1,_xlfn.SHEET()-3+25,4,1,"Entered Daily Stats")),"")</f>
        <v>0</v>
      </c>
      <c r="O47" s="13">
        <f t="shared" ca="1" si="5"/>
        <v>0</v>
      </c>
      <c r="P47" s="11"/>
      <c r="Q47" s="51" t="str">
        <f t="shared" ca="1" si="6"/>
        <v/>
      </c>
      <c r="R47" s="11"/>
      <c r="S47" s="39" cm="1">
        <f t="array" aca="1" ref="S47" ca="1">INDIRECT(ADDRESS(ROW()-1,_xlfn.SHEET()-3+39,4,1,"Entered Daily Stats"))</f>
        <v>0</v>
      </c>
      <c r="T47" s="11"/>
      <c r="U47" s="11"/>
      <c r="V47" s="47"/>
      <c r="W47" s="56"/>
      <c r="X47" s="81"/>
    </row>
    <row r="48" spans="1:24" ht="18" x14ac:dyDescent="0.3">
      <c r="A48" s="65"/>
      <c r="B48" s="8"/>
      <c r="C48" s="14" cm="1">
        <f t="array" aca="1" ref="C48" ca="1">INDIRECT(ADDRESS(ROW()-1,_xlfn.SHEET()-3+32,4,1,"Entered Daily Stats"))</f>
        <v>0</v>
      </c>
      <c r="D48" s="11"/>
      <c r="E48" s="10">
        <f>'Entered Daily Stats'!A47</f>
        <v>0</v>
      </c>
      <c r="F48" s="11"/>
      <c r="G48" s="13" cm="1">
        <f t="array" aca="1" ref="G48" ca="1">IFERROR(INDIRECT(ADDRESS(ROW()-1,_xlfn.SHEET()-3+4,4,1,"Entered Daily Stats")),"")</f>
        <v>0</v>
      </c>
      <c r="H48" s="16"/>
      <c r="I48" s="12" cm="1">
        <f t="array" aca="1" ref="I48" ca="1">IFERROR(INDIRECT(ADDRESS(ROW()-1,_xlfn.SHEET()-3+11,4,1,"Entered Daily Stats")),"")</f>
        <v>0</v>
      </c>
      <c r="J48" s="11"/>
      <c r="K48" s="107" cm="1">
        <f t="array" aca="1" ref="K48" ca="1">IFERROR(INDIRECT(ADDRESS(ROW()-1,_xlfn.SHEET()-3+18,4,1,"Entered Daily Stats")),"")</f>
        <v>0</v>
      </c>
      <c r="L48" s="12">
        <f t="shared" ca="1" si="7"/>
        <v>0</v>
      </c>
      <c r="M48" s="11"/>
      <c r="N48" s="110" cm="1">
        <f t="array" aca="1" ref="N48" ca="1">IFERROR(INDIRECT(ADDRESS(ROW()-1,_xlfn.SHEET()-3+25,4,1,"Entered Daily Stats")),"")</f>
        <v>0</v>
      </c>
      <c r="O48" s="13">
        <f t="shared" ca="1" si="5"/>
        <v>0</v>
      </c>
      <c r="P48" s="11"/>
      <c r="Q48" s="51" t="str">
        <f t="shared" ca="1" si="6"/>
        <v/>
      </c>
      <c r="R48" s="11"/>
      <c r="S48" s="39" cm="1">
        <f t="array" aca="1" ref="S48" ca="1">INDIRECT(ADDRESS(ROW()-1,_xlfn.SHEET()-3+39,4,1,"Entered Daily Stats"))</f>
        <v>0</v>
      </c>
      <c r="T48" s="11"/>
      <c r="U48" s="8"/>
      <c r="V48" s="8"/>
      <c r="W48" s="8"/>
      <c r="X48" s="64"/>
    </row>
    <row r="49" spans="1:24" ht="18" x14ac:dyDescent="0.3">
      <c r="A49" s="65"/>
      <c r="B49" s="8"/>
      <c r="C49" s="14" cm="1">
        <f t="array" aca="1" ref="C49" ca="1">INDIRECT(ADDRESS(ROW()-1,_xlfn.SHEET()-3+32,4,1,"Entered Daily Stats"))</f>
        <v>0</v>
      </c>
      <c r="D49" s="11"/>
      <c r="E49" s="10">
        <f>'Entered Daily Stats'!A48</f>
        <v>0</v>
      </c>
      <c r="F49" s="11"/>
      <c r="G49" s="13" cm="1">
        <f t="array" aca="1" ref="G49" ca="1">IFERROR(INDIRECT(ADDRESS(ROW()-1,_xlfn.SHEET()-3+4,4,1,"Entered Daily Stats")),"")</f>
        <v>0</v>
      </c>
      <c r="H49" s="16"/>
      <c r="I49" s="12" cm="1">
        <f t="array" aca="1" ref="I49" ca="1">IFERROR(INDIRECT(ADDRESS(ROW()-1,_xlfn.SHEET()-3+11,4,1,"Entered Daily Stats")),"")</f>
        <v>0</v>
      </c>
      <c r="J49" s="11"/>
      <c r="K49" s="107" cm="1">
        <f t="array" aca="1" ref="K49" ca="1">IFERROR(INDIRECT(ADDRESS(ROW()-1,_xlfn.SHEET()-3+18,4,1,"Entered Daily Stats")),"")</f>
        <v>0</v>
      </c>
      <c r="L49" s="12">
        <f t="shared" ca="1" si="7"/>
        <v>0</v>
      </c>
      <c r="M49" s="11"/>
      <c r="N49" s="110" cm="1">
        <f t="array" aca="1" ref="N49" ca="1">IFERROR(INDIRECT(ADDRESS(ROW()-1,_xlfn.SHEET()-3+25,4,1,"Entered Daily Stats")),"")</f>
        <v>0</v>
      </c>
      <c r="O49" s="13">
        <f t="shared" ca="1" si="5"/>
        <v>0</v>
      </c>
      <c r="P49" s="11"/>
      <c r="Q49" s="51" t="str">
        <f t="shared" ca="1" si="6"/>
        <v/>
      </c>
      <c r="R49" s="11"/>
      <c r="S49" s="39" cm="1">
        <f t="array" aca="1" ref="S49" ca="1">INDIRECT(ADDRESS(ROW()-1,_xlfn.SHEET()-3+39,4,1,"Entered Daily Stats"))</f>
        <v>0</v>
      </c>
      <c r="T49" s="11"/>
      <c r="U49" s="71"/>
      <c r="V49" s="71"/>
      <c r="W49" s="71"/>
      <c r="X49" s="70"/>
    </row>
    <row r="50" spans="1:24" ht="21" x14ac:dyDescent="0.3">
      <c r="A50" s="65"/>
      <c r="B50" s="8"/>
      <c r="C50" s="14" cm="1">
        <f t="array" aca="1" ref="C50" ca="1">INDIRECT(ADDRESS(ROW()-1,_xlfn.SHEET()-3+32,4,1,"Entered Daily Stats"))</f>
        <v>0</v>
      </c>
      <c r="D50" s="11"/>
      <c r="E50" s="10">
        <f>'Entered Daily Stats'!A49</f>
        <v>0</v>
      </c>
      <c r="F50" s="11"/>
      <c r="G50" s="13" cm="1">
        <f t="array" aca="1" ref="G50" ca="1">IFERROR(INDIRECT(ADDRESS(ROW()-1,_xlfn.SHEET()-3+4,4,1,"Entered Daily Stats")),"")</f>
        <v>0</v>
      </c>
      <c r="H50" s="16"/>
      <c r="I50" s="12" cm="1">
        <f t="array" aca="1" ref="I50" ca="1">IFERROR(INDIRECT(ADDRESS(ROW()-1,_xlfn.SHEET()-3+11,4,1,"Entered Daily Stats")),"")</f>
        <v>0</v>
      </c>
      <c r="J50" s="11"/>
      <c r="K50" s="107" cm="1">
        <f t="array" aca="1" ref="K50" ca="1">IFERROR(INDIRECT(ADDRESS(ROW()-1,_xlfn.SHEET()-3+18,4,1,"Entered Daily Stats")),"")</f>
        <v>0</v>
      </c>
      <c r="L50" s="12">
        <f t="shared" ca="1" si="7"/>
        <v>0</v>
      </c>
      <c r="M50" s="11"/>
      <c r="N50" s="110" cm="1">
        <f t="array" aca="1" ref="N50" ca="1">IFERROR(INDIRECT(ADDRESS(ROW()-1,_xlfn.SHEET()-3+25,4,1,"Entered Daily Stats")),"")</f>
        <v>0</v>
      </c>
      <c r="O50" s="13">
        <f t="shared" ca="1" si="5"/>
        <v>0</v>
      </c>
      <c r="P50" s="11"/>
      <c r="Q50" s="51" t="str">
        <f t="shared" ca="1" si="6"/>
        <v/>
      </c>
      <c r="R50" s="11"/>
      <c r="S50" s="39" cm="1">
        <f t="array" aca="1" ref="S50" ca="1">INDIRECT(ADDRESS(ROW()-1,_xlfn.SHEET()-3+39,4,1,"Entered Daily Stats"))</f>
        <v>0</v>
      </c>
      <c r="T50" s="11"/>
      <c r="U50" s="8"/>
      <c r="V50" s="8"/>
      <c r="W50" s="22"/>
      <c r="X50" s="79"/>
    </row>
    <row r="51" spans="1:24" ht="18" x14ac:dyDescent="0.3">
      <c r="A51" s="65"/>
      <c r="B51" s="8"/>
      <c r="C51" s="14" cm="1">
        <f t="array" aca="1" ref="C51" ca="1">INDIRECT(ADDRESS(ROW()-1,_xlfn.SHEET()-3+32,4,1,"Entered Daily Stats"))</f>
        <v>0</v>
      </c>
      <c r="D51" s="11"/>
      <c r="E51" s="10">
        <f>'Entered Daily Stats'!A50</f>
        <v>0</v>
      </c>
      <c r="F51" s="11"/>
      <c r="G51" s="13" cm="1">
        <f t="array" aca="1" ref="G51" ca="1">IFERROR(INDIRECT(ADDRESS(ROW()-1,_xlfn.SHEET()-3+4,4,1,"Entered Daily Stats")),"")</f>
        <v>0</v>
      </c>
      <c r="H51" s="16"/>
      <c r="I51" s="12" cm="1">
        <f t="array" aca="1" ref="I51" ca="1">IFERROR(INDIRECT(ADDRESS(ROW()-1,_xlfn.SHEET()-3+11,4,1,"Entered Daily Stats")),"")</f>
        <v>0</v>
      </c>
      <c r="J51" s="11"/>
      <c r="K51" s="107" cm="1">
        <f t="array" aca="1" ref="K51" ca="1">IFERROR(INDIRECT(ADDRESS(ROW()-1,_xlfn.SHEET()-3+18,4,1,"Entered Daily Stats")),"")</f>
        <v>0</v>
      </c>
      <c r="L51" s="12">
        <f t="shared" ca="1" si="7"/>
        <v>0</v>
      </c>
      <c r="M51" s="11"/>
      <c r="N51" s="110" cm="1">
        <f t="array" aca="1" ref="N51" ca="1">IFERROR(INDIRECT(ADDRESS(ROW()-1,_xlfn.SHEET()-3+25,4,1,"Entered Daily Stats")),"")</f>
        <v>0</v>
      </c>
      <c r="O51" s="13">
        <f t="shared" ca="1" si="5"/>
        <v>0</v>
      </c>
      <c r="P51" s="11"/>
      <c r="Q51" s="51" t="str">
        <f t="shared" ca="1" si="6"/>
        <v/>
      </c>
      <c r="R51" s="47"/>
      <c r="S51" s="39" cm="1">
        <f t="array" aca="1" ref="S51" ca="1">INDIRECT(ADDRESS(ROW()-1,_xlfn.SHEET()-3+39,4,1,"Entered Daily Stats"))</f>
        <v>0</v>
      </c>
      <c r="T51" s="47"/>
      <c r="U51" s="69"/>
      <c r="V51" s="8"/>
      <c r="W51" s="56"/>
      <c r="X51" s="80"/>
    </row>
    <row r="52" spans="1:24" ht="18" x14ac:dyDescent="0.3">
      <c r="A52" s="65"/>
      <c r="B52" s="8"/>
      <c r="C52" s="14" cm="1">
        <f t="array" aca="1" ref="C52" ca="1">INDIRECT(ADDRESS(ROW()-1,_xlfn.SHEET()-3+32,4,1,"Entered Daily Stats"))</f>
        <v>0</v>
      </c>
      <c r="D52" s="11"/>
      <c r="E52" s="10">
        <f>'Entered Daily Stats'!A51</f>
        <v>0</v>
      </c>
      <c r="F52" s="23"/>
      <c r="G52" s="13" cm="1">
        <f t="array" aca="1" ref="G52" ca="1">IFERROR(INDIRECT(ADDRESS(ROW()-1,_xlfn.SHEET()-3+4,4,1,"Entered Daily Stats")),"")</f>
        <v>0</v>
      </c>
      <c r="H52" s="11"/>
      <c r="I52" s="12" cm="1">
        <f t="array" aca="1" ref="I52" ca="1">IFERROR(INDIRECT(ADDRESS(ROW()-1,_xlfn.SHEET()-3+11,4,1,"Entered Daily Stats")),"")</f>
        <v>0</v>
      </c>
      <c r="J52" s="11"/>
      <c r="K52" s="107" cm="1">
        <f t="array" aca="1" ref="K52" ca="1">IFERROR(INDIRECT(ADDRESS(ROW()-1,_xlfn.SHEET()-3+18,4,1,"Entered Daily Stats")),"")</f>
        <v>0</v>
      </c>
      <c r="L52" s="12">
        <f t="shared" ca="1" si="7"/>
        <v>0</v>
      </c>
      <c r="M52" s="11"/>
      <c r="N52" s="110" cm="1">
        <f t="array" aca="1" ref="N52" ca="1">IFERROR(INDIRECT(ADDRESS(ROW()-1,_xlfn.SHEET()-3+25,4,1,"Entered Daily Stats")),"")</f>
        <v>0</v>
      </c>
      <c r="O52" s="13">
        <f t="shared" ca="1" si="5"/>
        <v>0</v>
      </c>
      <c r="P52" s="11"/>
      <c r="Q52" s="51" t="str">
        <f t="shared" ca="1" si="6"/>
        <v/>
      </c>
      <c r="R52" s="11"/>
      <c r="S52" s="39" cm="1">
        <f t="array" aca="1" ref="S52" ca="1">INDIRECT(ADDRESS(ROW()-1,_xlfn.SHEET()-3+39,4,1,"Entered Daily Stats"))</f>
        <v>0</v>
      </c>
      <c r="T52" s="11"/>
      <c r="U52" s="11"/>
      <c r="V52" s="47"/>
      <c r="W52" s="56"/>
      <c r="X52" s="81"/>
    </row>
    <row r="53" spans="1:24" ht="18" x14ac:dyDescent="0.3">
      <c r="A53" s="65"/>
      <c r="B53" s="8"/>
      <c r="C53" s="14" cm="1">
        <f t="array" aca="1" ref="C53" ca="1">INDIRECT(ADDRESS(ROW()-1,_xlfn.SHEET()-3+32,4,1,"Entered Daily Stats"))</f>
        <v>0</v>
      </c>
      <c r="D53" s="11"/>
      <c r="E53" s="10">
        <f>'Entered Daily Stats'!A52</f>
        <v>0</v>
      </c>
      <c r="F53" s="11"/>
      <c r="G53" s="13" cm="1">
        <f t="array" aca="1" ref="G53" ca="1">IFERROR(INDIRECT(ADDRESS(ROW()-1,_xlfn.SHEET()-3+4,4,1,"Entered Daily Stats")),"")</f>
        <v>0</v>
      </c>
      <c r="H53" s="16"/>
      <c r="I53" s="12" cm="1">
        <f t="array" aca="1" ref="I53" ca="1">IFERROR(INDIRECT(ADDRESS(ROW()-1,_xlfn.SHEET()-3+11,4,1,"Entered Daily Stats")),"")</f>
        <v>0</v>
      </c>
      <c r="J53" s="11"/>
      <c r="K53" s="107" cm="1">
        <f t="array" aca="1" ref="K53" ca="1">IFERROR(INDIRECT(ADDRESS(ROW()-1,_xlfn.SHEET()-3+18,4,1,"Entered Daily Stats")),"")</f>
        <v>0</v>
      </c>
      <c r="L53" s="12">
        <f t="shared" ca="1" si="7"/>
        <v>0</v>
      </c>
      <c r="M53" s="11"/>
      <c r="N53" s="110" cm="1">
        <f t="array" aca="1" ref="N53" ca="1">IFERROR(INDIRECT(ADDRESS(ROW()-1,_xlfn.SHEET()-3+25,4,1,"Entered Daily Stats")),"")</f>
        <v>0</v>
      </c>
      <c r="O53" s="13">
        <f t="shared" ca="1" si="5"/>
        <v>0</v>
      </c>
      <c r="P53" s="11"/>
      <c r="Q53" s="51" t="str">
        <f t="shared" ca="1" si="6"/>
        <v/>
      </c>
      <c r="R53" s="11"/>
      <c r="S53" s="39" cm="1">
        <f t="array" aca="1" ref="S53" ca="1">INDIRECT(ADDRESS(ROW()-1,_xlfn.SHEET()-3+39,4,1,"Entered Daily Stats"))</f>
        <v>0</v>
      </c>
      <c r="T53" s="11"/>
      <c r="U53" s="8"/>
      <c r="V53" s="8"/>
      <c r="W53" s="8"/>
      <c r="X53" s="64"/>
    </row>
    <row r="54" spans="1:24" ht="18" x14ac:dyDescent="0.3">
      <c r="A54" s="65"/>
      <c r="B54" s="8"/>
      <c r="C54" s="11"/>
      <c r="D54" s="11"/>
      <c r="E54" s="11"/>
      <c r="F54" s="11"/>
      <c r="G54" s="11"/>
      <c r="H54" s="11"/>
      <c r="I54" s="11"/>
      <c r="J54" s="11"/>
      <c r="K54" s="108"/>
      <c r="L54" s="11"/>
      <c r="M54" s="11"/>
      <c r="N54" s="108"/>
      <c r="O54" s="11"/>
      <c r="P54" s="11"/>
      <c r="Q54" s="11"/>
      <c r="R54" s="11"/>
      <c r="S54" s="11"/>
      <c r="T54" s="8"/>
      <c r="U54" s="8"/>
      <c r="V54" s="8"/>
      <c r="W54" s="8"/>
      <c r="X54" s="64"/>
    </row>
    <row r="55" spans="1:24" ht="21" x14ac:dyDescent="0.3">
      <c r="A55" s="65"/>
      <c r="B55" s="8"/>
      <c r="C55" s="106">
        <f ca="1">IFERROR(AVERAGEIF(C34:C53,"&gt;0"),0)</f>
        <v>1</v>
      </c>
      <c r="D55" s="11"/>
      <c r="E55" s="123" t="s">
        <v>34</v>
      </c>
      <c r="F55" s="44"/>
      <c r="G55" s="13">
        <f ca="1">IFERROR(AVERAGEIF(G34:G53,"&gt;0"),"")</f>
        <v>0.20390625000000001</v>
      </c>
      <c r="H55" s="82"/>
      <c r="I55" s="30">
        <f ca="1">IFERROR(AVERAGEIF(I34:I53,"&gt;0"),"")</f>
        <v>6.375</v>
      </c>
      <c r="J55" s="11"/>
      <c r="K55" s="109">
        <f ca="1">IFERROR(AVERAGEIF(K34:K53,"&gt;0"),0)</f>
        <v>37.5</v>
      </c>
      <c r="L55" s="12">
        <f ca="1">IFERROR(AVERAGEIF(L34:L53,"&gt;0"),"")</f>
        <v>55</v>
      </c>
      <c r="M55" s="11"/>
      <c r="N55" s="111">
        <f ca="1">IFERROR(AVERAGEIF(N34:N53,"&gt;0"),0)</f>
        <v>0.10416666666666666</v>
      </c>
      <c r="O55" s="13">
        <f ca="1">IFERROR(AVERAGEIF(O34:O53,"&gt;0"),"")</f>
        <v>0.17604166666666665</v>
      </c>
      <c r="P55" s="11"/>
      <c r="Q55" s="45">
        <f ca="1">IFERROR(AVERAGEIF(Q34:Q53,"&gt;0"),"")</f>
        <v>0.66143942306030545</v>
      </c>
      <c r="R55" s="17"/>
      <c r="S55" s="46">
        <f ca="1">IFERROR(AVERAGEIF(S34:S53,"&gt;0"),0)</f>
        <v>1.3333333333333333</v>
      </c>
      <c r="T55" s="83"/>
      <c r="U55" s="8"/>
      <c r="V55" s="8"/>
      <c r="W55" s="8"/>
      <c r="X55" s="64"/>
    </row>
    <row r="56" spans="1:24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8"/>
    </row>
    <row r="59" spans="1:24" ht="14.4" customHeight="1" x14ac:dyDescent="0.3">
      <c r="A59" s="160" t="str">
        <f>'Entered Daily Stats'!A59</f>
        <v>Team Lead 3</v>
      </c>
      <c r="B59" s="161"/>
      <c r="C59" s="161"/>
      <c r="D59" s="161"/>
      <c r="E59" s="161"/>
      <c r="F59" s="53"/>
      <c r="G59" s="158">
        <v>44132</v>
      </c>
      <c r="H59" s="158"/>
      <c r="I59" s="158"/>
      <c r="J59" s="158"/>
      <c r="K59" s="158"/>
      <c r="L59" s="158"/>
      <c r="M59" s="158"/>
      <c r="N59" s="158"/>
      <c r="O59" s="158"/>
      <c r="P59" s="53"/>
      <c r="Q59" s="53"/>
      <c r="R59" s="53"/>
      <c r="S59" s="53"/>
      <c r="T59" s="53"/>
      <c r="U59" s="53"/>
      <c r="V59" s="53"/>
      <c r="W59" s="53"/>
      <c r="X59" s="63"/>
    </row>
    <row r="60" spans="1:24" ht="14.4" customHeight="1" x14ac:dyDescent="0.3">
      <c r="A60" s="162"/>
      <c r="B60" s="163"/>
      <c r="C60" s="163"/>
      <c r="D60" s="163"/>
      <c r="E60" s="163"/>
      <c r="F60" s="8"/>
      <c r="G60" s="159"/>
      <c r="H60" s="159"/>
      <c r="I60" s="159"/>
      <c r="J60" s="159"/>
      <c r="K60" s="159"/>
      <c r="L60" s="159"/>
      <c r="M60" s="159"/>
      <c r="N60" s="159"/>
      <c r="O60" s="159"/>
      <c r="P60" s="8"/>
      <c r="Q60" s="8"/>
      <c r="R60" s="8"/>
      <c r="S60" s="8"/>
      <c r="T60" s="8"/>
      <c r="U60" s="8"/>
      <c r="V60" s="8"/>
      <c r="W60" s="8"/>
      <c r="X60" s="64"/>
    </row>
    <row r="61" spans="1:24" ht="21" customHeight="1" x14ac:dyDescent="0.3">
      <c r="A61" s="164"/>
      <c r="B61" s="165"/>
      <c r="C61" s="165"/>
      <c r="D61" s="165"/>
      <c r="E61" s="165"/>
      <c r="F61" s="8"/>
      <c r="G61" s="124" t="s">
        <v>18</v>
      </c>
      <c r="H61" s="123"/>
      <c r="I61" s="124" t="s">
        <v>19</v>
      </c>
      <c r="J61" s="8"/>
      <c r="K61" s="140" t="s">
        <v>20</v>
      </c>
      <c r="L61" s="140"/>
      <c r="M61" s="8"/>
      <c r="N61" s="126" t="s">
        <v>21</v>
      </c>
      <c r="O61" s="126"/>
      <c r="P61" s="8"/>
      <c r="Q61" s="8"/>
      <c r="R61" s="8"/>
      <c r="S61" s="8"/>
      <c r="T61" s="8"/>
      <c r="U61" s="8"/>
      <c r="V61" s="8"/>
      <c r="W61" s="8"/>
      <c r="X61" s="64"/>
    </row>
    <row r="62" spans="1:24" ht="45.6" x14ac:dyDescent="0.3">
      <c r="A62" s="65"/>
      <c r="B62" s="8"/>
      <c r="C62" s="67" t="s">
        <v>37</v>
      </c>
      <c r="D62" s="8"/>
      <c r="E62" s="67" t="s">
        <v>24</v>
      </c>
      <c r="F62" s="68"/>
      <c r="G62" s="56"/>
      <c r="H62" s="56"/>
      <c r="I62" s="56"/>
      <c r="J62" s="8"/>
      <c r="K62" s="56"/>
      <c r="L62" s="69" t="s">
        <v>38</v>
      </c>
      <c r="M62" s="69"/>
      <c r="N62" s="56"/>
      <c r="O62" s="69" t="s">
        <v>39</v>
      </c>
      <c r="P62" s="8"/>
      <c r="Q62" s="9" t="s">
        <v>40</v>
      </c>
      <c r="R62" s="8"/>
      <c r="S62" s="66" t="s">
        <v>41</v>
      </c>
      <c r="T62" s="8"/>
      <c r="U62" s="138" t="s">
        <v>30</v>
      </c>
      <c r="V62" s="138"/>
      <c r="W62" s="138"/>
      <c r="X62" s="70"/>
    </row>
    <row r="63" spans="1:24" ht="18" x14ac:dyDescent="0.3">
      <c r="A63" s="65"/>
      <c r="B63" s="8"/>
      <c r="C63" s="14" cm="1">
        <f t="array" aca="1" ref="C63" ca="1">INDIRECT(ADDRESS(ROW()-1,_xlfn.SHEET()-3+32,4,1,"Entered Daily Stats"))</f>
        <v>1</v>
      </c>
      <c r="D63" s="11"/>
      <c r="E63" s="10" t="str">
        <f>'Entered Daily Stats'!A62</f>
        <v>Enrollment Counclor 1</v>
      </c>
      <c r="F63" s="11"/>
      <c r="G63" s="13" cm="1">
        <f t="array" aca="1" ref="G63" ca="1">IFERROR(INDIRECT(ADDRESS(ROW()-1,_xlfn.SHEET()-3+4,4,1,"Entered Daily Stats")),"")</f>
        <v>0.2673611111111111</v>
      </c>
      <c r="H63" s="11"/>
      <c r="I63" s="12" cm="1">
        <f t="array" aca="1" ref="I63" ca="1">IFERROR(INDIRECT(ADDRESS(ROW()-1,_xlfn.SHEET()-3+11,4,1,"Entered Daily Stats")),"")</f>
        <v>1</v>
      </c>
      <c r="J63" s="11"/>
      <c r="K63" s="107" cm="1">
        <f t="array" aca="1" ref="K63" ca="1">IFERROR(INDIRECT(ADDRESS(ROW()-1,_xlfn.SHEET()-3+18,4,1,"Entered Daily Stats")),"")</f>
        <v>48</v>
      </c>
      <c r="L63" s="12">
        <f ca="1">IFERROR(IF(K63=N63,0,MIN(MAX((-10*N63*24)+80,30),65))*C63,0)</f>
        <v>35.666666666666664</v>
      </c>
      <c r="M63" s="11"/>
      <c r="N63" s="110" cm="1">
        <f t="array" aca="1" ref="N63" ca="1">IFERROR(INDIRECT(ADDRESS(ROW()-1,_xlfn.SHEET()-3+25,4,1,"Entered Daily Stats")),"")</f>
        <v>0.18472222222222223</v>
      </c>
      <c r="O63" s="13">
        <f ca="1">IFERROR(IF(N63=K63,0,MIN(MAX(8-(K63/10),1.5),5)/24)*C63,0)</f>
        <v>0.13333333333333333</v>
      </c>
      <c r="P63" s="11"/>
      <c r="Q63" s="51">
        <f ca="1">IF(OR(L63=O63,K63=N63),"",((N63/O63)+(K63/L63))/2)</f>
        <v>1.3656055295950158</v>
      </c>
      <c r="R63" s="11"/>
      <c r="S63" s="39" cm="1">
        <f t="array" aca="1" ref="S63" ca="1">INDIRECT(ADDRESS(ROW()-1,_xlfn.SHEET()-3+39,4,1,"Entered Daily Stats"))</f>
        <v>0</v>
      </c>
      <c r="T63" s="11"/>
      <c r="U63" s="15"/>
      <c r="V63" s="11" t="s">
        <v>31</v>
      </c>
      <c r="W63" s="14">
        <v>1.3</v>
      </c>
      <c r="X63" s="70"/>
    </row>
    <row r="64" spans="1:24" ht="18" x14ac:dyDescent="0.3">
      <c r="A64" s="65"/>
      <c r="B64" s="8"/>
      <c r="C64" s="14" cm="1">
        <f t="array" aca="1" ref="C64" ca="1">INDIRECT(ADDRESS(ROW()-1,_xlfn.SHEET()-3+32,4,1,"Entered Daily Stats"))</f>
        <v>1</v>
      </c>
      <c r="D64" s="11"/>
      <c r="E64" s="10" t="str">
        <f>'Entered Daily Stats'!A63</f>
        <v>Enrollment Counclor 2</v>
      </c>
      <c r="F64" s="11"/>
      <c r="G64" s="13" cm="1">
        <f t="array" aca="1" ref="G64" ca="1">IFERROR(INDIRECT(ADDRESS(ROW()-1,_xlfn.SHEET()-3+4,4,1,"Entered Daily Stats")),"")</f>
        <v>0.19999999999999998</v>
      </c>
      <c r="H64" s="16"/>
      <c r="I64" s="12" cm="1">
        <f t="array" aca="1" ref="I64" ca="1">IFERROR(INDIRECT(ADDRESS(ROW()-1,_xlfn.SHEET()-3+11,4,1,"Entered Daily Stats")),"")</f>
        <v>9</v>
      </c>
      <c r="J64" s="11"/>
      <c r="K64" s="107" cm="1">
        <f t="array" aca="1" ref="K64" ca="1">IFERROR(INDIRECT(ADDRESS(ROW()-1,_xlfn.SHEET()-3+18,4,1,"Entered Daily Stats")),"")</f>
        <v>33</v>
      </c>
      <c r="L64" s="12">
        <f t="shared" ref="L64" ca="1" si="8">IFERROR(IF(K64=N64,0,MIN(MAX((-10*N64*24)+80,30),65))*C64,0)</f>
        <v>59.166666666666664</v>
      </c>
      <c r="M64" s="11"/>
      <c r="N64" s="110" cm="1">
        <f t="array" aca="1" ref="N64" ca="1">IFERROR(INDIRECT(ADDRESS(ROW()-1,_xlfn.SHEET()-3+25,4,1,"Entered Daily Stats")),"")</f>
        <v>8.6805555555555566E-2</v>
      </c>
      <c r="O64" s="13">
        <f t="shared" ref="O64:O82" ca="1" si="9">IFERROR(IF(N64=K64,0,MIN(MAX(8-(K64/10),1.5),5)/24)*C64,0)</f>
        <v>0.19583333333333333</v>
      </c>
      <c r="P64" s="11"/>
      <c r="Q64" s="51">
        <f t="shared" ref="Q64:Q82" ca="1" si="10">IF(OR(L64=O64,K64=N64),"",((N64/O64)+(K64/L64))/2)</f>
        <v>0.50050444511037862</v>
      </c>
      <c r="R64" s="11"/>
      <c r="S64" s="39" cm="1">
        <f t="array" aca="1" ref="S64" ca="1">INDIRECT(ADDRESS(ROW()-1,_xlfn.SHEET()-3+39,4,1,"Entered Daily Stats"))</f>
        <v>1</v>
      </c>
      <c r="T64" s="11"/>
      <c r="U64" s="100"/>
      <c r="V64" s="11" t="s">
        <v>32</v>
      </c>
      <c r="W64" s="45">
        <v>1</v>
      </c>
      <c r="X64" s="70"/>
    </row>
    <row r="65" spans="1:24" ht="18" x14ac:dyDescent="0.3">
      <c r="A65" s="65"/>
      <c r="B65" s="8"/>
      <c r="C65" s="14" cm="1">
        <f t="array" aca="1" ref="C65" ca="1">INDIRECT(ADDRESS(ROW()-1,_xlfn.SHEET()-3+32,4,1,"Entered Daily Stats"))</f>
        <v>1</v>
      </c>
      <c r="D65" s="11"/>
      <c r="E65" s="10" t="str">
        <f>'Entered Daily Stats'!A64</f>
        <v>Enrollment Counclor 3</v>
      </c>
      <c r="F65" s="11"/>
      <c r="G65" s="13" cm="1">
        <f t="array" aca="1" ref="G65" ca="1">IFERROR(INDIRECT(ADDRESS(ROW()-1,_xlfn.SHEET()-3+4,4,1,"Entered Daily Stats")),"")</f>
        <v>0.21736111111111112</v>
      </c>
      <c r="H65" s="16"/>
      <c r="I65" s="12" cm="1">
        <f t="array" aca="1" ref="I65" ca="1">IFERROR(INDIRECT(ADDRESS(ROW()-1,_xlfn.SHEET()-3+11,4,1,"Entered Daily Stats")),"")</f>
        <v>2</v>
      </c>
      <c r="J65" s="11"/>
      <c r="K65" s="107" cm="1">
        <f t="array" aca="1" ref="K65" ca="1">IFERROR(INDIRECT(ADDRESS(ROW()-1,_xlfn.SHEET()-3+18,4,1,"Entered Daily Stats")),"")</f>
        <v>41</v>
      </c>
      <c r="L65" s="12">
        <f ca="1">IFERROR(IF(K65=N65,0,MIN(MAX((-10*N65*24)+80,30),65))*C65,0)</f>
        <v>37.666666666666664</v>
      </c>
      <c r="M65" s="11"/>
      <c r="N65" s="110" cm="1">
        <f t="array" aca="1" ref="N65" ca="1">IFERROR(INDIRECT(ADDRESS(ROW()-1,_xlfn.SHEET()-3+25,4,1,"Entered Daily Stats")),"")</f>
        <v>0.1763888888888889</v>
      </c>
      <c r="O65" s="13">
        <f t="shared" ca="1" si="9"/>
        <v>0.16250000000000001</v>
      </c>
      <c r="P65" s="11"/>
      <c r="Q65" s="51">
        <f t="shared" ca="1" si="10"/>
        <v>1.0869828303456623</v>
      </c>
      <c r="R65" s="11"/>
      <c r="S65" s="39" cm="1">
        <f t="array" aca="1" ref="S65" ca="1">INDIRECT(ADDRESS(ROW()-1,_xlfn.SHEET()-3+39,4,1,"Entered Daily Stats"))</f>
        <v>1</v>
      </c>
      <c r="T65" s="11"/>
      <c r="U65" s="18"/>
      <c r="V65" s="11" t="s">
        <v>33</v>
      </c>
      <c r="W65" s="45">
        <v>1</v>
      </c>
      <c r="X65" s="70"/>
    </row>
    <row r="66" spans="1:24" ht="18" x14ac:dyDescent="0.3">
      <c r="A66" s="65"/>
      <c r="B66" s="8"/>
      <c r="C66" s="14" cm="1">
        <f t="array" aca="1" ref="C66" ca="1">INDIRECT(ADDRESS(ROW()-1,_xlfn.SHEET()-3+32,4,1,"Entered Daily Stats"))</f>
        <v>1</v>
      </c>
      <c r="D66" s="11"/>
      <c r="E66" s="10" t="str">
        <f>'Entered Daily Stats'!A65</f>
        <v>Enrollment Counclor 4</v>
      </c>
      <c r="F66" s="11"/>
      <c r="G66" s="13" cm="1">
        <f t="array" aca="1" ref="G66" ca="1">IFERROR(INDIRECT(ADDRESS(ROW()-1,_xlfn.SHEET()-3+4,4,1,"Entered Daily Stats")),"")</f>
        <v>0.26805555555555555</v>
      </c>
      <c r="H66" s="16"/>
      <c r="I66" s="12" cm="1">
        <f t="array" aca="1" ref="I66" ca="1">IFERROR(INDIRECT(ADDRESS(ROW()-1,_xlfn.SHEET()-3+11,4,1,"Entered Daily Stats")),"")</f>
        <v>1</v>
      </c>
      <c r="J66" s="11"/>
      <c r="K66" s="107" cm="1">
        <f t="array" aca="1" ref="K66" ca="1">IFERROR(INDIRECT(ADDRESS(ROW()-1,_xlfn.SHEET()-3+18,4,1,"Entered Daily Stats")),"")</f>
        <v>80</v>
      </c>
      <c r="L66" s="12">
        <f t="shared" ref="L66:L82" ca="1" si="11">IFERROR(IF(K66=N66,0,MIN(MAX((-10*N66*24)+80,30),65))*C66,0)</f>
        <v>30</v>
      </c>
      <c r="M66" s="11"/>
      <c r="N66" s="110" cm="1">
        <f t="array" aca="1" ref="N66" ca="1">IFERROR(INDIRECT(ADDRESS(ROW()-1,_xlfn.SHEET()-3+25,4,1,"Entered Daily Stats")),"")</f>
        <v>0.22916666666666666</v>
      </c>
      <c r="O66" s="13">
        <f t="shared" ca="1" si="9"/>
        <v>6.25E-2</v>
      </c>
      <c r="P66" s="11"/>
      <c r="Q66" s="51">
        <f t="shared" ca="1" si="10"/>
        <v>3.1666666666666665</v>
      </c>
      <c r="R66" s="11"/>
      <c r="S66" s="39" cm="1">
        <f t="array" aca="1" ref="S66" ca="1">INDIRECT(ADDRESS(ROW()-1,_xlfn.SHEET()-3+39,4,1,"Entered Daily Stats"))</f>
        <v>1</v>
      </c>
      <c r="T66" s="11"/>
      <c r="U66" s="19"/>
      <c r="V66" s="11" t="s">
        <v>33</v>
      </c>
      <c r="W66" s="14">
        <v>0.7</v>
      </c>
      <c r="X66" s="70"/>
    </row>
    <row r="67" spans="1:24" ht="18" x14ac:dyDescent="0.3">
      <c r="A67" s="65"/>
      <c r="B67" s="8"/>
      <c r="C67" s="14" cm="1">
        <f t="array" aca="1" ref="C67" ca="1">INDIRECT(ADDRESS(ROW()-1,_xlfn.SHEET()-3+32,4,1,"Entered Daily Stats"))</f>
        <v>1</v>
      </c>
      <c r="D67" s="11"/>
      <c r="E67" s="10" t="str">
        <f>'Entered Daily Stats'!A66</f>
        <v>Enrollment Counclor 5</v>
      </c>
      <c r="F67" s="11"/>
      <c r="G67" s="13" cm="1">
        <f t="array" aca="1" ref="G67" ca="1">IFERROR(INDIRECT(ADDRESS(ROW()-1,_xlfn.SHEET()-3+4,4,1,"Entered Daily Stats")),"")</f>
        <v>0.18541666666666667</v>
      </c>
      <c r="H67" s="16"/>
      <c r="I67" s="12" cm="1">
        <f t="array" aca="1" ref="I67" ca="1">IFERROR(INDIRECT(ADDRESS(ROW()-1,_xlfn.SHEET()-3+11,4,1,"Entered Daily Stats")),"")</f>
        <v>2</v>
      </c>
      <c r="J67" s="11"/>
      <c r="K67" s="107" cm="1">
        <f t="array" aca="1" ref="K67" ca="1">IFERROR(INDIRECT(ADDRESS(ROW()-1,_xlfn.SHEET()-3+18,4,1,"Entered Daily Stats")),"")</f>
        <v>44</v>
      </c>
      <c r="L67" s="12">
        <f t="shared" ca="1" si="11"/>
        <v>62</v>
      </c>
      <c r="M67" s="11"/>
      <c r="N67" s="110" cm="1">
        <f t="array" aca="1" ref="N67" ca="1">IFERROR(INDIRECT(ADDRESS(ROW()-1,_xlfn.SHEET()-3+25,4,1,"Entered Daily Stats")),"")</f>
        <v>7.4999999999999997E-2</v>
      </c>
      <c r="O67" s="13">
        <f t="shared" ca="1" si="9"/>
        <v>0.15</v>
      </c>
      <c r="P67" s="11"/>
      <c r="Q67" s="51">
        <f t="shared" ca="1" si="10"/>
        <v>0.60483870967741937</v>
      </c>
      <c r="R67" s="11"/>
      <c r="S67" s="39" cm="1">
        <f t="array" aca="1" ref="S67" ca="1">INDIRECT(ADDRESS(ROW()-1,_xlfn.SHEET()-3+39,4,1,"Entered Daily Stats"))</f>
        <v>0</v>
      </c>
      <c r="T67" s="11"/>
      <c r="U67" s="20"/>
      <c r="V67" s="11" t="s">
        <v>33</v>
      </c>
      <c r="W67" s="14">
        <v>0.5</v>
      </c>
      <c r="X67" s="70"/>
    </row>
    <row r="68" spans="1:24" ht="18" x14ac:dyDescent="0.3">
      <c r="A68" s="65"/>
      <c r="B68" s="8"/>
      <c r="C68" s="14" cm="1">
        <f t="array" aca="1" ref="C68" ca="1">INDIRECT(ADDRESS(ROW()-1,_xlfn.SHEET()-3+32,4,1,"Entered Daily Stats"))</f>
        <v>1</v>
      </c>
      <c r="D68" s="11"/>
      <c r="E68" s="10" t="str">
        <f>'Entered Daily Stats'!A67</f>
        <v>Enrollment Counclor 6</v>
      </c>
      <c r="F68" s="11"/>
      <c r="G68" s="13" cm="1">
        <f t="array" aca="1" ref="G68" ca="1">IFERROR(INDIRECT(ADDRESS(ROW()-1,_xlfn.SHEET()-3+4,4,1,"Entered Daily Stats")),"")</f>
        <v>0.15416666666666667</v>
      </c>
      <c r="H68" s="16"/>
      <c r="I68" s="12" cm="1">
        <f t="array" aca="1" ref="I68" ca="1">IFERROR(INDIRECT(ADDRESS(ROW()-1,_xlfn.SHEET()-3+11,4,1,"Entered Daily Stats")),"")</f>
        <v>1</v>
      </c>
      <c r="J68" s="11"/>
      <c r="K68" s="107" cm="1">
        <f t="array" aca="1" ref="K68" ca="1">IFERROR(INDIRECT(ADDRESS(ROW()-1,_xlfn.SHEET()-3+18,4,1,"Entered Daily Stats")),"")</f>
        <v>54</v>
      </c>
      <c r="L68" s="12">
        <f t="shared" ca="1" si="11"/>
        <v>65</v>
      </c>
      <c r="M68" s="11"/>
      <c r="N68" s="110" cm="1">
        <f t="array" aca="1" ref="N68" ca="1">IFERROR(INDIRECT(ADDRESS(ROW()-1,_xlfn.SHEET()-3+25,4,1,"Entered Daily Stats")),"")</f>
        <v>4.027777777777778E-2</v>
      </c>
      <c r="O68" s="13">
        <f t="shared" ca="1" si="9"/>
        <v>0.10833333333333332</v>
      </c>
      <c r="P68" s="11"/>
      <c r="Q68" s="51">
        <f t="shared" ca="1" si="10"/>
        <v>0.60128205128205137</v>
      </c>
      <c r="R68" s="11"/>
      <c r="S68" s="39" cm="1">
        <f t="array" aca="1" ref="S68" ca="1">INDIRECT(ADDRESS(ROW()-1,_xlfn.SHEET()-3+39,4,1,"Entered Daily Stats"))</f>
        <v>0</v>
      </c>
      <c r="T68" s="11"/>
      <c r="U68" s="21"/>
      <c r="V68" s="11" t="s">
        <v>33</v>
      </c>
      <c r="W68" s="14">
        <v>0.3</v>
      </c>
      <c r="X68" s="70"/>
    </row>
    <row r="69" spans="1:24" ht="18" x14ac:dyDescent="0.3">
      <c r="A69" s="65"/>
      <c r="B69" s="8"/>
      <c r="C69" s="14" cm="1">
        <f t="array" aca="1" ref="C69" ca="1">INDIRECT(ADDRESS(ROW()-1,_xlfn.SHEET()-3+32,4,1,"Entered Daily Stats"))</f>
        <v>1</v>
      </c>
      <c r="D69" s="11"/>
      <c r="E69" s="10" t="str">
        <f>'Entered Daily Stats'!A68</f>
        <v>Enrollment Counclor 7</v>
      </c>
      <c r="F69" s="11"/>
      <c r="G69" s="13" cm="1">
        <f t="array" aca="1" ref="G69" ca="1">IFERROR(INDIRECT(ADDRESS(ROW()-1,_xlfn.SHEET()-3+4,4,1,"Entered Daily Stats")),"")</f>
        <v>0.19375000000000001</v>
      </c>
      <c r="H69" s="16"/>
      <c r="I69" s="12" cm="1">
        <f t="array" aca="1" ref="I69" ca="1">IFERROR(INDIRECT(ADDRESS(ROW()-1,_xlfn.SHEET()-3+11,4,1,"Entered Daily Stats")),"")</f>
        <v>15</v>
      </c>
      <c r="J69" s="11"/>
      <c r="K69" s="107" cm="1">
        <f t="array" aca="1" ref="K69" ca="1">IFERROR(INDIRECT(ADDRESS(ROW()-1,_xlfn.SHEET()-3+18,4,1,"Entered Daily Stats")),"")</f>
        <v>26</v>
      </c>
      <c r="L69" s="12">
        <f t="shared" ca="1" si="11"/>
        <v>65</v>
      </c>
      <c r="M69" s="11"/>
      <c r="N69" s="110" cm="1">
        <f t="array" aca="1" ref="N69" ca="1">IFERROR(INDIRECT(ADDRESS(ROW()-1,_xlfn.SHEET()-3+25,4,1,"Entered Daily Stats")),"")</f>
        <v>4.7916666666666663E-2</v>
      </c>
      <c r="O69" s="13">
        <f t="shared" ca="1" si="9"/>
        <v>0.20833333333333334</v>
      </c>
      <c r="P69" s="11"/>
      <c r="Q69" s="51">
        <f t="shared" ca="1" si="10"/>
        <v>0.315</v>
      </c>
      <c r="R69" s="11"/>
      <c r="S69" s="39" cm="1">
        <f t="array" aca="1" ref="S69" ca="1">INDIRECT(ADDRESS(ROW()-1,_xlfn.SHEET()-3+39,4,1,"Entered Daily Stats"))</f>
        <v>0</v>
      </c>
      <c r="T69" s="11"/>
      <c r="U69" s="8"/>
      <c r="V69" s="8"/>
      <c r="W69" s="8"/>
      <c r="X69" s="70"/>
    </row>
    <row r="70" spans="1:24" ht="21" x14ac:dyDescent="0.3">
      <c r="A70" s="65"/>
      <c r="B70" s="8"/>
      <c r="C70" s="14" cm="1">
        <f t="array" aca="1" ref="C70" ca="1">INDIRECT(ADDRESS(ROW()-1,_xlfn.SHEET()-3+32,4,1,"Entered Daily Stats"))</f>
        <v>1</v>
      </c>
      <c r="D70" s="11"/>
      <c r="E70" s="10" t="str">
        <f>'Entered Daily Stats'!A69</f>
        <v>Enrollment Counclor 8</v>
      </c>
      <c r="F70" s="11"/>
      <c r="G70" s="13" cm="1">
        <f t="array" aca="1" ref="G70" ca="1">IFERROR(INDIRECT(ADDRESS(ROW()-1,_xlfn.SHEET()-3+4,4,1,"Entered Daily Stats")),"")</f>
        <v>0.24166666666666667</v>
      </c>
      <c r="H70" s="16"/>
      <c r="I70" s="12" cm="1">
        <f t="array" aca="1" ref="I70" ca="1">IFERROR(INDIRECT(ADDRESS(ROW()-1,_xlfn.SHEET()-3+11,4,1,"Entered Daily Stats")),"")</f>
        <v>10</v>
      </c>
      <c r="J70" s="11"/>
      <c r="K70" s="107" cm="1">
        <f t="array" aca="1" ref="K70" ca="1">IFERROR(INDIRECT(ADDRESS(ROW()-1,_xlfn.SHEET()-3+18,4,1,"Entered Daily Stats")),"")</f>
        <v>29</v>
      </c>
      <c r="L70" s="12">
        <f t="shared" ca="1" si="11"/>
        <v>35.833333333333329</v>
      </c>
      <c r="M70" s="11"/>
      <c r="N70" s="110" cm="1">
        <f t="array" aca="1" ref="N70" ca="1">IFERROR(INDIRECT(ADDRESS(ROW()-1,_xlfn.SHEET()-3+25,4,1,"Entered Daily Stats")),"")</f>
        <v>0.18402777777777779</v>
      </c>
      <c r="O70" s="13">
        <f t="shared" ca="1" si="9"/>
        <v>0.20833333333333334</v>
      </c>
      <c r="P70" s="11"/>
      <c r="Q70" s="51">
        <f t="shared" ca="1" si="10"/>
        <v>0.84631782945736433</v>
      </c>
      <c r="R70" s="11"/>
      <c r="S70" s="39" cm="1">
        <f t="array" aca="1" ref="S70" ca="1">INDIRECT(ADDRESS(ROW()-1,_xlfn.SHEET()-3+39,4,1,"Entered Daily Stats"))</f>
        <v>0</v>
      </c>
      <c r="T70" s="11"/>
      <c r="U70" s="140" t="s">
        <v>42</v>
      </c>
      <c r="V70" s="140"/>
      <c r="W70" s="140"/>
      <c r="X70" s="70"/>
    </row>
    <row r="71" spans="1:24" ht="18" customHeight="1" x14ac:dyDescent="0.3">
      <c r="A71" s="65"/>
      <c r="B71" s="8"/>
      <c r="C71" s="14" cm="1">
        <f t="array" aca="1" ref="C71" ca="1">INDIRECT(ADDRESS(ROW()-1,_xlfn.SHEET()-3+32,4,1,"Entered Daily Stats"))</f>
        <v>1</v>
      </c>
      <c r="D71" s="11"/>
      <c r="E71" s="10" t="str">
        <f>'Entered Daily Stats'!A70</f>
        <v>Enrollment Counclor 9</v>
      </c>
      <c r="F71" s="11"/>
      <c r="G71" s="13" cm="1">
        <f t="array" aca="1" ref="G71" ca="1">IFERROR(INDIRECT(ADDRESS(ROW()-1,_xlfn.SHEET()-3+4,4,1,"Entered Daily Stats")),"")</f>
        <v>0.13263888888888889</v>
      </c>
      <c r="H71" s="16"/>
      <c r="I71" s="12" cm="1">
        <f t="array" aca="1" ref="I71" ca="1">IFERROR(INDIRECT(ADDRESS(ROW()-1,_xlfn.SHEET()-3+11,4,1,"Entered Daily Stats")),"")</f>
        <v>3</v>
      </c>
      <c r="J71" s="11"/>
      <c r="K71" s="107" cm="1">
        <f t="array" aca="1" ref="K71" ca="1">IFERROR(INDIRECT(ADDRESS(ROW()-1,_xlfn.SHEET()-3+18,4,1,"Entered Daily Stats")),"")</f>
        <v>17</v>
      </c>
      <c r="L71" s="12">
        <f t="shared" ca="1" si="11"/>
        <v>51.166666666666671</v>
      </c>
      <c r="M71" s="11"/>
      <c r="N71" s="110" cm="1">
        <f t="array" aca="1" ref="N71" ca="1">IFERROR(INDIRECT(ADDRESS(ROW()-1,_xlfn.SHEET()-3+25,4,1,"Entered Daily Stats")),"")</f>
        <v>0.12013888888888889</v>
      </c>
      <c r="O71" s="13">
        <f t="shared" ca="1" si="9"/>
        <v>0.20833333333333334</v>
      </c>
      <c r="P71" s="11"/>
      <c r="Q71" s="51">
        <f t="shared" ca="1" si="10"/>
        <v>0.45445711183496196</v>
      </c>
      <c r="R71" s="11"/>
      <c r="S71" s="39" cm="1">
        <f t="array" aca="1" ref="S71" ca="1">INDIRECT(ADDRESS(ROW()-1,_xlfn.SHEET()-3+39,4,1,"Entered Daily Stats"))</f>
        <v>1</v>
      </c>
      <c r="T71" s="11"/>
      <c r="U71" s="152">
        <f ca="1">IF(SUM(S63:S82)=0,"",SUM(S63:S82))</f>
        <v>4</v>
      </c>
      <c r="V71" s="153"/>
      <c r="W71" s="154"/>
      <c r="X71" s="70"/>
    </row>
    <row r="72" spans="1:24" ht="18" customHeight="1" x14ac:dyDescent="0.3">
      <c r="A72" s="65"/>
      <c r="B72" s="8"/>
      <c r="C72" s="14" cm="1">
        <f t="array" aca="1" ref="C72" ca="1">INDIRECT(ADDRESS(ROW()-1,_xlfn.SHEET()-3+32,4,1,"Entered Daily Stats"))</f>
        <v>1</v>
      </c>
      <c r="D72" s="11"/>
      <c r="E72" s="10" t="str">
        <f>'Entered Daily Stats'!A71</f>
        <v>Enrollment Counclor 10</v>
      </c>
      <c r="F72" s="11"/>
      <c r="G72" s="13" cm="1">
        <f t="array" aca="1" ref="G72" ca="1">IFERROR(INDIRECT(ADDRESS(ROW()-1,_xlfn.SHEET()-3+4,4,1,"Entered Daily Stats")),"")</f>
        <v>0.14027777777777778</v>
      </c>
      <c r="H72" s="16"/>
      <c r="I72" s="12" cm="1">
        <f t="array" aca="1" ref="I72" ca="1">IFERROR(INDIRECT(ADDRESS(ROW()-1,_xlfn.SHEET()-3+11,4,1,"Entered Daily Stats")),"")</f>
        <v>5</v>
      </c>
      <c r="J72" s="11"/>
      <c r="K72" s="107" cm="1">
        <f t="array" aca="1" ref="K72" ca="1">IFERROR(INDIRECT(ADDRESS(ROW()-1,_xlfn.SHEET()-3+18,4,1,"Entered Daily Stats")),"")</f>
        <v>58</v>
      </c>
      <c r="L72" s="12">
        <f t="shared" ca="1" si="11"/>
        <v>56.333333333333336</v>
      </c>
      <c r="M72" s="11"/>
      <c r="N72" s="110" cm="1">
        <f t="array" aca="1" ref="N72" ca="1">IFERROR(INDIRECT(ADDRESS(ROW()-1,_xlfn.SHEET()-3+25,4,1,"Entered Daily Stats")),"")</f>
        <v>9.8611111111111108E-2</v>
      </c>
      <c r="O72" s="13">
        <f t="shared" ca="1" si="9"/>
        <v>9.1666666666666674E-2</v>
      </c>
      <c r="P72" s="11"/>
      <c r="Q72" s="51">
        <f t="shared" ca="1" si="10"/>
        <v>1.0526716872870718</v>
      </c>
      <c r="R72" s="11"/>
      <c r="S72" s="39" cm="1">
        <f t="array" aca="1" ref="S72" ca="1">INDIRECT(ADDRESS(ROW()-1,_xlfn.SHEET()-3+39,4,1,"Entered Daily Stats"))</f>
        <v>0</v>
      </c>
      <c r="T72" s="11"/>
      <c r="U72" s="155"/>
      <c r="V72" s="156"/>
      <c r="W72" s="157"/>
      <c r="X72" s="70"/>
    </row>
    <row r="73" spans="1:24" ht="18" x14ac:dyDescent="0.3">
      <c r="A73" s="65"/>
      <c r="B73" s="8"/>
      <c r="C73" s="14" cm="1">
        <f t="array" aca="1" ref="C73" ca="1">INDIRECT(ADDRESS(ROW()-1,_xlfn.SHEET()-3+32,4,1,"Entered Daily Stats"))</f>
        <v>1</v>
      </c>
      <c r="D73" s="11"/>
      <c r="E73" s="10" t="str">
        <f>'Entered Daily Stats'!A72</f>
        <v>Enrollment Counclor 11</v>
      </c>
      <c r="F73" s="11"/>
      <c r="G73" s="13" cm="1">
        <f t="array" aca="1" ref="G73" ca="1">IFERROR(INDIRECT(ADDRESS(ROW()-1,_xlfn.SHEET()-3+4,4,1,"Entered Daily Stats")),"")</f>
        <v>0.21111111111111111</v>
      </c>
      <c r="H73" s="16"/>
      <c r="I73" s="12" cm="1">
        <f t="array" aca="1" ref="I73" ca="1">IFERROR(INDIRECT(ADDRESS(ROW()-1,_xlfn.SHEET()-3+11,4,1,"Entered Daily Stats")),"")</f>
        <v>3</v>
      </c>
      <c r="J73" s="11"/>
      <c r="K73" s="107" cm="1">
        <f t="array" aca="1" ref="K73" ca="1">IFERROR(INDIRECT(ADDRESS(ROW()-1,_xlfn.SHEET()-3+18,4,1,"Entered Daily Stats")),"")</f>
        <v>19</v>
      </c>
      <c r="L73" s="12">
        <f t="shared" ca="1" si="11"/>
        <v>40.666666666666671</v>
      </c>
      <c r="M73" s="11"/>
      <c r="N73" s="110" cm="1">
        <f t="array" aca="1" ref="N73" ca="1">IFERROR(INDIRECT(ADDRESS(ROW()-1,_xlfn.SHEET()-3+25,4,1,"Entered Daily Stats")),"")</f>
        <v>0.16388888888888889</v>
      </c>
      <c r="O73" s="13">
        <f t="shared" ca="1" si="9"/>
        <v>0.20833333333333334</v>
      </c>
      <c r="P73" s="11"/>
      <c r="Q73" s="51">
        <f t="shared" ca="1" si="10"/>
        <v>0.62693989071038247</v>
      </c>
      <c r="R73" s="11"/>
      <c r="S73" s="39" cm="1">
        <f t="array" aca="1" ref="S73" ca="1">INDIRECT(ADDRESS(ROW()-1,_xlfn.SHEET()-3+39,4,1,"Entered Daily Stats"))</f>
        <v>0</v>
      </c>
      <c r="T73" s="11"/>
      <c r="U73" s="71"/>
      <c r="V73" s="71"/>
      <c r="W73" s="71"/>
      <c r="X73" s="70"/>
    </row>
    <row r="74" spans="1:24" ht="21" x14ac:dyDescent="0.3">
      <c r="A74" s="65"/>
      <c r="B74" s="8"/>
      <c r="C74" s="14" cm="1">
        <f t="array" aca="1" ref="C74" ca="1">INDIRECT(ADDRESS(ROW()-1,_xlfn.SHEET()-3+32,4,1,"Entered Daily Stats"))</f>
        <v>1</v>
      </c>
      <c r="D74" s="11"/>
      <c r="E74" s="10" t="str">
        <f>'Entered Daily Stats'!A73</f>
        <v>Enrollment Counclor 12</v>
      </c>
      <c r="F74" s="11"/>
      <c r="G74" s="13" cm="1">
        <f t="array" aca="1" ref="G74" ca="1">IFERROR(INDIRECT(ADDRESS(ROW()-1,_xlfn.SHEET()-3+4,4,1,"Entered Daily Stats")),"")</f>
        <v>7.7083333333333337E-2</v>
      </c>
      <c r="H74" s="16"/>
      <c r="I74" s="12" cm="1">
        <f t="array" aca="1" ref="I74" ca="1">IFERROR(INDIRECT(ADDRESS(ROW()-1,_xlfn.SHEET()-3+11,4,1,"Entered Daily Stats")),"")</f>
        <v>0</v>
      </c>
      <c r="J74" s="11"/>
      <c r="K74" s="107" cm="1">
        <f t="array" aca="1" ref="K74" ca="1">IFERROR(INDIRECT(ADDRESS(ROW()-1,_xlfn.SHEET()-3+18,4,1,"Entered Daily Stats")),"")</f>
        <v>25</v>
      </c>
      <c r="L74" s="12">
        <f t="shared" ca="1" si="11"/>
        <v>65</v>
      </c>
      <c r="M74" s="11"/>
      <c r="N74" s="110" cm="1">
        <f t="array" aca="1" ref="N74" ca="1">IFERROR(INDIRECT(ADDRESS(ROW()-1,_xlfn.SHEET()-3+25,4,1,"Entered Daily Stats")),"")</f>
        <v>1.8749999999999999E-2</v>
      </c>
      <c r="O74" s="13">
        <f t="shared" ca="1" si="9"/>
        <v>0.20833333333333334</v>
      </c>
      <c r="P74" s="11"/>
      <c r="Q74" s="51">
        <f t="shared" ca="1" si="10"/>
        <v>0.23730769230769233</v>
      </c>
      <c r="R74" s="11"/>
      <c r="S74" s="39" cm="1">
        <f t="array" aca="1" ref="S74" ca="1">INDIRECT(ADDRESS(ROW()-1,_xlfn.SHEET()-3+39,4,1,"Entered Daily Stats"))</f>
        <v>0</v>
      </c>
      <c r="T74" s="11"/>
      <c r="U74" s="8"/>
      <c r="V74" s="8"/>
      <c r="W74" s="22"/>
      <c r="X74" s="79"/>
    </row>
    <row r="75" spans="1:24" ht="18" x14ac:dyDescent="0.3">
      <c r="A75" s="65"/>
      <c r="B75" s="8"/>
      <c r="C75" s="14" cm="1">
        <f t="array" aca="1" ref="C75" ca="1">INDIRECT(ADDRESS(ROW()-1,_xlfn.SHEET()-3+32,4,1,"Entered Daily Stats"))</f>
        <v>0</v>
      </c>
      <c r="D75" s="11"/>
      <c r="E75" s="10">
        <f>'Entered Daily Stats'!A74</f>
        <v>0</v>
      </c>
      <c r="F75" s="11"/>
      <c r="G75" s="13" cm="1">
        <f t="array" aca="1" ref="G75" ca="1">IFERROR(INDIRECT(ADDRESS(ROW()-1,_xlfn.SHEET()-3+4,4,1,"Entered Daily Stats")),"")</f>
        <v>0</v>
      </c>
      <c r="H75" s="16"/>
      <c r="I75" s="12" cm="1">
        <f t="array" aca="1" ref="I75" ca="1">IFERROR(INDIRECT(ADDRESS(ROW()-1,_xlfn.SHEET()-3+11,4,1,"Entered Daily Stats")),"")</f>
        <v>0</v>
      </c>
      <c r="J75" s="11"/>
      <c r="K75" s="107" cm="1">
        <f t="array" aca="1" ref="K75" ca="1">IFERROR(INDIRECT(ADDRESS(ROW()-1,_xlfn.SHEET()-3+18,4,1,"Entered Daily Stats")),"")</f>
        <v>0</v>
      </c>
      <c r="L75" s="12">
        <f t="shared" ca="1" si="11"/>
        <v>0</v>
      </c>
      <c r="M75" s="11"/>
      <c r="N75" s="110" cm="1">
        <f t="array" aca="1" ref="N75" ca="1">IFERROR(INDIRECT(ADDRESS(ROW()-1,_xlfn.SHEET()-3+25,4,1,"Entered Daily Stats")),"")</f>
        <v>0</v>
      </c>
      <c r="O75" s="13">
        <f t="shared" ca="1" si="9"/>
        <v>0</v>
      </c>
      <c r="P75" s="11"/>
      <c r="Q75" s="51" t="str">
        <f t="shared" ca="1" si="10"/>
        <v/>
      </c>
      <c r="R75" s="47"/>
      <c r="S75" s="39" cm="1">
        <f t="array" aca="1" ref="S75" ca="1">INDIRECT(ADDRESS(ROW()-1,_xlfn.SHEET()-3+39,4,1,"Entered Daily Stats"))</f>
        <v>0</v>
      </c>
      <c r="T75" s="47"/>
      <c r="U75" s="69"/>
      <c r="V75" s="8"/>
      <c r="W75" s="56"/>
      <c r="X75" s="80"/>
    </row>
    <row r="76" spans="1:24" ht="18" x14ac:dyDescent="0.3">
      <c r="A76" s="65"/>
      <c r="B76" s="8"/>
      <c r="C76" s="14" cm="1">
        <f t="array" aca="1" ref="C76" ca="1">INDIRECT(ADDRESS(ROW()-1,_xlfn.SHEET()-3+32,4,1,"Entered Daily Stats"))</f>
        <v>0</v>
      </c>
      <c r="D76" s="11"/>
      <c r="E76" s="10">
        <f>'Entered Daily Stats'!A75</f>
        <v>0</v>
      </c>
      <c r="F76" s="23"/>
      <c r="G76" s="13" cm="1">
        <f t="array" aca="1" ref="G76" ca="1">IFERROR(INDIRECT(ADDRESS(ROW()-1,_xlfn.SHEET()-3+4,4,1,"Entered Daily Stats")),"")</f>
        <v>0</v>
      </c>
      <c r="H76" s="11"/>
      <c r="I76" s="12" cm="1">
        <f t="array" aca="1" ref="I76" ca="1">IFERROR(INDIRECT(ADDRESS(ROW()-1,_xlfn.SHEET()-3+11,4,1,"Entered Daily Stats")),"")</f>
        <v>0</v>
      </c>
      <c r="J76" s="11"/>
      <c r="K76" s="107" cm="1">
        <f t="array" aca="1" ref="K76" ca="1">IFERROR(INDIRECT(ADDRESS(ROW()-1,_xlfn.SHEET()-3+18,4,1,"Entered Daily Stats")),"")</f>
        <v>0</v>
      </c>
      <c r="L76" s="12">
        <f t="shared" ca="1" si="11"/>
        <v>0</v>
      </c>
      <c r="M76" s="11"/>
      <c r="N76" s="110" cm="1">
        <f t="array" aca="1" ref="N76" ca="1">IFERROR(INDIRECT(ADDRESS(ROW()-1,_xlfn.SHEET()-3+25,4,1,"Entered Daily Stats")),"")</f>
        <v>0</v>
      </c>
      <c r="O76" s="13">
        <f t="shared" ca="1" si="9"/>
        <v>0</v>
      </c>
      <c r="P76" s="11"/>
      <c r="Q76" s="51" t="str">
        <f t="shared" ca="1" si="10"/>
        <v/>
      </c>
      <c r="R76" s="11"/>
      <c r="S76" s="39" cm="1">
        <f t="array" aca="1" ref="S76" ca="1">INDIRECT(ADDRESS(ROW()-1,_xlfn.SHEET()-3+39,4,1,"Entered Daily Stats"))</f>
        <v>0</v>
      </c>
      <c r="T76" s="11"/>
      <c r="U76" s="11"/>
      <c r="V76" s="47"/>
      <c r="W76" s="56"/>
      <c r="X76" s="81"/>
    </row>
    <row r="77" spans="1:24" ht="18" x14ac:dyDescent="0.3">
      <c r="A77" s="65"/>
      <c r="B77" s="8"/>
      <c r="C77" s="14" cm="1">
        <f t="array" aca="1" ref="C77" ca="1">INDIRECT(ADDRESS(ROW()-1,_xlfn.SHEET()-3+32,4,1,"Entered Daily Stats"))</f>
        <v>0</v>
      </c>
      <c r="D77" s="11"/>
      <c r="E77" s="10">
        <f>'Entered Daily Stats'!A76</f>
        <v>0</v>
      </c>
      <c r="F77" s="11"/>
      <c r="G77" s="13" cm="1">
        <f t="array" aca="1" ref="G77" ca="1">IFERROR(INDIRECT(ADDRESS(ROW()-1,_xlfn.SHEET()-3+4,4,1,"Entered Daily Stats")),"")</f>
        <v>0</v>
      </c>
      <c r="H77" s="16"/>
      <c r="I77" s="12" cm="1">
        <f t="array" aca="1" ref="I77" ca="1">IFERROR(INDIRECT(ADDRESS(ROW()-1,_xlfn.SHEET()-3+11,4,1,"Entered Daily Stats")),"")</f>
        <v>0</v>
      </c>
      <c r="J77" s="11"/>
      <c r="K77" s="107" cm="1">
        <f t="array" aca="1" ref="K77" ca="1">IFERROR(INDIRECT(ADDRESS(ROW()-1,_xlfn.SHEET()-3+18,4,1,"Entered Daily Stats")),"")</f>
        <v>0</v>
      </c>
      <c r="L77" s="12">
        <f t="shared" ca="1" si="11"/>
        <v>0</v>
      </c>
      <c r="M77" s="11"/>
      <c r="N77" s="110" cm="1">
        <f t="array" aca="1" ref="N77" ca="1">IFERROR(INDIRECT(ADDRESS(ROW()-1,_xlfn.SHEET()-3+25,4,1,"Entered Daily Stats")),"")</f>
        <v>0</v>
      </c>
      <c r="O77" s="13">
        <f t="shared" ca="1" si="9"/>
        <v>0</v>
      </c>
      <c r="P77" s="11"/>
      <c r="Q77" s="51" t="str">
        <f t="shared" ca="1" si="10"/>
        <v/>
      </c>
      <c r="R77" s="11"/>
      <c r="S77" s="39" cm="1">
        <f t="array" aca="1" ref="S77" ca="1">INDIRECT(ADDRESS(ROW()-1,_xlfn.SHEET()-3+39,4,1,"Entered Daily Stats"))</f>
        <v>0</v>
      </c>
      <c r="T77" s="11"/>
      <c r="U77" s="8"/>
      <c r="V77" s="8"/>
      <c r="W77" s="8"/>
      <c r="X77" s="64"/>
    </row>
    <row r="78" spans="1:24" ht="18" x14ac:dyDescent="0.3">
      <c r="A78" s="65"/>
      <c r="B78" s="8"/>
      <c r="C78" s="14" cm="1">
        <f t="array" aca="1" ref="C78" ca="1">INDIRECT(ADDRESS(ROW()-1,_xlfn.SHEET()-3+32,4,1,"Entered Daily Stats"))</f>
        <v>0</v>
      </c>
      <c r="D78" s="11"/>
      <c r="E78" s="10">
        <f>'Entered Daily Stats'!A77</f>
        <v>0</v>
      </c>
      <c r="F78" s="11"/>
      <c r="G78" s="13" cm="1">
        <f t="array" aca="1" ref="G78" ca="1">IFERROR(INDIRECT(ADDRESS(ROW()-1,_xlfn.SHEET()-3+4,4,1,"Entered Daily Stats")),"")</f>
        <v>0</v>
      </c>
      <c r="H78" s="16"/>
      <c r="I78" s="12" cm="1">
        <f t="array" aca="1" ref="I78" ca="1">IFERROR(INDIRECT(ADDRESS(ROW()-1,_xlfn.SHEET()-3+11,4,1,"Entered Daily Stats")),"")</f>
        <v>0</v>
      </c>
      <c r="J78" s="11"/>
      <c r="K78" s="107" cm="1">
        <f t="array" aca="1" ref="K78" ca="1">IFERROR(INDIRECT(ADDRESS(ROW()-1,_xlfn.SHEET()-3+18,4,1,"Entered Daily Stats")),"")</f>
        <v>0</v>
      </c>
      <c r="L78" s="12">
        <f t="shared" ca="1" si="11"/>
        <v>0</v>
      </c>
      <c r="M78" s="11"/>
      <c r="N78" s="110" cm="1">
        <f t="array" aca="1" ref="N78" ca="1">IFERROR(INDIRECT(ADDRESS(ROW()-1,_xlfn.SHEET()-3+25,4,1,"Entered Daily Stats")),"")</f>
        <v>0</v>
      </c>
      <c r="O78" s="13">
        <f t="shared" ca="1" si="9"/>
        <v>0</v>
      </c>
      <c r="P78" s="11"/>
      <c r="Q78" s="51" t="str">
        <f t="shared" ca="1" si="10"/>
        <v/>
      </c>
      <c r="R78" s="11"/>
      <c r="S78" s="39" cm="1">
        <f t="array" aca="1" ref="S78" ca="1">INDIRECT(ADDRESS(ROW()-1,_xlfn.SHEET()-3+39,4,1,"Entered Daily Stats"))</f>
        <v>0</v>
      </c>
      <c r="T78" s="11"/>
      <c r="U78" s="71"/>
      <c r="V78" s="71"/>
      <c r="W78" s="71"/>
      <c r="X78" s="70"/>
    </row>
    <row r="79" spans="1:24" ht="21" x14ac:dyDescent="0.3">
      <c r="A79" s="65"/>
      <c r="B79" s="8"/>
      <c r="C79" s="14" cm="1">
        <f t="array" aca="1" ref="C79" ca="1">INDIRECT(ADDRESS(ROW()-1,_xlfn.SHEET()-3+32,4,1,"Entered Daily Stats"))</f>
        <v>0</v>
      </c>
      <c r="D79" s="11"/>
      <c r="E79" s="10">
        <f>'Entered Daily Stats'!A78</f>
        <v>0</v>
      </c>
      <c r="F79" s="11"/>
      <c r="G79" s="13" cm="1">
        <f t="array" aca="1" ref="G79" ca="1">IFERROR(INDIRECT(ADDRESS(ROW()-1,_xlfn.SHEET()-3+4,4,1,"Entered Daily Stats")),"")</f>
        <v>0</v>
      </c>
      <c r="H79" s="16"/>
      <c r="I79" s="12" cm="1">
        <f t="array" aca="1" ref="I79" ca="1">IFERROR(INDIRECT(ADDRESS(ROW()-1,_xlfn.SHEET()-3+11,4,1,"Entered Daily Stats")),"")</f>
        <v>0</v>
      </c>
      <c r="J79" s="11"/>
      <c r="K79" s="107" cm="1">
        <f t="array" aca="1" ref="K79" ca="1">IFERROR(INDIRECT(ADDRESS(ROW()-1,_xlfn.SHEET()-3+18,4,1,"Entered Daily Stats")),"")</f>
        <v>0</v>
      </c>
      <c r="L79" s="12">
        <f t="shared" ca="1" si="11"/>
        <v>0</v>
      </c>
      <c r="M79" s="11"/>
      <c r="N79" s="110" cm="1">
        <f t="array" aca="1" ref="N79" ca="1">IFERROR(INDIRECT(ADDRESS(ROW()-1,_xlfn.SHEET()-3+25,4,1,"Entered Daily Stats")),"")</f>
        <v>0</v>
      </c>
      <c r="O79" s="13">
        <f t="shared" ca="1" si="9"/>
        <v>0</v>
      </c>
      <c r="P79" s="11"/>
      <c r="Q79" s="51" t="str">
        <f t="shared" ca="1" si="10"/>
        <v/>
      </c>
      <c r="R79" s="11"/>
      <c r="S79" s="39" cm="1">
        <f t="array" aca="1" ref="S79" ca="1">INDIRECT(ADDRESS(ROW()-1,_xlfn.SHEET()-3+39,4,1,"Entered Daily Stats"))</f>
        <v>0</v>
      </c>
      <c r="T79" s="11"/>
      <c r="U79" s="8"/>
      <c r="V79" s="8"/>
      <c r="W79" s="22"/>
      <c r="X79" s="79"/>
    </row>
    <row r="80" spans="1:24" ht="18" x14ac:dyDescent="0.3">
      <c r="A80" s="65"/>
      <c r="B80" s="8"/>
      <c r="C80" s="14" cm="1">
        <f t="array" aca="1" ref="C80" ca="1">INDIRECT(ADDRESS(ROW()-1,_xlfn.SHEET()-3+32,4,1,"Entered Daily Stats"))</f>
        <v>0</v>
      </c>
      <c r="D80" s="11"/>
      <c r="E80" s="10">
        <f>'Entered Daily Stats'!A79</f>
        <v>0</v>
      </c>
      <c r="F80" s="11"/>
      <c r="G80" s="13" cm="1">
        <f t="array" aca="1" ref="G80" ca="1">IFERROR(INDIRECT(ADDRESS(ROW()-1,_xlfn.SHEET()-3+4,4,1,"Entered Daily Stats")),"")</f>
        <v>0</v>
      </c>
      <c r="H80" s="16"/>
      <c r="I80" s="12" cm="1">
        <f t="array" aca="1" ref="I80" ca="1">IFERROR(INDIRECT(ADDRESS(ROW()-1,_xlfn.SHEET()-3+11,4,1,"Entered Daily Stats")),"")</f>
        <v>0</v>
      </c>
      <c r="J80" s="11"/>
      <c r="K80" s="107" cm="1">
        <f t="array" aca="1" ref="K80" ca="1">IFERROR(INDIRECT(ADDRESS(ROW()-1,_xlfn.SHEET()-3+18,4,1,"Entered Daily Stats")),"")</f>
        <v>0</v>
      </c>
      <c r="L80" s="12">
        <f t="shared" ca="1" si="11"/>
        <v>0</v>
      </c>
      <c r="M80" s="11"/>
      <c r="N80" s="110" cm="1">
        <f t="array" aca="1" ref="N80" ca="1">IFERROR(INDIRECT(ADDRESS(ROW()-1,_xlfn.SHEET()-3+25,4,1,"Entered Daily Stats")),"")</f>
        <v>0</v>
      </c>
      <c r="O80" s="13">
        <f t="shared" ca="1" si="9"/>
        <v>0</v>
      </c>
      <c r="P80" s="11"/>
      <c r="Q80" s="51" t="str">
        <f t="shared" ca="1" si="10"/>
        <v/>
      </c>
      <c r="R80" s="47"/>
      <c r="S80" s="39" cm="1">
        <f t="array" aca="1" ref="S80" ca="1">INDIRECT(ADDRESS(ROW()-1,_xlfn.SHEET()-3+39,4,1,"Entered Daily Stats"))</f>
        <v>0</v>
      </c>
      <c r="T80" s="47"/>
      <c r="U80" s="69"/>
      <c r="V80" s="8"/>
      <c r="W80" s="56"/>
      <c r="X80" s="80"/>
    </row>
    <row r="81" spans="1:24" ht="18" x14ac:dyDescent="0.3">
      <c r="A81" s="65"/>
      <c r="B81" s="8"/>
      <c r="C81" s="14" cm="1">
        <f t="array" aca="1" ref="C81" ca="1">INDIRECT(ADDRESS(ROW()-1,_xlfn.SHEET()-3+32,4,1,"Entered Daily Stats"))</f>
        <v>0</v>
      </c>
      <c r="D81" s="11"/>
      <c r="E81" s="10">
        <f>'Entered Daily Stats'!A80</f>
        <v>0</v>
      </c>
      <c r="F81" s="23"/>
      <c r="G81" s="13" cm="1">
        <f t="array" aca="1" ref="G81" ca="1">IFERROR(INDIRECT(ADDRESS(ROW()-1,_xlfn.SHEET()-3+4,4,1,"Entered Daily Stats")),"")</f>
        <v>0</v>
      </c>
      <c r="H81" s="11"/>
      <c r="I81" s="12" cm="1">
        <f t="array" aca="1" ref="I81" ca="1">IFERROR(INDIRECT(ADDRESS(ROW()-1,_xlfn.SHEET()-3+11,4,1,"Entered Daily Stats")),"")</f>
        <v>0</v>
      </c>
      <c r="J81" s="11"/>
      <c r="K81" s="107" cm="1">
        <f t="array" aca="1" ref="K81" ca="1">IFERROR(INDIRECT(ADDRESS(ROW()-1,_xlfn.SHEET()-3+18,4,1,"Entered Daily Stats")),"")</f>
        <v>0</v>
      </c>
      <c r="L81" s="12">
        <f t="shared" ca="1" si="11"/>
        <v>0</v>
      </c>
      <c r="M81" s="11"/>
      <c r="N81" s="110" cm="1">
        <f t="array" aca="1" ref="N81" ca="1">IFERROR(INDIRECT(ADDRESS(ROW()-1,_xlfn.SHEET()-3+25,4,1,"Entered Daily Stats")),"")</f>
        <v>0</v>
      </c>
      <c r="O81" s="13">
        <f t="shared" ca="1" si="9"/>
        <v>0</v>
      </c>
      <c r="P81" s="11"/>
      <c r="Q81" s="51" t="str">
        <f t="shared" ca="1" si="10"/>
        <v/>
      </c>
      <c r="R81" s="11"/>
      <c r="S81" s="39" cm="1">
        <f t="array" aca="1" ref="S81" ca="1">INDIRECT(ADDRESS(ROW()-1,_xlfn.SHEET()-3+39,4,1,"Entered Daily Stats"))</f>
        <v>0</v>
      </c>
      <c r="T81" s="11"/>
      <c r="U81" s="11"/>
      <c r="V81" s="47"/>
      <c r="W81" s="56"/>
      <c r="X81" s="81"/>
    </row>
    <row r="82" spans="1:24" ht="18" x14ac:dyDescent="0.3">
      <c r="A82" s="65"/>
      <c r="B82" s="8"/>
      <c r="C82" s="14" cm="1">
        <f t="array" aca="1" ref="C82" ca="1">INDIRECT(ADDRESS(ROW()-1,_xlfn.SHEET()-3+32,4,1,"Entered Daily Stats"))</f>
        <v>0</v>
      </c>
      <c r="D82" s="11"/>
      <c r="E82" s="10">
        <f>'Entered Daily Stats'!A81</f>
        <v>0</v>
      </c>
      <c r="F82" s="11"/>
      <c r="G82" s="13" cm="1">
        <f t="array" aca="1" ref="G82" ca="1">IFERROR(INDIRECT(ADDRESS(ROW()-1,_xlfn.SHEET()-3+4,4,1,"Entered Daily Stats")),"")</f>
        <v>0</v>
      </c>
      <c r="H82" s="16"/>
      <c r="I82" s="12" cm="1">
        <f t="array" aca="1" ref="I82" ca="1">IFERROR(INDIRECT(ADDRESS(ROW()-1,_xlfn.SHEET()-3+11,4,1,"Entered Daily Stats")),"")</f>
        <v>0</v>
      </c>
      <c r="J82" s="11"/>
      <c r="K82" s="107" cm="1">
        <f t="array" aca="1" ref="K82" ca="1">IFERROR(INDIRECT(ADDRESS(ROW()-1,_xlfn.SHEET()-3+18,4,1,"Entered Daily Stats")),"")</f>
        <v>0</v>
      </c>
      <c r="L82" s="12">
        <f t="shared" ca="1" si="11"/>
        <v>0</v>
      </c>
      <c r="M82" s="11"/>
      <c r="N82" s="110" cm="1">
        <f t="array" aca="1" ref="N82" ca="1">IFERROR(INDIRECT(ADDRESS(ROW()-1,_xlfn.SHEET()-3+25,4,1,"Entered Daily Stats")),"")</f>
        <v>0</v>
      </c>
      <c r="O82" s="13">
        <f t="shared" ca="1" si="9"/>
        <v>0</v>
      </c>
      <c r="P82" s="11"/>
      <c r="Q82" s="51" t="str">
        <f t="shared" ca="1" si="10"/>
        <v/>
      </c>
      <c r="R82" s="11"/>
      <c r="S82" s="39" cm="1">
        <f t="array" aca="1" ref="S82" ca="1">INDIRECT(ADDRESS(ROW()-1,_xlfn.SHEET()-3+39,4,1,"Entered Daily Stats"))</f>
        <v>0</v>
      </c>
      <c r="T82" s="11"/>
      <c r="U82" s="8"/>
      <c r="V82" s="8"/>
      <c r="W82" s="8"/>
      <c r="X82" s="64"/>
    </row>
    <row r="83" spans="1:24" ht="18" x14ac:dyDescent="0.3">
      <c r="A83" s="65"/>
      <c r="B83" s="8"/>
      <c r="C83" s="11"/>
      <c r="D83" s="11"/>
      <c r="E83" s="11"/>
      <c r="F83" s="11"/>
      <c r="G83" s="11"/>
      <c r="H83" s="11"/>
      <c r="I83" s="11"/>
      <c r="J83" s="11"/>
      <c r="K83" s="108"/>
      <c r="L83" s="11"/>
      <c r="M83" s="11"/>
      <c r="N83" s="108"/>
      <c r="O83" s="11"/>
      <c r="P83" s="11"/>
      <c r="Q83" s="11"/>
      <c r="R83" s="11"/>
      <c r="S83" s="11"/>
      <c r="T83" s="8"/>
      <c r="U83" s="8"/>
      <c r="V83" s="8"/>
      <c r="W83" s="8"/>
      <c r="X83" s="64"/>
    </row>
    <row r="84" spans="1:24" ht="21" x14ac:dyDescent="0.3">
      <c r="A84" s="65"/>
      <c r="B84" s="8"/>
      <c r="C84" s="106">
        <f ca="1">IFERROR(AVERAGEIF(C63:C82,"&gt;0"),0)</f>
        <v>1</v>
      </c>
      <c r="D84" s="11"/>
      <c r="E84" s="123" t="s">
        <v>34</v>
      </c>
      <c r="F84" s="44"/>
      <c r="G84" s="13">
        <f ca="1">IFERROR(AVERAGEIF(G63:G82,"&gt;0"),"")</f>
        <v>0.19074074074074077</v>
      </c>
      <c r="H84" s="82"/>
      <c r="I84" s="30">
        <f ca="1">IFERROR(AVERAGEIF(I63:I82,"&gt;0"),"")</f>
        <v>4.7272727272727275</v>
      </c>
      <c r="J84" s="11"/>
      <c r="K84" s="109">
        <f ca="1">IFERROR(AVERAGEIF(K63:K82,"&gt;0"),0)</f>
        <v>39.5</v>
      </c>
      <c r="L84" s="12">
        <f ca="1">IFERROR(AVERAGEIF(L63:L82,"&gt;0"),"")</f>
        <v>50.291666666666664</v>
      </c>
      <c r="M84" s="11"/>
      <c r="N84" s="111">
        <f ca="1">IFERROR(AVERAGEIF(N63:N82,"&gt;0"),0)</f>
        <v>0.11880787037037037</v>
      </c>
      <c r="O84" s="13">
        <f ca="1">IFERROR(AVERAGEIF(O63:O82,"&gt;0"),"")</f>
        <v>0.16215277777777773</v>
      </c>
      <c r="P84" s="11"/>
      <c r="Q84" s="45">
        <f ca="1">IFERROR(AVERAGEIF(Q63:Q82,"&gt;0"),"")</f>
        <v>0.90488120368955549</v>
      </c>
      <c r="R84" s="17"/>
      <c r="S84" s="46">
        <f ca="1">IFERROR(AVERAGEIF(S63:S82,"&gt;0"),0)</f>
        <v>1</v>
      </c>
      <c r="T84" s="83"/>
      <c r="U84" s="8"/>
      <c r="V84" s="8"/>
      <c r="W84" s="8"/>
      <c r="X84" s="64"/>
    </row>
    <row r="85" spans="1:24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8"/>
    </row>
    <row r="88" spans="1:24" ht="14.4" customHeight="1" x14ac:dyDescent="0.3">
      <c r="A88" s="160" t="str">
        <f>'Entered Daily Stats'!A88</f>
        <v>Team Lead 4</v>
      </c>
      <c r="B88" s="161"/>
      <c r="C88" s="161"/>
      <c r="D88" s="161"/>
      <c r="E88" s="161"/>
      <c r="F88" s="53"/>
      <c r="G88" s="158">
        <v>44132</v>
      </c>
      <c r="H88" s="158"/>
      <c r="I88" s="158"/>
      <c r="J88" s="158"/>
      <c r="K88" s="158"/>
      <c r="L88" s="158"/>
      <c r="M88" s="158"/>
      <c r="N88" s="158"/>
      <c r="O88" s="158"/>
      <c r="P88" s="53"/>
      <c r="Q88" s="53"/>
      <c r="R88" s="53"/>
      <c r="S88" s="53"/>
      <c r="T88" s="53"/>
      <c r="U88" s="53"/>
      <c r="V88" s="53"/>
      <c r="W88" s="53"/>
      <c r="X88" s="63"/>
    </row>
    <row r="89" spans="1:24" ht="14.4" customHeight="1" x14ac:dyDescent="0.3">
      <c r="A89" s="162"/>
      <c r="B89" s="163"/>
      <c r="C89" s="163"/>
      <c r="D89" s="163"/>
      <c r="E89" s="163"/>
      <c r="F89" s="8"/>
      <c r="G89" s="159"/>
      <c r="H89" s="159"/>
      <c r="I89" s="159"/>
      <c r="J89" s="159"/>
      <c r="K89" s="159"/>
      <c r="L89" s="159"/>
      <c r="M89" s="159"/>
      <c r="N89" s="159"/>
      <c r="O89" s="159"/>
      <c r="P89" s="8"/>
      <c r="Q89" s="8"/>
      <c r="R89" s="8"/>
      <c r="S89" s="8"/>
      <c r="T89" s="8"/>
      <c r="U89" s="8"/>
      <c r="V89" s="8"/>
      <c r="W89" s="8"/>
      <c r="X89" s="64"/>
    </row>
    <row r="90" spans="1:24" ht="21" customHeight="1" x14ac:dyDescent="0.3">
      <c r="A90" s="164"/>
      <c r="B90" s="165"/>
      <c r="C90" s="165"/>
      <c r="D90" s="165"/>
      <c r="E90" s="165"/>
      <c r="F90" s="8"/>
      <c r="G90" s="124" t="s">
        <v>18</v>
      </c>
      <c r="H90" s="123"/>
      <c r="I90" s="124" t="s">
        <v>19</v>
      </c>
      <c r="J90" s="8"/>
      <c r="K90" s="140" t="s">
        <v>20</v>
      </c>
      <c r="L90" s="140"/>
      <c r="M90" s="8"/>
      <c r="N90" s="126" t="s">
        <v>21</v>
      </c>
      <c r="O90" s="126"/>
      <c r="P90" s="8"/>
      <c r="Q90" s="8"/>
      <c r="R90" s="8"/>
      <c r="S90" s="8"/>
      <c r="T90" s="8"/>
      <c r="U90" s="8"/>
      <c r="V90" s="8"/>
      <c r="W90" s="8"/>
      <c r="X90" s="64"/>
    </row>
    <row r="91" spans="1:24" ht="45.6" x14ac:dyDescent="0.3">
      <c r="A91" s="65"/>
      <c r="B91" s="8"/>
      <c r="C91" s="67" t="s">
        <v>37</v>
      </c>
      <c r="D91" s="8"/>
      <c r="E91" s="67" t="s">
        <v>24</v>
      </c>
      <c r="F91" s="68"/>
      <c r="G91" s="56"/>
      <c r="H91" s="56"/>
      <c r="I91" s="56"/>
      <c r="J91" s="8"/>
      <c r="K91" s="56"/>
      <c r="L91" s="69" t="s">
        <v>38</v>
      </c>
      <c r="M91" s="69"/>
      <c r="N91" s="56"/>
      <c r="O91" s="69" t="s">
        <v>39</v>
      </c>
      <c r="P91" s="8"/>
      <c r="Q91" s="9" t="s">
        <v>40</v>
      </c>
      <c r="R91" s="8"/>
      <c r="S91" s="66" t="s">
        <v>41</v>
      </c>
      <c r="T91" s="8"/>
      <c r="U91" s="138" t="s">
        <v>30</v>
      </c>
      <c r="V91" s="138"/>
      <c r="W91" s="138"/>
      <c r="X91" s="70"/>
    </row>
    <row r="92" spans="1:24" ht="18" x14ac:dyDescent="0.3">
      <c r="A92" s="65"/>
      <c r="B92" s="8"/>
      <c r="C92" s="14" cm="1">
        <f t="array" aca="1" ref="C92" ca="1">INDIRECT(ADDRESS(ROW()-1,_xlfn.SHEET()-3+32,4,1,"Entered Daily Stats"))</f>
        <v>1</v>
      </c>
      <c r="D92" s="11"/>
      <c r="E92" s="10" t="str">
        <f>'Entered Daily Stats'!A91</f>
        <v>Enrollment Counclor 1</v>
      </c>
      <c r="F92" s="11"/>
      <c r="G92" s="13" cm="1">
        <f t="array" aca="1" ref="G92" ca="1">IFERROR(INDIRECT(ADDRESS(ROW()-1,_xlfn.SHEET()-3+4,4,1,"Entered Daily Stats")),"")</f>
        <v>0.15679398148148146</v>
      </c>
      <c r="H92" s="11"/>
      <c r="I92" s="12" cm="1">
        <f t="array" aca="1" ref="I92" ca="1">IFERROR(INDIRECT(ADDRESS(ROW()-1,_xlfn.SHEET()-3+11,4,1,"Entered Daily Stats")),"")</f>
        <v>3</v>
      </c>
      <c r="J92" s="11"/>
      <c r="K92" s="107" cm="1">
        <f t="array" aca="1" ref="K92" ca="1">IFERROR(INDIRECT(ADDRESS(ROW()-1,_xlfn.SHEET()-3+18,4,1,"Entered Daily Stats")),"")</f>
        <v>26</v>
      </c>
      <c r="L92" s="12">
        <f ca="1">IFERROR(IF(K92=N92,0,MIN(MAX((-10*N92*24)+80,30),65))*C92,0)</f>
        <v>52.933333333333337</v>
      </c>
      <c r="M92" s="11"/>
      <c r="N92" s="110" cm="1">
        <f t="array" aca="1" ref="N92" ca="1">IFERROR(INDIRECT(ADDRESS(ROW()-1,_xlfn.SHEET()-3+25,4,1,"Entered Daily Stats")),"")</f>
        <v>0.11277777777777777</v>
      </c>
      <c r="O92" s="13">
        <f ca="1">IFERROR(IF(N92=K92,0,MIN(MAX(8-(K92/10),1.5),5)/24)*C92,0)</f>
        <v>0.20833333333333334</v>
      </c>
      <c r="P92" s="11"/>
      <c r="Q92" s="51">
        <f ca="1">IF(OR(L92=O92,K92=N92),"",((N92/O92)+(K92/L92))/2)</f>
        <v>0.51625860621326614</v>
      </c>
      <c r="R92" s="11"/>
      <c r="S92" s="39" cm="1">
        <f t="array" aca="1" ref="S92" ca="1">INDIRECT(ADDRESS(ROW()-1,_xlfn.SHEET()-3+39,4,1,"Entered Daily Stats"))</f>
        <v>0</v>
      </c>
      <c r="T92" s="11"/>
      <c r="U92" s="15"/>
      <c r="V92" s="11" t="s">
        <v>31</v>
      </c>
      <c r="W92" s="14">
        <v>1.3</v>
      </c>
      <c r="X92" s="70"/>
    </row>
    <row r="93" spans="1:24" ht="18" x14ac:dyDescent="0.3">
      <c r="A93" s="65"/>
      <c r="B93" s="8"/>
      <c r="C93" s="14" cm="1">
        <f t="array" aca="1" ref="C93" ca="1">INDIRECT(ADDRESS(ROW()-1,_xlfn.SHEET()-3+32,4,1,"Entered Daily Stats"))</f>
        <v>1</v>
      </c>
      <c r="D93" s="11"/>
      <c r="E93" s="10" t="str">
        <f>'Entered Daily Stats'!A92</f>
        <v>Enrollment Counclor 2</v>
      </c>
      <c r="F93" s="11"/>
      <c r="G93" s="13" cm="1">
        <f t="array" aca="1" ref="G93" ca="1">IFERROR(INDIRECT(ADDRESS(ROW()-1,_xlfn.SHEET()-3+4,4,1,"Entered Daily Stats")),"")</f>
        <v>0.19192129629629628</v>
      </c>
      <c r="H93" s="16"/>
      <c r="I93" s="12" cm="1">
        <f t="array" aca="1" ref="I93" ca="1">IFERROR(INDIRECT(ADDRESS(ROW()-1,_xlfn.SHEET()-3+11,4,1,"Entered Daily Stats")),"")</f>
        <v>5</v>
      </c>
      <c r="J93" s="11"/>
      <c r="K93" s="107" cm="1">
        <f t="array" aca="1" ref="K93" ca="1">IFERROR(INDIRECT(ADDRESS(ROW()-1,_xlfn.SHEET()-3+18,4,1,"Entered Daily Stats")),"")</f>
        <v>28</v>
      </c>
      <c r="L93" s="12">
        <f t="shared" ref="L93" ca="1" si="12">IFERROR(IF(K93=N93,0,MIN(MAX((-10*N93*24)+80,30),65))*C93,0)</f>
        <v>43.62777777777778</v>
      </c>
      <c r="M93" s="11"/>
      <c r="N93" s="110" cm="1">
        <f t="array" aca="1" ref="N93" ca="1">IFERROR(INDIRECT(ADDRESS(ROW()-1,_xlfn.SHEET()-3+25,4,1,"Entered Daily Stats")),"")</f>
        <v>0.15155092592592592</v>
      </c>
      <c r="O93" s="13">
        <f t="shared" ref="O93:O111" ca="1" si="13">IFERROR(IF(N93=K93,0,MIN(MAX(8-(K93/10),1.5),5)/24)*C93,0)</f>
        <v>0.20833333333333334</v>
      </c>
      <c r="P93" s="11"/>
      <c r="Q93" s="51">
        <f t="shared" ref="Q93:Q111" ca="1" si="14">IF(OR(L93=O93,K93=N93),"",((N93/O93)+(K93/L93))/2)</f>
        <v>0.68461869490782012</v>
      </c>
      <c r="R93" s="11"/>
      <c r="S93" s="39" cm="1">
        <f t="array" aca="1" ref="S93" ca="1">INDIRECT(ADDRESS(ROW()-1,_xlfn.SHEET()-3+39,4,1,"Entered Daily Stats"))</f>
        <v>1</v>
      </c>
      <c r="T93" s="11"/>
      <c r="U93" s="100"/>
      <c r="V93" s="11" t="s">
        <v>32</v>
      </c>
      <c r="W93" s="45">
        <v>1</v>
      </c>
      <c r="X93" s="70"/>
    </row>
    <row r="94" spans="1:24" ht="18" x14ac:dyDescent="0.3">
      <c r="A94" s="65"/>
      <c r="B94" s="8"/>
      <c r="C94" s="14" cm="1">
        <f t="array" aca="1" ref="C94" ca="1">INDIRECT(ADDRESS(ROW()-1,_xlfn.SHEET()-3+32,4,1,"Entered Daily Stats"))</f>
        <v>1</v>
      </c>
      <c r="D94" s="11"/>
      <c r="E94" s="10" t="str">
        <f>'Entered Daily Stats'!A93</f>
        <v>Enrollment Counclor 3</v>
      </c>
      <c r="F94" s="11"/>
      <c r="G94" s="13" cm="1">
        <f t="array" aca="1" ref="G94" ca="1">IFERROR(INDIRECT(ADDRESS(ROW()-1,_xlfn.SHEET()-3+4,4,1,"Entered Daily Stats")),"")</f>
        <v>0.2366898148148148</v>
      </c>
      <c r="H94" s="16"/>
      <c r="I94" s="12" cm="1">
        <f t="array" aca="1" ref="I94" ca="1">IFERROR(INDIRECT(ADDRESS(ROW()-1,_xlfn.SHEET()-3+11,4,1,"Entered Daily Stats")),"")</f>
        <v>2</v>
      </c>
      <c r="J94" s="11"/>
      <c r="K94" s="107" cm="1">
        <f t="array" aca="1" ref="K94" ca="1">IFERROR(INDIRECT(ADDRESS(ROW()-1,_xlfn.SHEET()-3+18,4,1,"Entered Daily Stats")),"")</f>
        <v>31</v>
      </c>
      <c r="L94" s="12">
        <f ca="1">IFERROR(IF(K94=N94,0,MIN(MAX((-10*N94*24)+80,30),65))*C94,0)</f>
        <v>57.538888888888891</v>
      </c>
      <c r="M94" s="11"/>
      <c r="N94" s="110" cm="1">
        <f t="array" aca="1" ref="N94" ca="1">IFERROR(INDIRECT(ADDRESS(ROW()-1,_xlfn.SHEET()-3+25,4,1,"Entered Daily Stats")),"")</f>
        <v>9.3587962962962956E-2</v>
      </c>
      <c r="O94" s="13">
        <f t="shared" ca="1" si="13"/>
        <v>0.20416666666666669</v>
      </c>
      <c r="P94" s="11"/>
      <c r="Q94" s="51">
        <f t="shared" ca="1" si="14"/>
        <v>0.49857803731064043</v>
      </c>
      <c r="R94" s="11"/>
      <c r="S94" s="39" cm="1">
        <f t="array" aca="1" ref="S94" ca="1">INDIRECT(ADDRESS(ROW()-1,_xlfn.SHEET()-3+39,4,1,"Entered Daily Stats"))</f>
        <v>0</v>
      </c>
      <c r="T94" s="11"/>
      <c r="U94" s="18"/>
      <c r="V94" s="11" t="s">
        <v>33</v>
      </c>
      <c r="W94" s="45">
        <v>1</v>
      </c>
      <c r="X94" s="70"/>
    </row>
    <row r="95" spans="1:24" ht="18" x14ac:dyDescent="0.3">
      <c r="A95" s="65"/>
      <c r="B95" s="8"/>
      <c r="C95" s="14" cm="1">
        <f t="array" aca="1" ref="C95" ca="1">INDIRECT(ADDRESS(ROW()-1,_xlfn.SHEET()-3+32,4,1,"Entered Daily Stats"))</f>
        <v>1</v>
      </c>
      <c r="D95" s="11"/>
      <c r="E95" s="10" t="str">
        <f>'Entered Daily Stats'!A94</f>
        <v>Enrollment Counclor 4</v>
      </c>
      <c r="F95" s="11"/>
      <c r="G95" s="13" cm="1">
        <f t="array" aca="1" ref="G95" ca="1">IFERROR(INDIRECT(ADDRESS(ROW()-1,_xlfn.SHEET()-3+4,4,1,"Entered Daily Stats")),"")</f>
        <v>0.26974537037037039</v>
      </c>
      <c r="H95" s="16"/>
      <c r="I95" s="12" cm="1">
        <f t="array" aca="1" ref="I95" ca="1">IFERROR(INDIRECT(ADDRESS(ROW()-1,_xlfn.SHEET()-3+11,4,1,"Entered Daily Stats")),"")</f>
        <v>3</v>
      </c>
      <c r="J95" s="11"/>
      <c r="K95" s="107" cm="1">
        <f t="array" aca="1" ref="K95" ca="1">IFERROR(INDIRECT(ADDRESS(ROW()-1,_xlfn.SHEET()-3+18,4,1,"Entered Daily Stats")),"")</f>
        <v>58</v>
      </c>
      <c r="L95" s="12">
        <f t="shared" ref="L95:L111" ca="1" si="15">IFERROR(IF(K95=N95,0,MIN(MAX((-10*N95*24)+80,30),65))*C95,0)</f>
        <v>48.477777777777774</v>
      </c>
      <c r="M95" s="11"/>
      <c r="N95" s="110" cm="1">
        <f t="array" aca="1" ref="N95" ca="1">IFERROR(INDIRECT(ADDRESS(ROW()-1,_xlfn.SHEET()-3+25,4,1,"Entered Daily Stats")),"")</f>
        <v>0.13134259259259259</v>
      </c>
      <c r="O95" s="13">
        <f t="shared" ca="1" si="13"/>
        <v>9.1666666666666674E-2</v>
      </c>
      <c r="P95" s="11"/>
      <c r="Q95" s="51">
        <f t="shared" ca="1" si="14"/>
        <v>1.3146263806990373</v>
      </c>
      <c r="R95" s="11"/>
      <c r="S95" s="39" cm="1">
        <f t="array" aca="1" ref="S95" ca="1">INDIRECT(ADDRESS(ROW()-1,_xlfn.SHEET()-3+39,4,1,"Entered Daily Stats"))</f>
        <v>0</v>
      </c>
      <c r="T95" s="11"/>
      <c r="U95" s="19"/>
      <c r="V95" s="11" t="s">
        <v>33</v>
      </c>
      <c r="W95" s="14">
        <v>0.7</v>
      </c>
      <c r="X95" s="70"/>
    </row>
    <row r="96" spans="1:24" ht="18" x14ac:dyDescent="0.3">
      <c r="A96" s="65"/>
      <c r="B96" s="8"/>
      <c r="C96" s="14" cm="1">
        <f t="array" aca="1" ref="C96" ca="1">INDIRECT(ADDRESS(ROW()-1,_xlfn.SHEET()-3+32,4,1,"Entered Daily Stats"))</f>
        <v>1</v>
      </c>
      <c r="D96" s="11"/>
      <c r="E96" s="10" t="str">
        <f>'Entered Daily Stats'!A95</f>
        <v>Enrollment Counclor 5</v>
      </c>
      <c r="F96" s="11"/>
      <c r="G96" s="13" cm="1">
        <f t="array" aca="1" ref="G96" ca="1">IFERROR(INDIRECT(ADDRESS(ROW()-1,_xlfn.SHEET()-3+4,4,1,"Entered Daily Stats")),"")</f>
        <v>0.23925925925925925</v>
      </c>
      <c r="H96" s="16"/>
      <c r="I96" s="12" cm="1">
        <f t="array" aca="1" ref="I96" ca="1">IFERROR(INDIRECT(ADDRESS(ROW()-1,_xlfn.SHEET()-3+11,4,1,"Entered Daily Stats")),"")</f>
        <v>7</v>
      </c>
      <c r="J96" s="11"/>
      <c r="K96" s="107" cm="1">
        <f t="array" aca="1" ref="K96" ca="1">IFERROR(INDIRECT(ADDRESS(ROW()-1,_xlfn.SHEET()-3+18,4,1,"Entered Daily Stats")),"")</f>
        <v>31</v>
      </c>
      <c r="L96" s="12">
        <f t="shared" ca="1" si="15"/>
        <v>49.008333333333333</v>
      </c>
      <c r="M96" s="11"/>
      <c r="N96" s="110" cm="1">
        <f t="array" aca="1" ref="N96" ca="1">IFERROR(INDIRECT(ADDRESS(ROW()-1,_xlfn.SHEET()-3+25,4,1,"Entered Daily Stats")),"")</f>
        <v>0.12913194444444445</v>
      </c>
      <c r="O96" s="13">
        <f t="shared" ca="1" si="13"/>
        <v>0.20416666666666669</v>
      </c>
      <c r="P96" s="11"/>
      <c r="Q96" s="51">
        <f t="shared" ca="1" si="14"/>
        <v>0.6325142393294676</v>
      </c>
      <c r="R96" s="11"/>
      <c r="S96" s="39" cm="1">
        <f t="array" aca="1" ref="S96" ca="1">INDIRECT(ADDRESS(ROW()-1,_xlfn.SHEET()-3+39,4,1,"Entered Daily Stats"))</f>
        <v>1</v>
      </c>
      <c r="T96" s="11"/>
      <c r="U96" s="20"/>
      <c r="V96" s="11" t="s">
        <v>33</v>
      </c>
      <c r="W96" s="14">
        <v>0.5</v>
      </c>
      <c r="X96" s="70"/>
    </row>
    <row r="97" spans="1:24" ht="18" x14ac:dyDescent="0.3">
      <c r="A97" s="65"/>
      <c r="B97" s="8"/>
      <c r="C97" s="14" cm="1">
        <f t="array" aca="1" ref="C97" ca="1">INDIRECT(ADDRESS(ROW()-1,_xlfn.SHEET()-3+32,4,1,"Entered Daily Stats"))</f>
        <v>1</v>
      </c>
      <c r="D97" s="11"/>
      <c r="E97" s="10" t="str">
        <f>'Entered Daily Stats'!A96</f>
        <v>Enrollment Counclor 6</v>
      </c>
      <c r="F97" s="11"/>
      <c r="G97" s="13" cm="1">
        <f t="array" aca="1" ref="G97" ca="1">IFERROR(INDIRECT(ADDRESS(ROW()-1,_xlfn.SHEET()-3+4,4,1,"Entered Daily Stats")),"")</f>
        <v>0.25332175925925926</v>
      </c>
      <c r="H97" s="16"/>
      <c r="I97" s="12" cm="1">
        <f t="array" aca="1" ref="I97" ca="1">IFERROR(INDIRECT(ADDRESS(ROW()-1,_xlfn.SHEET()-3+11,4,1,"Entered Daily Stats")),"")</f>
        <v>5</v>
      </c>
      <c r="J97" s="11"/>
      <c r="K97" s="107" cm="1">
        <f t="array" aca="1" ref="K97" ca="1">IFERROR(INDIRECT(ADDRESS(ROW()-1,_xlfn.SHEET()-3+18,4,1,"Entered Daily Stats")),"")</f>
        <v>42</v>
      </c>
      <c r="L97" s="12">
        <f t="shared" ca="1" si="15"/>
        <v>52.225000000000001</v>
      </c>
      <c r="M97" s="11"/>
      <c r="N97" s="110" cm="1">
        <f t="array" aca="1" ref="N97" ca="1">IFERROR(INDIRECT(ADDRESS(ROW()-1,_xlfn.SHEET()-3+25,4,1,"Entered Daily Stats")),"")</f>
        <v>0.11572916666666666</v>
      </c>
      <c r="O97" s="13">
        <f t="shared" ca="1" si="13"/>
        <v>0.15833333333333333</v>
      </c>
      <c r="P97" s="11"/>
      <c r="Q97" s="51">
        <f t="shared" ca="1" si="14"/>
        <v>0.76756679725882437</v>
      </c>
      <c r="R97" s="11"/>
      <c r="S97" s="39" cm="1">
        <f t="array" aca="1" ref="S97" ca="1">INDIRECT(ADDRESS(ROW()-1,_xlfn.SHEET()-3+39,4,1,"Entered Daily Stats"))</f>
        <v>1</v>
      </c>
      <c r="T97" s="11"/>
      <c r="U97" s="21"/>
      <c r="V97" s="11" t="s">
        <v>33</v>
      </c>
      <c r="W97" s="14">
        <v>0.3</v>
      </c>
      <c r="X97" s="70"/>
    </row>
    <row r="98" spans="1:24" ht="18" x14ac:dyDescent="0.3">
      <c r="A98" s="65"/>
      <c r="B98" s="8"/>
      <c r="C98" s="14" cm="1">
        <f t="array" aca="1" ref="C98" ca="1">INDIRECT(ADDRESS(ROW()-1,_xlfn.SHEET()-3+32,4,1,"Entered Daily Stats"))</f>
        <v>1</v>
      </c>
      <c r="D98" s="11"/>
      <c r="E98" s="10" t="str">
        <f>'Entered Daily Stats'!A97</f>
        <v>Enrollment Counclor 7</v>
      </c>
      <c r="F98" s="11"/>
      <c r="G98" s="13" cm="1">
        <f t="array" aca="1" ref="G98" ca="1">IFERROR(INDIRECT(ADDRESS(ROW()-1,_xlfn.SHEET()-3+4,4,1,"Entered Daily Stats")),"")</f>
        <v>0.16722222222222224</v>
      </c>
      <c r="H98" s="16"/>
      <c r="I98" s="12" cm="1">
        <f t="array" aca="1" ref="I98" ca="1">IFERROR(INDIRECT(ADDRESS(ROW()-1,_xlfn.SHEET()-3+11,4,1,"Entered Daily Stats")),"")</f>
        <v>6</v>
      </c>
      <c r="J98" s="11"/>
      <c r="K98" s="107" cm="1">
        <f t="array" aca="1" ref="K98" ca="1">IFERROR(INDIRECT(ADDRESS(ROW()-1,_xlfn.SHEET()-3+18,4,1,"Entered Daily Stats")),"")</f>
        <v>36</v>
      </c>
      <c r="L98" s="12">
        <f t="shared" ca="1" si="15"/>
        <v>65</v>
      </c>
      <c r="M98" s="11"/>
      <c r="N98" s="110" cm="1">
        <f t="array" aca="1" ref="N98" ca="1">IFERROR(INDIRECT(ADDRESS(ROW()-1,_xlfn.SHEET()-3+25,4,1,"Entered Daily Stats")),"")</f>
        <v>3.3263888888888891E-2</v>
      </c>
      <c r="O98" s="13">
        <f t="shared" ca="1" si="13"/>
        <v>0.18333333333333335</v>
      </c>
      <c r="P98" s="11"/>
      <c r="Q98" s="51">
        <f t="shared" ca="1" si="14"/>
        <v>0.36764277389277389</v>
      </c>
      <c r="R98" s="11"/>
      <c r="S98" s="39" cm="1">
        <f t="array" aca="1" ref="S98" ca="1">INDIRECT(ADDRESS(ROW()-1,_xlfn.SHEET()-3+39,4,1,"Entered Daily Stats"))</f>
        <v>0</v>
      </c>
      <c r="T98" s="11"/>
      <c r="U98" s="8"/>
      <c r="V98" s="8"/>
      <c r="W98" s="8"/>
      <c r="X98" s="70"/>
    </row>
    <row r="99" spans="1:24" ht="21" x14ac:dyDescent="0.3">
      <c r="A99" s="65"/>
      <c r="B99" s="8"/>
      <c r="C99" s="14" cm="1">
        <f t="array" aca="1" ref="C99" ca="1">INDIRECT(ADDRESS(ROW()-1,_xlfn.SHEET()-3+32,4,1,"Entered Daily Stats"))</f>
        <v>1</v>
      </c>
      <c r="D99" s="11"/>
      <c r="E99" s="10" t="str">
        <f>'Entered Daily Stats'!A98</f>
        <v>Enrollment Counclor 8</v>
      </c>
      <c r="F99" s="11"/>
      <c r="G99" s="13" cm="1">
        <f t="array" aca="1" ref="G99" ca="1">IFERROR(INDIRECT(ADDRESS(ROW()-1,_xlfn.SHEET()-3+4,4,1,"Entered Daily Stats")),"")</f>
        <v>0.24629629629629632</v>
      </c>
      <c r="H99" s="16"/>
      <c r="I99" s="12" cm="1">
        <f t="array" aca="1" ref="I99" ca="1">IFERROR(INDIRECT(ADDRESS(ROW()-1,_xlfn.SHEET()-3+11,4,1,"Entered Daily Stats")),"")</f>
        <v>8</v>
      </c>
      <c r="J99" s="11"/>
      <c r="K99" s="107" cm="1">
        <f t="array" aca="1" ref="K99" ca="1">IFERROR(INDIRECT(ADDRESS(ROW()-1,_xlfn.SHEET()-3+18,4,1,"Entered Daily Stats")),"")</f>
        <v>28</v>
      </c>
      <c r="L99" s="12">
        <f t="shared" ca="1" si="15"/>
        <v>57.947222222222223</v>
      </c>
      <c r="M99" s="11"/>
      <c r="N99" s="110" cm="1">
        <f t="array" aca="1" ref="N99" ca="1">IFERROR(INDIRECT(ADDRESS(ROW()-1,_xlfn.SHEET()-3+25,4,1,"Entered Daily Stats")),"")</f>
        <v>9.1886574074074079E-2</v>
      </c>
      <c r="O99" s="13">
        <f t="shared" ca="1" si="13"/>
        <v>0.20833333333333334</v>
      </c>
      <c r="P99" s="11"/>
      <c r="Q99" s="51">
        <f t="shared" ca="1" si="14"/>
        <v>0.46212693409818428</v>
      </c>
      <c r="R99" s="11"/>
      <c r="S99" s="39" cm="1">
        <f t="array" aca="1" ref="S99" ca="1">INDIRECT(ADDRESS(ROW()-1,_xlfn.SHEET()-3+39,4,1,"Entered Daily Stats"))</f>
        <v>3</v>
      </c>
      <c r="T99" s="11"/>
      <c r="U99" s="140" t="s">
        <v>42</v>
      </c>
      <c r="V99" s="140"/>
      <c r="W99" s="140"/>
      <c r="X99" s="70"/>
    </row>
    <row r="100" spans="1:24" ht="18" customHeight="1" x14ac:dyDescent="0.3">
      <c r="A100" s="65"/>
      <c r="B100" s="8"/>
      <c r="C100" s="14" cm="1">
        <f t="array" aca="1" ref="C100" ca="1">INDIRECT(ADDRESS(ROW()-1,_xlfn.SHEET()-3+32,4,1,"Entered Daily Stats"))</f>
        <v>1</v>
      </c>
      <c r="D100" s="11"/>
      <c r="E100" s="10" t="str">
        <f>'Entered Daily Stats'!A99</f>
        <v>Enrollment Counclor 9</v>
      </c>
      <c r="F100" s="11"/>
      <c r="G100" s="13" cm="1">
        <f t="array" aca="1" ref="G100" ca="1">IFERROR(INDIRECT(ADDRESS(ROW()-1,_xlfn.SHEET()-3+4,4,1,"Entered Daily Stats")),"")</f>
        <v>0.29450231481481481</v>
      </c>
      <c r="H100" s="16"/>
      <c r="I100" s="12" cm="1">
        <f t="array" aca="1" ref="I100" ca="1">IFERROR(INDIRECT(ADDRESS(ROW()-1,_xlfn.SHEET()-3+11,4,1,"Entered Daily Stats")),"")</f>
        <v>4</v>
      </c>
      <c r="J100" s="11"/>
      <c r="K100" s="107" cm="1">
        <f t="array" aca="1" ref="K100" ca="1">IFERROR(INDIRECT(ADDRESS(ROW()-1,_xlfn.SHEET()-3+18,4,1,"Entered Daily Stats")),"")</f>
        <v>60</v>
      </c>
      <c r="L100" s="12">
        <f t="shared" ca="1" si="15"/>
        <v>49.441666666666663</v>
      </c>
      <c r="M100" s="11"/>
      <c r="N100" s="110" cm="1">
        <f t="array" aca="1" ref="N100" ca="1">IFERROR(INDIRECT(ADDRESS(ROW()-1,_xlfn.SHEET()-3+25,4,1,"Entered Daily Stats")),"")</f>
        <v>0.12732638888888889</v>
      </c>
      <c r="O100" s="13">
        <f t="shared" ca="1" si="13"/>
        <v>8.3333333333333329E-2</v>
      </c>
      <c r="P100" s="11"/>
      <c r="Q100" s="51">
        <f t="shared" ca="1" si="14"/>
        <v>1.3707339948873534</v>
      </c>
      <c r="R100" s="11"/>
      <c r="S100" s="39" cm="1">
        <f t="array" aca="1" ref="S100" ca="1">INDIRECT(ADDRESS(ROW()-1,_xlfn.SHEET()-3+39,4,1,"Entered Daily Stats"))</f>
        <v>3</v>
      </c>
      <c r="T100" s="11"/>
      <c r="U100" s="152">
        <f ca="1">IF(SUM(S92:S111)=0,"",SUM(S92:S111))</f>
        <v>11</v>
      </c>
      <c r="V100" s="153"/>
      <c r="W100" s="154"/>
      <c r="X100" s="70"/>
    </row>
    <row r="101" spans="1:24" ht="18" customHeight="1" x14ac:dyDescent="0.3">
      <c r="A101" s="65"/>
      <c r="B101" s="8"/>
      <c r="C101" s="14" cm="1">
        <f t="array" aca="1" ref="C101" ca="1">INDIRECT(ADDRESS(ROW()-1,_xlfn.SHEET()-3+32,4,1,"Entered Daily Stats"))</f>
        <v>1</v>
      </c>
      <c r="D101" s="11"/>
      <c r="E101" s="10" t="str">
        <f>'Entered Daily Stats'!A100</f>
        <v>Enrollment Counclor 10</v>
      </c>
      <c r="F101" s="11"/>
      <c r="G101" s="13" cm="1">
        <f t="array" aca="1" ref="G101" ca="1">IFERROR(INDIRECT(ADDRESS(ROW()-1,_xlfn.SHEET()-3+4,4,1,"Entered Daily Stats")),"")</f>
        <v>0.18365740740740741</v>
      </c>
      <c r="H101" s="16"/>
      <c r="I101" s="12" cm="1">
        <f t="array" aca="1" ref="I101" ca="1">IFERROR(INDIRECT(ADDRESS(ROW()-1,_xlfn.SHEET()-3+11,4,1,"Entered Daily Stats")),"")</f>
        <v>5</v>
      </c>
      <c r="J101" s="11"/>
      <c r="K101" s="107" cm="1">
        <f t="array" aca="1" ref="K101" ca="1">IFERROR(INDIRECT(ADDRESS(ROW()-1,_xlfn.SHEET()-3+18,4,1,"Entered Daily Stats")),"")</f>
        <v>20</v>
      </c>
      <c r="L101" s="12">
        <f t="shared" ca="1" si="15"/>
        <v>58.922222222222224</v>
      </c>
      <c r="M101" s="11"/>
      <c r="N101" s="110" cm="1">
        <f t="array" aca="1" ref="N101" ca="1">IFERROR(INDIRECT(ADDRESS(ROW()-1,_xlfn.SHEET()-3+25,4,1,"Entered Daily Stats")),"")</f>
        <v>8.7824074074074068E-2</v>
      </c>
      <c r="O101" s="13">
        <f t="shared" ca="1" si="13"/>
        <v>0.20833333333333334</v>
      </c>
      <c r="P101" s="11"/>
      <c r="Q101" s="51">
        <f t="shared" ca="1" si="14"/>
        <v>0.38049303329352357</v>
      </c>
      <c r="R101" s="11"/>
      <c r="S101" s="39" cm="1">
        <f t="array" aca="1" ref="S101" ca="1">INDIRECT(ADDRESS(ROW()-1,_xlfn.SHEET()-3+39,4,1,"Entered Daily Stats"))</f>
        <v>0</v>
      </c>
      <c r="T101" s="11"/>
      <c r="U101" s="155"/>
      <c r="V101" s="156"/>
      <c r="W101" s="157"/>
      <c r="X101" s="70"/>
    </row>
    <row r="102" spans="1:24" ht="18" x14ac:dyDescent="0.3">
      <c r="A102" s="65"/>
      <c r="B102" s="8"/>
      <c r="C102" s="14" cm="1">
        <f t="array" aca="1" ref="C102" ca="1">INDIRECT(ADDRESS(ROW()-1,_xlfn.SHEET()-3+32,4,1,"Entered Daily Stats"))</f>
        <v>0</v>
      </c>
      <c r="D102" s="11"/>
      <c r="E102" s="10" t="str">
        <f>'Entered Daily Stats'!A101</f>
        <v>Enrollment Counclor 11</v>
      </c>
      <c r="F102" s="11"/>
      <c r="G102" s="13" cm="1">
        <f t="array" aca="1" ref="G102" ca="1">IFERROR(INDIRECT(ADDRESS(ROW()-1,_xlfn.SHEET()-3+4,4,1,"Entered Daily Stats")),"")</f>
        <v>0</v>
      </c>
      <c r="H102" s="16"/>
      <c r="I102" s="12" cm="1">
        <f t="array" aca="1" ref="I102" ca="1">IFERROR(INDIRECT(ADDRESS(ROW()-1,_xlfn.SHEET()-3+11,4,1,"Entered Daily Stats")),"")</f>
        <v>0</v>
      </c>
      <c r="J102" s="11"/>
      <c r="K102" s="107" cm="1">
        <f t="array" aca="1" ref="K102" ca="1">IFERROR(INDIRECT(ADDRESS(ROW()-1,_xlfn.SHEET()-3+18,4,1,"Entered Daily Stats")),"")</f>
        <v>0</v>
      </c>
      <c r="L102" s="12">
        <f t="shared" ca="1" si="15"/>
        <v>0</v>
      </c>
      <c r="M102" s="11"/>
      <c r="N102" s="110" cm="1">
        <f t="array" aca="1" ref="N102" ca="1">IFERROR(INDIRECT(ADDRESS(ROW()-1,_xlfn.SHEET()-3+25,4,1,"Entered Daily Stats")),"")</f>
        <v>0</v>
      </c>
      <c r="O102" s="13">
        <f t="shared" ca="1" si="13"/>
        <v>0</v>
      </c>
      <c r="P102" s="11"/>
      <c r="Q102" s="51" t="str">
        <f t="shared" ca="1" si="14"/>
        <v/>
      </c>
      <c r="R102" s="11"/>
      <c r="S102" s="39" cm="1">
        <f t="array" aca="1" ref="S102" ca="1">INDIRECT(ADDRESS(ROW()-1,_xlfn.SHEET()-3+39,4,1,"Entered Daily Stats"))</f>
        <v>0</v>
      </c>
      <c r="T102" s="11"/>
      <c r="U102" s="71"/>
      <c r="V102" s="71"/>
      <c r="W102" s="71"/>
      <c r="X102" s="70"/>
    </row>
    <row r="103" spans="1:24" ht="21" x14ac:dyDescent="0.3">
      <c r="A103" s="65"/>
      <c r="B103" s="8"/>
      <c r="C103" s="14" cm="1">
        <f t="array" aca="1" ref="C103" ca="1">INDIRECT(ADDRESS(ROW()-1,_xlfn.SHEET()-3+32,4,1,"Entered Daily Stats"))</f>
        <v>0.75</v>
      </c>
      <c r="D103" s="11"/>
      <c r="E103" s="10" t="str">
        <f>'Entered Daily Stats'!A102</f>
        <v>Enrollment Counclor 12</v>
      </c>
      <c r="F103" s="11"/>
      <c r="G103" s="13" cm="1">
        <f t="array" aca="1" ref="G103" ca="1">IFERROR(INDIRECT(ADDRESS(ROW()-1,_xlfn.SHEET()-3+4,4,1,"Entered Daily Stats")),"")</f>
        <v>0.16099537037037037</v>
      </c>
      <c r="H103" s="16"/>
      <c r="I103" s="12" cm="1">
        <f t="array" aca="1" ref="I103" ca="1">IFERROR(INDIRECT(ADDRESS(ROW()-1,_xlfn.SHEET()-3+11,4,1,"Entered Daily Stats")),"")</f>
        <v>4</v>
      </c>
      <c r="J103" s="11"/>
      <c r="K103" s="107" cm="1">
        <f t="array" aca="1" ref="K103" ca="1">IFERROR(INDIRECT(ADDRESS(ROW()-1,_xlfn.SHEET()-3+18,4,1,"Entered Daily Stats")),"")</f>
        <v>24</v>
      </c>
      <c r="L103" s="12">
        <f t="shared" ca="1" si="15"/>
        <v>44.858333333333334</v>
      </c>
      <c r="M103" s="11"/>
      <c r="N103" s="110" cm="1">
        <f t="array" aca="1" ref="N103" ca="1">IFERROR(INDIRECT(ADDRESS(ROW()-1,_xlfn.SHEET()-3+25,4,1,"Entered Daily Stats")),"")</f>
        <v>8.4120370370370359E-2</v>
      </c>
      <c r="O103" s="13">
        <f t="shared" ca="1" si="13"/>
        <v>0.15625</v>
      </c>
      <c r="P103" s="11"/>
      <c r="Q103" s="51">
        <f t="shared" ca="1" si="14"/>
        <v>0.53669400926097932</v>
      </c>
      <c r="R103" s="11"/>
      <c r="S103" s="39" cm="1">
        <f t="array" aca="1" ref="S103" ca="1">INDIRECT(ADDRESS(ROW()-1,_xlfn.SHEET()-3+39,4,1,"Entered Daily Stats"))</f>
        <v>1</v>
      </c>
      <c r="T103" s="11"/>
      <c r="U103" s="8"/>
      <c r="V103" s="8"/>
      <c r="W103" s="22"/>
      <c r="X103" s="79"/>
    </row>
    <row r="104" spans="1:24" ht="18" x14ac:dyDescent="0.3">
      <c r="A104" s="65"/>
      <c r="B104" s="8"/>
      <c r="C104" s="14" cm="1">
        <f t="array" aca="1" ref="C104" ca="1">INDIRECT(ADDRESS(ROW()-1,_xlfn.SHEET()-3+32,4,1,"Entered Daily Stats"))</f>
        <v>1</v>
      </c>
      <c r="D104" s="11"/>
      <c r="E104" s="10" t="str">
        <f>'Entered Daily Stats'!A103</f>
        <v>Enrollment Counclor 13</v>
      </c>
      <c r="F104" s="11"/>
      <c r="G104" s="13" cm="1">
        <f t="array" aca="1" ref="G104" ca="1">IFERROR(INDIRECT(ADDRESS(ROW()-1,_xlfn.SHEET()-3+4,4,1,"Entered Daily Stats")),"")</f>
        <v>0.18593750000000001</v>
      </c>
      <c r="H104" s="16"/>
      <c r="I104" s="12" cm="1">
        <f t="array" aca="1" ref="I104" ca="1">IFERROR(INDIRECT(ADDRESS(ROW()-1,_xlfn.SHEET()-3+11,4,1,"Entered Daily Stats")),"")</f>
        <v>4</v>
      </c>
      <c r="J104" s="11"/>
      <c r="K104" s="107" cm="1">
        <f t="array" aca="1" ref="K104" ca="1">IFERROR(INDIRECT(ADDRESS(ROW()-1,_xlfn.SHEET()-3+18,4,1,"Entered Daily Stats")),"")</f>
        <v>23</v>
      </c>
      <c r="L104" s="12">
        <f t="shared" ca="1" si="15"/>
        <v>65</v>
      </c>
      <c r="M104" s="11"/>
      <c r="N104" s="110" cm="1">
        <f t="array" aca="1" ref="N104" ca="1">IFERROR(INDIRECT(ADDRESS(ROW()-1,_xlfn.SHEET()-3+25,4,1,"Entered Daily Stats")),"")</f>
        <v>5.4340277777777779E-2</v>
      </c>
      <c r="O104" s="13">
        <f t="shared" ca="1" si="13"/>
        <v>0.20833333333333334</v>
      </c>
      <c r="P104" s="11"/>
      <c r="Q104" s="51">
        <f t="shared" ca="1" si="14"/>
        <v>0.30733974358974359</v>
      </c>
      <c r="R104" s="47"/>
      <c r="S104" s="39" cm="1">
        <f t="array" aca="1" ref="S104" ca="1">INDIRECT(ADDRESS(ROW()-1,_xlfn.SHEET()-3+39,4,1,"Entered Daily Stats"))</f>
        <v>1</v>
      </c>
      <c r="T104" s="47"/>
      <c r="U104" s="69"/>
      <c r="V104" s="8"/>
      <c r="W104" s="56"/>
      <c r="X104" s="80"/>
    </row>
    <row r="105" spans="1:24" ht="18" x14ac:dyDescent="0.3">
      <c r="A105" s="65"/>
      <c r="B105" s="8"/>
      <c r="C105" s="14" cm="1">
        <f t="array" aca="1" ref="C105" ca="1">INDIRECT(ADDRESS(ROW()-1,_xlfn.SHEET()-3+32,4,1,"Entered Daily Stats"))</f>
        <v>0</v>
      </c>
      <c r="D105" s="11"/>
      <c r="E105" s="10">
        <f>'Entered Daily Stats'!A104</f>
        <v>0</v>
      </c>
      <c r="F105" s="23"/>
      <c r="G105" s="13" cm="1">
        <f t="array" aca="1" ref="G105" ca="1">IFERROR(INDIRECT(ADDRESS(ROW()-1,_xlfn.SHEET()-3+4,4,1,"Entered Daily Stats")),"")</f>
        <v>0</v>
      </c>
      <c r="H105" s="11"/>
      <c r="I105" s="12" cm="1">
        <f t="array" aca="1" ref="I105" ca="1">IFERROR(INDIRECT(ADDRESS(ROW()-1,_xlfn.SHEET()-3+11,4,1,"Entered Daily Stats")),"")</f>
        <v>0</v>
      </c>
      <c r="J105" s="11"/>
      <c r="K105" s="107" cm="1">
        <f t="array" aca="1" ref="K105" ca="1">IFERROR(INDIRECT(ADDRESS(ROW()-1,_xlfn.SHEET()-3+18,4,1,"Entered Daily Stats")),"")</f>
        <v>0</v>
      </c>
      <c r="L105" s="12">
        <f t="shared" ca="1" si="15"/>
        <v>0</v>
      </c>
      <c r="M105" s="11"/>
      <c r="N105" s="110" cm="1">
        <f t="array" aca="1" ref="N105" ca="1">IFERROR(INDIRECT(ADDRESS(ROW()-1,_xlfn.SHEET()-3+25,4,1,"Entered Daily Stats")),"")</f>
        <v>0</v>
      </c>
      <c r="O105" s="13">
        <f t="shared" ca="1" si="13"/>
        <v>0</v>
      </c>
      <c r="P105" s="11"/>
      <c r="Q105" s="51" t="str">
        <f t="shared" ca="1" si="14"/>
        <v/>
      </c>
      <c r="R105" s="11"/>
      <c r="S105" s="39" cm="1">
        <f t="array" aca="1" ref="S105" ca="1">INDIRECT(ADDRESS(ROW()-1,_xlfn.SHEET()-3+39,4,1,"Entered Daily Stats"))</f>
        <v>0</v>
      </c>
      <c r="T105" s="11"/>
      <c r="U105" s="11"/>
      <c r="V105" s="47"/>
      <c r="W105" s="56"/>
      <c r="X105" s="81"/>
    </row>
    <row r="106" spans="1:24" ht="18" x14ac:dyDescent="0.3">
      <c r="A106" s="65"/>
      <c r="B106" s="8"/>
      <c r="C106" s="14" cm="1">
        <f t="array" aca="1" ref="C106" ca="1">INDIRECT(ADDRESS(ROW()-1,_xlfn.SHEET()-3+32,4,1,"Entered Daily Stats"))</f>
        <v>0</v>
      </c>
      <c r="D106" s="11"/>
      <c r="E106" s="10">
        <f>'Entered Daily Stats'!A105</f>
        <v>0</v>
      </c>
      <c r="F106" s="11"/>
      <c r="G106" s="13" cm="1">
        <f t="array" aca="1" ref="G106" ca="1">IFERROR(INDIRECT(ADDRESS(ROW()-1,_xlfn.SHEET()-3+4,4,1,"Entered Daily Stats")),"")</f>
        <v>0</v>
      </c>
      <c r="H106" s="16"/>
      <c r="I106" s="12" cm="1">
        <f t="array" aca="1" ref="I106" ca="1">IFERROR(INDIRECT(ADDRESS(ROW()-1,_xlfn.SHEET()-3+11,4,1,"Entered Daily Stats")),"")</f>
        <v>0</v>
      </c>
      <c r="J106" s="11"/>
      <c r="K106" s="107" cm="1">
        <f t="array" aca="1" ref="K106" ca="1">IFERROR(INDIRECT(ADDRESS(ROW()-1,_xlfn.SHEET()-3+18,4,1,"Entered Daily Stats")),"")</f>
        <v>0</v>
      </c>
      <c r="L106" s="12">
        <f t="shared" ca="1" si="15"/>
        <v>0</v>
      </c>
      <c r="M106" s="11"/>
      <c r="N106" s="110" cm="1">
        <f t="array" aca="1" ref="N106" ca="1">IFERROR(INDIRECT(ADDRESS(ROW()-1,_xlfn.SHEET()-3+25,4,1,"Entered Daily Stats")),"")</f>
        <v>0</v>
      </c>
      <c r="O106" s="13">
        <f t="shared" ca="1" si="13"/>
        <v>0</v>
      </c>
      <c r="P106" s="11"/>
      <c r="Q106" s="51" t="str">
        <f t="shared" ca="1" si="14"/>
        <v/>
      </c>
      <c r="R106" s="11"/>
      <c r="S106" s="39" cm="1">
        <f t="array" aca="1" ref="S106" ca="1">INDIRECT(ADDRESS(ROW()-1,_xlfn.SHEET()-3+39,4,1,"Entered Daily Stats"))</f>
        <v>0</v>
      </c>
      <c r="T106" s="11"/>
      <c r="U106" s="8"/>
      <c r="V106" s="8"/>
      <c r="W106" s="8"/>
      <c r="X106" s="64"/>
    </row>
    <row r="107" spans="1:24" ht="18" x14ac:dyDescent="0.3">
      <c r="A107" s="65"/>
      <c r="B107" s="8"/>
      <c r="C107" s="14" cm="1">
        <f t="array" aca="1" ref="C107" ca="1">INDIRECT(ADDRESS(ROW()-1,_xlfn.SHEET()-3+32,4,1,"Entered Daily Stats"))</f>
        <v>0</v>
      </c>
      <c r="D107" s="11"/>
      <c r="E107" s="10">
        <f>'Entered Daily Stats'!A106</f>
        <v>0</v>
      </c>
      <c r="F107" s="11"/>
      <c r="G107" s="13" cm="1">
        <f t="array" aca="1" ref="G107" ca="1">IFERROR(INDIRECT(ADDRESS(ROW()-1,_xlfn.SHEET()-3+4,4,1,"Entered Daily Stats")),"")</f>
        <v>0</v>
      </c>
      <c r="H107" s="16"/>
      <c r="I107" s="12" cm="1">
        <f t="array" aca="1" ref="I107" ca="1">IFERROR(INDIRECT(ADDRESS(ROW()-1,_xlfn.SHEET()-3+11,4,1,"Entered Daily Stats")),"")</f>
        <v>0</v>
      </c>
      <c r="J107" s="11"/>
      <c r="K107" s="107" cm="1">
        <f t="array" aca="1" ref="K107" ca="1">IFERROR(INDIRECT(ADDRESS(ROW()-1,_xlfn.SHEET()-3+18,4,1,"Entered Daily Stats")),"")</f>
        <v>0</v>
      </c>
      <c r="L107" s="12">
        <f t="shared" ca="1" si="15"/>
        <v>0</v>
      </c>
      <c r="M107" s="11"/>
      <c r="N107" s="110" cm="1">
        <f t="array" aca="1" ref="N107" ca="1">IFERROR(INDIRECT(ADDRESS(ROW()-1,_xlfn.SHEET()-3+25,4,1,"Entered Daily Stats")),"")</f>
        <v>0</v>
      </c>
      <c r="O107" s="13">
        <f t="shared" ca="1" si="13"/>
        <v>0</v>
      </c>
      <c r="P107" s="11"/>
      <c r="Q107" s="51" t="str">
        <f t="shared" ca="1" si="14"/>
        <v/>
      </c>
      <c r="R107" s="11"/>
      <c r="S107" s="39" cm="1">
        <f t="array" aca="1" ref="S107" ca="1">INDIRECT(ADDRESS(ROW()-1,_xlfn.SHEET()-3+39,4,1,"Entered Daily Stats"))</f>
        <v>0</v>
      </c>
      <c r="T107" s="11"/>
      <c r="U107" s="71"/>
      <c r="V107" s="71"/>
      <c r="W107" s="71"/>
      <c r="X107" s="70"/>
    </row>
    <row r="108" spans="1:24" ht="21" x14ac:dyDescent="0.3">
      <c r="A108" s="65"/>
      <c r="B108" s="8"/>
      <c r="C108" s="14" cm="1">
        <f t="array" aca="1" ref="C108" ca="1">INDIRECT(ADDRESS(ROW()-1,_xlfn.SHEET()-3+32,4,1,"Entered Daily Stats"))</f>
        <v>0</v>
      </c>
      <c r="D108" s="11"/>
      <c r="E108" s="10">
        <f>'Entered Daily Stats'!A107</f>
        <v>0</v>
      </c>
      <c r="F108" s="11"/>
      <c r="G108" s="13" cm="1">
        <f t="array" aca="1" ref="G108" ca="1">IFERROR(INDIRECT(ADDRESS(ROW()-1,_xlfn.SHEET()-3+4,4,1,"Entered Daily Stats")),"")</f>
        <v>0</v>
      </c>
      <c r="H108" s="16"/>
      <c r="I108" s="12" cm="1">
        <f t="array" aca="1" ref="I108" ca="1">IFERROR(INDIRECT(ADDRESS(ROW()-1,_xlfn.SHEET()-3+11,4,1,"Entered Daily Stats")),"")</f>
        <v>0</v>
      </c>
      <c r="J108" s="11"/>
      <c r="K108" s="107" cm="1">
        <f t="array" aca="1" ref="K108" ca="1">IFERROR(INDIRECT(ADDRESS(ROW()-1,_xlfn.SHEET()-3+18,4,1,"Entered Daily Stats")),"")</f>
        <v>0</v>
      </c>
      <c r="L108" s="12">
        <f t="shared" ca="1" si="15"/>
        <v>0</v>
      </c>
      <c r="M108" s="11"/>
      <c r="N108" s="110" cm="1">
        <f t="array" aca="1" ref="N108" ca="1">IFERROR(INDIRECT(ADDRESS(ROW()-1,_xlfn.SHEET()-3+25,4,1,"Entered Daily Stats")),"")</f>
        <v>0</v>
      </c>
      <c r="O108" s="13">
        <f t="shared" ca="1" si="13"/>
        <v>0</v>
      </c>
      <c r="P108" s="11"/>
      <c r="Q108" s="51" t="str">
        <f t="shared" ca="1" si="14"/>
        <v/>
      </c>
      <c r="R108" s="11"/>
      <c r="S108" s="39" cm="1">
        <f t="array" aca="1" ref="S108" ca="1">INDIRECT(ADDRESS(ROW()-1,_xlfn.SHEET()-3+39,4,1,"Entered Daily Stats"))</f>
        <v>0</v>
      </c>
      <c r="T108" s="11"/>
      <c r="U108" s="8"/>
      <c r="V108" s="8"/>
      <c r="W108" s="22"/>
      <c r="X108" s="79"/>
    </row>
    <row r="109" spans="1:24" ht="18" x14ac:dyDescent="0.3">
      <c r="A109" s="65"/>
      <c r="B109" s="8"/>
      <c r="C109" s="14" cm="1">
        <f t="array" aca="1" ref="C109" ca="1">INDIRECT(ADDRESS(ROW()-1,_xlfn.SHEET()-3+32,4,1,"Entered Daily Stats"))</f>
        <v>0</v>
      </c>
      <c r="D109" s="11"/>
      <c r="E109" s="10">
        <f>'Entered Daily Stats'!A108</f>
        <v>0</v>
      </c>
      <c r="F109" s="11"/>
      <c r="G109" s="13" cm="1">
        <f t="array" aca="1" ref="G109" ca="1">IFERROR(INDIRECT(ADDRESS(ROW()-1,_xlfn.SHEET()-3+4,4,1,"Entered Daily Stats")),"")</f>
        <v>0</v>
      </c>
      <c r="H109" s="16"/>
      <c r="I109" s="12" cm="1">
        <f t="array" aca="1" ref="I109" ca="1">IFERROR(INDIRECT(ADDRESS(ROW()-1,_xlfn.SHEET()-3+11,4,1,"Entered Daily Stats")),"")</f>
        <v>0</v>
      </c>
      <c r="J109" s="11"/>
      <c r="K109" s="107" cm="1">
        <f t="array" aca="1" ref="K109" ca="1">IFERROR(INDIRECT(ADDRESS(ROW()-1,_xlfn.SHEET()-3+18,4,1,"Entered Daily Stats")),"")</f>
        <v>0</v>
      </c>
      <c r="L109" s="12">
        <f t="shared" ca="1" si="15"/>
        <v>0</v>
      </c>
      <c r="M109" s="11"/>
      <c r="N109" s="110" cm="1">
        <f t="array" aca="1" ref="N109" ca="1">IFERROR(INDIRECT(ADDRESS(ROW()-1,_xlfn.SHEET()-3+25,4,1,"Entered Daily Stats")),"")</f>
        <v>0</v>
      </c>
      <c r="O109" s="13">
        <f t="shared" ca="1" si="13"/>
        <v>0</v>
      </c>
      <c r="P109" s="11"/>
      <c r="Q109" s="51" t="str">
        <f t="shared" ca="1" si="14"/>
        <v/>
      </c>
      <c r="R109" s="47"/>
      <c r="S109" s="39" cm="1">
        <f t="array" aca="1" ref="S109" ca="1">INDIRECT(ADDRESS(ROW()-1,_xlfn.SHEET()-3+39,4,1,"Entered Daily Stats"))</f>
        <v>0</v>
      </c>
      <c r="T109" s="47"/>
      <c r="U109" s="69"/>
      <c r="V109" s="8"/>
      <c r="W109" s="56"/>
      <c r="X109" s="80"/>
    </row>
    <row r="110" spans="1:24" ht="18" x14ac:dyDescent="0.3">
      <c r="A110" s="65"/>
      <c r="B110" s="8"/>
      <c r="C110" s="14" cm="1">
        <f t="array" aca="1" ref="C110" ca="1">INDIRECT(ADDRESS(ROW()-1,_xlfn.SHEET()-3+32,4,1,"Entered Daily Stats"))</f>
        <v>0</v>
      </c>
      <c r="D110" s="11"/>
      <c r="E110" s="10">
        <f>'Entered Daily Stats'!A109</f>
        <v>0</v>
      </c>
      <c r="F110" s="23"/>
      <c r="G110" s="13" cm="1">
        <f t="array" aca="1" ref="G110" ca="1">IFERROR(INDIRECT(ADDRESS(ROW()-1,_xlfn.SHEET()-3+4,4,1,"Entered Daily Stats")),"")</f>
        <v>0</v>
      </c>
      <c r="H110" s="11"/>
      <c r="I110" s="12" cm="1">
        <f t="array" aca="1" ref="I110" ca="1">IFERROR(INDIRECT(ADDRESS(ROW()-1,_xlfn.SHEET()-3+11,4,1,"Entered Daily Stats")),"")</f>
        <v>0</v>
      </c>
      <c r="J110" s="11"/>
      <c r="K110" s="107" cm="1">
        <f t="array" aca="1" ref="K110" ca="1">IFERROR(INDIRECT(ADDRESS(ROW()-1,_xlfn.SHEET()-3+18,4,1,"Entered Daily Stats")),"")</f>
        <v>0</v>
      </c>
      <c r="L110" s="12">
        <f t="shared" ca="1" si="15"/>
        <v>0</v>
      </c>
      <c r="M110" s="11"/>
      <c r="N110" s="110" cm="1">
        <f t="array" aca="1" ref="N110" ca="1">IFERROR(INDIRECT(ADDRESS(ROW()-1,_xlfn.SHEET()-3+25,4,1,"Entered Daily Stats")),"")</f>
        <v>0</v>
      </c>
      <c r="O110" s="13">
        <f t="shared" ca="1" si="13"/>
        <v>0</v>
      </c>
      <c r="P110" s="11"/>
      <c r="Q110" s="51" t="str">
        <f t="shared" ca="1" si="14"/>
        <v/>
      </c>
      <c r="R110" s="11"/>
      <c r="S110" s="39" cm="1">
        <f t="array" aca="1" ref="S110" ca="1">INDIRECT(ADDRESS(ROW()-1,_xlfn.SHEET()-3+39,4,1,"Entered Daily Stats"))</f>
        <v>0</v>
      </c>
      <c r="T110" s="11"/>
      <c r="U110" s="11"/>
      <c r="V110" s="47"/>
      <c r="W110" s="56"/>
      <c r="X110" s="81"/>
    </row>
    <row r="111" spans="1:24" ht="18" x14ac:dyDescent="0.3">
      <c r="A111" s="65"/>
      <c r="B111" s="8"/>
      <c r="C111" s="14" cm="1">
        <f t="array" aca="1" ref="C111" ca="1">INDIRECT(ADDRESS(ROW()-1,_xlfn.SHEET()-3+32,4,1,"Entered Daily Stats"))</f>
        <v>0</v>
      </c>
      <c r="D111" s="11"/>
      <c r="E111" s="10">
        <f>'Entered Daily Stats'!A110</f>
        <v>0</v>
      </c>
      <c r="F111" s="11"/>
      <c r="G111" s="13" cm="1">
        <f t="array" aca="1" ref="G111" ca="1">IFERROR(INDIRECT(ADDRESS(ROW()-1,_xlfn.SHEET()-3+4,4,1,"Entered Daily Stats")),"")</f>
        <v>0</v>
      </c>
      <c r="H111" s="16"/>
      <c r="I111" s="12" cm="1">
        <f t="array" aca="1" ref="I111" ca="1">IFERROR(INDIRECT(ADDRESS(ROW()-1,_xlfn.SHEET()-3+11,4,1,"Entered Daily Stats")),"")</f>
        <v>0</v>
      </c>
      <c r="J111" s="11"/>
      <c r="K111" s="107" cm="1">
        <f t="array" aca="1" ref="K111" ca="1">IFERROR(INDIRECT(ADDRESS(ROW()-1,_xlfn.SHEET()-3+18,4,1,"Entered Daily Stats")),"")</f>
        <v>0</v>
      </c>
      <c r="L111" s="12">
        <f t="shared" ca="1" si="15"/>
        <v>0</v>
      </c>
      <c r="M111" s="11"/>
      <c r="N111" s="110" cm="1">
        <f t="array" aca="1" ref="N111" ca="1">IFERROR(INDIRECT(ADDRESS(ROW()-1,_xlfn.SHEET()-3+25,4,1,"Entered Daily Stats")),"")</f>
        <v>0</v>
      </c>
      <c r="O111" s="13">
        <f t="shared" ca="1" si="13"/>
        <v>0</v>
      </c>
      <c r="P111" s="11"/>
      <c r="Q111" s="51" t="str">
        <f t="shared" ca="1" si="14"/>
        <v/>
      </c>
      <c r="R111" s="11"/>
      <c r="S111" s="39" cm="1">
        <f t="array" aca="1" ref="S111" ca="1">INDIRECT(ADDRESS(ROW()-1,_xlfn.SHEET()-3+39,4,1,"Entered Daily Stats"))</f>
        <v>0</v>
      </c>
      <c r="T111" s="11"/>
      <c r="U111" s="8"/>
      <c r="V111" s="8"/>
      <c r="W111" s="8"/>
      <c r="X111" s="64"/>
    </row>
    <row r="112" spans="1:24" ht="18" x14ac:dyDescent="0.3">
      <c r="A112" s="65"/>
      <c r="B112" s="8"/>
      <c r="C112" s="11"/>
      <c r="D112" s="11"/>
      <c r="E112" s="11"/>
      <c r="F112" s="11"/>
      <c r="G112" s="11"/>
      <c r="H112" s="11"/>
      <c r="I112" s="11"/>
      <c r="J112" s="11"/>
      <c r="K112" s="108"/>
      <c r="L112" s="11"/>
      <c r="M112" s="11"/>
      <c r="N112" s="108"/>
      <c r="O112" s="11"/>
      <c r="P112" s="11"/>
      <c r="Q112" s="11"/>
      <c r="R112" s="11"/>
      <c r="S112" s="11"/>
      <c r="T112" s="8"/>
      <c r="U112" s="8"/>
      <c r="V112" s="8"/>
      <c r="W112" s="8"/>
      <c r="X112" s="64"/>
    </row>
    <row r="113" spans="1:24" ht="21" x14ac:dyDescent="0.3">
      <c r="A113" s="65"/>
      <c r="B113" s="8"/>
      <c r="C113" s="106">
        <f ca="1">IFERROR(AVERAGEIF(C92:C111,"&gt;0"),0)</f>
        <v>0.97916666666666663</v>
      </c>
      <c r="D113" s="11"/>
      <c r="E113" s="123" t="s">
        <v>34</v>
      </c>
      <c r="F113" s="44"/>
      <c r="G113" s="13">
        <f ca="1">IFERROR(AVERAGEIF(G92:G111,"&gt;0"),"")</f>
        <v>0.21552854938271604</v>
      </c>
      <c r="H113" s="82"/>
      <c r="I113" s="30">
        <f ca="1">IFERROR(AVERAGEIF(I92:I111,"&gt;0"),"")</f>
        <v>4.666666666666667</v>
      </c>
      <c r="J113" s="11"/>
      <c r="K113" s="109">
        <f ca="1">IFERROR(AVERAGEIF(K92:K111,"&gt;0"),0)</f>
        <v>33.916666666666664</v>
      </c>
      <c r="L113" s="12">
        <f ca="1">IFERROR(AVERAGEIF(L92:L111,"&gt;0"),"")</f>
        <v>53.748379629629632</v>
      </c>
      <c r="M113" s="11"/>
      <c r="N113" s="111">
        <f ca="1">IFERROR(AVERAGEIF(N92:N111,"&gt;0"),0)</f>
        <v>0.10107349537037036</v>
      </c>
      <c r="O113" s="13">
        <f ca="1">IFERROR(AVERAGEIF(O92:O111,"&gt;0"),"")</f>
        <v>0.17690972222222223</v>
      </c>
      <c r="P113" s="11"/>
      <c r="Q113" s="45">
        <f ca="1">IFERROR(AVERAGEIF(Q92:Q111,"&gt;0"),"")</f>
        <v>0.65326610372846783</v>
      </c>
      <c r="R113" s="17"/>
      <c r="S113" s="46">
        <f ca="1">IFERROR(AVERAGEIF(S92:S111,"&gt;0"),0)</f>
        <v>1.5714285714285714</v>
      </c>
      <c r="T113" s="83"/>
      <c r="U113" s="8"/>
      <c r="V113" s="8"/>
      <c r="W113" s="8"/>
      <c r="X113" s="64"/>
    </row>
    <row r="114" spans="1:24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8"/>
    </row>
    <row r="117" spans="1:24" ht="14.4" customHeight="1" x14ac:dyDescent="0.3">
      <c r="A117" s="160" t="str">
        <f>'Entered Daily Stats'!A117</f>
        <v>Team Lead 5</v>
      </c>
      <c r="B117" s="161"/>
      <c r="C117" s="161"/>
      <c r="D117" s="161"/>
      <c r="E117" s="161"/>
      <c r="F117" s="53"/>
      <c r="G117" s="158">
        <v>44132</v>
      </c>
      <c r="H117" s="158"/>
      <c r="I117" s="158"/>
      <c r="J117" s="158"/>
      <c r="K117" s="158"/>
      <c r="L117" s="158"/>
      <c r="M117" s="158"/>
      <c r="N117" s="158"/>
      <c r="O117" s="158"/>
      <c r="P117" s="53"/>
      <c r="Q117" s="53"/>
      <c r="R117" s="53"/>
      <c r="S117" s="53"/>
      <c r="T117" s="53"/>
      <c r="U117" s="53"/>
      <c r="V117" s="53"/>
      <c r="W117" s="53"/>
      <c r="X117" s="63"/>
    </row>
    <row r="118" spans="1:24" ht="14.4" customHeight="1" x14ac:dyDescent="0.3">
      <c r="A118" s="162"/>
      <c r="B118" s="163"/>
      <c r="C118" s="163"/>
      <c r="D118" s="163"/>
      <c r="E118" s="163"/>
      <c r="F118" s="8"/>
      <c r="G118" s="159"/>
      <c r="H118" s="159"/>
      <c r="I118" s="159"/>
      <c r="J118" s="159"/>
      <c r="K118" s="159"/>
      <c r="L118" s="159"/>
      <c r="M118" s="159"/>
      <c r="N118" s="159"/>
      <c r="O118" s="159"/>
      <c r="P118" s="8"/>
      <c r="Q118" s="8"/>
      <c r="R118" s="8"/>
      <c r="S118" s="8"/>
      <c r="T118" s="8"/>
      <c r="U118" s="8"/>
      <c r="V118" s="8"/>
      <c r="W118" s="8"/>
      <c r="X118" s="64"/>
    </row>
    <row r="119" spans="1:24" ht="21" customHeight="1" x14ac:dyDescent="0.3">
      <c r="A119" s="164"/>
      <c r="B119" s="165"/>
      <c r="C119" s="165"/>
      <c r="D119" s="165"/>
      <c r="E119" s="165"/>
      <c r="F119" s="8"/>
      <c r="G119" s="124" t="s">
        <v>18</v>
      </c>
      <c r="H119" s="123"/>
      <c r="I119" s="124" t="s">
        <v>19</v>
      </c>
      <c r="J119" s="8"/>
      <c r="K119" s="140" t="s">
        <v>20</v>
      </c>
      <c r="L119" s="140"/>
      <c r="M119" s="8"/>
      <c r="N119" s="126" t="s">
        <v>21</v>
      </c>
      <c r="O119" s="126"/>
      <c r="P119" s="8"/>
      <c r="Q119" s="8"/>
      <c r="R119" s="8"/>
      <c r="S119" s="8"/>
      <c r="T119" s="8"/>
      <c r="U119" s="8"/>
      <c r="V119" s="8"/>
      <c r="W119" s="8"/>
      <c r="X119" s="64"/>
    </row>
    <row r="120" spans="1:24" ht="45.6" x14ac:dyDescent="0.3">
      <c r="A120" s="65"/>
      <c r="B120" s="8"/>
      <c r="C120" s="67" t="s">
        <v>37</v>
      </c>
      <c r="D120" s="8"/>
      <c r="E120" s="67" t="s">
        <v>24</v>
      </c>
      <c r="F120" s="68"/>
      <c r="G120" s="56"/>
      <c r="H120" s="56"/>
      <c r="I120" s="56"/>
      <c r="J120" s="8"/>
      <c r="K120" s="56"/>
      <c r="L120" s="69" t="s">
        <v>38</v>
      </c>
      <c r="M120" s="69"/>
      <c r="N120" s="56"/>
      <c r="O120" s="69" t="s">
        <v>39</v>
      </c>
      <c r="P120" s="8"/>
      <c r="Q120" s="9" t="s">
        <v>40</v>
      </c>
      <c r="R120" s="8"/>
      <c r="S120" s="66" t="s">
        <v>41</v>
      </c>
      <c r="T120" s="8"/>
      <c r="U120" s="138" t="s">
        <v>30</v>
      </c>
      <c r="V120" s="138"/>
      <c r="W120" s="138"/>
      <c r="X120" s="70"/>
    </row>
    <row r="121" spans="1:24" ht="18" x14ac:dyDescent="0.3">
      <c r="A121" s="65"/>
      <c r="B121" s="8"/>
      <c r="C121" s="14" cm="1">
        <f t="array" aca="1" ref="C121" ca="1">INDIRECT(ADDRESS(ROW()-1,_xlfn.SHEET()-3+32,4,1,"Entered Daily Stats"))</f>
        <v>0</v>
      </c>
      <c r="D121" s="11"/>
      <c r="E121" s="10" t="str">
        <f>'Entered Daily Stats'!A120</f>
        <v>Enrollment Counclor 1</v>
      </c>
      <c r="F121" s="11"/>
      <c r="G121" s="13" cm="1">
        <f t="array" aca="1" ref="G121" ca="1">IFERROR(INDIRECT(ADDRESS(ROW()-1,_xlfn.SHEET()-3+4,4,1,"Entered Daily Stats")),"")</f>
        <v>0</v>
      </c>
      <c r="H121" s="11"/>
      <c r="I121" s="12" cm="1">
        <f t="array" aca="1" ref="I121" ca="1">IFERROR(INDIRECT(ADDRESS(ROW()-1,_xlfn.SHEET()-3+11,4,1,"Entered Daily Stats")),"")</f>
        <v>0</v>
      </c>
      <c r="J121" s="11"/>
      <c r="K121" s="107" cm="1">
        <f t="array" aca="1" ref="K121" ca="1">IFERROR(INDIRECT(ADDRESS(ROW()-1,_xlfn.SHEET()-3+18,4,1,"Entered Daily Stats")),"")</f>
        <v>0</v>
      </c>
      <c r="L121" s="12">
        <f ca="1">IFERROR(IF(K121=N121,0,MIN(MAX((-10*N121*24)+80,30),65))*C121,0)</f>
        <v>0</v>
      </c>
      <c r="M121" s="11"/>
      <c r="N121" s="110" cm="1">
        <f t="array" aca="1" ref="N121" ca="1">IFERROR(INDIRECT(ADDRESS(ROW()-1,_xlfn.SHEET()-3+25,4,1,"Entered Daily Stats")),"")</f>
        <v>0</v>
      </c>
      <c r="O121" s="13">
        <f ca="1">IFERROR(IF(N121=K121,0,MIN(MAX(8-(K121/10),1.5),5)/24)*C121,0)</f>
        <v>0</v>
      </c>
      <c r="P121" s="11"/>
      <c r="Q121" s="51" t="str">
        <f ca="1">IF(OR(L121=O121,K121=N121),"",((N121/O121)+(K121/L121))/2)</f>
        <v/>
      </c>
      <c r="R121" s="11"/>
      <c r="S121" s="39" cm="1">
        <f t="array" aca="1" ref="S121" ca="1">INDIRECT(ADDRESS(ROW()-1,_xlfn.SHEET()-3+39,4,1,"Entered Daily Stats"))</f>
        <v>1</v>
      </c>
      <c r="T121" s="11"/>
      <c r="U121" s="15"/>
      <c r="V121" s="11" t="s">
        <v>31</v>
      </c>
      <c r="W121" s="14">
        <v>1.3</v>
      </c>
      <c r="X121" s="70"/>
    </row>
    <row r="122" spans="1:24" ht="18" x14ac:dyDescent="0.3">
      <c r="A122" s="65"/>
      <c r="B122" s="8"/>
      <c r="C122" s="14" cm="1">
        <f t="array" aca="1" ref="C122" ca="1">INDIRECT(ADDRESS(ROW()-1,_xlfn.SHEET()-3+32,4,1,"Entered Daily Stats"))</f>
        <v>1</v>
      </c>
      <c r="D122" s="11"/>
      <c r="E122" s="10" t="str">
        <f>'Entered Daily Stats'!A121</f>
        <v>Enrollment Counclor 2</v>
      </c>
      <c r="F122" s="11"/>
      <c r="G122" s="13" cm="1">
        <f t="array" aca="1" ref="G122" ca="1">IFERROR(INDIRECT(ADDRESS(ROW()-1,_xlfn.SHEET()-3+4,4,1,"Entered Daily Stats")),"")</f>
        <v>0.25208333333333333</v>
      </c>
      <c r="H122" s="16"/>
      <c r="I122" s="12" cm="1">
        <f t="array" aca="1" ref="I122" ca="1">IFERROR(INDIRECT(ADDRESS(ROW()-1,_xlfn.SHEET()-3+11,4,1,"Entered Daily Stats")),"")</f>
        <v>2</v>
      </c>
      <c r="J122" s="11"/>
      <c r="K122" s="107" cm="1">
        <f t="array" aca="1" ref="K122" ca="1">IFERROR(INDIRECT(ADDRESS(ROW()-1,_xlfn.SHEET()-3+18,4,1,"Entered Daily Stats")),"")</f>
        <v>51</v>
      </c>
      <c r="L122" s="12">
        <f t="shared" ref="L122" ca="1" si="16">IFERROR(IF(K122=N122,0,MIN(MAX((-10*N122*24)+80,30),65))*C122,0)</f>
        <v>51</v>
      </c>
      <c r="M122" s="11"/>
      <c r="N122" s="110" cm="1">
        <f t="array" aca="1" ref="N122" ca="1">IFERROR(INDIRECT(ADDRESS(ROW()-1,_xlfn.SHEET()-3+25,4,1,"Entered Daily Stats")),"")</f>
        <v>0.12083333333333333</v>
      </c>
      <c r="O122" s="13">
        <f t="shared" ref="O122:O140" ca="1" si="17">IFERROR(IF(N122=K122,0,MIN(MAX(8-(K122/10),1.5),5)/24)*C122,0)</f>
        <v>0.12083333333333335</v>
      </c>
      <c r="P122" s="11"/>
      <c r="Q122" s="51">
        <f t="shared" ref="Q122:Q140" ca="1" si="18">IF(OR(L122=O122,K122=N122),"",((N122/O122)+(K122/L122))/2)</f>
        <v>1</v>
      </c>
      <c r="R122" s="11"/>
      <c r="S122" s="39" cm="1">
        <f t="array" aca="1" ref="S122" ca="1">INDIRECT(ADDRESS(ROW()-1,_xlfn.SHEET()-3+39,4,1,"Entered Daily Stats"))</f>
        <v>0</v>
      </c>
      <c r="T122" s="11"/>
      <c r="U122" s="100"/>
      <c r="V122" s="11" t="s">
        <v>32</v>
      </c>
      <c r="W122" s="45">
        <v>1</v>
      </c>
      <c r="X122" s="70"/>
    </row>
    <row r="123" spans="1:24" ht="18" x14ac:dyDescent="0.3">
      <c r="A123" s="65"/>
      <c r="B123" s="8"/>
      <c r="C123" s="14" cm="1">
        <f t="array" aca="1" ref="C123" ca="1">INDIRECT(ADDRESS(ROW()-1,_xlfn.SHEET()-3+32,4,1,"Entered Daily Stats"))</f>
        <v>1</v>
      </c>
      <c r="D123" s="11"/>
      <c r="E123" s="10" t="str">
        <f>'Entered Daily Stats'!A122</f>
        <v>Enrollment Counclor 3</v>
      </c>
      <c r="F123" s="11"/>
      <c r="G123" s="13" cm="1">
        <f t="array" aca="1" ref="G123" ca="1">IFERROR(INDIRECT(ADDRESS(ROW()-1,_xlfn.SHEET()-3+4,4,1,"Entered Daily Stats")),"")</f>
        <v>0.19999999999999998</v>
      </c>
      <c r="H123" s="16"/>
      <c r="I123" s="12" cm="1">
        <f t="array" aca="1" ref="I123" ca="1">IFERROR(INDIRECT(ADDRESS(ROW()-1,_xlfn.SHEET()-3+11,4,1,"Entered Daily Stats")),"")</f>
        <v>6</v>
      </c>
      <c r="J123" s="11"/>
      <c r="K123" s="107" cm="1">
        <f t="array" aca="1" ref="K123" ca="1">IFERROR(INDIRECT(ADDRESS(ROW()-1,_xlfn.SHEET()-3+18,4,1,"Entered Daily Stats")),"")</f>
        <v>45</v>
      </c>
      <c r="L123" s="12">
        <f ca="1">IFERROR(IF(K123=N123,0,MIN(MAX((-10*N123*24)+80,30),65))*C123,0)</f>
        <v>55.166666666666664</v>
      </c>
      <c r="M123" s="11"/>
      <c r="N123" s="110" cm="1">
        <f t="array" aca="1" ref="N123" ca="1">IFERROR(INDIRECT(ADDRESS(ROW()-1,_xlfn.SHEET()-3+25,4,1,"Entered Daily Stats")),"")</f>
        <v>0.10347222222222223</v>
      </c>
      <c r="O123" s="13">
        <f t="shared" ca="1" si="17"/>
        <v>0.14583333333333334</v>
      </c>
      <c r="P123" s="11"/>
      <c r="Q123" s="51">
        <f t="shared" ca="1" si="18"/>
        <v>0.76261688965616459</v>
      </c>
      <c r="R123" s="11"/>
      <c r="S123" s="39" cm="1">
        <f t="array" aca="1" ref="S123" ca="1">INDIRECT(ADDRESS(ROW()-1,_xlfn.SHEET()-3+39,4,1,"Entered Daily Stats"))</f>
        <v>0</v>
      </c>
      <c r="T123" s="11"/>
      <c r="U123" s="18"/>
      <c r="V123" s="11" t="s">
        <v>33</v>
      </c>
      <c r="W123" s="45">
        <v>1</v>
      </c>
      <c r="X123" s="70"/>
    </row>
    <row r="124" spans="1:24" ht="18" x14ac:dyDescent="0.3">
      <c r="A124" s="65"/>
      <c r="B124" s="8"/>
      <c r="C124" s="14" cm="1">
        <f t="array" aca="1" ref="C124" ca="1">INDIRECT(ADDRESS(ROW()-1,_xlfn.SHEET()-3+32,4,1,"Entered Daily Stats"))</f>
        <v>1</v>
      </c>
      <c r="D124" s="11"/>
      <c r="E124" s="10" t="str">
        <f>'Entered Daily Stats'!A123</f>
        <v>Enrollment Counclor 4</v>
      </c>
      <c r="F124" s="11"/>
      <c r="G124" s="13" cm="1">
        <f t="array" aca="1" ref="G124" ca="1">IFERROR(INDIRECT(ADDRESS(ROW()-1,_xlfn.SHEET()-3+4,4,1,"Entered Daily Stats")),"")</f>
        <v>0.22291666666666665</v>
      </c>
      <c r="H124" s="16"/>
      <c r="I124" s="12" cm="1">
        <f t="array" aca="1" ref="I124" ca="1">IFERROR(INDIRECT(ADDRESS(ROW()-1,_xlfn.SHEET()-3+11,4,1,"Entered Daily Stats")),"")</f>
        <v>12</v>
      </c>
      <c r="J124" s="11"/>
      <c r="K124" s="107" cm="1">
        <f t="array" aca="1" ref="K124" ca="1">IFERROR(INDIRECT(ADDRESS(ROW()-1,_xlfn.SHEET()-3+18,4,1,"Entered Daily Stats")),"")</f>
        <v>83</v>
      </c>
      <c r="L124" s="12">
        <f t="shared" ref="L124:L140" ca="1" si="19">IFERROR(IF(K124=N124,0,MIN(MAX((-10*N124*24)+80,30),65))*C124,0)</f>
        <v>43.833333333333336</v>
      </c>
      <c r="M124" s="11"/>
      <c r="N124" s="110" cm="1">
        <f t="array" aca="1" ref="N124" ca="1">IFERROR(INDIRECT(ADDRESS(ROW()-1,_xlfn.SHEET()-3+25,4,1,"Entered Daily Stats")),"")</f>
        <v>0.15069444444444444</v>
      </c>
      <c r="O124" s="13">
        <f t="shared" ca="1" si="17"/>
        <v>6.25E-2</v>
      </c>
      <c r="P124" s="11"/>
      <c r="Q124" s="51">
        <f t="shared" ca="1" si="18"/>
        <v>2.1523236163920574</v>
      </c>
      <c r="R124" s="11"/>
      <c r="S124" s="39" cm="1">
        <f t="array" aca="1" ref="S124" ca="1">INDIRECT(ADDRESS(ROW()-1,_xlfn.SHEET()-3+39,4,1,"Entered Daily Stats"))</f>
        <v>2</v>
      </c>
      <c r="T124" s="11"/>
      <c r="U124" s="19"/>
      <c r="V124" s="11" t="s">
        <v>33</v>
      </c>
      <c r="W124" s="14">
        <v>0.7</v>
      </c>
      <c r="X124" s="70"/>
    </row>
    <row r="125" spans="1:24" ht="18" x14ac:dyDescent="0.3">
      <c r="A125" s="65"/>
      <c r="B125" s="8"/>
      <c r="C125" s="14" cm="1">
        <f t="array" aca="1" ref="C125" ca="1">INDIRECT(ADDRESS(ROW()-1,_xlfn.SHEET()-3+32,4,1,"Entered Daily Stats"))</f>
        <v>0.5</v>
      </c>
      <c r="D125" s="11"/>
      <c r="E125" s="10" t="str">
        <f>'Entered Daily Stats'!A124</f>
        <v>Enrollment Counclor 5</v>
      </c>
      <c r="F125" s="11"/>
      <c r="G125" s="13" cm="1">
        <f t="array" aca="1" ref="G125" ca="1">IFERROR(INDIRECT(ADDRESS(ROW()-1,_xlfn.SHEET()-3+4,4,1,"Entered Daily Stats")),"")</f>
        <v>0.13472222222222222</v>
      </c>
      <c r="H125" s="16"/>
      <c r="I125" s="12" cm="1">
        <f t="array" aca="1" ref="I125" ca="1">IFERROR(INDIRECT(ADDRESS(ROW()-1,_xlfn.SHEET()-3+11,4,1,"Entered Daily Stats")),"")</f>
        <v>2</v>
      </c>
      <c r="J125" s="11"/>
      <c r="K125" s="107" cm="1">
        <f t="array" aca="1" ref="K125" ca="1">IFERROR(INDIRECT(ADDRESS(ROW()-1,_xlfn.SHEET()-3+18,4,1,"Entered Daily Stats")),"")</f>
        <v>15</v>
      </c>
      <c r="L125" s="12">
        <f t="shared" ca="1" si="19"/>
        <v>27.416666666666664</v>
      </c>
      <c r="M125" s="11"/>
      <c r="N125" s="110" cm="1">
        <f t="array" aca="1" ref="N125" ca="1">IFERROR(INDIRECT(ADDRESS(ROW()-1,_xlfn.SHEET()-3+25,4,1,"Entered Daily Stats")),"")</f>
        <v>0.10486111111111111</v>
      </c>
      <c r="O125" s="13">
        <f t="shared" ca="1" si="17"/>
        <v>0.10416666666666667</v>
      </c>
      <c r="P125" s="11"/>
      <c r="Q125" s="51">
        <f t="shared" ca="1" si="18"/>
        <v>0.77688956433637291</v>
      </c>
      <c r="R125" s="11"/>
      <c r="S125" s="39" cm="1">
        <f t="array" aca="1" ref="S125" ca="1">INDIRECT(ADDRESS(ROW()-1,_xlfn.SHEET()-3+39,4,1,"Entered Daily Stats"))</f>
        <v>2</v>
      </c>
      <c r="T125" s="11"/>
      <c r="U125" s="20"/>
      <c r="V125" s="11" t="s">
        <v>33</v>
      </c>
      <c r="W125" s="14">
        <v>0.5</v>
      </c>
      <c r="X125" s="70"/>
    </row>
    <row r="126" spans="1:24" ht="18" x14ac:dyDescent="0.3">
      <c r="A126" s="65"/>
      <c r="B126" s="8"/>
      <c r="C126" s="14" cm="1">
        <f t="array" aca="1" ref="C126" ca="1">INDIRECT(ADDRESS(ROW()-1,_xlfn.SHEET()-3+32,4,1,"Entered Daily Stats"))</f>
        <v>0</v>
      </c>
      <c r="D126" s="11"/>
      <c r="E126" s="10" t="str">
        <f>'Entered Daily Stats'!A125</f>
        <v>Enrollment Counclor 6</v>
      </c>
      <c r="F126" s="11"/>
      <c r="G126" s="13" cm="1">
        <f t="array" aca="1" ref="G126" ca="1">IFERROR(INDIRECT(ADDRESS(ROW()-1,_xlfn.SHEET()-3+4,4,1,"Entered Daily Stats")),"")</f>
        <v>0</v>
      </c>
      <c r="H126" s="16"/>
      <c r="I126" s="12" cm="1">
        <f t="array" aca="1" ref="I126" ca="1">IFERROR(INDIRECT(ADDRESS(ROW()-1,_xlfn.SHEET()-3+11,4,1,"Entered Daily Stats")),"")</f>
        <v>0</v>
      </c>
      <c r="J126" s="11"/>
      <c r="K126" s="107" cm="1">
        <f t="array" aca="1" ref="K126" ca="1">IFERROR(INDIRECT(ADDRESS(ROW()-1,_xlfn.SHEET()-3+18,4,1,"Entered Daily Stats")),"")</f>
        <v>0</v>
      </c>
      <c r="L126" s="12">
        <f t="shared" ca="1" si="19"/>
        <v>0</v>
      </c>
      <c r="M126" s="11"/>
      <c r="N126" s="110" cm="1">
        <f t="array" aca="1" ref="N126" ca="1">IFERROR(INDIRECT(ADDRESS(ROW()-1,_xlfn.SHEET()-3+25,4,1,"Entered Daily Stats")),"")</f>
        <v>0</v>
      </c>
      <c r="O126" s="13">
        <f t="shared" ca="1" si="17"/>
        <v>0</v>
      </c>
      <c r="P126" s="11"/>
      <c r="Q126" s="51" t="str">
        <f t="shared" ca="1" si="18"/>
        <v/>
      </c>
      <c r="R126" s="11"/>
      <c r="S126" s="39" cm="1">
        <f t="array" aca="1" ref="S126" ca="1">INDIRECT(ADDRESS(ROW()-1,_xlfn.SHEET()-3+39,4,1,"Entered Daily Stats"))</f>
        <v>0</v>
      </c>
      <c r="T126" s="11"/>
      <c r="U126" s="21"/>
      <c r="V126" s="11" t="s">
        <v>33</v>
      </c>
      <c r="W126" s="14">
        <v>0.3</v>
      </c>
      <c r="X126" s="70"/>
    </row>
    <row r="127" spans="1:24" ht="18" x14ac:dyDescent="0.3">
      <c r="A127" s="65"/>
      <c r="B127" s="8"/>
      <c r="C127" s="14" cm="1">
        <f t="array" aca="1" ref="C127" ca="1">INDIRECT(ADDRESS(ROW()-1,_xlfn.SHEET()-3+32,4,1,"Entered Daily Stats"))</f>
        <v>0.5</v>
      </c>
      <c r="D127" s="11"/>
      <c r="E127" s="10" t="str">
        <f>'Entered Daily Stats'!A126</f>
        <v>Enrollment Counclor 7</v>
      </c>
      <c r="F127" s="11"/>
      <c r="G127" s="13" cm="1">
        <f t="array" aca="1" ref="G127" ca="1">IFERROR(INDIRECT(ADDRESS(ROW()-1,_xlfn.SHEET()-3+4,4,1,"Entered Daily Stats")),"")</f>
        <v>8.4027777777777771E-2</v>
      </c>
      <c r="H127" s="16"/>
      <c r="I127" s="12" cm="1">
        <f t="array" aca="1" ref="I127" ca="1">IFERROR(INDIRECT(ADDRESS(ROW()-1,_xlfn.SHEET()-3+11,4,1,"Entered Daily Stats")),"")</f>
        <v>4</v>
      </c>
      <c r="J127" s="11"/>
      <c r="K127" s="107" cm="1">
        <f t="array" aca="1" ref="K127" ca="1">IFERROR(INDIRECT(ADDRESS(ROW()-1,_xlfn.SHEET()-3+18,4,1,"Entered Daily Stats")),"")</f>
        <v>18</v>
      </c>
      <c r="L127" s="12">
        <f t="shared" ca="1" si="19"/>
        <v>32.5</v>
      </c>
      <c r="M127" s="11"/>
      <c r="N127" s="110" cm="1">
        <f t="array" aca="1" ref="N127" ca="1">IFERROR(INDIRECT(ADDRESS(ROW()-1,_xlfn.SHEET()-3+25,4,1,"Entered Daily Stats")),"")</f>
        <v>4.027777777777778E-2</v>
      </c>
      <c r="O127" s="13">
        <f t="shared" ca="1" si="17"/>
        <v>0.10416666666666667</v>
      </c>
      <c r="P127" s="11"/>
      <c r="Q127" s="51">
        <f t="shared" ca="1" si="18"/>
        <v>0.4702564102564103</v>
      </c>
      <c r="R127" s="11"/>
      <c r="S127" s="39" cm="1">
        <f t="array" aca="1" ref="S127" ca="1">INDIRECT(ADDRESS(ROW()-1,_xlfn.SHEET()-3+39,4,1,"Entered Daily Stats"))</f>
        <v>0</v>
      </c>
      <c r="T127" s="11"/>
      <c r="U127" s="8"/>
      <c r="V127" s="8"/>
      <c r="W127" s="8"/>
      <c r="X127" s="70"/>
    </row>
    <row r="128" spans="1:24" ht="21" x14ac:dyDescent="0.3">
      <c r="A128" s="65"/>
      <c r="B128" s="8"/>
      <c r="C128" s="14" cm="1">
        <f t="array" aca="1" ref="C128" ca="1">INDIRECT(ADDRESS(ROW()-1,_xlfn.SHEET()-3+32,4,1,"Entered Daily Stats"))</f>
        <v>1</v>
      </c>
      <c r="D128" s="11"/>
      <c r="E128" s="10" t="str">
        <f>'Entered Daily Stats'!A127</f>
        <v>Enrollment Counclor 8</v>
      </c>
      <c r="F128" s="11"/>
      <c r="G128" s="13" cm="1">
        <f t="array" aca="1" ref="G128" ca="1">IFERROR(INDIRECT(ADDRESS(ROW()-1,_xlfn.SHEET()-3+4,4,1,"Entered Daily Stats")),"")</f>
        <v>0.14583333333333334</v>
      </c>
      <c r="H128" s="16"/>
      <c r="I128" s="12" cm="1">
        <f t="array" aca="1" ref="I128" ca="1">IFERROR(INDIRECT(ADDRESS(ROW()-1,_xlfn.SHEET()-3+11,4,1,"Entered Daily Stats")),"")</f>
        <v>1</v>
      </c>
      <c r="J128" s="11"/>
      <c r="K128" s="107" cm="1">
        <f t="array" aca="1" ref="K128" ca="1">IFERROR(INDIRECT(ADDRESS(ROW()-1,_xlfn.SHEET()-3+18,4,1,"Entered Daily Stats")),"")</f>
        <v>74</v>
      </c>
      <c r="L128" s="12">
        <f t="shared" ca="1" si="19"/>
        <v>55</v>
      </c>
      <c r="M128" s="11"/>
      <c r="N128" s="110" cm="1">
        <f t="array" aca="1" ref="N128" ca="1">IFERROR(INDIRECT(ADDRESS(ROW()-1,_xlfn.SHEET()-3+25,4,1,"Entered Daily Stats")),"")</f>
        <v>0.10416666666666667</v>
      </c>
      <c r="O128" s="13">
        <f t="shared" ca="1" si="17"/>
        <v>6.25E-2</v>
      </c>
      <c r="P128" s="11"/>
      <c r="Q128" s="51">
        <f t="shared" ca="1" si="18"/>
        <v>1.5060606060606061</v>
      </c>
      <c r="R128" s="11"/>
      <c r="S128" s="39" cm="1">
        <f t="array" aca="1" ref="S128" ca="1">INDIRECT(ADDRESS(ROW()-1,_xlfn.SHEET()-3+39,4,1,"Entered Daily Stats"))</f>
        <v>0</v>
      </c>
      <c r="T128" s="11"/>
      <c r="U128" s="140" t="s">
        <v>42</v>
      </c>
      <c r="V128" s="140"/>
      <c r="W128" s="140"/>
      <c r="X128" s="70"/>
    </row>
    <row r="129" spans="1:24" ht="18" customHeight="1" x14ac:dyDescent="0.3">
      <c r="A129" s="65"/>
      <c r="B129" s="8"/>
      <c r="C129" s="14" cm="1">
        <f t="array" aca="1" ref="C129" ca="1">INDIRECT(ADDRESS(ROW()-1,_xlfn.SHEET()-3+32,4,1,"Entered Daily Stats"))</f>
        <v>1</v>
      </c>
      <c r="D129" s="11"/>
      <c r="E129" s="10" t="str">
        <f>'Entered Daily Stats'!A128</f>
        <v>Enrollment Counclor 9</v>
      </c>
      <c r="F129" s="11"/>
      <c r="G129" s="13" cm="1">
        <f t="array" aca="1" ref="G129" ca="1">IFERROR(INDIRECT(ADDRESS(ROW()-1,_xlfn.SHEET()-3+4,4,1,"Entered Daily Stats")),"")</f>
        <v>0.18680555555555556</v>
      </c>
      <c r="H129" s="16"/>
      <c r="I129" s="12" cm="1">
        <f t="array" aca="1" ref="I129" ca="1">IFERROR(INDIRECT(ADDRESS(ROW()-1,_xlfn.SHEET()-3+11,4,1,"Entered Daily Stats")),"")</f>
        <v>3</v>
      </c>
      <c r="J129" s="11"/>
      <c r="K129" s="107" cm="1">
        <f t="array" aca="1" ref="K129" ca="1">IFERROR(INDIRECT(ADDRESS(ROW()-1,_xlfn.SHEET()-3+18,4,1,"Entered Daily Stats")),"")</f>
        <v>57</v>
      </c>
      <c r="L129" s="12">
        <f t="shared" ca="1" si="19"/>
        <v>53.833333333333336</v>
      </c>
      <c r="M129" s="11"/>
      <c r="N129" s="110" cm="1">
        <f t="array" aca="1" ref="N129" ca="1">IFERROR(INDIRECT(ADDRESS(ROW()-1,_xlfn.SHEET()-3+25,4,1,"Entered Daily Stats")),"")</f>
        <v>0.10902777777777778</v>
      </c>
      <c r="O129" s="13">
        <f t="shared" ca="1" si="17"/>
        <v>9.5833333333333326E-2</v>
      </c>
      <c r="P129" s="11"/>
      <c r="Q129" s="51">
        <f t="shared" ca="1" si="18"/>
        <v>1.0982523444160273</v>
      </c>
      <c r="R129" s="11"/>
      <c r="S129" s="39" cm="1">
        <f t="array" aca="1" ref="S129" ca="1">INDIRECT(ADDRESS(ROW()-1,_xlfn.SHEET()-3+39,4,1,"Entered Daily Stats"))</f>
        <v>1</v>
      </c>
      <c r="T129" s="11"/>
      <c r="U129" s="152">
        <f ca="1">IF(SUM(S121:S140)=0,"",SUM(S121:S140))</f>
        <v>9</v>
      </c>
      <c r="V129" s="153"/>
      <c r="W129" s="154"/>
      <c r="X129" s="70"/>
    </row>
    <row r="130" spans="1:24" ht="18" customHeight="1" x14ac:dyDescent="0.3">
      <c r="A130" s="65"/>
      <c r="B130" s="8"/>
      <c r="C130" s="14" cm="1">
        <f t="array" aca="1" ref="C130" ca="1">INDIRECT(ADDRESS(ROW()-1,_xlfn.SHEET()-3+32,4,1,"Entered Daily Stats"))</f>
        <v>1</v>
      </c>
      <c r="D130" s="11"/>
      <c r="E130" s="10" t="str">
        <f>'Entered Daily Stats'!A129</f>
        <v>Enrollment Counclor 10</v>
      </c>
      <c r="F130" s="11"/>
      <c r="G130" s="13" cm="1">
        <f t="array" aca="1" ref="G130" ca="1">IFERROR(INDIRECT(ADDRESS(ROW()-1,_xlfn.SHEET()-3+4,4,1,"Entered Daily Stats")),"")</f>
        <v>0.24861111111111112</v>
      </c>
      <c r="H130" s="16"/>
      <c r="I130" s="12" cm="1">
        <f t="array" aca="1" ref="I130" ca="1">IFERROR(INDIRECT(ADDRESS(ROW()-1,_xlfn.SHEET()-3+11,4,1,"Entered Daily Stats")),"")</f>
        <v>8</v>
      </c>
      <c r="J130" s="11"/>
      <c r="K130" s="107" cm="1">
        <f t="array" aca="1" ref="K130" ca="1">IFERROR(INDIRECT(ADDRESS(ROW()-1,_xlfn.SHEET()-3+18,4,1,"Entered Daily Stats")),"")</f>
        <v>31</v>
      </c>
      <c r="L130" s="12">
        <f t="shared" ca="1" si="19"/>
        <v>54.5</v>
      </c>
      <c r="M130" s="11"/>
      <c r="N130" s="110" cm="1">
        <f t="array" aca="1" ref="N130" ca="1">IFERROR(INDIRECT(ADDRESS(ROW()-1,_xlfn.SHEET()-3+25,4,1,"Entered Daily Stats")),"")</f>
        <v>0.10625</v>
      </c>
      <c r="O130" s="13">
        <f t="shared" ca="1" si="17"/>
        <v>0.20416666666666669</v>
      </c>
      <c r="P130" s="11"/>
      <c r="Q130" s="51">
        <f t="shared" ca="1" si="18"/>
        <v>0.54460775135742368</v>
      </c>
      <c r="R130" s="11"/>
      <c r="S130" s="39" cm="1">
        <f t="array" aca="1" ref="S130" ca="1">INDIRECT(ADDRESS(ROW()-1,_xlfn.SHEET()-3+39,4,1,"Entered Daily Stats"))</f>
        <v>0</v>
      </c>
      <c r="T130" s="11"/>
      <c r="U130" s="155"/>
      <c r="V130" s="156"/>
      <c r="W130" s="157"/>
      <c r="X130" s="70"/>
    </row>
    <row r="131" spans="1:24" ht="18" x14ac:dyDescent="0.3">
      <c r="A131" s="65"/>
      <c r="B131" s="8"/>
      <c r="C131" s="14" cm="1">
        <f t="array" aca="1" ref="C131" ca="1">INDIRECT(ADDRESS(ROW()-1,_xlfn.SHEET()-3+32,4,1,"Entered Daily Stats"))</f>
        <v>1</v>
      </c>
      <c r="D131" s="11"/>
      <c r="E131" s="10" t="str">
        <f>'Entered Daily Stats'!A130</f>
        <v>Enrollment Counclor 11</v>
      </c>
      <c r="F131" s="11"/>
      <c r="G131" s="13" cm="1">
        <f t="array" aca="1" ref="G131" ca="1">IFERROR(INDIRECT(ADDRESS(ROW()-1,_xlfn.SHEET()-3+4,4,1,"Entered Daily Stats")),"")</f>
        <v>0.2298611111111111</v>
      </c>
      <c r="H131" s="16"/>
      <c r="I131" s="12" cm="1">
        <f t="array" aca="1" ref="I131" ca="1">IFERROR(INDIRECT(ADDRESS(ROW()-1,_xlfn.SHEET()-3+11,4,1,"Entered Daily Stats")),"")</f>
        <v>5</v>
      </c>
      <c r="J131" s="11"/>
      <c r="K131" s="107" cm="1">
        <f t="array" aca="1" ref="K131" ca="1">IFERROR(INDIRECT(ADDRESS(ROW()-1,_xlfn.SHEET()-3+18,4,1,"Entered Daily Stats")),"")</f>
        <v>31</v>
      </c>
      <c r="L131" s="12">
        <f t="shared" ca="1" si="19"/>
        <v>50.833333333333336</v>
      </c>
      <c r="M131" s="11"/>
      <c r="N131" s="110" cm="1">
        <f t="array" aca="1" ref="N131" ca="1">IFERROR(INDIRECT(ADDRESS(ROW()-1,_xlfn.SHEET()-3+25,4,1,"Entered Daily Stats")),"")</f>
        <v>0.12152777777777778</v>
      </c>
      <c r="O131" s="13">
        <f t="shared" ca="1" si="17"/>
        <v>0.20416666666666669</v>
      </c>
      <c r="P131" s="11"/>
      <c r="Q131" s="51">
        <f t="shared" ca="1" si="18"/>
        <v>0.60253708040593279</v>
      </c>
      <c r="R131" s="11"/>
      <c r="S131" s="39" cm="1">
        <f t="array" aca="1" ref="S131" ca="1">INDIRECT(ADDRESS(ROW()-1,_xlfn.SHEET()-3+39,4,1,"Entered Daily Stats"))</f>
        <v>2</v>
      </c>
      <c r="T131" s="11"/>
      <c r="U131" s="71"/>
      <c r="V131" s="71"/>
      <c r="W131" s="71"/>
      <c r="X131" s="70"/>
    </row>
    <row r="132" spans="1:24" ht="21" x14ac:dyDescent="0.3">
      <c r="A132" s="65"/>
      <c r="B132" s="8"/>
      <c r="C132" s="14" cm="1">
        <f t="array" aca="1" ref="C132" ca="1">INDIRECT(ADDRESS(ROW()-1,_xlfn.SHEET()-3+32,4,1,"Entered Daily Stats"))</f>
        <v>1</v>
      </c>
      <c r="D132" s="11"/>
      <c r="E132" s="10" t="str">
        <f>'Entered Daily Stats'!A131</f>
        <v>Enrollment Counclor 12</v>
      </c>
      <c r="F132" s="11"/>
      <c r="G132" s="13" cm="1">
        <f t="array" aca="1" ref="G132" ca="1">IFERROR(INDIRECT(ADDRESS(ROW()-1,_xlfn.SHEET()-3+4,4,1,"Entered Daily Stats")),"")</f>
        <v>0.21180555555555555</v>
      </c>
      <c r="H132" s="16"/>
      <c r="I132" s="12" cm="1">
        <f t="array" aca="1" ref="I132" ca="1">IFERROR(INDIRECT(ADDRESS(ROW()-1,_xlfn.SHEET()-3+11,4,1,"Entered Daily Stats")),"")</f>
        <v>7</v>
      </c>
      <c r="J132" s="11"/>
      <c r="K132" s="107" cm="1">
        <f t="array" aca="1" ref="K132" ca="1">IFERROR(INDIRECT(ADDRESS(ROW()-1,_xlfn.SHEET()-3+18,4,1,"Entered Daily Stats")),"")</f>
        <v>38</v>
      </c>
      <c r="L132" s="12">
        <f t="shared" ca="1" si="19"/>
        <v>48.833333333333329</v>
      </c>
      <c r="M132" s="11"/>
      <c r="N132" s="110" cm="1">
        <f t="array" aca="1" ref="N132" ca="1">IFERROR(INDIRECT(ADDRESS(ROW()-1,_xlfn.SHEET()-3+25,4,1,"Entered Daily Stats")),"")</f>
        <v>0.12986111111111112</v>
      </c>
      <c r="O132" s="13">
        <f t="shared" ca="1" si="17"/>
        <v>0.17500000000000002</v>
      </c>
      <c r="P132" s="11"/>
      <c r="Q132" s="51">
        <f t="shared" ca="1" si="18"/>
        <v>0.76011024432526142</v>
      </c>
      <c r="R132" s="11"/>
      <c r="S132" s="39" cm="1">
        <f t="array" aca="1" ref="S132" ca="1">INDIRECT(ADDRESS(ROW()-1,_xlfn.SHEET()-3+39,4,1,"Entered Daily Stats"))</f>
        <v>1</v>
      </c>
      <c r="T132" s="11"/>
      <c r="U132" s="8"/>
      <c r="V132" s="8"/>
      <c r="W132" s="22"/>
      <c r="X132" s="79"/>
    </row>
    <row r="133" spans="1:24" ht="18" x14ac:dyDescent="0.3">
      <c r="A133" s="65"/>
      <c r="B133" s="8"/>
      <c r="C133" s="14" cm="1">
        <f t="array" aca="1" ref="C133" ca="1">INDIRECT(ADDRESS(ROW()-1,_xlfn.SHEET()-3+32,4,1,"Entered Daily Stats"))</f>
        <v>0</v>
      </c>
      <c r="D133" s="11"/>
      <c r="E133" s="10">
        <f>'Entered Daily Stats'!A132</f>
        <v>0</v>
      </c>
      <c r="F133" s="11"/>
      <c r="G133" s="13" cm="1">
        <f t="array" aca="1" ref="G133" ca="1">IFERROR(INDIRECT(ADDRESS(ROW()-1,_xlfn.SHEET()-3+4,4,1,"Entered Daily Stats")),"")</f>
        <v>0</v>
      </c>
      <c r="H133" s="16"/>
      <c r="I133" s="12" cm="1">
        <f t="array" aca="1" ref="I133" ca="1">IFERROR(INDIRECT(ADDRESS(ROW()-1,_xlfn.SHEET()-3+11,4,1,"Entered Daily Stats")),"")</f>
        <v>0</v>
      </c>
      <c r="J133" s="11"/>
      <c r="K133" s="107" cm="1">
        <f t="array" aca="1" ref="K133" ca="1">IFERROR(INDIRECT(ADDRESS(ROW()-1,_xlfn.SHEET()-3+18,4,1,"Entered Daily Stats")),"")</f>
        <v>0</v>
      </c>
      <c r="L133" s="12">
        <f t="shared" ca="1" si="19"/>
        <v>0</v>
      </c>
      <c r="M133" s="11"/>
      <c r="N133" s="110" cm="1">
        <f t="array" aca="1" ref="N133" ca="1">IFERROR(INDIRECT(ADDRESS(ROW()-1,_xlfn.SHEET()-3+25,4,1,"Entered Daily Stats")),"")</f>
        <v>0</v>
      </c>
      <c r="O133" s="13">
        <f t="shared" ca="1" si="17"/>
        <v>0</v>
      </c>
      <c r="P133" s="11"/>
      <c r="Q133" s="51" t="str">
        <f t="shared" ca="1" si="18"/>
        <v/>
      </c>
      <c r="R133" s="47"/>
      <c r="S133" s="39" cm="1">
        <f t="array" aca="1" ref="S133" ca="1">INDIRECT(ADDRESS(ROW()-1,_xlfn.SHEET()-3+39,4,1,"Entered Daily Stats"))</f>
        <v>0</v>
      </c>
      <c r="T133" s="47"/>
      <c r="U133" s="69"/>
      <c r="V133" s="8"/>
      <c r="W133" s="56"/>
      <c r="X133" s="80"/>
    </row>
    <row r="134" spans="1:24" ht="18" x14ac:dyDescent="0.3">
      <c r="A134" s="65"/>
      <c r="B134" s="8"/>
      <c r="C134" s="14" cm="1">
        <f t="array" aca="1" ref="C134" ca="1">INDIRECT(ADDRESS(ROW()-1,_xlfn.SHEET()-3+32,4,1,"Entered Daily Stats"))</f>
        <v>0</v>
      </c>
      <c r="D134" s="11"/>
      <c r="E134" s="10">
        <f>'Entered Daily Stats'!A133</f>
        <v>0</v>
      </c>
      <c r="F134" s="23"/>
      <c r="G134" s="13" cm="1">
        <f t="array" aca="1" ref="G134" ca="1">IFERROR(INDIRECT(ADDRESS(ROW()-1,_xlfn.SHEET()-3+4,4,1,"Entered Daily Stats")),"")</f>
        <v>0</v>
      </c>
      <c r="H134" s="11"/>
      <c r="I134" s="12" cm="1">
        <f t="array" aca="1" ref="I134" ca="1">IFERROR(INDIRECT(ADDRESS(ROW()-1,_xlfn.SHEET()-3+11,4,1,"Entered Daily Stats")),"")</f>
        <v>0</v>
      </c>
      <c r="J134" s="11"/>
      <c r="K134" s="107" cm="1">
        <f t="array" aca="1" ref="K134" ca="1">IFERROR(INDIRECT(ADDRESS(ROW()-1,_xlfn.SHEET()-3+18,4,1,"Entered Daily Stats")),"")</f>
        <v>0</v>
      </c>
      <c r="L134" s="12">
        <f t="shared" ca="1" si="19"/>
        <v>0</v>
      </c>
      <c r="M134" s="11"/>
      <c r="N134" s="110" cm="1">
        <f t="array" aca="1" ref="N134" ca="1">IFERROR(INDIRECT(ADDRESS(ROW()-1,_xlfn.SHEET()-3+25,4,1,"Entered Daily Stats")),"")</f>
        <v>0</v>
      </c>
      <c r="O134" s="13">
        <f t="shared" ca="1" si="17"/>
        <v>0</v>
      </c>
      <c r="P134" s="11"/>
      <c r="Q134" s="51" t="str">
        <f t="shared" ca="1" si="18"/>
        <v/>
      </c>
      <c r="R134" s="11"/>
      <c r="S134" s="39" cm="1">
        <f t="array" aca="1" ref="S134" ca="1">INDIRECT(ADDRESS(ROW()-1,_xlfn.SHEET()-3+39,4,1,"Entered Daily Stats"))</f>
        <v>0</v>
      </c>
      <c r="T134" s="11"/>
      <c r="U134" s="11"/>
      <c r="V134" s="47"/>
      <c r="W134" s="56"/>
      <c r="X134" s="81"/>
    </row>
    <row r="135" spans="1:24" ht="18" x14ac:dyDescent="0.3">
      <c r="A135" s="65"/>
      <c r="B135" s="8"/>
      <c r="C135" s="14" cm="1">
        <f t="array" aca="1" ref="C135" ca="1">INDIRECT(ADDRESS(ROW()-1,_xlfn.SHEET()-3+32,4,1,"Entered Daily Stats"))</f>
        <v>0</v>
      </c>
      <c r="D135" s="11"/>
      <c r="E135" s="10">
        <f>'Entered Daily Stats'!A134</f>
        <v>0</v>
      </c>
      <c r="F135" s="11"/>
      <c r="G135" s="13" cm="1">
        <f t="array" aca="1" ref="G135" ca="1">IFERROR(INDIRECT(ADDRESS(ROW()-1,_xlfn.SHEET()-3+4,4,1,"Entered Daily Stats")),"")</f>
        <v>0</v>
      </c>
      <c r="H135" s="16"/>
      <c r="I135" s="12" cm="1">
        <f t="array" aca="1" ref="I135" ca="1">IFERROR(INDIRECT(ADDRESS(ROW()-1,_xlfn.SHEET()-3+11,4,1,"Entered Daily Stats")),"")</f>
        <v>0</v>
      </c>
      <c r="J135" s="11"/>
      <c r="K135" s="107" cm="1">
        <f t="array" aca="1" ref="K135" ca="1">IFERROR(INDIRECT(ADDRESS(ROW()-1,_xlfn.SHEET()-3+18,4,1,"Entered Daily Stats")),"")</f>
        <v>0</v>
      </c>
      <c r="L135" s="12">
        <f t="shared" ca="1" si="19"/>
        <v>0</v>
      </c>
      <c r="M135" s="11"/>
      <c r="N135" s="110" cm="1">
        <f t="array" aca="1" ref="N135" ca="1">IFERROR(INDIRECT(ADDRESS(ROW()-1,_xlfn.SHEET()-3+25,4,1,"Entered Daily Stats")),"")</f>
        <v>0</v>
      </c>
      <c r="O135" s="13">
        <f t="shared" ca="1" si="17"/>
        <v>0</v>
      </c>
      <c r="P135" s="11"/>
      <c r="Q135" s="51" t="str">
        <f t="shared" ca="1" si="18"/>
        <v/>
      </c>
      <c r="R135" s="11"/>
      <c r="S135" s="39" cm="1">
        <f t="array" aca="1" ref="S135" ca="1">INDIRECT(ADDRESS(ROW()-1,_xlfn.SHEET()-3+39,4,1,"Entered Daily Stats"))</f>
        <v>0</v>
      </c>
      <c r="T135" s="11"/>
      <c r="U135" s="8"/>
      <c r="V135" s="8"/>
      <c r="W135" s="8"/>
      <c r="X135" s="64"/>
    </row>
    <row r="136" spans="1:24" ht="18" x14ac:dyDescent="0.3">
      <c r="A136" s="65"/>
      <c r="B136" s="8"/>
      <c r="C136" s="14" cm="1">
        <f t="array" aca="1" ref="C136" ca="1">INDIRECT(ADDRESS(ROW()-1,_xlfn.SHEET()-3+32,4,1,"Entered Daily Stats"))</f>
        <v>0</v>
      </c>
      <c r="D136" s="11"/>
      <c r="E136" s="10">
        <f>'Entered Daily Stats'!A135</f>
        <v>0</v>
      </c>
      <c r="F136" s="11"/>
      <c r="G136" s="13" cm="1">
        <f t="array" aca="1" ref="G136" ca="1">IFERROR(INDIRECT(ADDRESS(ROW()-1,_xlfn.SHEET()-3+4,4,1,"Entered Daily Stats")),"")</f>
        <v>0</v>
      </c>
      <c r="H136" s="16"/>
      <c r="I136" s="12" cm="1">
        <f t="array" aca="1" ref="I136" ca="1">IFERROR(INDIRECT(ADDRESS(ROW()-1,_xlfn.SHEET()-3+11,4,1,"Entered Daily Stats")),"")</f>
        <v>0</v>
      </c>
      <c r="J136" s="11"/>
      <c r="K136" s="107" cm="1">
        <f t="array" aca="1" ref="K136" ca="1">IFERROR(INDIRECT(ADDRESS(ROW()-1,_xlfn.SHEET()-3+18,4,1,"Entered Daily Stats")),"")</f>
        <v>0</v>
      </c>
      <c r="L136" s="12">
        <f t="shared" ca="1" si="19"/>
        <v>0</v>
      </c>
      <c r="M136" s="11"/>
      <c r="N136" s="110" cm="1">
        <f t="array" aca="1" ref="N136" ca="1">IFERROR(INDIRECT(ADDRESS(ROW()-1,_xlfn.SHEET()-3+25,4,1,"Entered Daily Stats")),"")</f>
        <v>0</v>
      </c>
      <c r="O136" s="13">
        <f t="shared" ca="1" si="17"/>
        <v>0</v>
      </c>
      <c r="P136" s="11"/>
      <c r="Q136" s="51" t="str">
        <f t="shared" ca="1" si="18"/>
        <v/>
      </c>
      <c r="R136" s="11"/>
      <c r="S136" s="39" cm="1">
        <f t="array" aca="1" ref="S136" ca="1">INDIRECT(ADDRESS(ROW()-1,_xlfn.SHEET()-3+39,4,1,"Entered Daily Stats"))</f>
        <v>0</v>
      </c>
      <c r="T136" s="11"/>
      <c r="U136" s="71"/>
      <c r="V136" s="71"/>
      <c r="W136" s="71"/>
      <c r="X136" s="70"/>
    </row>
    <row r="137" spans="1:24" ht="21" x14ac:dyDescent="0.3">
      <c r="A137" s="65"/>
      <c r="B137" s="8"/>
      <c r="C137" s="14" cm="1">
        <f t="array" aca="1" ref="C137" ca="1">INDIRECT(ADDRESS(ROW()-1,_xlfn.SHEET()-3+32,4,1,"Entered Daily Stats"))</f>
        <v>0</v>
      </c>
      <c r="D137" s="11"/>
      <c r="E137" s="10">
        <f>'Entered Daily Stats'!A136</f>
        <v>0</v>
      </c>
      <c r="F137" s="11"/>
      <c r="G137" s="13" cm="1">
        <f t="array" aca="1" ref="G137" ca="1">IFERROR(INDIRECT(ADDRESS(ROW()-1,_xlfn.SHEET()-3+4,4,1,"Entered Daily Stats")),"")</f>
        <v>0</v>
      </c>
      <c r="H137" s="16"/>
      <c r="I137" s="12" cm="1">
        <f t="array" aca="1" ref="I137" ca="1">IFERROR(INDIRECT(ADDRESS(ROW()-1,_xlfn.SHEET()-3+11,4,1,"Entered Daily Stats")),"")</f>
        <v>0</v>
      </c>
      <c r="J137" s="11"/>
      <c r="K137" s="107" cm="1">
        <f t="array" aca="1" ref="K137" ca="1">IFERROR(INDIRECT(ADDRESS(ROW()-1,_xlfn.SHEET()-3+18,4,1,"Entered Daily Stats")),"")</f>
        <v>0</v>
      </c>
      <c r="L137" s="12">
        <f t="shared" ca="1" si="19"/>
        <v>0</v>
      </c>
      <c r="M137" s="11"/>
      <c r="N137" s="110" cm="1">
        <f t="array" aca="1" ref="N137" ca="1">IFERROR(INDIRECT(ADDRESS(ROW()-1,_xlfn.SHEET()-3+25,4,1,"Entered Daily Stats")),"")</f>
        <v>0</v>
      </c>
      <c r="O137" s="13">
        <f t="shared" ca="1" si="17"/>
        <v>0</v>
      </c>
      <c r="P137" s="11"/>
      <c r="Q137" s="51" t="str">
        <f t="shared" ca="1" si="18"/>
        <v/>
      </c>
      <c r="R137" s="11"/>
      <c r="S137" s="39" cm="1">
        <f t="array" aca="1" ref="S137" ca="1">INDIRECT(ADDRESS(ROW()-1,_xlfn.SHEET()-3+39,4,1,"Entered Daily Stats"))</f>
        <v>0</v>
      </c>
      <c r="T137" s="11"/>
      <c r="U137" s="8"/>
      <c r="V137" s="8"/>
      <c r="W137" s="22"/>
      <c r="X137" s="79"/>
    </row>
    <row r="138" spans="1:24" ht="18" x14ac:dyDescent="0.3">
      <c r="A138" s="65"/>
      <c r="B138" s="8"/>
      <c r="C138" s="14" cm="1">
        <f t="array" aca="1" ref="C138" ca="1">INDIRECT(ADDRESS(ROW()-1,_xlfn.SHEET()-3+32,4,1,"Entered Daily Stats"))</f>
        <v>0</v>
      </c>
      <c r="D138" s="11"/>
      <c r="E138" s="10">
        <f>'Entered Daily Stats'!A137</f>
        <v>0</v>
      </c>
      <c r="F138" s="11"/>
      <c r="G138" s="13" cm="1">
        <f t="array" aca="1" ref="G138" ca="1">IFERROR(INDIRECT(ADDRESS(ROW()-1,_xlfn.SHEET()-3+4,4,1,"Entered Daily Stats")),"")</f>
        <v>0</v>
      </c>
      <c r="H138" s="16"/>
      <c r="I138" s="12" cm="1">
        <f t="array" aca="1" ref="I138" ca="1">IFERROR(INDIRECT(ADDRESS(ROW()-1,_xlfn.SHEET()-3+11,4,1,"Entered Daily Stats")),"")</f>
        <v>0</v>
      </c>
      <c r="J138" s="11"/>
      <c r="K138" s="107" cm="1">
        <f t="array" aca="1" ref="K138" ca="1">IFERROR(INDIRECT(ADDRESS(ROW()-1,_xlfn.SHEET()-3+18,4,1,"Entered Daily Stats")),"")</f>
        <v>0</v>
      </c>
      <c r="L138" s="12">
        <f t="shared" ca="1" si="19"/>
        <v>0</v>
      </c>
      <c r="M138" s="11"/>
      <c r="N138" s="110" cm="1">
        <f t="array" aca="1" ref="N138" ca="1">IFERROR(INDIRECT(ADDRESS(ROW()-1,_xlfn.SHEET()-3+25,4,1,"Entered Daily Stats")),"")</f>
        <v>0</v>
      </c>
      <c r="O138" s="13">
        <f t="shared" ca="1" si="17"/>
        <v>0</v>
      </c>
      <c r="P138" s="11"/>
      <c r="Q138" s="51" t="str">
        <f t="shared" ca="1" si="18"/>
        <v/>
      </c>
      <c r="R138" s="47"/>
      <c r="S138" s="39" cm="1">
        <f t="array" aca="1" ref="S138" ca="1">INDIRECT(ADDRESS(ROW()-1,_xlfn.SHEET()-3+39,4,1,"Entered Daily Stats"))</f>
        <v>0</v>
      </c>
      <c r="T138" s="47"/>
      <c r="U138" s="69"/>
      <c r="V138" s="8"/>
      <c r="W138" s="56"/>
      <c r="X138" s="80"/>
    </row>
    <row r="139" spans="1:24" ht="18" x14ac:dyDescent="0.3">
      <c r="A139" s="65"/>
      <c r="B139" s="8"/>
      <c r="C139" s="14" cm="1">
        <f t="array" aca="1" ref="C139" ca="1">INDIRECT(ADDRESS(ROW()-1,_xlfn.SHEET()-3+32,4,1,"Entered Daily Stats"))</f>
        <v>0</v>
      </c>
      <c r="D139" s="11"/>
      <c r="E139" s="10">
        <f>'Entered Daily Stats'!A138</f>
        <v>0</v>
      </c>
      <c r="F139" s="23"/>
      <c r="G139" s="13" cm="1">
        <f t="array" aca="1" ref="G139" ca="1">IFERROR(INDIRECT(ADDRESS(ROW()-1,_xlfn.SHEET()-3+4,4,1,"Entered Daily Stats")),"")</f>
        <v>0</v>
      </c>
      <c r="H139" s="11"/>
      <c r="I139" s="12" cm="1">
        <f t="array" aca="1" ref="I139" ca="1">IFERROR(INDIRECT(ADDRESS(ROW()-1,_xlfn.SHEET()-3+11,4,1,"Entered Daily Stats")),"")</f>
        <v>0</v>
      </c>
      <c r="J139" s="11"/>
      <c r="K139" s="107" cm="1">
        <f t="array" aca="1" ref="K139" ca="1">IFERROR(INDIRECT(ADDRESS(ROW()-1,_xlfn.SHEET()-3+18,4,1,"Entered Daily Stats")),"")</f>
        <v>0</v>
      </c>
      <c r="L139" s="12">
        <f t="shared" ca="1" si="19"/>
        <v>0</v>
      </c>
      <c r="M139" s="11"/>
      <c r="N139" s="110" cm="1">
        <f t="array" aca="1" ref="N139" ca="1">IFERROR(INDIRECT(ADDRESS(ROW()-1,_xlfn.SHEET()-3+25,4,1,"Entered Daily Stats")),"")</f>
        <v>0</v>
      </c>
      <c r="O139" s="13">
        <f t="shared" ca="1" si="17"/>
        <v>0</v>
      </c>
      <c r="P139" s="11"/>
      <c r="Q139" s="51" t="str">
        <f t="shared" ca="1" si="18"/>
        <v/>
      </c>
      <c r="R139" s="11"/>
      <c r="S139" s="39" cm="1">
        <f t="array" aca="1" ref="S139" ca="1">INDIRECT(ADDRESS(ROW()-1,_xlfn.SHEET()-3+39,4,1,"Entered Daily Stats"))</f>
        <v>0</v>
      </c>
      <c r="T139" s="11"/>
      <c r="U139" s="11"/>
      <c r="V139" s="47"/>
      <c r="W139" s="56"/>
      <c r="X139" s="81"/>
    </row>
    <row r="140" spans="1:24" ht="18" x14ac:dyDescent="0.3">
      <c r="A140" s="65"/>
      <c r="B140" s="8"/>
      <c r="C140" s="14" cm="1">
        <f t="array" aca="1" ref="C140" ca="1">INDIRECT(ADDRESS(ROW()-1,_xlfn.SHEET()-3+32,4,1,"Entered Daily Stats"))</f>
        <v>0</v>
      </c>
      <c r="D140" s="11"/>
      <c r="E140" s="10">
        <f>'Entered Daily Stats'!A139</f>
        <v>0</v>
      </c>
      <c r="F140" s="11"/>
      <c r="G140" s="13" cm="1">
        <f t="array" aca="1" ref="G140" ca="1">IFERROR(INDIRECT(ADDRESS(ROW()-1,_xlfn.SHEET()-3+4,4,1,"Entered Daily Stats")),"")</f>
        <v>0</v>
      </c>
      <c r="H140" s="16"/>
      <c r="I140" s="12" cm="1">
        <f t="array" aca="1" ref="I140" ca="1">IFERROR(INDIRECT(ADDRESS(ROW()-1,_xlfn.SHEET()-3+11,4,1,"Entered Daily Stats")),"")</f>
        <v>0</v>
      </c>
      <c r="J140" s="11"/>
      <c r="K140" s="107" cm="1">
        <f t="array" aca="1" ref="K140" ca="1">IFERROR(INDIRECT(ADDRESS(ROW()-1,_xlfn.SHEET()-3+18,4,1,"Entered Daily Stats")),"")</f>
        <v>0</v>
      </c>
      <c r="L140" s="12">
        <f t="shared" ca="1" si="19"/>
        <v>0</v>
      </c>
      <c r="M140" s="11"/>
      <c r="N140" s="110" cm="1">
        <f t="array" aca="1" ref="N140" ca="1">IFERROR(INDIRECT(ADDRESS(ROW()-1,_xlfn.SHEET()-3+25,4,1,"Entered Daily Stats")),"")</f>
        <v>0</v>
      </c>
      <c r="O140" s="13">
        <f t="shared" ca="1" si="17"/>
        <v>0</v>
      </c>
      <c r="P140" s="11"/>
      <c r="Q140" s="51" t="str">
        <f t="shared" ca="1" si="18"/>
        <v/>
      </c>
      <c r="R140" s="11"/>
      <c r="S140" s="39" cm="1">
        <f t="array" aca="1" ref="S140" ca="1">INDIRECT(ADDRESS(ROW()-1,_xlfn.SHEET()-3+39,4,1,"Entered Daily Stats"))</f>
        <v>0</v>
      </c>
      <c r="T140" s="11"/>
      <c r="U140" s="8"/>
      <c r="V140" s="8"/>
      <c r="W140" s="8"/>
      <c r="X140" s="64"/>
    </row>
    <row r="141" spans="1:24" ht="18" x14ac:dyDescent="0.3">
      <c r="A141" s="65"/>
      <c r="B141" s="8"/>
      <c r="C141" s="11"/>
      <c r="D141" s="11"/>
      <c r="E141" s="11"/>
      <c r="F141" s="11"/>
      <c r="G141" s="11"/>
      <c r="H141" s="11"/>
      <c r="I141" s="11"/>
      <c r="J141" s="11"/>
      <c r="K141" s="108"/>
      <c r="L141" s="11"/>
      <c r="M141" s="11"/>
      <c r="N141" s="108"/>
      <c r="O141" s="11"/>
      <c r="P141" s="11"/>
      <c r="Q141" s="11"/>
      <c r="R141" s="11"/>
      <c r="S141" s="11"/>
      <c r="T141" s="8"/>
      <c r="U141" s="8"/>
      <c r="V141" s="8"/>
      <c r="W141" s="8"/>
      <c r="X141" s="64"/>
    </row>
    <row r="142" spans="1:24" ht="21" x14ac:dyDescent="0.3">
      <c r="A142" s="65"/>
      <c r="B142" s="8"/>
      <c r="C142" s="106">
        <f ca="1">IFERROR(AVERAGEIF(C121:C140,"&gt;0"),0)</f>
        <v>0.9</v>
      </c>
      <c r="D142" s="11"/>
      <c r="E142" s="123" t="s">
        <v>34</v>
      </c>
      <c r="F142" s="44"/>
      <c r="G142" s="13">
        <f ca="1">IFERROR(AVERAGEIF(G121:G140,"&gt;0"),"")</f>
        <v>0.19166666666666665</v>
      </c>
      <c r="H142" s="82"/>
      <c r="I142" s="30">
        <f ca="1">IFERROR(AVERAGEIF(I121:I140,"&gt;0"),"")</f>
        <v>5</v>
      </c>
      <c r="J142" s="11"/>
      <c r="K142" s="109">
        <f ca="1">IFERROR(AVERAGEIF(K121:K140,"&gt;0"),0)</f>
        <v>44.3</v>
      </c>
      <c r="L142" s="12">
        <f ca="1">IFERROR(AVERAGEIF(L121:L140,"&gt;0"),"")</f>
        <v>47.291666666666657</v>
      </c>
      <c r="M142" s="11"/>
      <c r="N142" s="111">
        <f ca="1">IFERROR(AVERAGEIF(N121:N140,"&gt;0"),0)</f>
        <v>0.10909722222222222</v>
      </c>
      <c r="O142" s="13">
        <f ca="1">IFERROR(AVERAGEIF(O121:O140,"&gt;0"),"")</f>
        <v>0.12791666666666668</v>
      </c>
      <c r="P142" s="11"/>
      <c r="Q142" s="45">
        <f ca="1">IFERROR(AVERAGEIF(Q121:Q140,"&gt;0"),"")</f>
        <v>0.96736545072062563</v>
      </c>
      <c r="R142" s="17"/>
      <c r="S142" s="46">
        <f ca="1">IFERROR(AVERAGEIF(S121:S140,"&gt;0"),0)</f>
        <v>1.5</v>
      </c>
      <c r="T142" s="83"/>
      <c r="U142" s="8"/>
      <c r="V142" s="8"/>
      <c r="W142" s="8"/>
      <c r="X142" s="64"/>
    </row>
    <row r="143" spans="1:24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</row>
    <row r="146" spans="1:24" ht="14.4" customHeight="1" x14ac:dyDescent="0.3">
      <c r="A146" s="160" t="str">
        <f>'Entered Daily Stats'!A146</f>
        <v>Team Lead 6</v>
      </c>
      <c r="B146" s="161"/>
      <c r="C146" s="161"/>
      <c r="D146" s="161"/>
      <c r="E146" s="161"/>
      <c r="F146" s="53"/>
      <c r="G146" s="158">
        <v>44132</v>
      </c>
      <c r="H146" s="158"/>
      <c r="I146" s="158"/>
      <c r="J146" s="158"/>
      <c r="K146" s="158"/>
      <c r="L146" s="158"/>
      <c r="M146" s="158"/>
      <c r="N146" s="158"/>
      <c r="O146" s="158"/>
      <c r="P146" s="53"/>
      <c r="Q146" s="53"/>
      <c r="R146" s="53"/>
      <c r="S146" s="53"/>
      <c r="T146" s="53"/>
      <c r="U146" s="53"/>
      <c r="V146" s="53"/>
      <c r="W146" s="53"/>
      <c r="X146" s="63"/>
    </row>
    <row r="147" spans="1:24" ht="14.4" customHeight="1" x14ac:dyDescent="0.3">
      <c r="A147" s="162"/>
      <c r="B147" s="163"/>
      <c r="C147" s="163"/>
      <c r="D147" s="163"/>
      <c r="E147" s="163"/>
      <c r="F147" s="8"/>
      <c r="G147" s="159"/>
      <c r="H147" s="159"/>
      <c r="I147" s="159"/>
      <c r="J147" s="159"/>
      <c r="K147" s="159"/>
      <c r="L147" s="159"/>
      <c r="M147" s="159"/>
      <c r="N147" s="159"/>
      <c r="O147" s="159"/>
      <c r="P147" s="8"/>
      <c r="Q147" s="8"/>
      <c r="R147" s="8"/>
      <c r="S147" s="8"/>
      <c r="T147" s="8"/>
      <c r="U147" s="8"/>
      <c r="V147" s="8"/>
      <c r="W147" s="8"/>
      <c r="X147" s="64"/>
    </row>
    <row r="148" spans="1:24" ht="21" customHeight="1" x14ac:dyDescent="0.3">
      <c r="A148" s="164"/>
      <c r="B148" s="165"/>
      <c r="C148" s="165"/>
      <c r="D148" s="165"/>
      <c r="E148" s="165"/>
      <c r="F148" s="8"/>
      <c r="G148" s="124" t="s">
        <v>18</v>
      </c>
      <c r="H148" s="123"/>
      <c r="I148" s="124" t="s">
        <v>19</v>
      </c>
      <c r="J148" s="8"/>
      <c r="K148" s="140" t="s">
        <v>20</v>
      </c>
      <c r="L148" s="140"/>
      <c r="M148" s="8"/>
      <c r="N148" s="126" t="s">
        <v>21</v>
      </c>
      <c r="O148" s="126"/>
      <c r="P148" s="8"/>
      <c r="Q148" s="8"/>
      <c r="R148" s="8"/>
      <c r="S148" s="8"/>
      <c r="T148" s="8"/>
      <c r="U148" s="8"/>
      <c r="V148" s="8"/>
      <c r="W148" s="8"/>
      <c r="X148" s="64"/>
    </row>
    <row r="149" spans="1:24" ht="45.6" x14ac:dyDescent="0.3">
      <c r="A149" s="65"/>
      <c r="B149" s="8"/>
      <c r="C149" s="67" t="s">
        <v>37</v>
      </c>
      <c r="D149" s="8"/>
      <c r="E149" s="67" t="s">
        <v>24</v>
      </c>
      <c r="F149" s="68"/>
      <c r="G149" s="56"/>
      <c r="H149" s="56"/>
      <c r="I149" s="56"/>
      <c r="J149" s="8"/>
      <c r="K149" s="56"/>
      <c r="L149" s="69" t="s">
        <v>38</v>
      </c>
      <c r="M149" s="69"/>
      <c r="N149" s="56"/>
      <c r="O149" s="69" t="s">
        <v>39</v>
      </c>
      <c r="P149" s="8"/>
      <c r="Q149" s="9" t="s">
        <v>40</v>
      </c>
      <c r="R149" s="8"/>
      <c r="S149" s="66" t="s">
        <v>41</v>
      </c>
      <c r="T149" s="8"/>
      <c r="U149" s="138" t="s">
        <v>30</v>
      </c>
      <c r="V149" s="138"/>
      <c r="W149" s="138"/>
      <c r="X149" s="70"/>
    </row>
    <row r="150" spans="1:24" ht="18" x14ac:dyDescent="0.3">
      <c r="A150" s="65"/>
      <c r="B150" s="8"/>
      <c r="C150" s="14" cm="1">
        <f t="array" aca="1" ref="C150" ca="1">INDIRECT(ADDRESS(ROW()-1,_xlfn.SHEET()-3+32,4,1,"Entered Daily Stats"))</f>
        <v>1</v>
      </c>
      <c r="D150" s="11"/>
      <c r="E150" s="10" t="str">
        <f>'Entered Daily Stats'!A149</f>
        <v>Enrollment Counclor 1</v>
      </c>
      <c r="F150" s="11"/>
      <c r="G150" s="13" cm="1">
        <f t="array" aca="1" ref="G150" ca="1">IFERROR(INDIRECT(ADDRESS(ROW()-1,_xlfn.SHEET()-3+4,4,1,"Entered Daily Stats")),"")</f>
        <v>0.21249999999999999</v>
      </c>
      <c r="H150" s="11"/>
      <c r="I150" s="12" cm="1">
        <f t="array" aca="1" ref="I150" ca="1">IFERROR(INDIRECT(ADDRESS(ROW()-1,_xlfn.SHEET()-3+11,4,1,"Entered Daily Stats")),"")</f>
        <v>9</v>
      </c>
      <c r="J150" s="11"/>
      <c r="K150" s="107" cm="1">
        <f t="array" aca="1" ref="K150" ca="1">IFERROR(INDIRECT(ADDRESS(ROW()-1,_xlfn.SHEET()-3+18,4,1,"Entered Daily Stats")),"")</f>
        <v>29</v>
      </c>
      <c r="L150" s="12">
        <f ca="1">IFERROR(IF(K150=N150,0,MIN(MAX((-10*N150*24)+80,30),65))*C150,0)</f>
        <v>50.666666666666664</v>
      </c>
      <c r="M150" s="11"/>
      <c r="N150" s="110" cm="1">
        <f t="array" aca="1" ref="N150" ca="1">IFERROR(INDIRECT(ADDRESS(ROW()-1,_xlfn.SHEET()-3+25,4,1,"Entered Daily Stats")),"")</f>
        <v>0.12222222222222223</v>
      </c>
      <c r="O150" s="13">
        <f ca="1">IFERROR(IF(N150=K150,0,MIN(MAX(8-(K150/10),1.5),5)/24)*C150,0)</f>
        <v>0.20833333333333334</v>
      </c>
      <c r="P150" s="11"/>
      <c r="Q150" s="51">
        <f ca="1">IF(OR(L150=O150,K150=N150),"",((N150/O150)+(K150/L150))/2)</f>
        <v>0.57951754385964915</v>
      </c>
      <c r="R150" s="11"/>
      <c r="S150" s="39" cm="1">
        <f t="array" aca="1" ref="S150" ca="1">INDIRECT(ADDRESS(ROW()-1,_xlfn.SHEET()-3+39,4,1,"Entered Daily Stats"))</f>
        <v>0</v>
      </c>
      <c r="T150" s="11"/>
      <c r="U150" s="15"/>
      <c r="V150" s="11" t="s">
        <v>31</v>
      </c>
      <c r="W150" s="14">
        <v>1.3</v>
      </c>
      <c r="X150" s="70"/>
    </row>
    <row r="151" spans="1:24" ht="18" x14ac:dyDescent="0.3">
      <c r="A151" s="65"/>
      <c r="B151" s="8"/>
      <c r="C151" s="14" cm="1">
        <f t="array" aca="1" ref="C151" ca="1">INDIRECT(ADDRESS(ROW()-1,_xlfn.SHEET()-3+32,4,1,"Entered Daily Stats"))</f>
        <v>1</v>
      </c>
      <c r="D151" s="11"/>
      <c r="E151" s="10" t="str">
        <f>'Entered Daily Stats'!A150</f>
        <v>Enrollment Counclor 2</v>
      </c>
      <c r="F151" s="11"/>
      <c r="G151" s="13" cm="1">
        <f t="array" aca="1" ref="G151" ca="1">IFERROR(INDIRECT(ADDRESS(ROW()-1,_xlfn.SHEET()-3+4,4,1,"Entered Daily Stats")),"")</f>
        <v>0.25625000000000003</v>
      </c>
      <c r="H151" s="16"/>
      <c r="I151" s="12" cm="1">
        <f t="array" aca="1" ref="I151" ca="1">IFERROR(INDIRECT(ADDRESS(ROW()-1,_xlfn.SHEET()-3+11,4,1,"Entered Daily Stats")),"")</f>
        <v>0</v>
      </c>
      <c r="J151" s="11"/>
      <c r="K151" s="107" cm="1">
        <f t="array" aca="1" ref="K151" ca="1">IFERROR(INDIRECT(ADDRESS(ROW()-1,_xlfn.SHEET()-3+18,4,1,"Entered Daily Stats")),"")</f>
        <v>45</v>
      </c>
      <c r="L151" s="12">
        <f t="shared" ref="L151" ca="1" si="20">IFERROR(IF(K151=N151,0,MIN(MAX((-10*N151*24)+80,30),65))*C151,0)</f>
        <v>47.666666666666671</v>
      </c>
      <c r="M151" s="11"/>
      <c r="N151" s="110" cm="1">
        <f t="array" aca="1" ref="N151" ca="1">IFERROR(INDIRECT(ADDRESS(ROW()-1,_xlfn.SHEET()-3+25,4,1,"Entered Daily Stats")),"")</f>
        <v>0.13472222222222222</v>
      </c>
      <c r="O151" s="13">
        <f t="shared" ref="O151:O169" ca="1" si="21">IFERROR(IF(N151=K151,0,MIN(MAX(8-(K151/10),1.5),5)/24)*C151,0)</f>
        <v>0.14583333333333334</v>
      </c>
      <c r="P151" s="11"/>
      <c r="Q151" s="51">
        <f t="shared" ref="Q151:Q169" ca="1" si="22">IF(OR(L151=O151,K151=N151),"",((N151/O151)+(K151/L151))/2)</f>
        <v>0.93393273393273391</v>
      </c>
      <c r="R151" s="11"/>
      <c r="S151" s="39" cm="1">
        <f t="array" aca="1" ref="S151" ca="1">INDIRECT(ADDRESS(ROW()-1,_xlfn.SHEET()-3+39,4,1,"Entered Daily Stats"))</f>
        <v>0</v>
      </c>
      <c r="T151" s="11"/>
      <c r="U151" s="100"/>
      <c r="V151" s="11" t="s">
        <v>32</v>
      </c>
      <c r="W151" s="45">
        <v>1</v>
      </c>
      <c r="X151" s="70"/>
    </row>
    <row r="152" spans="1:24" ht="18" x14ac:dyDescent="0.3">
      <c r="A152" s="65"/>
      <c r="B152" s="8"/>
      <c r="C152" s="14" cm="1">
        <f t="array" aca="1" ref="C152" ca="1">INDIRECT(ADDRESS(ROW()-1,_xlfn.SHEET()-3+32,4,1,"Entered Daily Stats"))</f>
        <v>1</v>
      </c>
      <c r="D152" s="11"/>
      <c r="E152" s="10" t="str">
        <f>'Entered Daily Stats'!A151</f>
        <v>Enrollment Counclor 3</v>
      </c>
      <c r="F152" s="11"/>
      <c r="G152" s="13" cm="1">
        <f t="array" aca="1" ref="G152" ca="1">IFERROR(INDIRECT(ADDRESS(ROW()-1,_xlfn.SHEET()-3+4,4,1,"Entered Daily Stats")),"")</f>
        <v>0.20625000000000002</v>
      </c>
      <c r="H152" s="16"/>
      <c r="I152" s="12" cm="1">
        <f t="array" aca="1" ref="I152" ca="1">IFERROR(INDIRECT(ADDRESS(ROW()-1,_xlfn.SHEET()-3+11,4,1,"Entered Daily Stats")),"")</f>
        <v>9</v>
      </c>
      <c r="J152" s="11"/>
      <c r="K152" s="107" cm="1">
        <f t="array" aca="1" ref="K152" ca="1">IFERROR(INDIRECT(ADDRESS(ROW()-1,_xlfn.SHEET()-3+18,4,1,"Entered Daily Stats")),"")</f>
        <v>64</v>
      </c>
      <c r="L152" s="12">
        <f ca="1">IFERROR(IF(K152=N152,0,MIN(MAX((-10*N152*24)+80,30),65))*C152,0)</f>
        <v>56.333333333333336</v>
      </c>
      <c r="M152" s="11"/>
      <c r="N152" s="110" cm="1">
        <f t="array" aca="1" ref="N152" ca="1">IFERROR(INDIRECT(ADDRESS(ROW()-1,_xlfn.SHEET()-3+25,4,1,"Entered Daily Stats")),"")</f>
        <v>9.8611111111111108E-2</v>
      </c>
      <c r="O152" s="13">
        <f t="shared" ca="1" si="21"/>
        <v>6.6666666666666652E-2</v>
      </c>
      <c r="P152" s="11"/>
      <c r="Q152" s="51">
        <f t="shared" ca="1" si="22"/>
        <v>1.30763067061144</v>
      </c>
      <c r="R152" s="11"/>
      <c r="S152" s="39" cm="1">
        <f t="array" aca="1" ref="S152" ca="1">INDIRECT(ADDRESS(ROW()-1,_xlfn.SHEET()-3+39,4,1,"Entered Daily Stats"))</f>
        <v>0</v>
      </c>
      <c r="T152" s="11"/>
      <c r="U152" s="18"/>
      <c r="V152" s="11" t="s">
        <v>33</v>
      </c>
      <c r="W152" s="45">
        <v>1</v>
      </c>
      <c r="X152" s="70"/>
    </row>
    <row r="153" spans="1:24" ht="18" x14ac:dyDescent="0.3">
      <c r="A153" s="65"/>
      <c r="B153" s="8"/>
      <c r="C153" s="14" cm="1">
        <f t="array" aca="1" ref="C153" ca="1">INDIRECT(ADDRESS(ROW()-1,_xlfn.SHEET()-3+32,4,1,"Entered Daily Stats"))</f>
        <v>0</v>
      </c>
      <c r="D153" s="11"/>
      <c r="E153" s="10" t="str">
        <f>'Entered Daily Stats'!A152</f>
        <v>Enrollment Counclor 4</v>
      </c>
      <c r="F153" s="11"/>
      <c r="G153" s="13" cm="1">
        <f t="array" aca="1" ref="G153" ca="1">IFERROR(INDIRECT(ADDRESS(ROW()-1,_xlfn.SHEET()-3+4,4,1,"Entered Daily Stats")),"")</f>
        <v>0</v>
      </c>
      <c r="H153" s="16"/>
      <c r="I153" s="12" cm="1">
        <f t="array" aca="1" ref="I153" ca="1">IFERROR(INDIRECT(ADDRESS(ROW()-1,_xlfn.SHEET()-3+11,4,1,"Entered Daily Stats")),"")</f>
        <v>0</v>
      </c>
      <c r="J153" s="11"/>
      <c r="K153" s="107" cm="1">
        <f t="array" aca="1" ref="K153" ca="1">IFERROR(INDIRECT(ADDRESS(ROW()-1,_xlfn.SHEET()-3+18,4,1,"Entered Daily Stats")),"")</f>
        <v>0</v>
      </c>
      <c r="L153" s="12">
        <f t="shared" ref="L153:L169" ca="1" si="23">IFERROR(IF(K153=N153,0,MIN(MAX((-10*N153*24)+80,30),65))*C153,0)</f>
        <v>0</v>
      </c>
      <c r="M153" s="11"/>
      <c r="N153" s="110" cm="1">
        <f t="array" aca="1" ref="N153" ca="1">IFERROR(INDIRECT(ADDRESS(ROW()-1,_xlfn.SHEET()-3+25,4,1,"Entered Daily Stats")),"")</f>
        <v>0</v>
      </c>
      <c r="O153" s="13">
        <f t="shared" ca="1" si="21"/>
        <v>0</v>
      </c>
      <c r="P153" s="11"/>
      <c r="Q153" s="51" t="str">
        <f t="shared" ca="1" si="22"/>
        <v/>
      </c>
      <c r="R153" s="11"/>
      <c r="S153" s="39" cm="1">
        <f t="array" aca="1" ref="S153" ca="1">INDIRECT(ADDRESS(ROW()-1,_xlfn.SHEET()-3+39,4,1,"Entered Daily Stats"))</f>
        <v>1</v>
      </c>
      <c r="T153" s="11"/>
      <c r="U153" s="19"/>
      <c r="V153" s="11" t="s">
        <v>33</v>
      </c>
      <c r="W153" s="14">
        <v>0.7</v>
      </c>
      <c r="X153" s="70"/>
    </row>
    <row r="154" spans="1:24" ht="18" x14ac:dyDescent="0.3">
      <c r="A154" s="65"/>
      <c r="B154" s="8"/>
      <c r="C154" s="14" cm="1">
        <f t="array" aca="1" ref="C154" ca="1">INDIRECT(ADDRESS(ROW()-1,_xlfn.SHEET()-3+32,4,1,"Entered Daily Stats"))</f>
        <v>1</v>
      </c>
      <c r="D154" s="11"/>
      <c r="E154" s="10" t="str">
        <f>'Entered Daily Stats'!A153</f>
        <v>Enrollment Counclor 5</v>
      </c>
      <c r="F154" s="11"/>
      <c r="G154" s="13" cm="1">
        <f t="array" aca="1" ref="G154" ca="1">IFERROR(INDIRECT(ADDRESS(ROW()-1,_xlfn.SHEET()-3+4,4,1,"Entered Daily Stats")),"")</f>
        <v>0.23958333333333334</v>
      </c>
      <c r="H154" s="16"/>
      <c r="I154" s="12" cm="1">
        <f t="array" aca="1" ref="I154" ca="1">IFERROR(INDIRECT(ADDRESS(ROW()-1,_xlfn.SHEET()-3+11,4,1,"Entered Daily Stats")),"")</f>
        <v>10</v>
      </c>
      <c r="J154" s="11"/>
      <c r="K154" s="107" cm="1">
        <f t="array" aca="1" ref="K154" ca="1">IFERROR(INDIRECT(ADDRESS(ROW()-1,_xlfn.SHEET()-3+18,4,1,"Entered Daily Stats")),"")</f>
        <v>28</v>
      </c>
      <c r="L154" s="12">
        <f t="shared" ca="1" si="23"/>
        <v>39.666666666666671</v>
      </c>
      <c r="M154" s="11"/>
      <c r="N154" s="110" cm="1">
        <f t="array" aca="1" ref="N154" ca="1">IFERROR(INDIRECT(ADDRESS(ROW()-1,_xlfn.SHEET()-3+25,4,1,"Entered Daily Stats")),"")</f>
        <v>0.16805555555555554</v>
      </c>
      <c r="O154" s="13">
        <f t="shared" ca="1" si="21"/>
        <v>0.20833333333333334</v>
      </c>
      <c r="P154" s="11"/>
      <c r="Q154" s="51">
        <f t="shared" ca="1" si="22"/>
        <v>0.75627450980392141</v>
      </c>
      <c r="R154" s="11"/>
      <c r="S154" s="39" cm="1">
        <f t="array" aca="1" ref="S154" ca="1">INDIRECT(ADDRESS(ROW()-1,_xlfn.SHEET()-3+39,4,1,"Entered Daily Stats"))</f>
        <v>1</v>
      </c>
      <c r="T154" s="11"/>
      <c r="U154" s="20"/>
      <c r="V154" s="11" t="s">
        <v>33</v>
      </c>
      <c r="W154" s="14">
        <v>0.5</v>
      </c>
      <c r="X154" s="70"/>
    </row>
    <row r="155" spans="1:24" ht="18" x14ac:dyDescent="0.3">
      <c r="A155" s="65"/>
      <c r="B155" s="8"/>
      <c r="C155" s="14" cm="1">
        <f t="array" aca="1" ref="C155" ca="1">INDIRECT(ADDRESS(ROW()-1,_xlfn.SHEET()-3+32,4,1,"Entered Daily Stats"))</f>
        <v>1</v>
      </c>
      <c r="D155" s="11"/>
      <c r="E155" s="10" t="str">
        <f>'Entered Daily Stats'!A154</f>
        <v>Enrollment Counclor 6</v>
      </c>
      <c r="F155" s="11"/>
      <c r="G155" s="13" cm="1">
        <f t="array" aca="1" ref="G155" ca="1">IFERROR(INDIRECT(ADDRESS(ROW()-1,_xlfn.SHEET()-3+4,4,1,"Entered Daily Stats")),"")</f>
        <v>0.20416666666666669</v>
      </c>
      <c r="H155" s="16"/>
      <c r="I155" s="12" cm="1">
        <f t="array" aca="1" ref="I155" ca="1">IFERROR(INDIRECT(ADDRESS(ROW()-1,_xlfn.SHEET()-3+11,4,1,"Entered Daily Stats")),"")</f>
        <v>6</v>
      </c>
      <c r="J155" s="11"/>
      <c r="K155" s="107" cm="1">
        <f t="array" aca="1" ref="K155" ca="1">IFERROR(INDIRECT(ADDRESS(ROW()-1,_xlfn.SHEET()-3+18,4,1,"Entered Daily Stats")),"")</f>
        <v>21</v>
      </c>
      <c r="L155" s="12">
        <f t="shared" ca="1" si="23"/>
        <v>48.833333333333329</v>
      </c>
      <c r="M155" s="11"/>
      <c r="N155" s="110" cm="1">
        <f t="array" aca="1" ref="N155" ca="1">IFERROR(INDIRECT(ADDRESS(ROW()-1,_xlfn.SHEET()-3+25,4,1,"Entered Daily Stats")),"")</f>
        <v>0.12986111111111112</v>
      </c>
      <c r="O155" s="13">
        <f t="shared" ca="1" si="21"/>
        <v>0.20833333333333334</v>
      </c>
      <c r="P155" s="11"/>
      <c r="Q155" s="51">
        <f t="shared" ca="1" si="22"/>
        <v>0.52668373151308312</v>
      </c>
      <c r="R155" s="11"/>
      <c r="S155" s="39" cm="1">
        <f t="array" aca="1" ref="S155" ca="1">INDIRECT(ADDRESS(ROW()-1,_xlfn.SHEET()-3+39,4,1,"Entered Daily Stats"))</f>
        <v>0</v>
      </c>
      <c r="T155" s="11"/>
      <c r="U155" s="21"/>
      <c r="V155" s="11" t="s">
        <v>33</v>
      </c>
      <c r="W155" s="14">
        <v>0.3</v>
      </c>
      <c r="X155" s="70"/>
    </row>
    <row r="156" spans="1:24" ht="18" x14ac:dyDescent="0.3">
      <c r="A156" s="65"/>
      <c r="B156" s="8"/>
      <c r="C156" s="14" cm="1">
        <f t="array" aca="1" ref="C156" ca="1">INDIRECT(ADDRESS(ROW()-1,_xlfn.SHEET()-3+32,4,1,"Entered Daily Stats"))</f>
        <v>1</v>
      </c>
      <c r="D156" s="11"/>
      <c r="E156" s="10" t="str">
        <f>'Entered Daily Stats'!A155</f>
        <v>Enrollment Counclor 7</v>
      </c>
      <c r="F156" s="11"/>
      <c r="G156" s="13" cm="1">
        <f t="array" aca="1" ref="G156" ca="1">IFERROR(INDIRECT(ADDRESS(ROW()-1,_xlfn.SHEET()-3+4,4,1,"Entered Daily Stats")),"")</f>
        <v>0.15625</v>
      </c>
      <c r="H156" s="16"/>
      <c r="I156" s="12" cm="1">
        <f t="array" aca="1" ref="I156" ca="1">IFERROR(INDIRECT(ADDRESS(ROW()-1,_xlfn.SHEET()-3+11,4,1,"Entered Daily Stats")),"")</f>
        <v>4</v>
      </c>
      <c r="J156" s="11"/>
      <c r="K156" s="107" cm="1">
        <f t="array" aca="1" ref="K156" ca="1">IFERROR(INDIRECT(ADDRESS(ROW()-1,_xlfn.SHEET()-3+18,4,1,"Entered Daily Stats")),"")</f>
        <v>33</v>
      </c>
      <c r="L156" s="12">
        <f t="shared" ca="1" si="23"/>
        <v>59.5</v>
      </c>
      <c r="M156" s="11"/>
      <c r="N156" s="110" cm="1">
        <f t="array" aca="1" ref="N156" ca="1">IFERROR(INDIRECT(ADDRESS(ROW()-1,_xlfn.SHEET()-3+25,4,1,"Entered Daily Stats")),"")</f>
        <v>8.5416666666666655E-2</v>
      </c>
      <c r="O156" s="13">
        <f t="shared" ca="1" si="21"/>
        <v>0.19583333333333333</v>
      </c>
      <c r="P156" s="11"/>
      <c r="Q156" s="51">
        <f t="shared" ca="1" si="22"/>
        <v>0.49539603075272665</v>
      </c>
      <c r="R156" s="11"/>
      <c r="S156" s="39" cm="1">
        <f t="array" aca="1" ref="S156" ca="1">INDIRECT(ADDRESS(ROW()-1,_xlfn.SHEET()-3+39,4,1,"Entered Daily Stats"))</f>
        <v>1</v>
      </c>
      <c r="T156" s="11"/>
      <c r="U156" s="8"/>
      <c r="V156" s="8"/>
      <c r="W156" s="8"/>
      <c r="X156" s="70"/>
    </row>
    <row r="157" spans="1:24" ht="21" x14ac:dyDescent="0.3">
      <c r="A157" s="65"/>
      <c r="B157" s="8"/>
      <c r="C157" s="14" cm="1">
        <f t="array" aca="1" ref="C157" ca="1">INDIRECT(ADDRESS(ROW()-1,_xlfn.SHEET()-3+32,4,1,"Entered Daily Stats"))</f>
        <v>1</v>
      </c>
      <c r="D157" s="11"/>
      <c r="E157" s="10" t="str">
        <f>'Entered Daily Stats'!A156</f>
        <v>Enrollment Counclor 8</v>
      </c>
      <c r="F157" s="11"/>
      <c r="G157" s="13" cm="1">
        <f t="array" aca="1" ref="G157" ca="1">IFERROR(INDIRECT(ADDRESS(ROW()-1,_xlfn.SHEET()-3+4,4,1,"Entered Daily Stats")),"")</f>
        <v>0.28541666666666665</v>
      </c>
      <c r="H157" s="16"/>
      <c r="I157" s="12" cm="1">
        <f t="array" aca="1" ref="I157" ca="1">IFERROR(INDIRECT(ADDRESS(ROW()-1,_xlfn.SHEET()-3+11,4,1,"Entered Daily Stats")),"")</f>
        <v>5</v>
      </c>
      <c r="J157" s="11"/>
      <c r="K157" s="107" cm="1">
        <f t="array" aca="1" ref="K157" ca="1">IFERROR(INDIRECT(ADDRESS(ROW()-1,_xlfn.SHEET()-3+18,4,1,"Entered Daily Stats")),"")</f>
        <v>59</v>
      </c>
      <c r="L157" s="12">
        <f t="shared" ca="1" si="23"/>
        <v>53.666666666666664</v>
      </c>
      <c r="M157" s="11"/>
      <c r="N157" s="110" cm="1">
        <f t="array" aca="1" ref="N157" ca="1">IFERROR(INDIRECT(ADDRESS(ROW()-1,_xlfn.SHEET()-3+25,4,1,"Entered Daily Stats")),"")</f>
        <v>0.10972222222222222</v>
      </c>
      <c r="O157" s="13">
        <f t="shared" ca="1" si="21"/>
        <v>8.7499999999999981E-2</v>
      </c>
      <c r="P157" s="11"/>
      <c r="Q157" s="51">
        <f t="shared" ca="1" si="22"/>
        <v>1.1766735679779159</v>
      </c>
      <c r="R157" s="11"/>
      <c r="S157" s="39" cm="1">
        <f t="array" aca="1" ref="S157" ca="1">INDIRECT(ADDRESS(ROW()-1,_xlfn.SHEET()-3+39,4,1,"Entered Daily Stats"))</f>
        <v>0</v>
      </c>
      <c r="T157" s="11"/>
      <c r="U157" s="140" t="s">
        <v>42</v>
      </c>
      <c r="V157" s="140"/>
      <c r="W157" s="140"/>
      <c r="X157" s="70"/>
    </row>
    <row r="158" spans="1:24" ht="18" customHeight="1" x14ac:dyDescent="0.3">
      <c r="A158" s="65"/>
      <c r="B158" s="8"/>
      <c r="C158" s="14" cm="1">
        <f t="array" aca="1" ref="C158" ca="1">INDIRECT(ADDRESS(ROW()-1,_xlfn.SHEET()-3+32,4,1,"Entered Daily Stats"))</f>
        <v>1</v>
      </c>
      <c r="D158" s="11"/>
      <c r="E158" s="10" t="str">
        <f>'Entered Daily Stats'!A157</f>
        <v>Enrollment Counclor 9</v>
      </c>
      <c r="F158" s="11"/>
      <c r="G158" s="13" cm="1">
        <f t="array" aca="1" ref="G158" ca="1">IFERROR(INDIRECT(ADDRESS(ROW()-1,_xlfn.SHEET()-3+4,4,1,"Entered Daily Stats")),"")</f>
        <v>0.25069444444444444</v>
      </c>
      <c r="H158" s="16"/>
      <c r="I158" s="12" cm="1">
        <f t="array" aca="1" ref="I158" ca="1">IFERROR(INDIRECT(ADDRESS(ROW()-1,_xlfn.SHEET()-3+11,4,1,"Entered Daily Stats")),"")</f>
        <v>3</v>
      </c>
      <c r="J158" s="11"/>
      <c r="K158" s="107" cm="1">
        <f t="array" aca="1" ref="K158" ca="1">IFERROR(INDIRECT(ADDRESS(ROW()-1,_xlfn.SHEET()-3+18,4,1,"Entered Daily Stats")),"")</f>
        <v>41</v>
      </c>
      <c r="L158" s="12">
        <f t="shared" ca="1" si="23"/>
        <v>32.666666666666671</v>
      </c>
      <c r="M158" s="11"/>
      <c r="N158" s="110" cm="1">
        <f t="array" aca="1" ref="N158" ca="1">IFERROR(INDIRECT(ADDRESS(ROW()-1,_xlfn.SHEET()-3+25,4,1,"Entered Daily Stats")),"")</f>
        <v>0.19722222222222222</v>
      </c>
      <c r="O158" s="13">
        <f t="shared" ca="1" si="21"/>
        <v>0.16250000000000001</v>
      </c>
      <c r="P158" s="11"/>
      <c r="Q158" s="51">
        <f t="shared" ca="1" si="22"/>
        <v>1.23438862724577</v>
      </c>
      <c r="R158" s="11"/>
      <c r="S158" s="39" cm="1">
        <f t="array" aca="1" ref="S158" ca="1">INDIRECT(ADDRESS(ROW()-1,_xlfn.SHEET()-3+39,4,1,"Entered Daily Stats"))</f>
        <v>0</v>
      </c>
      <c r="T158" s="11"/>
      <c r="U158" s="152">
        <f ca="1">IF(SUM(S150:S169)=0,"",SUM(S150:S169))</f>
        <v>3</v>
      </c>
      <c r="V158" s="153"/>
      <c r="W158" s="154"/>
      <c r="X158" s="70"/>
    </row>
    <row r="159" spans="1:24" ht="18" customHeight="1" x14ac:dyDescent="0.3">
      <c r="A159" s="65"/>
      <c r="B159" s="8"/>
      <c r="C159" s="14" cm="1">
        <f t="array" aca="1" ref="C159" ca="1">INDIRECT(ADDRESS(ROW()-1,_xlfn.SHEET()-3+32,4,1,"Entered Daily Stats"))</f>
        <v>1</v>
      </c>
      <c r="D159" s="11"/>
      <c r="E159" s="10" t="str">
        <f>'Entered Daily Stats'!A158</f>
        <v>Enrollment Counclor 10</v>
      </c>
      <c r="F159" s="11"/>
      <c r="G159" s="13" cm="1">
        <f t="array" aca="1" ref="G159" ca="1">IFERROR(INDIRECT(ADDRESS(ROW()-1,_xlfn.SHEET()-3+4,4,1,"Entered Daily Stats")),"")</f>
        <v>0.33124999999999999</v>
      </c>
      <c r="H159" s="16"/>
      <c r="I159" s="12" cm="1">
        <f t="array" aca="1" ref="I159" ca="1">IFERROR(INDIRECT(ADDRESS(ROW()-1,_xlfn.SHEET()-3+11,4,1,"Entered Daily Stats")),"")</f>
        <v>7</v>
      </c>
      <c r="J159" s="11"/>
      <c r="K159" s="107" cm="1">
        <f t="array" aca="1" ref="K159" ca="1">IFERROR(INDIRECT(ADDRESS(ROW()-1,_xlfn.SHEET()-3+18,4,1,"Entered Daily Stats")),"")</f>
        <v>44</v>
      </c>
      <c r="L159" s="12">
        <f t="shared" ca="1" si="23"/>
        <v>30</v>
      </c>
      <c r="M159" s="11"/>
      <c r="N159" s="110" cm="1">
        <f t="array" aca="1" ref="N159" ca="1">IFERROR(INDIRECT(ADDRESS(ROW()-1,_xlfn.SHEET()-3+25,4,1,"Entered Daily Stats")),"")</f>
        <v>0.21527777777777779</v>
      </c>
      <c r="O159" s="13">
        <f t="shared" ca="1" si="21"/>
        <v>0.15</v>
      </c>
      <c r="P159" s="11"/>
      <c r="Q159" s="51">
        <f t="shared" ca="1" si="22"/>
        <v>1.450925925925926</v>
      </c>
      <c r="R159" s="11"/>
      <c r="S159" s="39" cm="1">
        <f t="array" aca="1" ref="S159" ca="1">INDIRECT(ADDRESS(ROW()-1,_xlfn.SHEET()-3+39,4,1,"Entered Daily Stats"))</f>
        <v>0</v>
      </c>
      <c r="T159" s="11"/>
      <c r="U159" s="155"/>
      <c r="V159" s="156"/>
      <c r="W159" s="157"/>
      <c r="X159" s="70"/>
    </row>
    <row r="160" spans="1:24" ht="18" x14ac:dyDescent="0.3">
      <c r="A160" s="65"/>
      <c r="B160" s="8"/>
      <c r="C160" s="14" cm="1">
        <f t="array" aca="1" ref="C160" ca="1">INDIRECT(ADDRESS(ROW()-1,_xlfn.SHEET()-3+32,4,1,"Entered Daily Stats"))</f>
        <v>1</v>
      </c>
      <c r="D160" s="11"/>
      <c r="E160" s="10" t="str">
        <f>'Entered Daily Stats'!A159</f>
        <v>Enrollment Counclor 11</v>
      </c>
      <c r="F160" s="11"/>
      <c r="G160" s="13" cm="1">
        <f t="array" aca="1" ref="G160" ca="1">IFERROR(INDIRECT(ADDRESS(ROW()-1,_xlfn.SHEET()-3+4,4,1,"Entered Daily Stats")),"")</f>
        <v>0.18680555555555556</v>
      </c>
      <c r="H160" s="16"/>
      <c r="I160" s="12" cm="1">
        <f t="array" aca="1" ref="I160" ca="1">IFERROR(INDIRECT(ADDRESS(ROW()-1,_xlfn.SHEET()-3+11,4,1,"Entered Daily Stats")),"")</f>
        <v>1</v>
      </c>
      <c r="J160" s="11"/>
      <c r="K160" s="107" cm="1">
        <f t="array" aca="1" ref="K160" ca="1">IFERROR(INDIRECT(ADDRESS(ROW()-1,_xlfn.SHEET()-3+18,4,1,"Entered Daily Stats")),"")</f>
        <v>29</v>
      </c>
      <c r="L160" s="12">
        <f t="shared" ca="1" si="23"/>
        <v>39.333333333333343</v>
      </c>
      <c r="M160" s="11"/>
      <c r="N160" s="110" cm="1">
        <f t="array" aca="1" ref="N160" ca="1">IFERROR(INDIRECT(ADDRESS(ROW()-1,_xlfn.SHEET()-3+25,4,1,"Entered Daily Stats")),"")</f>
        <v>0.16944444444444443</v>
      </c>
      <c r="O160" s="13">
        <f t="shared" ca="1" si="21"/>
        <v>0.20833333333333334</v>
      </c>
      <c r="P160" s="11"/>
      <c r="Q160" s="51">
        <f t="shared" ca="1" si="22"/>
        <v>0.7753107344632767</v>
      </c>
      <c r="R160" s="11"/>
      <c r="S160" s="39" cm="1">
        <f t="array" aca="1" ref="S160" ca="1">INDIRECT(ADDRESS(ROW()-1,_xlfn.SHEET()-3+39,4,1,"Entered Daily Stats"))</f>
        <v>0</v>
      </c>
      <c r="T160" s="11"/>
      <c r="U160" s="71"/>
      <c r="V160" s="71"/>
      <c r="W160" s="71"/>
      <c r="X160" s="70"/>
    </row>
    <row r="161" spans="1:24" ht="21" x14ac:dyDescent="0.3">
      <c r="A161" s="65"/>
      <c r="B161" s="8"/>
      <c r="C161" s="14" cm="1">
        <f t="array" aca="1" ref="C161" ca="1">INDIRECT(ADDRESS(ROW()-1,_xlfn.SHEET()-3+32,4,1,"Entered Daily Stats"))</f>
        <v>0</v>
      </c>
      <c r="D161" s="11"/>
      <c r="E161" s="10" t="str">
        <f>'Entered Daily Stats'!A160</f>
        <v>Enrollment Counclor 12</v>
      </c>
      <c r="F161" s="11"/>
      <c r="G161" s="13" cm="1">
        <f t="array" aca="1" ref="G161" ca="1">IFERROR(INDIRECT(ADDRESS(ROW()-1,_xlfn.SHEET()-3+4,4,1,"Entered Daily Stats")),"")</f>
        <v>0</v>
      </c>
      <c r="H161" s="16"/>
      <c r="I161" s="12" cm="1">
        <f t="array" aca="1" ref="I161" ca="1">IFERROR(INDIRECT(ADDRESS(ROW()-1,_xlfn.SHEET()-3+11,4,1,"Entered Daily Stats")),"")</f>
        <v>0</v>
      </c>
      <c r="J161" s="11"/>
      <c r="K161" s="107" cm="1">
        <f t="array" aca="1" ref="K161" ca="1">IFERROR(INDIRECT(ADDRESS(ROW()-1,_xlfn.SHEET()-3+18,4,1,"Entered Daily Stats")),"")</f>
        <v>0</v>
      </c>
      <c r="L161" s="12">
        <f t="shared" ca="1" si="23"/>
        <v>0</v>
      </c>
      <c r="M161" s="11"/>
      <c r="N161" s="110" cm="1">
        <f t="array" aca="1" ref="N161" ca="1">IFERROR(INDIRECT(ADDRESS(ROW()-1,_xlfn.SHEET()-3+25,4,1,"Entered Daily Stats")),"")</f>
        <v>0</v>
      </c>
      <c r="O161" s="13">
        <f t="shared" ca="1" si="21"/>
        <v>0</v>
      </c>
      <c r="P161" s="11"/>
      <c r="Q161" s="51" t="str">
        <f t="shared" ca="1" si="22"/>
        <v/>
      </c>
      <c r="R161" s="11"/>
      <c r="S161" s="39" cm="1">
        <f t="array" aca="1" ref="S161" ca="1">INDIRECT(ADDRESS(ROW()-1,_xlfn.SHEET()-3+39,4,1,"Entered Daily Stats"))</f>
        <v>0</v>
      </c>
      <c r="T161" s="11"/>
      <c r="U161" s="8"/>
      <c r="V161" s="8"/>
      <c r="W161" s="22"/>
      <c r="X161" s="79"/>
    </row>
    <row r="162" spans="1:24" ht="18" x14ac:dyDescent="0.3">
      <c r="A162" s="65"/>
      <c r="B162" s="8"/>
      <c r="C162" s="14" cm="1">
        <f t="array" aca="1" ref="C162" ca="1">INDIRECT(ADDRESS(ROW()-1,_xlfn.SHEET()-3+32,4,1,"Entered Daily Stats"))</f>
        <v>0</v>
      </c>
      <c r="D162" s="11"/>
      <c r="E162" s="10">
        <f>'Entered Daily Stats'!A161</f>
        <v>0</v>
      </c>
      <c r="F162" s="11"/>
      <c r="G162" s="13" cm="1">
        <f t="array" aca="1" ref="G162" ca="1">IFERROR(INDIRECT(ADDRESS(ROW()-1,_xlfn.SHEET()-3+4,4,1,"Entered Daily Stats")),"")</f>
        <v>0</v>
      </c>
      <c r="H162" s="16"/>
      <c r="I162" s="12" cm="1">
        <f t="array" aca="1" ref="I162" ca="1">IFERROR(INDIRECT(ADDRESS(ROW()-1,_xlfn.SHEET()-3+11,4,1,"Entered Daily Stats")),"")</f>
        <v>0</v>
      </c>
      <c r="J162" s="11"/>
      <c r="K162" s="107" cm="1">
        <f t="array" aca="1" ref="K162" ca="1">IFERROR(INDIRECT(ADDRESS(ROW()-1,_xlfn.SHEET()-3+18,4,1,"Entered Daily Stats")),"")</f>
        <v>0</v>
      </c>
      <c r="L162" s="12">
        <f t="shared" ca="1" si="23"/>
        <v>0</v>
      </c>
      <c r="M162" s="11"/>
      <c r="N162" s="110" cm="1">
        <f t="array" aca="1" ref="N162" ca="1">IFERROR(INDIRECT(ADDRESS(ROW()-1,_xlfn.SHEET()-3+25,4,1,"Entered Daily Stats")),"")</f>
        <v>0</v>
      </c>
      <c r="O162" s="13">
        <f t="shared" ca="1" si="21"/>
        <v>0</v>
      </c>
      <c r="P162" s="11"/>
      <c r="Q162" s="51" t="str">
        <f t="shared" ca="1" si="22"/>
        <v/>
      </c>
      <c r="R162" s="47"/>
      <c r="S162" s="39" cm="1">
        <f t="array" aca="1" ref="S162" ca="1">INDIRECT(ADDRESS(ROW()-1,_xlfn.SHEET()-3+39,4,1,"Entered Daily Stats"))</f>
        <v>0</v>
      </c>
      <c r="T162" s="47"/>
      <c r="U162" s="69"/>
      <c r="V162" s="8"/>
      <c r="W162" s="56"/>
      <c r="X162" s="80"/>
    </row>
    <row r="163" spans="1:24" ht="18" x14ac:dyDescent="0.3">
      <c r="A163" s="65"/>
      <c r="B163" s="8"/>
      <c r="C163" s="14" cm="1">
        <f t="array" aca="1" ref="C163" ca="1">INDIRECT(ADDRESS(ROW()-1,_xlfn.SHEET()-3+32,4,1,"Entered Daily Stats"))</f>
        <v>0</v>
      </c>
      <c r="D163" s="11"/>
      <c r="E163" s="10">
        <f>'Entered Daily Stats'!A162</f>
        <v>0</v>
      </c>
      <c r="F163" s="23"/>
      <c r="G163" s="13" cm="1">
        <f t="array" aca="1" ref="G163" ca="1">IFERROR(INDIRECT(ADDRESS(ROW()-1,_xlfn.SHEET()-3+4,4,1,"Entered Daily Stats")),"")</f>
        <v>0</v>
      </c>
      <c r="H163" s="11"/>
      <c r="I163" s="12" cm="1">
        <f t="array" aca="1" ref="I163" ca="1">IFERROR(INDIRECT(ADDRESS(ROW()-1,_xlfn.SHEET()-3+11,4,1,"Entered Daily Stats")),"")</f>
        <v>0</v>
      </c>
      <c r="J163" s="11"/>
      <c r="K163" s="107" cm="1">
        <f t="array" aca="1" ref="K163" ca="1">IFERROR(INDIRECT(ADDRESS(ROW()-1,_xlfn.SHEET()-3+18,4,1,"Entered Daily Stats")),"")</f>
        <v>0</v>
      </c>
      <c r="L163" s="12">
        <f t="shared" ca="1" si="23"/>
        <v>0</v>
      </c>
      <c r="M163" s="11"/>
      <c r="N163" s="110" cm="1">
        <f t="array" aca="1" ref="N163" ca="1">IFERROR(INDIRECT(ADDRESS(ROW()-1,_xlfn.SHEET()-3+25,4,1,"Entered Daily Stats")),"")</f>
        <v>0</v>
      </c>
      <c r="O163" s="13">
        <f t="shared" ca="1" si="21"/>
        <v>0</v>
      </c>
      <c r="P163" s="11"/>
      <c r="Q163" s="51" t="str">
        <f t="shared" ca="1" si="22"/>
        <v/>
      </c>
      <c r="R163" s="11"/>
      <c r="S163" s="39" cm="1">
        <f t="array" aca="1" ref="S163" ca="1">INDIRECT(ADDRESS(ROW()-1,_xlfn.SHEET()-3+39,4,1,"Entered Daily Stats"))</f>
        <v>0</v>
      </c>
      <c r="T163" s="11"/>
      <c r="U163" s="11"/>
      <c r="V163" s="47"/>
      <c r="W163" s="56"/>
      <c r="X163" s="81"/>
    </row>
    <row r="164" spans="1:24" ht="18" x14ac:dyDescent="0.3">
      <c r="A164" s="65"/>
      <c r="B164" s="8"/>
      <c r="C164" s="14" cm="1">
        <f t="array" aca="1" ref="C164" ca="1">INDIRECT(ADDRESS(ROW()-1,_xlfn.SHEET()-3+32,4,1,"Entered Daily Stats"))</f>
        <v>0</v>
      </c>
      <c r="D164" s="11"/>
      <c r="E164" s="10">
        <f>'Entered Daily Stats'!A163</f>
        <v>0</v>
      </c>
      <c r="F164" s="11"/>
      <c r="G164" s="13" cm="1">
        <f t="array" aca="1" ref="G164" ca="1">IFERROR(INDIRECT(ADDRESS(ROW()-1,_xlfn.SHEET()-3+4,4,1,"Entered Daily Stats")),"")</f>
        <v>0</v>
      </c>
      <c r="H164" s="16"/>
      <c r="I164" s="12" cm="1">
        <f t="array" aca="1" ref="I164" ca="1">IFERROR(INDIRECT(ADDRESS(ROW()-1,_xlfn.SHEET()-3+11,4,1,"Entered Daily Stats")),"")</f>
        <v>0</v>
      </c>
      <c r="J164" s="11"/>
      <c r="K164" s="107" cm="1">
        <f t="array" aca="1" ref="K164" ca="1">IFERROR(INDIRECT(ADDRESS(ROW()-1,_xlfn.SHEET()-3+18,4,1,"Entered Daily Stats")),"")</f>
        <v>0</v>
      </c>
      <c r="L164" s="12">
        <f t="shared" ca="1" si="23"/>
        <v>0</v>
      </c>
      <c r="M164" s="11"/>
      <c r="N164" s="110" cm="1">
        <f t="array" aca="1" ref="N164" ca="1">IFERROR(INDIRECT(ADDRESS(ROW()-1,_xlfn.SHEET()-3+25,4,1,"Entered Daily Stats")),"")</f>
        <v>0</v>
      </c>
      <c r="O164" s="13">
        <f t="shared" ca="1" si="21"/>
        <v>0</v>
      </c>
      <c r="P164" s="11"/>
      <c r="Q164" s="51" t="str">
        <f t="shared" ca="1" si="22"/>
        <v/>
      </c>
      <c r="R164" s="11"/>
      <c r="S164" s="39" cm="1">
        <f t="array" aca="1" ref="S164" ca="1">INDIRECT(ADDRESS(ROW()-1,_xlfn.SHEET()-3+39,4,1,"Entered Daily Stats"))</f>
        <v>0</v>
      </c>
      <c r="T164" s="11"/>
      <c r="U164" s="8"/>
      <c r="V164" s="8"/>
      <c r="W164" s="8"/>
      <c r="X164" s="64"/>
    </row>
    <row r="165" spans="1:24" ht="18" x14ac:dyDescent="0.3">
      <c r="A165" s="65"/>
      <c r="B165" s="8"/>
      <c r="C165" s="14" cm="1">
        <f t="array" aca="1" ref="C165" ca="1">INDIRECT(ADDRESS(ROW()-1,_xlfn.SHEET()-3+32,4,1,"Entered Daily Stats"))</f>
        <v>0</v>
      </c>
      <c r="D165" s="11"/>
      <c r="E165" s="10">
        <f>'Entered Daily Stats'!A164</f>
        <v>0</v>
      </c>
      <c r="F165" s="11"/>
      <c r="G165" s="13" cm="1">
        <f t="array" aca="1" ref="G165" ca="1">IFERROR(INDIRECT(ADDRESS(ROW()-1,_xlfn.SHEET()-3+4,4,1,"Entered Daily Stats")),"")</f>
        <v>0</v>
      </c>
      <c r="H165" s="16"/>
      <c r="I165" s="12" cm="1">
        <f t="array" aca="1" ref="I165" ca="1">IFERROR(INDIRECT(ADDRESS(ROW()-1,_xlfn.SHEET()-3+11,4,1,"Entered Daily Stats")),"")</f>
        <v>0</v>
      </c>
      <c r="J165" s="11"/>
      <c r="K165" s="107" cm="1">
        <f t="array" aca="1" ref="K165" ca="1">IFERROR(INDIRECT(ADDRESS(ROW()-1,_xlfn.SHEET()-3+18,4,1,"Entered Daily Stats")),"")</f>
        <v>0</v>
      </c>
      <c r="L165" s="12">
        <f t="shared" ca="1" si="23"/>
        <v>0</v>
      </c>
      <c r="M165" s="11"/>
      <c r="N165" s="110" cm="1">
        <f t="array" aca="1" ref="N165" ca="1">IFERROR(INDIRECT(ADDRESS(ROW()-1,_xlfn.SHEET()-3+25,4,1,"Entered Daily Stats")),"")</f>
        <v>0</v>
      </c>
      <c r="O165" s="13">
        <f t="shared" ca="1" si="21"/>
        <v>0</v>
      </c>
      <c r="P165" s="11"/>
      <c r="Q165" s="51" t="str">
        <f t="shared" ca="1" si="22"/>
        <v/>
      </c>
      <c r="R165" s="11"/>
      <c r="S165" s="39" cm="1">
        <f t="array" aca="1" ref="S165" ca="1">INDIRECT(ADDRESS(ROW()-1,_xlfn.SHEET()-3+39,4,1,"Entered Daily Stats"))</f>
        <v>0</v>
      </c>
      <c r="T165" s="11"/>
      <c r="U165" s="71"/>
      <c r="V165" s="71"/>
      <c r="W165" s="71"/>
      <c r="X165" s="70"/>
    </row>
    <row r="166" spans="1:24" ht="21" x14ac:dyDescent="0.3">
      <c r="A166" s="65"/>
      <c r="B166" s="8"/>
      <c r="C166" s="14" cm="1">
        <f t="array" aca="1" ref="C166" ca="1">INDIRECT(ADDRESS(ROW()-1,_xlfn.SHEET()-3+32,4,1,"Entered Daily Stats"))</f>
        <v>0</v>
      </c>
      <c r="D166" s="11"/>
      <c r="E166" s="10">
        <f>'Entered Daily Stats'!A165</f>
        <v>0</v>
      </c>
      <c r="F166" s="11"/>
      <c r="G166" s="13" cm="1">
        <f t="array" aca="1" ref="G166" ca="1">IFERROR(INDIRECT(ADDRESS(ROW()-1,_xlfn.SHEET()-3+4,4,1,"Entered Daily Stats")),"")</f>
        <v>0</v>
      </c>
      <c r="H166" s="16"/>
      <c r="I166" s="12" cm="1">
        <f t="array" aca="1" ref="I166" ca="1">IFERROR(INDIRECT(ADDRESS(ROW()-1,_xlfn.SHEET()-3+11,4,1,"Entered Daily Stats")),"")</f>
        <v>0</v>
      </c>
      <c r="J166" s="11"/>
      <c r="K166" s="107" cm="1">
        <f t="array" aca="1" ref="K166" ca="1">IFERROR(INDIRECT(ADDRESS(ROW()-1,_xlfn.SHEET()-3+18,4,1,"Entered Daily Stats")),"")</f>
        <v>0</v>
      </c>
      <c r="L166" s="12">
        <f t="shared" ca="1" si="23"/>
        <v>0</v>
      </c>
      <c r="M166" s="11"/>
      <c r="N166" s="110" cm="1">
        <f t="array" aca="1" ref="N166" ca="1">IFERROR(INDIRECT(ADDRESS(ROW()-1,_xlfn.SHEET()-3+25,4,1,"Entered Daily Stats")),"")</f>
        <v>0</v>
      </c>
      <c r="O166" s="13">
        <f t="shared" ca="1" si="21"/>
        <v>0</v>
      </c>
      <c r="P166" s="11"/>
      <c r="Q166" s="51" t="str">
        <f t="shared" ca="1" si="22"/>
        <v/>
      </c>
      <c r="R166" s="11"/>
      <c r="S166" s="39" cm="1">
        <f t="array" aca="1" ref="S166" ca="1">INDIRECT(ADDRESS(ROW()-1,_xlfn.SHEET()-3+39,4,1,"Entered Daily Stats"))</f>
        <v>0</v>
      </c>
      <c r="T166" s="11"/>
      <c r="U166" s="8"/>
      <c r="V166" s="8"/>
      <c r="W166" s="22"/>
      <c r="X166" s="79"/>
    </row>
    <row r="167" spans="1:24" ht="18" x14ac:dyDescent="0.3">
      <c r="A167" s="65"/>
      <c r="B167" s="8"/>
      <c r="C167" s="14" cm="1">
        <f t="array" aca="1" ref="C167" ca="1">INDIRECT(ADDRESS(ROW()-1,_xlfn.SHEET()-3+32,4,1,"Entered Daily Stats"))</f>
        <v>0</v>
      </c>
      <c r="D167" s="11"/>
      <c r="E167" s="10">
        <f>'Entered Daily Stats'!A166</f>
        <v>0</v>
      </c>
      <c r="F167" s="11"/>
      <c r="G167" s="13" cm="1">
        <f t="array" aca="1" ref="G167" ca="1">IFERROR(INDIRECT(ADDRESS(ROW()-1,_xlfn.SHEET()-3+4,4,1,"Entered Daily Stats")),"")</f>
        <v>0</v>
      </c>
      <c r="H167" s="16"/>
      <c r="I167" s="12" cm="1">
        <f t="array" aca="1" ref="I167" ca="1">IFERROR(INDIRECT(ADDRESS(ROW()-1,_xlfn.SHEET()-3+11,4,1,"Entered Daily Stats")),"")</f>
        <v>0</v>
      </c>
      <c r="J167" s="11"/>
      <c r="K167" s="107" cm="1">
        <f t="array" aca="1" ref="K167" ca="1">IFERROR(INDIRECT(ADDRESS(ROW()-1,_xlfn.SHEET()-3+18,4,1,"Entered Daily Stats")),"")</f>
        <v>0</v>
      </c>
      <c r="L167" s="12">
        <f t="shared" ca="1" si="23"/>
        <v>0</v>
      </c>
      <c r="M167" s="11"/>
      <c r="N167" s="110" cm="1">
        <f t="array" aca="1" ref="N167" ca="1">IFERROR(INDIRECT(ADDRESS(ROW()-1,_xlfn.SHEET()-3+25,4,1,"Entered Daily Stats")),"")</f>
        <v>0</v>
      </c>
      <c r="O167" s="13">
        <f t="shared" ca="1" si="21"/>
        <v>0</v>
      </c>
      <c r="P167" s="11"/>
      <c r="Q167" s="51" t="str">
        <f t="shared" ca="1" si="22"/>
        <v/>
      </c>
      <c r="R167" s="47"/>
      <c r="S167" s="39" cm="1">
        <f t="array" aca="1" ref="S167" ca="1">INDIRECT(ADDRESS(ROW()-1,_xlfn.SHEET()-3+39,4,1,"Entered Daily Stats"))</f>
        <v>0</v>
      </c>
      <c r="T167" s="47"/>
      <c r="U167" s="69"/>
      <c r="V167" s="8"/>
      <c r="W167" s="56"/>
      <c r="X167" s="80"/>
    </row>
    <row r="168" spans="1:24" ht="18" x14ac:dyDescent="0.3">
      <c r="A168" s="65"/>
      <c r="B168" s="8"/>
      <c r="C168" s="14" cm="1">
        <f t="array" aca="1" ref="C168" ca="1">INDIRECT(ADDRESS(ROW()-1,_xlfn.SHEET()-3+32,4,1,"Entered Daily Stats"))</f>
        <v>0</v>
      </c>
      <c r="D168" s="11"/>
      <c r="E168" s="10">
        <f>'Entered Daily Stats'!A167</f>
        <v>0</v>
      </c>
      <c r="F168" s="23"/>
      <c r="G168" s="13" cm="1">
        <f t="array" aca="1" ref="G168" ca="1">IFERROR(INDIRECT(ADDRESS(ROW()-1,_xlfn.SHEET()-3+4,4,1,"Entered Daily Stats")),"")</f>
        <v>0</v>
      </c>
      <c r="H168" s="11"/>
      <c r="I168" s="12" cm="1">
        <f t="array" aca="1" ref="I168" ca="1">IFERROR(INDIRECT(ADDRESS(ROW()-1,_xlfn.SHEET()-3+11,4,1,"Entered Daily Stats")),"")</f>
        <v>0</v>
      </c>
      <c r="J168" s="11"/>
      <c r="K168" s="107" cm="1">
        <f t="array" aca="1" ref="K168" ca="1">IFERROR(INDIRECT(ADDRESS(ROW()-1,_xlfn.SHEET()-3+18,4,1,"Entered Daily Stats")),"")</f>
        <v>0</v>
      </c>
      <c r="L168" s="12">
        <f t="shared" ca="1" si="23"/>
        <v>0</v>
      </c>
      <c r="M168" s="11"/>
      <c r="N168" s="110" cm="1">
        <f t="array" aca="1" ref="N168" ca="1">IFERROR(INDIRECT(ADDRESS(ROW()-1,_xlfn.SHEET()-3+25,4,1,"Entered Daily Stats")),"")</f>
        <v>0</v>
      </c>
      <c r="O168" s="13">
        <f t="shared" ca="1" si="21"/>
        <v>0</v>
      </c>
      <c r="P168" s="11"/>
      <c r="Q168" s="51" t="str">
        <f t="shared" ca="1" si="22"/>
        <v/>
      </c>
      <c r="R168" s="11"/>
      <c r="S168" s="39" cm="1">
        <f t="array" aca="1" ref="S168" ca="1">INDIRECT(ADDRESS(ROW()-1,_xlfn.SHEET()-3+39,4,1,"Entered Daily Stats"))</f>
        <v>0</v>
      </c>
      <c r="T168" s="11"/>
      <c r="U168" s="11"/>
      <c r="V168" s="47"/>
      <c r="W168" s="56"/>
      <c r="X168" s="81"/>
    </row>
    <row r="169" spans="1:24" ht="18" x14ac:dyDescent="0.3">
      <c r="A169" s="65"/>
      <c r="B169" s="8"/>
      <c r="C169" s="14" cm="1">
        <f t="array" aca="1" ref="C169" ca="1">INDIRECT(ADDRESS(ROW()-1,_xlfn.SHEET()-3+32,4,1,"Entered Daily Stats"))</f>
        <v>0</v>
      </c>
      <c r="D169" s="11"/>
      <c r="E169" s="10">
        <f>'Entered Daily Stats'!A168</f>
        <v>0</v>
      </c>
      <c r="F169" s="11"/>
      <c r="G169" s="13" cm="1">
        <f t="array" aca="1" ref="G169" ca="1">IFERROR(INDIRECT(ADDRESS(ROW()-1,_xlfn.SHEET()-3+4,4,1,"Entered Daily Stats")),"")</f>
        <v>0</v>
      </c>
      <c r="H169" s="16"/>
      <c r="I169" s="12" cm="1">
        <f t="array" aca="1" ref="I169" ca="1">IFERROR(INDIRECT(ADDRESS(ROW()-1,_xlfn.SHEET()-3+11,4,1,"Entered Daily Stats")),"")</f>
        <v>0</v>
      </c>
      <c r="J169" s="11"/>
      <c r="K169" s="107" cm="1">
        <f t="array" aca="1" ref="K169" ca="1">IFERROR(INDIRECT(ADDRESS(ROW()-1,_xlfn.SHEET()-3+18,4,1,"Entered Daily Stats")),"")</f>
        <v>0</v>
      </c>
      <c r="L169" s="12">
        <f t="shared" ca="1" si="23"/>
        <v>0</v>
      </c>
      <c r="M169" s="11"/>
      <c r="N169" s="110" cm="1">
        <f t="array" aca="1" ref="N169" ca="1">IFERROR(INDIRECT(ADDRESS(ROW()-1,_xlfn.SHEET()-3+25,4,1,"Entered Daily Stats")),"")</f>
        <v>0</v>
      </c>
      <c r="O169" s="13">
        <f t="shared" ca="1" si="21"/>
        <v>0</v>
      </c>
      <c r="P169" s="11"/>
      <c r="Q169" s="51" t="str">
        <f t="shared" ca="1" si="22"/>
        <v/>
      </c>
      <c r="R169" s="11"/>
      <c r="S169" s="39" cm="1">
        <f t="array" aca="1" ref="S169" ca="1">INDIRECT(ADDRESS(ROW()-1,_xlfn.SHEET()-3+39,4,1,"Entered Daily Stats"))</f>
        <v>0</v>
      </c>
      <c r="T169" s="11"/>
      <c r="U169" s="8"/>
      <c r="V169" s="8"/>
      <c r="W169" s="8"/>
      <c r="X169" s="64"/>
    </row>
    <row r="170" spans="1:24" ht="18" x14ac:dyDescent="0.3">
      <c r="A170" s="65"/>
      <c r="B170" s="8"/>
      <c r="C170" s="11"/>
      <c r="D170" s="11"/>
      <c r="E170" s="11"/>
      <c r="F170" s="11"/>
      <c r="G170" s="11"/>
      <c r="H170" s="11"/>
      <c r="I170" s="11"/>
      <c r="J170" s="11"/>
      <c r="K170" s="108"/>
      <c r="L170" s="11"/>
      <c r="M170" s="11"/>
      <c r="N170" s="108"/>
      <c r="O170" s="11"/>
      <c r="P170" s="11"/>
      <c r="Q170" s="11"/>
      <c r="R170" s="11"/>
      <c r="S170" s="11"/>
      <c r="T170" s="8"/>
      <c r="U170" s="8"/>
      <c r="V170" s="8"/>
      <c r="W170" s="8"/>
      <c r="X170" s="64"/>
    </row>
    <row r="171" spans="1:24" ht="21" x14ac:dyDescent="0.3">
      <c r="A171" s="65"/>
      <c r="B171" s="8"/>
      <c r="C171" s="106">
        <f ca="1">IFERROR(AVERAGEIF(C150:C169,"&gt;0"),0)</f>
        <v>1</v>
      </c>
      <c r="D171" s="11"/>
      <c r="E171" s="123" t="s">
        <v>34</v>
      </c>
      <c r="F171" s="44"/>
      <c r="G171" s="13">
        <f ca="1">IFERROR(AVERAGEIF(G150:G169,"&gt;0"),"")</f>
        <v>0.23291666666666666</v>
      </c>
      <c r="H171" s="82"/>
      <c r="I171" s="30">
        <f ca="1">IFERROR(AVERAGEIF(I150:I169,"&gt;0"),"")</f>
        <v>6</v>
      </c>
      <c r="J171" s="11"/>
      <c r="K171" s="109">
        <f ca="1">IFERROR(AVERAGEIF(K150:K169,"&gt;0"),0)</f>
        <v>39.299999999999997</v>
      </c>
      <c r="L171" s="12">
        <f ca="1">IFERROR(AVERAGEIF(L150:L169,"&gt;0"),"")</f>
        <v>45.833333333333336</v>
      </c>
      <c r="M171" s="11"/>
      <c r="N171" s="111">
        <f ca="1">IFERROR(AVERAGEIF(N150:N169,"&gt;0"),0)</f>
        <v>0.14305555555555555</v>
      </c>
      <c r="O171" s="13">
        <f ca="1">IFERROR(AVERAGEIF(O150:O169,"&gt;0"),"")</f>
        <v>0.16416666666666666</v>
      </c>
      <c r="P171" s="11"/>
      <c r="Q171" s="45">
        <f ca="1">IFERROR(AVERAGEIF(Q150:Q169,"&gt;0"),"")</f>
        <v>0.92367340760864436</v>
      </c>
      <c r="R171" s="17"/>
      <c r="S171" s="46">
        <f ca="1">IFERROR(AVERAGEIF(S150:S169,"&gt;0"),0)</f>
        <v>1</v>
      </c>
      <c r="T171" s="83"/>
      <c r="U171" s="8"/>
      <c r="V171" s="8"/>
      <c r="W171" s="8"/>
      <c r="X171" s="64"/>
    </row>
    <row r="172" spans="1:24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8"/>
    </row>
    <row r="175" spans="1:24" ht="14.4" customHeight="1" x14ac:dyDescent="0.3">
      <c r="A175" s="160" t="str">
        <f>'Entered Daily Stats'!A175</f>
        <v>Team Lead 7</v>
      </c>
      <c r="B175" s="161"/>
      <c r="C175" s="161"/>
      <c r="D175" s="161"/>
      <c r="E175" s="161"/>
      <c r="F175" s="53"/>
      <c r="G175" s="158">
        <v>44132</v>
      </c>
      <c r="H175" s="158"/>
      <c r="I175" s="158"/>
      <c r="J175" s="158"/>
      <c r="K175" s="158"/>
      <c r="L175" s="158"/>
      <c r="M175" s="158"/>
      <c r="N175" s="158"/>
      <c r="O175" s="158"/>
      <c r="P175" s="53"/>
      <c r="Q175" s="53"/>
      <c r="R175" s="53"/>
      <c r="S175" s="53"/>
      <c r="T175" s="53"/>
      <c r="U175" s="53"/>
      <c r="V175" s="53"/>
      <c r="W175" s="53"/>
      <c r="X175" s="63"/>
    </row>
    <row r="176" spans="1:24" ht="14.4" customHeight="1" x14ac:dyDescent="0.3">
      <c r="A176" s="162"/>
      <c r="B176" s="163"/>
      <c r="C176" s="163"/>
      <c r="D176" s="163"/>
      <c r="E176" s="163"/>
      <c r="F176" s="8"/>
      <c r="G176" s="159"/>
      <c r="H176" s="159"/>
      <c r="I176" s="159"/>
      <c r="J176" s="159"/>
      <c r="K176" s="159"/>
      <c r="L176" s="159"/>
      <c r="M176" s="159"/>
      <c r="N176" s="159"/>
      <c r="O176" s="159"/>
      <c r="P176" s="8"/>
      <c r="Q176" s="8"/>
      <c r="R176" s="8"/>
      <c r="S176" s="8"/>
      <c r="T176" s="8"/>
      <c r="U176" s="8"/>
      <c r="V176" s="8"/>
      <c r="W176" s="8"/>
      <c r="X176" s="64"/>
    </row>
    <row r="177" spans="1:24" ht="21" customHeight="1" x14ac:dyDescent="0.3">
      <c r="A177" s="164"/>
      <c r="B177" s="165"/>
      <c r="C177" s="165"/>
      <c r="D177" s="165"/>
      <c r="E177" s="165"/>
      <c r="F177" s="8"/>
      <c r="G177" s="124" t="s">
        <v>18</v>
      </c>
      <c r="H177" s="123"/>
      <c r="I177" s="124" t="s">
        <v>19</v>
      </c>
      <c r="J177" s="8"/>
      <c r="K177" s="140" t="s">
        <v>20</v>
      </c>
      <c r="L177" s="140"/>
      <c r="M177" s="8"/>
      <c r="N177" s="126" t="s">
        <v>21</v>
      </c>
      <c r="O177" s="126"/>
      <c r="P177" s="8"/>
      <c r="Q177" s="8"/>
      <c r="R177" s="8"/>
      <c r="S177" s="8"/>
      <c r="T177" s="8"/>
      <c r="U177" s="8"/>
      <c r="V177" s="8"/>
      <c r="W177" s="8"/>
      <c r="X177" s="64"/>
    </row>
    <row r="178" spans="1:24" ht="45.6" x14ac:dyDescent="0.3">
      <c r="A178" s="65"/>
      <c r="B178" s="8"/>
      <c r="C178" s="67" t="s">
        <v>37</v>
      </c>
      <c r="D178" s="8"/>
      <c r="E178" s="67" t="s">
        <v>24</v>
      </c>
      <c r="F178" s="68"/>
      <c r="G178" s="56"/>
      <c r="H178" s="56"/>
      <c r="I178" s="56"/>
      <c r="J178" s="8"/>
      <c r="K178" s="56"/>
      <c r="L178" s="69" t="s">
        <v>38</v>
      </c>
      <c r="M178" s="69"/>
      <c r="N178" s="56"/>
      <c r="O178" s="69" t="s">
        <v>39</v>
      </c>
      <c r="P178" s="8"/>
      <c r="Q178" s="9" t="s">
        <v>40</v>
      </c>
      <c r="R178" s="8"/>
      <c r="S178" s="66" t="s">
        <v>41</v>
      </c>
      <c r="T178" s="8"/>
      <c r="U178" s="138" t="s">
        <v>30</v>
      </c>
      <c r="V178" s="138"/>
      <c r="W178" s="138"/>
      <c r="X178" s="70"/>
    </row>
    <row r="179" spans="1:24" ht="18" x14ac:dyDescent="0.3">
      <c r="A179" s="65"/>
      <c r="B179" s="8"/>
      <c r="C179" s="14" cm="1">
        <f t="array" aca="1" ref="C179" ca="1">INDIRECT(ADDRESS(ROW()-1,_xlfn.SHEET()-3+32,4,1,"Entered Daily Stats"))</f>
        <v>0</v>
      </c>
      <c r="D179" s="11"/>
      <c r="E179" s="10" t="str">
        <f>'Entered Daily Stats'!A178</f>
        <v>Enrollment Counclor 1</v>
      </c>
      <c r="F179" s="11"/>
      <c r="G179" s="13" cm="1">
        <f t="array" aca="1" ref="G179" ca="1">IFERROR(INDIRECT(ADDRESS(ROW()-1,_xlfn.SHEET()-3+4,4,1,"Entered Daily Stats")),"")</f>
        <v>0</v>
      </c>
      <c r="H179" s="11"/>
      <c r="I179" s="12" cm="1">
        <f t="array" aca="1" ref="I179" ca="1">IFERROR(INDIRECT(ADDRESS(ROW()-1,_xlfn.SHEET()-3+11,4,1,"Entered Daily Stats")),"")</f>
        <v>0</v>
      </c>
      <c r="J179" s="11"/>
      <c r="K179" s="107" cm="1">
        <f t="array" aca="1" ref="K179" ca="1">IFERROR(INDIRECT(ADDRESS(ROW()-1,_xlfn.SHEET()-3+18,4,1,"Entered Daily Stats")),"")</f>
        <v>0</v>
      </c>
      <c r="L179" s="12">
        <f ca="1">IFERROR(IF(K179=N179,0,MIN(MAX((-10*N179*24)+80,30),65))*C179,0)</f>
        <v>0</v>
      </c>
      <c r="M179" s="11"/>
      <c r="N179" s="110" cm="1">
        <f t="array" aca="1" ref="N179" ca="1">IFERROR(INDIRECT(ADDRESS(ROW()-1,_xlfn.SHEET()-3+25,4,1,"Entered Daily Stats")),"")</f>
        <v>0</v>
      </c>
      <c r="O179" s="13">
        <f ca="1">IFERROR(IF(N179=K179,0,MIN(MAX(8-(K179/10),1.5),5)/24)*C179,0)</f>
        <v>0</v>
      </c>
      <c r="P179" s="11"/>
      <c r="Q179" s="51" t="str">
        <f ca="1">IF(OR(L179=O179,K179=N179),"",((N179/O179)+(K179/L179))/2)</f>
        <v/>
      </c>
      <c r="R179" s="11"/>
      <c r="S179" s="39" cm="1">
        <f t="array" aca="1" ref="S179" ca="1">INDIRECT(ADDRESS(ROW()-1,_xlfn.SHEET()-3+39,4,1,"Entered Daily Stats"))</f>
        <v>0</v>
      </c>
      <c r="T179" s="11"/>
      <c r="U179" s="15"/>
      <c r="V179" s="11" t="s">
        <v>31</v>
      </c>
      <c r="W179" s="14">
        <v>1.3</v>
      </c>
      <c r="X179" s="70"/>
    </row>
    <row r="180" spans="1:24" ht="18" x14ac:dyDescent="0.3">
      <c r="A180" s="65"/>
      <c r="B180" s="8"/>
      <c r="C180" s="14" cm="1">
        <f t="array" aca="1" ref="C180" ca="1">INDIRECT(ADDRESS(ROW()-1,_xlfn.SHEET()-3+32,4,1,"Entered Daily Stats"))</f>
        <v>1</v>
      </c>
      <c r="D180" s="11"/>
      <c r="E180" s="10" t="str">
        <f>'Entered Daily Stats'!A179</f>
        <v>Enrollment Counclor 2</v>
      </c>
      <c r="F180" s="11"/>
      <c r="G180" s="13" cm="1">
        <f t="array" aca="1" ref="G180" ca="1">IFERROR(INDIRECT(ADDRESS(ROW()-1,_xlfn.SHEET()-3+4,4,1,"Entered Daily Stats")),"")</f>
        <v>0.12291666666666667</v>
      </c>
      <c r="H180" s="16"/>
      <c r="I180" s="12" cm="1">
        <f t="array" aca="1" ref="I180" ca="1">IFERROR(INDIRECT(ADDRESS(ROW()-1,_xlfn.SHEET()-3+11,4,1,"Entered Daily Stats")),"")</f>
        <v>2</v>
      </c>
      <c r="J180" s="11"/>
      <c r="K180" s="107" cm="1">
        <f t="array" aca="1" ref="K180" ca="1">IFERROR(INDIRECT(ADDRESS(ROW()-1,_xlfn.SHEET()-3+18,4,1,"Entered Daily Stats")),"")</f>
        <v>11</v>
      </c>
      <c r="L180" s="12">
        <f t="shared" ref="L180" ca="1" si="24">IFERROR(IF(K180=N180,0,MIN(MAX((-10*N180*24)+80,30),65))*C180,0)</f>
        <v>57.5</v>
      </c>
      <c r="M180" s="11"/>
      <c r="N180" s="110" cm="1">
        <f t="array" aca="1" ref="N180" ca="1">IFERROR(INDIRECT(ADDRESS(ROW()-1,_xlfn.SHEET()-3+25,4,1,"Entered Daily Stats")),"")</f>
        <v>9.375E-2</v>
      </c>
      <c r="O180" s="13">
        <f t="shared" ref="O180:O198" ca="1" si="25">IFERROR(IF(N180=K180,0,MIN(MAX(8-(K180/10),1.5),5)/24)*C180,0)</f>
        <v>0.20833333333333334</v>
      </c>
      <c r="P180" s="11"/>
      <c r="Q180" s="51">
        <f t="shared" ref="Q180:Q198" ca="1" si="26">IF(OR(L180=O180,K180=N180),"",((N180/O180)+(K180/L180))/2)</f>
        <v>0.32065217391304346</v>
      </c>
      <c r="R180" s="11"/>
      <c r="S180" s="39" cm="1">
        <f t="array" aca="1" ref="S180" ca="1">INDIRECT(ADDRESS(ROW()-1,_xlfn.SHEET()-3+39,4,1,"Entered Daily Stats"))</f>
        <v>0</v>
      </c>
      <c r="T180" s="11"/>
      <c r="U180" s="100"/>
      <c r="V180" s="11" t="s">
        <v>32</v>
      </c>
      <c r="W180" s="45">
        <v>1</v>
      </c>
      <c r="X180" s="70"/>
    </row>
    <row r="181" spans="1:24" ht="18" x14ac:dyDescent="0.3">
      <c r="A181" s="65"/>
      <c r="B181" s="8"/>
      <c r="C181" s="14" cm="1">
        <f t="array" aca="1" ref="C181" ca="1">INDIRECT(ADDRESS(ROW()-1,_xlfn.SHEET()-3+32,4,1,"Entered Daily Stats"))</f>
        <v>1</v>
      </c>
      <c r="D181" s="11"/>
      <c r="E181" s="10" t="str">
        <f>'Entered Daily Stats'!A180</f>
        <v>Enrollment Counclor 3</v>
      </c>
      <c r="F181" s="11"/>
      <c r="G181" s="13" cm="1">
        <f t="array" aca="1" ref="G181" ca="1">IFERROR(INDIRECT(ADDRESS(ROW()-1,_xlfn.SHEET()-3+4,4,1,"Entered Daily Stats")),"")</f>
        <v>0.18055555555555555</v>
      </c>
      <c r="H181" s="16"/>
      <c r="I181" s="12" cm="1">
        <f t="array" aca="1" ref="I181" ca="1">IFERROR(INDIRECT(ADDRESS(ROW()-1,_xlfn.SHEET()-3+11,4,1,"Entered Daily Stats")),"")</f>
        <v>2</v>
      </c>
      <c r="J181" s="11"/>
      <c r="K181" s="107" cm="1">
        <f t="array" aca="1" ref="K181" ca="1">IFERROR(INDIRECT(ADDRESS(ROW()-1,_xlfn.SHEET()-3+18,4,1,"Entered Daily Stats")),"")</f>
        <v>27</v>
      </c>
      <c r="L181" s="12">
        <f ca="1">IFERROR(IF(K181=N181,0,MIN(MAX((-10*N181*24)+80,30),65))*C181,0)</f>
        <v>52.833333333333336</v>
      </c>
      <c r="M181" s="11"/>
      <c r="N181" s="110" cm="1">
        <f t="array" aca="1" ref="N181" ca="1">IFERROR(INDIRECT(ADDRESS(ROW()-1,_xlfn.SHEET()-3+25,4,1,"Entered Daily Stats")),"")</f>
        <v>0.11319444444444444</v>
      </c>
      <c r="O181" s="13">
        <f t="shared" ca="1" si="25"/>
        <v>0.20833333333333334</v>
      </c>
      <c r="P181" s="11"/>
      <c r="Q181" s="51">
        <f t="shared" ca="1" si="26"/>
        <v>0.52718717139852789</v>
      </c>
      <c r="R181" s="11"/>
      <c r="S181" s="39" cm="1">
        <f t="array" aca="1" ref="S181" ca="1">INDIRECT(ADDRESS(ROW()-1,_xlfn.SHEET()-3+39,4,1,"Entered Daily Stats"))</f>
        <v>0</v>
      </c>
      <c r="T181" s="11"/>
      <c r="U181" s="18"/>
      <c r="V181" s="11" t="s">
        <v>33</v>
      </c>
      <c r="W181" s="45">
        <v>1</v>
      </c>
      <c r="X181" s="70"/>
    </row>
    <row r="182" spans="1:24" ht="18" x14ac:dyDescent="0.3">
      <c r="A182" s="65"/>
      <c r="B182" s="8"/>
      <c r="C182" s="14" cm="1">
        <f t="array" aca="1" ref="C182" ca="1">INDIRECT(ADDRESS(ROW()-1,_xlfn.SHEET()-3+32,4,1,"Entered Daily Stats"))</f>
        <v>0</v>
      </c>
      <c r="D182" s="11"/>
      <c r="E182" s="10" t="str">
        <f>'Entered Daily Stats'!A181</f>
        <v>Enrollment Counclor 4</v>
      </c>
      <c r="F182" s="11"/>
      <c r="G182" s="13" cm="1">
        <f t="array" aca="1" ref="G182" ca="1">IFERROR(INDIRECT(ADDRESS(ROW()-1,_xlfn.SHEET()-3+4,4,1,"Entered Daily Stats")),"")</f>
        <v>0</v>
      </c>
      <c r="H182" s="16"/>
      <c r="I182" s="12" cm="1">
        <f t="array" aca="1" ref="I182" ca="1">IFERROR(INDIRECT(ADDRESS(ROW()-1,_xlfn.SHEET()-3+11,4,1,"Entered Daily Stats")),"")</f>
        <v>0</v>
      </c>
      <c r="J182" s="11"/>
      <c r="K182" s="107" cm="1">
        <f t="array" aca="1" ref="K182" ca="1">IFERROR(INDIRECT(ADDRESS(ROW()-1,_xlfn.SHEET()-3+18,4,1,"Entered Daily Stats")),"")</f>
        <v>0</v>
      </c>
      <c r="L182" s="12">
        <f t="shared" ref="L182:L198" ca="1" si="27">IFERROR(IF(K182=N182,0,MIN(MAX((-10*N182*24)+80,30),65))*C182,0)</f>
        <v>0</v>
      </c>
      <c r="M182" s="11"/>
      <c r="N182" s="110" cm="1">
        <f t="array" aca="1" ref="N182" ca="1">IFERROR(INDIRECT(ADDRESS(ROW()-1,_xlfn.SHEET()-3+25,4,1,"Entered Daily Stats")),"")</f>
        <v>0</v>
      </c>
      <c r="O182" s="13">
        <f t="shared" ca="1" si="25"/>
        <v>0</v>
      </c>
      <c r="P182" s="11"/>
      <c r="Q182" s="51" t="str">
        <f t="shared" ca="1" si="26"/>
        <v/>
      </c>
      <c r="R182" s="11"/>
      <c r="S182" s="39" cm="1">
        <f t="array" aca="1" ref="S182" ca="1">INDIRECT(ADDRESS(ROW()-1,_xlfn.SHEET()-3+39,4,1,"Entered Daily Stats"))</f>
        <v>0</v>
      </c>
      <c r="T182" s="11"/>
      <c r="U182" s="19"/>
      <c r="V182" s="11" t="s">
        <v>33</v>
      </c>
      <c r="W182" s="14">
        <v>0.7</v>
      </c>
      <c r="X182" s="70"/>
    </row>
    <row r="183" spans="1:24" ht="18" x14ac:dyDescent="0.3">
      <c r="A183" s="65"/>
      <c r="B183" s="8"/>
      <c r="C183" s="14" cm="1">
        <f t="array" aca="1" ref="C183" ca="1">INDIRECT(ADDRESS(ROW()-1,_xlfn.SHEET()-3+32,4,1,"Entered Daily Stats"))</f>
        <v>1</v>
      </c>
      <c r="D183" s="11"/>
      <c r="E183" s="10" t="str">
        <f>'Entered Daily Stats'!A182</f>
        <v>Enrollment Counclor 5</v>
      </c>
      <c r="F183" s="11"/>
      <c r="G183" s="13" cm="1">
        <f t="array" aca="1" ref="G183" ca="1">IFERROR(INDIRECT(ADDRESS(ROW()-1,_xlfn.SHEET()-3+4,4,1,"Entered Daily Stats")),"")</f>
        <v>0.2590277777777778</v>
      </c>
      <c r="H183" s="16"/>
      <c r="I183" s="12" cm="1">
        <f t="array" aca="1" ref="I183" ca="1">IFERROR(INDIRECT(ADDRESS(ROW()-1,_xlfn.SHEET()-3+11,4,1,"Entered Daily Stats")),"")</f>
        <v>7</v>
      </c>
      <c r="J183" s="11"/>
      <c r="K183" s="107" cm="1">
        <f t="array" aca="1" ref="K183" ca="1">IFERROR(INDIRECT(ADDRESS(ROW()-1,_xlfn.SHEET()-3+18,4,1,"Entered Daily Stats")),"")</f>
        <v>91</v>
      </c>
      <c r="L183" s="12">
        <f t="shared" ca="1" si="27"/>
        <v>46.166666666666664</v>
      </c>
      <c r="M183" s="11"/>
      <c r="N183" s="110" cm="1">
        <f t="array" aca="1" ref="N183" ca="1">IFERROR(INDIRECT(ADDRESS(ROW()-1,_xlfn.SHEET()-3+25,4,1,"Entered Daily Stats")),"")</f>
        <v>0.14097222222222222</v>
      </c>
      <c r="O183" s="13">
        <f t="shared" ca="1" si="25"/>
        <v>6.25E-2</v>
      </c>
      <c r="P183" s="11"/>
      <c r="Q183" s="51">
        <f t="shared" ca="1" si="26"/>
        <v>2.1133373445647816</v>
      </c>
      <c r="R183" s="11"/>
      <c r="S183" s="39" cm="1">
        <f t="array" aca="1" ref="S183" ca="1">INDIRECT(ADDRESS(ROW()-1,_xlfn.SHEET()-3+39,4,1,"Entered Daily Stats"))</f>
        <v>0</v>
      </c>
      <c r="T183" s="11"/>
      <c r="U183" s="20"/>
      <c r="V183" s="11" t="s">
        <v>33</v>
      </c>
      <c r="W183" s="14">
        <v>0.5</v>
      </c>
      <c r="X183" s="70"/>
    </row>
    <row r="184" spans="1:24" ht="18" x14ac:dyDescent="0.3">
      <c r="A184" s="65"/>
      <c r="B184" s="8"/>
      <c r="C184" s="14" cm="1">
        <f t="array" aca="1" ref="C184" ca="1">INDIRECT(ADDRESS(ROW()-1,_xlfn.SHEET()-3+32,4,1,"Entered Daily Stats"))</f>
        <v>1</v>
      </c>
      <c r="D184" s="11"/>
      <c r="E184" s="10" t="str">
        <f>'Entered Daily Stats'!A183</f>
        <v>Enrollment Counclor 6</v>
      </c>
      <c r="F184" s="11"/>
      <c r="G184" s="13" cm="1">
        <f t="array" aca="1" ref="G184" ca="1">IFERROR(INDIRECT(ADDRESS(ROW()-1,_xlfn.SHEET()-3+4,4,1,"Entered Daily Stats")),"")</f>
        <v>0.25833333333333336</v>
      </c>
      <c r="H184" s="16"/>
      <c r="I184" s="12" cm="1">
        <f t="array" aca="1" ref="I184" ca="1">IFERROR(INDIRECT(ADDRESS(ROW()-1,_xlfn.SHEET()-3+11,4,1,"Entered Daily Stats")),"")</f>
        <v>3</v>
      </c>
      <c r="J184" s="11"/>
      <c r="K184" s="107" cm="1">
        <f t="array" aca="1" ref="K184" ca="1">IFERROR(INDIRECT(ADDRESS(ROW()-1,_xlfn.SHEET()-3+18,4,1,"Entered Daily Stats")),"")</f>
        <v>22</v>
      </c>
      <c r="L184" s="12">
        <f t="shared" ca="1" si="27"/>
        <v>35.333333333333329</v>
      </c>
      <c r="M184" s="11"/>
      <c r="N184" s="110" cm="1">
        <f t="array" aca="1" ref="N184" ca="1">IFERROR(INDIRECT(ADDRESS(ROW()-1,_xlfn.SHEET()-3+25,4,1,"Entered Daily Stats")),"")</f>
        <v>0.18611111111111112</v>
      </c>
      <c r="O184" s="13">
        <f t="shared" ca="1" si="25"/>
        <v>0.20833333333333334</v>
      </c>
      <c r="P184" s="11"/>
      <c r="Q184" s="51">
        <f t="shared" ca="1" si="26"/>
        <v>0.75798742138364783</v>
      </c>
      <c r="R184" s="11"/>
      <c r="S184" s="39" cm="1">
        <f t="array" aca="1" ref="S184" ca="1">INDIRECT(ADDRESS(ROW()-1,_xlfn.SHEET()-3+39,4,1,"Entered Daily Stats"))</f>
        <v>0</v>
      </c>
      <c r="T184" s="11"/>
      <c r="U184" s="21"/>
      <c r="V184" s="11" t="s">
        <v>33</v>
      </c>
      <c r="W184" s="14">
        <v>0.3</v>
      </c>
      <c r="X184" s="70"/>
    </row>
    <row r="185" spans="1:24" ht="18" x14ac:dyDescent="0.3">
      <c r="A185" s="65"/>
      <c r="B185" s="8"/>
      <c r="C185" s="14" cm="1">
        <f t="array" aca="1" ref="C185" ca="1">INDIRECT(ADDRESS(ROW()-1,_xlfn.SHEET()-3+32,4,1,"Entered Daily Stats"))</f>
        <v>1</v>
      </c>
      <c r="D185" s="11"/>
      <c r="E185" s="10" t="str">
        <f>'Entered Daily Stats'!A184</f>
        <v>Enrollment Counclor 7</v>
      </c>
      <c r="F185" s="11"/>
      <c r="G185" s="13" cm="1">
        <f t="array" aca="1" ref="G185" ca="1">IFERROR(INDIRECT(ADDRESS(ROW()-1,_xlfn.SHEET()-3+4,4,1,"Entered Daily Stats")),"")</f>
        <v>0.19791666666666666</v>
      </c>
      <c r="H185" s="16"/>
      <c r="I185" s="12" cm="1">
        <f t="array" aca="1" ref="I185" ca="1">IFERROR(INDIRECT(ADDRESS(ROW()-1,_xlfn.SHEET()-3+11,4,1,"Entered Daily Stats")),"")</f>
        <v>3</v>
      </c>
      <c r="J185" s="11"/>
      <c r="K185" s="107" cm="1">
        <f t="array" aca="1" ref="K185" ca="1">IFERROR(INDIRECT(ADDRESS(ROW()-1,_xlfn.SHEET()-3+18,4,1,"Entered Daily Stats")),"")</f>
        <v>34</v>
      </c>
      <c r="L185" s="12">
        <f t="shared" ca="1" si="27"/>
        <v>58.333333333333329</v>
      </c>
      <c r="M185" s="11"/>
      <c r="N185" s="110" cm="1">
        <f t="array" aca="1" ref="N185" ca="1">IFERROR(INDIRECT(ADDRESS(ROW()-1,_xlfn.SHEET()-3+25,4,1,"Entered Daily Stats")),"")</f>
        <v>9.0277777777777776E-2</v>
      </c>
      <c r="O185" s="13">
        <f t="shared" ca="1" si="25"/>
        <v>0.19166666666666665</v>
      </c>
      <c r="P185" s="11"/>
      <c r="Q185" s="51">
        <f t="shared" ca="1" si="26"/>
        <v>0.52693581780538301</v>
      </c>
      <c r="R185" s="11"/>
      <c r="S185" s="39" cm="1">
        <f t="array" aca="1" ref="S185" ca="1">INDIRECT(ADDRESS(ROW()-1,_xlfn.SHEET()-3+39,4,1,"Entered Daily Stats"))</f>
        <v>0</v>
      </c>
      <c r="T185" s="11"/>
      <c r="U185" s="8"/>
      <c r="V185" s="8"/>
      <c r="W185" s="8"/>
      <c r="X185" s="70"/>
    </row>
    <row r="186" spans="1:24" ht="21" x14ac:dyDescent="0.3">
      <c r="A186" s="65"/>
      <c r="B186" s="8"/>
      <c r="C186" s="14" cm="1">
        <f t="array" aca="1" ref="C186" ca="1">INDIRECT(ADDRESS(ROW()-1,_xlfn.SHEET()-3+32,4,1,"Entered Daily Stats"))</f>
        <v>1</v>
      </c>
      <c r="D186" s="11"/>
      <c r="E186" s="10" t="str">
        <f>'Entered Daily Stats'!A185</f>
        <v>Enrollment Counclor 8</v>
      </c>
      <c r="F186" s="11"/>
      <c r="G186" s="13" cm="1">
        <f t="array" aca="1" ref="G186" ca="1">IFERROR(INDIRECT(ADDRESS(ROW()-1,_xlfn.SHEET()-3+4,4,1,"Entered Daily Stats")),"")</f>
        <v>8.0555555555555561E-2</v>
      </c>
      <c r="H186" s="16"/>
      <c r="I186" s="12" cm="1">
        <f t="array" aca="1" ref="I186" ca="1">IFERROR(INDIRECT(ADDRESS(ROW()-1,_xlfn.SHEET()-3+11,4,1,"Entered Daily Stats")),"")</f>
        <v>0</v>
      </c>
      <c r="J186" s="11"/>
      <c r="K186" s="107" cm="1">
        <f t="array" aca="1" ref="K186" ca="1">IFERROR(INDIRECT(ADDRESS(ROW()-1,_xlfn.SHEET()-3+18,4,1,"Entered Daily Stats")),"")</f>
        <v>16</v>
      </c>
      <c r="L186" s="12">
        <f t="shared" ca="1" si="27"/>
        <v>64.666666666666671</v>
      </c>
      <c r="M186" s="11"/>
      <c r="N186" s="110" cm="1">
        <f t="array" aca="1" ref="N186" ca="1">IFERROR(INDIRECT(ADDRESS(ROW()-1,_xlfn.SHEET()-3+25,4,1,"Entered Daily Stats")),"")</f>
        <v>6.3888888888888884E-2</v>
      </c>
      <c r="O186" s="13">
        <f t="shared" ca="1" si="25"/>
        <v>0.20833333333333334</v>
      </c>
      <c r="P186" s="11"/>
      <c r="Q186" s="51">
        <f t="shared" ca="1" si="26"/>
        <v>0.27704467353951889</v>
      </c>
      <c r="R186" s="11"/>
      <c r="S186" s="39" cm="1">
        <f t="array" aca="1" ref="S186" ca="1">INDIRECT(ADDRESS(ROW()-1,_xlfn.SHEET()-3+39,4,1,"Entered Daily Stats"))</f>
        <v>0</v>
      </c>
      <c r="T186" s="11"/>
      <c r="U186" s="140" t="s">
        <v>42</v>
      </c>
      <c r="V186" s="140"/>
      <c r="W186" s="140"/>
      <c r="X186" s="70"/>
    </row>
    <row r="187" spans="1:24" ht="18" customHeight="1" x14ac:dyDescent="0.3">
      <c r="A187" s="65"/>
      <c r="B187" s="8"/>
      <c r="C187" s="14" cm="1">
        <f t="array" aca="1" ref="C187" ca="1">INDIRECT(ADDRESS(ROW()-1,_xlfn.SHEET()-3+32,4,1,"Entered Daily Stats"))</f>
        <v>1</v>
      </c>
      <c r="D187" s="11"/>
      <c r="E187" s="10" t="str">
        <f>'Entered Daily Stats'!A186</f>
        <v>Enrollment Counclor 9</v>
      </c>
      <c r="F187" s="11"/>
      <c r="G187" s="13" cm="1">
        <f t="array" aca="1" ref="G187" ca="1">IFERROR(INDIRECT(ADDRESS(ROW()-1,_xlfn.SHEET()-3+4,4,1,"Entered Daily Stats")),"")</f>
        <v>0.10069444444444443</v>
      </c>
      <c r="H187" s="16"/>
      <c r="I187" s="12" cm="1">
        <f t="array" aca="1" ref="I187" ca="1">IFERROR(INDIRECT(ADDRESS(ROW()-1,_xlfn.SHEET()-3+11,4,1,"Entered Daily Stats")),"")</f>
        <v>0</v>
      </c>
      <c r="J187" s="11"/>
      <c r="K187" s="107" cm="1">
        <f t="array" aca="1" ref="K187" ca="1">IFERROR(INDIRECT(ADDRESS(ROW()-1,_xlfn.SHEET()-3+18,4,1,"Entered Daily Stats")),"")</f>
        <v>19</v>
      </c>
      <c r="L187" s="12">
        <f t="shared" ca="1" si="27"/>
        <v>65</v>
      </c>
      <c r="M187" s="11"/>
      <c r="N187" s="110" cm="1">
        <f t="array" aca="1" ref="N187" ca="1">IFERROR(INDIRECT(ADDRESS(ROW()-1,_xlfn.SHEET()-3+25,4,1,"Entered Daily Stats")),"")</f>
        <v>4.0972222222222222E-2</v>
      </c>
      <c r="O187" s="13">
        <f t="shared" ca="1" si="25"/>
        <v>0.20833333333333334</v>
      </c>
      <c r="P187" s="11"/>
      <c r="Q187" s="51">
        <f t="shared" ca="1" si="26"/>
        <v>0.24448717948717949</v>
      </c>
      <c r="R187" s="11"/>
      <c r="S187" s="39" cm="1">
        <f t="array" aca="1" ref="S187" ca="1">INDIRECT(ADDRESS(ROW()-1,_xlfn.SHEET()-3+39,4,1,"Entered Daily Stats"))</f>
        <v>0</v>
      </c>
      <c r="T187" s="11"/>
      <c r="U187" s="152" t="str">
        <f ca="1">IF(SUM(S179:S198)=0,"",SUM(S179:S198))</f>
        <v/>
      </c>
      <c r="V187" s="153"/>
      <c r="W187" s="154"/>
      <c r="X187" s="70"/>
    </row>
    <row r="188" spans="1:24" ht="18" customHeight="1" x14ac:dyDescent="0.3">
      <c r="A188" s="65"/>
      <c r="B188" s="8"/>
      <c r="C188" s="14" cm="1">
        <f t="array" aca="1" ref="C188" ca="1">INDIRECT(ADDRESS(ROW()-1,_xlfn.SHEET()-3+32,4,1,"Entered Daily Stats"))</f>
        <v>1</v>
      </c>
      <c r="D188" s="11"/>
      <c r="E188" s="10" t="str">
        <f>'Entered Daily Stats'!A187</f>
        <v>Enrollment Counclor 10</v>
      </c>
      <c r="F188" s="11"/>
      <c r="G188" s="13" cm="1">
        <f t="array" aca="1" ref="G188" ca="1">IFERROR(INDIRECT(ADDRESS(ROW()-1,_xlfn.SHEET()-3+4,4,1,"Entered Daily Stats")),"")</f>
        <v>0.3034722222222222</v>
      </c>
      <c r="H188" s="16"/>
      <c r="I188" s="12" cm="1">
        <f t="array" aca="1" ref="I188" ca="1">IFERROR(INDIRECT(ADDRESS(ROW()-1,_xlfn.SHEET()-3+11,4,1,"Entered Daily Stats")),"")</f>
        <v>1</v>
      </c>
      <c r="J188" s="11"/>
      <c r="K188" s="107" cm="1">
        <f t="array" aca="1" ref="K188" ca="1">IFERROR(INDIRECT(ADDRESS(ROW()-1,_xlfn.SHEET()-3+18,4,1,"Entered Daily Stats")),"")</f>
        <v>81</v>
      </c>
      <c r="L188" s="12">
        <f t="shared" ca="1" si="27"/>
        <v>30</v>
      </c>
      <c r="M188" s="11"/>
      <c r="N188" s="110" cm="1">
        <f t="array" aca="1" ref="N188" ca="1">IFERROR(INDIRECT(ADDRESS(ROW()-1,_xlfn.SHEET()-3+25,4,1,"Entered Daily Stats")),"")</f>
        <v>0.21249999999999999</v>
      </c>
      <c r="O188" s="13">
        <f t="shared" ca="1" si="25"/>
        <v>6.25E-2</v>
      </c>
      <c r="P188" s="11"/>
      <c r="Q188" s="51">
        <f t="shared" ca="1" si="26"/>
        <v>3.05</v>
      </c>
      <c r="R188" s="11"/>
      <c r="S188" s="39" cm="1">
        <f t="array" aca="1" ref="S188" ca="1">INDIRECT(ADDRESS(ROW()-1,_xlfn.SHEET()-3+39,4,1,"Entered Daily Stats"))</f>
        <v>0</v>
      </c>
      <c r="T188" s="11"/>
      <c r="U188" s="155"/>
      <c r="V188" s="156"/>
      <c r="W188" s="157"/>
      <c r="X188" s="70"/>
    </row>
    <row r="189" spans="1:24" ht="18" x14ac:dyDescent="0.3">
      <c r="A189" s="65"/>
      <c r="B189" s="8"/>
      <c r="C189" s="14" cm="1">
        <f t="array" aca="1" ref="C189" ca="1">INDIRECT(ADDRESS(ROW()-1,_xlfn.SHEET()-3+32,4,1,"Entered Daily Stats"))</f>
        <v>1</v>
      </c>
      <c r="D189" s="11"/>
      <c r="E189" s="10" t="str">
        <f>'Entered Daily Stats'!A188</f>
        <v>Enrollment Counclor 11</v>
      </c>
      <c r="F189" s="11"/>
      <c r="G189" s="13" cm="1">
        <f t="array" aca="1" ref="G189" ca="1">IFERROR(INDIRECT(ADDRESS(ROW()-1,_xlfn.SHEET()-3+4,4,1,"Entered Daily Stats")),"")</f>
        <v>0.18263888888888891</v>
      </c>
      <c r="H189" s="16"/>
      <c r="I189" s="12" cm="1">
        <f t="array" aca="1" ref="I189" ca="1">IFERROR(INDIRECT(ADDRESS(ROW()-1,_xlfn.SHEET()-3+11,4,1,"Entered Daily Stats")),"")</f>
        <v>4</v>
      </c>
      <c r="J189" s="11"/>
      <c r="K189" s="107" cm="1">
        <f t="array" aca="1" ref="K189" ca="1">IFERROR(INDIRECT(ADDRESS(ROW()-1,_xlfn.SHEET()-3+18,4,1,"Entered Daily Stats")),"")</f>
        <v>44</v>
      </c>
      <c r="L189" s="12">
        <f t="shared" ca="1" si="27"/>
        <v>65</v>
      </c>
      <c r="M189" s="11"/>
      <c r="N189" s="110" cm="1">
        <f t="array" aca="1" ref="N189" ca="1">IFERROR(INDIRECT(ADDRESS(ROW()-1,_xlfn.SHEET()-3+25,4,1,"Entered Daily Stats")),"")</f>
        <v>5.486111111111111E-2</v>
      </c>
      <c r="O189" s="13">
        <f t="shared" ca="1" si="25"/>
        <v>0.15</v>
      </c>
      <c r="P189" s="11"/>
      <c r="Q189" s="51">
        <f t="shared" ca="1" si="26"/>
        <v>0.52133190883190883</v>
      </c>
      <c r="R189" s="11"/>
      <c r="S189" s="39" cm="1">
        <f t="array" aca="1" ref="S189" ca="1">INDIRECT(ADDRESS(ROW()-1,_xlfn.SHEET()-3+39,4,1,"Entered Daily Stats"))</f>
        <v>0</v>
      </c>
      <c r="T189" s="11"/>
      <c r="U189" s="71"/>
      <c r="V189" s="71"/>
      <c r="W189" s="71"/>
      <c r="X189" s="70"/>
    </row>
    <row r="190" spans="1:24" ht="21" x14ac:dyDescent="0.3">
      <c r="A190" s="65"/>
      <c r="B190" s="8"/>
      <c r="C190" s="14" cm="1">
        <f t="array" aca="1" ref="C190" ca="1">INDIRECT(ADDRESS(ROW()-1,_xlfn.SHEET()-3+32,4,1,"Entered Daily Stats"))</f>
        <v>1</v>
      </c>
      <c r="D190" s="11"/>
      <c r="E190" s="10" t="str">
        <f>'Entered Daily Stats'!A189</f>
        <v>Enrollment Counclor 12</v>
      </c>
      <c r="F190" s="11"/>
      <c r="G190" s="13" cm="1">
        <f t="array" aca="1" ref="G190" ca="1">IFERROR(INDIRECT(ADDRESS(ROW()-1,_xlfn.SHEET()-3+4,4,1,"Entered Daily Stats")),"")</f>
        <v>0.19930555555555554</v>
      </c>
      <c r="H190" s="16"/>
      <c r="I190" s="12" cm="1">
        <f t="array" aca="1" ref="I190" ca="1">IFERROR(INDIRECT(ADDRESS(ROW()-1,_xlfn.SHEET()-3+11,4,1,"Entered Daily Stats")),"")</f>
        <v>2</v>
      </c>
      <c r="J190" s="11"/>
      <c r="K190" s="107" cm="1">
        <f t="array" aca="1" ref="K190" ca="1">IFERROR(INDIRECT(ADDRESS(ROW()-1,_xlfn.SHEET()-3+18,4,1,"Entered Daily Stats")),"")</f>
        <v>47</v>
      </c>
      <c r="L190" s="12">
        <f t="shared" ca="1" si="27"/>
        <v>53.166666666666664</v>
      </c>
      <c r="M190" s="11"/>
      <c r="N190" s="110" cm="1">
        <f t="array" aca="1" ref="N190" ca="1">IFERROR(INDIRECT(ADDRESS(ROW()-1,_xlfn.SHEET()-3+25,4,1,"Entered Daily Stats")),"")</f>
        <v>0.11180555555555556</v>
      </c>
      <c r="O190" s="13">
        <f t="shared" ca="1" si="25"/>
        <v>0.13749999999999998</v>
      </c>
      <c r="P190" s="11"/>
      <c r="Q190" s="51">
        <f t="shared" ca="1" si="26"/>
        <v>0.84857192615813315</v>
      </c>
      <c r="R190" s="11"/>
      <c r="S190" s="39" cm="1">
        <f t="array" aca="1" ref="S190" ca="1">INDIRECT(ADDRESS(ROW()-1,_xlfn.SHEET()-3+39,4,1,"Entered Daily Stats"))</f>
        <v>0</v>
      </c>
      <c r="T190" s="11"/>
      <c r="U190" s="8"/>
      <c r="V190" s="8"/>
      <c r="W190" s="22"/>
      <c r="X190" s="79"/>
    </row>
    <row r="191" spans="1:24" ht="18" x14ac:dyDescent="0.3">
      <c r="A191" s="65"/>
      <c r="B191" s="8"/>
      <c r="C191" s="14" cm="1">
        <f t="array" aca="1" ref="C191" ca="1">INDIRECT(ADDRESS(ROW()-1,_xlfn.SHEET()-3+32,4,1,"Entered Daily Stats"))</f>
        <v>1</v>
      </c>
      <c r="D191" s="11"/>
      <c r="E191" s="10" t="str">
        <f>'Entered Daily Stats'!A190</f>
        <v>Enrollment Counclor 13</v>
      </c>
      <c r="F191" s="11"/>
      <c r="G191" s="13" cm="1">
        <f t="array" aca="1" ref="G191" ca="1">IFERROR(INDIRECT(ADDRESS(ROW()-1,_xlfn.SHEET()-3+4,4,1,"Entered Daily Stats")),"")</f>
        <v>4.4444444444444446E-2</v>
      </c>
      <c r="H191" s="16"/>
      <c r="I191" s="12" cm="1">
        <f t="array" aca="1" ref="I191" ca="1">IFERROR(INDIRECT(ADDRESS(ROW()-1,_xlfn.SHEET()-3+11,4,1,"Entered Daily Stats")),"")</f>
        <v>2</v>
      </c>
      <c r="J191" s="11"/>
      <c r="K191" s="107" cm="1">
        <f t="array" aca="1" ref="K191" ca="1">IFERROR(INDIRECT(ADDRESS(ROW()-1,_xlfn.SHEET()-3+18,4,1,"Entered Daily Stats")),"")</f>
        <v>7</v>
      </c>
      <c r="L191" s="12">
        <f t="shared" ca="1" si="27"/>
        <v>65</v>
      </c>
      <c r="M191" s="11"/>
      <c r="N191" s="110" cm="1">
        <f t="array" aca="1" ref="N191" ca="1">IFERROR(INDIRECT(ADDRESS(ROW()-1,_xlfn.SHEET()-3+25,4,1,"Entered Daily Stats")),"")</f>
        <v>1.2499999999999999E-2</v>
      </c>
      <c r="O191" s="13">
        <f t="shared" ca="1" si="25"/>
        <v>0.20833333333333334</v>
      </c>
      <c r="P191" s="11"/>
      <c r="Q191" s="51">
        <f t="shared" ca="1" si="26"/>
        <v>8.3846153846153848E-2</v>
      </c>
      <c r="R191" s="47"/>
      <c r="S191" s="39" cm="1">
        <f t="array" aca="1" ref="S191" ca="1">INDIRECT(ADDRESS(ROW()-1,_xlfn.SHEET()-3+39,4,1,"Entered Daily Stats"))</f>
        <v>0</v>
      </c>
      <c r="T191" s="47"/>
      <c r="U191" s="69"/>
      <c r="V191" s="8"/>
      <c r="W191" s="56"/>
      <c r="X191" s="80"/>
    </row>
    <row r="192" spans="1:24" ht="18" x14ac:dyDescent="0.3">
      <c r="A192" s="65"/>
      <c r="B192" s="8"/>
      <c r="C192" s="14" cm="1">
        <f t="array" aca="1" ref="C192" ca="1">INDIRECT(ADDRESS(ROW()-1,_xlfn.SHEET()-3+32,4,1,"Entered Daily Stats"))</f>
        <v>1</v>
      </c>
      <c r="D192" s="11"/>
      <c r="E192" s="10" t="str">
        <f>'Entered Daily Stats'!A191</f>
        <v>Enrollment Counclor 14</v>
      </c>
      <c r="F192" s="23"/>
      <c r="G192" s="13" cm="1">
        <f t="array" aca="1" ref="G192" ca="1">IFERROR(INDIRECT(ADDRESS(ROW()-1,_xlfn.SHEET()-3+4,4,1,"Entered Daily Stats")),"")</f>
        <v>0.2673611111111111</v>
      </c>
      <c r="H192" s="11"/>
      <c r="I192" s="12" cm="1">
        <f t="array" aca="1" ref="I192" ca="1">IFERROR(INDIRECT(ADDRESS(ROW()-1,_xlfn.SHEET()-3+11,4,1,"Entered Daily Stats")),"")</f>
        <v>0</v>
      </c>
      <c r="J192" s="11"/>
      <c r="K192" s="107" cm="1">
        <f t="array" aca="1" ref="K192" ca="1">IFERROR(INDIRECT(ADDRESS(ROW()-1,_xlfn.SHEET()-3+18,4,1,"Entered Daily Stats")),"")</f>
        <v>66</v>
      </c>
      <c r="L192" s="12">
        <f t="shared" ca="1" si="27"/>
        <v>64</v>
      </c>
      <c r="M192" s="11"/>
      <c r="N192" s="110" cm="1">
        <f t="array" aca="1" ref="N192" ca="1">IFERROR(INDIRECT(ADDRESS(ROW()-1,_xlfn.SHEET()-3+25,4,1,"Entered Daily Stats")),"")</f>
        <v>6.6666666666666666E-2</v>
      </c>
      <c r="O192" s="13">
        <f t="shared" ca="1" si="25"/>
        <v>6.25E-2</v>
      </c>
      <c r="P192" s="11"/>
      <c r="Q192" s="51">
        <f t="shared" ca="1" si="26"/>
        <v>1.0489583333333332</v>
      </c>
      <c r="R192" s="11"/>
      <c r="S192" s="39" cm="1">
        <f t="array" aca="1" ref="S192" ca="1">INDIRECT(ADDRESS(ROW()-1,_xlfn.SHEET()-3+39,4,1,"Entered Daily Stats"))</f>
        <v>0</v>
      </c>
      <c r="T192" s="11"/>
      <c r="U192" s="11"/>
      <c r="V192" s="47"/>
      <c r="W192" s="56"/>
      <c r="X192" s="81"/>
    </row>
    <row r="193" spans="1:24" ht="18" x14ac:dyDescent="0.3">
      <c r="A193" s="65"/>
      <c r="B193" s="8"/>
      <c r="C193" s="14" cm="1">
        <f t="array" aca="1" ref="C193" ca="1">INDIRECT(ADDRESS(ROW()-1,_xlfn.SHEET()-3+32,4,1,"Entered Daily Stats"))</f>
        <v>0</v>
      </c>
      <c r="D193" s="11"/>
      <c r="E193" s="10">
        <f>'Entered Daily Stats'!A192</f>
        <v>0</v>
      </c>
      <c r="F193" s="11"/>
      <c r="G193" s="13" cm="1">
        <f t="array" aca="1" ref="G193" ca="1">IFERROR(INDIRECT(ADDRESS(ROW()-1,_xlfn.SHEET()-3+4,4,1,"Entered Daily Stats")),"")</f>
        <v>0</v>
      </c>
      <c r="H193" s="16"/>
      <c r="I193" s="12" cm="1">
        <f t="array" aca="1" ref="I193" ca="1">IFERROR(INDIRECT(ADDRESS(ROW()-1,_xlfn.SHEET()-3+11,4,1,"Entered Daily Stats")),"")</f>
        <v>0</v>
      </c>
      <c r="J193" s="11"/>
      <c r="K193" s="107" cm="1">
        <f t="array" aca="1" ref="K193" ca="1">IFERROR(INDIRECT(ADDRESS(ROW()-1,_xlfn.SHEET()-3+18,4,1,"Entered Daily Stats")),"")</f>
        <v>0</v>
      </c>
      <c r="L193" s="12">
        <f t="shared" ca="1" si="27"/>
        <v>0</v>
      </c>
      <c r="M193" s="11"/>
      <c r="N193" s="110" cm="1">
        <f t="array" aca="1" ref="N193" ca="1">IFERROR(INDIRECT(ADDRESS(ROW()-1,_xlfn.SHEET()-3+25,4,1,"Entered Daily Stats")),"")</f>
        <v>0</v>
      </c>
      <c r="O193" s="13">
        <f t="shared" ca="1" si="25"/>
        <v>0</v>
      </c>
      <c r="P193" s="11"/>
      <c r="Q193" s="51" t="str">
        <f t="shared" ca="1" si="26"/>
        <v/>
      </c>
      <c r="R193" s="11"/>
      <c r="S193" s="39" cm="1">
        <f t="array" aca="1" ref="S193" ca="1">INDIRECT(ADDRESS(ROW()-1,_xlfn.SHEET()-3+39,4,1,"Entered Daily Stats"))</f>
        <v>0</v>
      </c>
      <c r="T193" s="11"/>
      <c r="U193" s="8"/>
      <c r="V193" s="8"/>
      <c r="W193" s="8"/>
      <c r="X193" s="64"/>
    </row>
    <row r="194" spans="1:24" ht="18" x14ac:dyDescent="0.3">
      <c r="A194" s="65"/>
      <c r="B194" s="8"/>
      <c r="C194" s="14" cm="1">
        <f t="array" aca="1" ref="C194" ca="1">INDIRECT(ADDRESS(ROW()-1,_xlfn.SHEET()-3+32,4,1,"Entered Daily Stats"))</f>
        <v>0</v>
      </c>
      <c r="D194" s="11"/>
      <c r="E194" s="10">
        <f>'Entered Daily Stats'!A193</f>
        <v>0</v>
      </c>
      <c r="F194" s="11"/>
      <c r="G194" s="13" cm="1">
        <f t="array" aca="1" ref="G194" ca="1">IFERROR(INDIRECT(ADDRESS(ROW()-1,_xlfn.SHEET()-3+4,4,1,"Entered Daily Stats")),"")</f>
        <v>0</v>
      </c>
      <c r="H194" s="16"/>
      <c r="I194" s="12" cm="1">
        <f t="array" aca="1" ref="I194" ca="1">IFERROR(INDIRECT(ADDRESS(ROW()-1,_xlfn.SHEET()-3+11,4,1,"Entered Daily Stats")),"")</f>
        <v>0</v>
      </c>
      <c r="J194" s="11"/>
      <c r="K194" s="107" cm="1">
        <f t="array" aca="1" ref="K194" ca="1">IFERROR(INDIRECT(ADDRESS(ROW()-1,_xlfn.SHEET()-3+18,4,1,"Entered Daily Stats")),"")</f>
        <v>0</v>
      </c>
      <c r="L194" s="12">
        <f t="shared" ca="1" si="27"/>
        <v>0</v>
      </c>
      <c r="M194" s="11"/>
      <c r="N194" s="110" cm="1">
        <f t="array" aca="1" ref="N194" ca="1">IFERROR(INDIRECT(ADDRESS(ROW()-1,_xlfn.SHEET()-3+25,4,1,"Entered Daily Stats")),"")</f>
        <v>0</v>
      </c>
      <c r="O194" s="13">
        <f t="shared" ca="1" si="25"/>
        <v>0</v>
      </c>
      <c r="P194" s="11"/>
      <c r="Q194" s="51" t="str">
        <f t="shared" ca="1" si="26"/>
        <v/>
      </c>
      <c r="R194" s="11"/>
      <c r="S194" s="39" cm="1">
        <f t="array" aca="1" ref="S194" ca="1">INDIRECT(ADDRESS(ROW()-1,_xlfn.SHEET()-3+39,4,1,"Entered Daily Stats"))</f>
        <v>0</v>
      </c>
      <c r="T194" s="11"/>
      <c r="U194" s="71"/>
      <c r="V194" s="71"/>
      <c r="W194" s="71"/>
      <c r="X194" s="70"/>
    </row>
    <row r="195" spans="1:24" ht="21" x14ac:dyDescent="0.3">
      <c r="A195" s="65"/>
      <c r="B195" s="8"/>
      <c r="C195" s="14" cm="1">
        <f t="array" aca="1" ref="C195" ca="1">INDIRECT(ADDRESS(ROW()-1,_xlfn.SHEET()-3+32,4,1,"Entered Daily Stats"))</f>
        <v>0</v>
      </c>
      <c r="D195" s="11"/>
      <c r="E195" s="10">
        <f>'Entered Daily Stats'!A194</f>
        <v>0</v>
      </c>
      <c r="F195" s="11"/>
      <c r="G195" s="13" cm="1">
        <f t="array" aca="1" ref="G195" ca="1">IFERROR(INDIRECT(ADDRESS(ROW()-1,_xlfn.SHEET()-3+4,4,1,"Entered Daily Stats")),"")</f>
        <v>0</v>
      </c>
      <c r="H195" s="16"/>
      <c r="I195" s="12" cm="1">
        <f t="array" aca="1" ref="I195" ca="1">IFERROR(INDIRECT(ADDRESS(ROW()-1,_xlfn.SHEET()-3+11,4,1,"Entered Daily Stats")),"")</f>
        <v>0</v>
      </c>
      <c r="J195" s="11"/>
      <c r="K195" s="107" cm="1">
        <f t="array" aca="1" ref="K195" ca="1">IFERROR(INDIRECT(ADDRESS(ROW()-1,_xlfn.SHEET()-3+18,4,1,"Entered Daily Stats")),"")</f>
        <v>0</v>
      </c>
      <c r="L195" s="12">
        <f t="shared" ca="1" si="27"/>
        <v>0</v>
      </c>
      <c r="M195" s="11"/>
      <c r="N195" s="110" cm="1">
        <f t="array" aca="1" ref="N195" ca="1">IFERROR(INDIRECT(ADDRESS(ROW()-1,_xlfn.SHEET()-3+25,4,1,"Entered Daily Stats")),"")</f>
        <v>0</v>
      </c>
      <c r="O195" s="13">
        <f t="shared" ca="1" si="25"/>
        <v>0</v>
      </c>
      <c r="P195" s="11"/>
      <c r="Q195" s="51" t="str">
        <f t="shared" ca="1" si="26"/>
        <v/>
      </c>
      <c r="R195" s="11"/>
      <c r="S195" s="39" cm="1">
        <f t="array" aca="1" ref="S195" ca="1">INDIRECT(ADDRESS(ROW()-1,_xlfn.SHEET()-3+39,4,1,"Entered Daily Stats"))</f>
        <v>0</v>
      </c>
      <c r="T195" s="11"/>
      <c r="U195" s="8"/>
      <c r="V195" s="8"/>
      <c r="W195" s="22"/>
      <c r="X195" s="79"/>
    </row>
    <row r="196" spans="1:24" ht="18" x14ac:dyDescent="0.3">
      <c r="A196" s="65"/>
      <c r="B196" s="8"/>
      <c r="C196" s="14" cm="1">
        <f t="array" aca="1" ref="C196" ca="1">INDIRECT(ADDRESS(ROW()-1,_xlfn.SHEET()-3+32,4,1,"Entered Daily Stats"))</f>
        <v>0</v>
      </c>
      <c r="D196" s="11"/>
      <c r="E196" s="10">
        <f>'Entered Daily Stats'!A195</f>
        <v>0</v>
      </c>
      <c r="F196" s="11"/>
      <c r="G196" s="13" cm="1">
        <f t="array" aca="1" ref="G196" ca="1">IFERROR(INDIRECT(ADDRESS(ROW()-1,_xlfn.SHEET()-3+4,4,1,"Entered Daily Stats")),"")</f>
        <v>0</v>
      </c>
      <c r="H196" s="16"/>
      <c r="I196" s="12" cm="1">
        <f t="array" aca="1" ref="I196" ca="1">IFERROR(INDIRECT(ADDRESS(ROW()-1,_xlfn.SHEET()-3+11,4,1,"Entered Daily Stats")),"")</f>
        <v>0</v>
      </c>
      <c r="J196" s="11"/>
      <c r="K196" s="107" cm="1">
        <f t="array" aca="1" ref="K196" ca="1">IFERROR(INDIRECT(ADDRESS(ROW()-1,_xlfn.SHEET()-3+18,4,1,"Entered Daily Stats")),"")</f>
        <v>0</v>
      </c>
      <c r="L196" s="12">
        <f t="shared" ca="1" si="27"/>
        <v>0</v>
      </c>
      <c r="M196" s="11"/>
      <c r="N196" s="110" cm="1">
        <f t="array" aca="1" ref="N196" ca="1">IFERROR(INDIRECT(ADDRESS(ROW()-1,_xlfn.SHEET()-3+25,4,1,"Entered Daily Stats")),"")</f>
        <v>0</v>
      </c>
      <c r="O196" s="13">
        <f t="shared" ca="1" si="25"/>
        <v>0</v>
      </c>
      <c r="P196" s="11"/>
      <c r="Q196" s="51" t="str">
        <f t="shared" ca="1" si="26"/>
        <v/>
      </c>
      <c r="R196" s="47"/>
      <c r="S196" s="39" cm="1">
        <f t="array" aca="1" ref="S196" ca="1">INDIRECT(ADDRESS(ROW()-1,_xlfn.SHEET()-3+39,4,1,"Entered Daily Stats"))</f>
        <v>0</v>
      </c>
      <c r="T196" s="47"/>
      <c r="U196" s="69"/>
      <c r="V196" s="8"/>
      <c r="W196" s="56"/>
      <c r="X196" s="80"/>
    </row>
    <row r="197" spans="1:24" ht="18" x14ac:dyDescent="0.3">
      <c r="A197" s="65"/>
      <c r="B197" s="8"/>
      <c r="C197" s="14" cm="1">
        <f t="array" aca="1" ref="C197" ca="1">INDIRECT(ADDRESS(ROW()-1,_xlfn.SHEET()-3+32,4,1,"Entered Daily Stats"))</f>
        <v>0</v>
      </c>
      <c r="D197" s="11"/>
      <c r="E197" s="10">
        <f>'Entered Daily Stats'!A196</f>
        <v>0</v>
      </c>
      <c r="F197" s="23"/>
      <c r="G197" s="13" cm="1">
        <f t="array" aca="1" ref="G197" ca="1">IFERROR(INDIRECT(ADDRESS(ROW()-1,_xlfn.SHEET()-3+4,4,1,"Entered Daily Stats")),"")</f>
        <v>0</v>
      </c>
      <c r="H197" s="11"/>
      <c r="I197" s="12" cm="1">
        <f t="array" aca="1" ref="I197" ca="1">IFERROR(INDIRECT(ADDRESS(ROW()-1,_xlfn.SHEET()-3+11,4,1,"Entered Daily Stats")),"")</f>
        <v>0</v>
      </c>
      <c r="J197" s="11"/>
      <c r="K197" s="107" cm="1">
        <f t="array" aca="1" ref="K197" ca="1">IFERROR(INDIRECT(ADDRESS(ROW()-1,_xlfn.SHEET()-3+18,4,1,"Entered Daily Stats")),"")</f>
        <v>0</v>
      </c>
      <c r="L197" s="12">
        <f t="shared" ca="1" si="27"/>
        <v>0</v>
      </c>
      <c r="M197" s="11"/>
      <c r="N197" s="110" cm="1">
        <f t="array" aca="1" ref="N197" ca="1">IFERROR(INDIRECT(ADDRESS(ROW()-1,_xlfn.SHEET()-3+25,4,1,"Entered Daily Stats")),"")</f>
        <v>0</v>
      </c>
      <c r="O197" s="13">
        <f t="shared" ca="1" si="25"/>
        <v>0</v>
      </c>
      <c r="P197" s="11"/>
      <c r="Q197" s="51" t="str">
        <f t="shared" ca="1" si="26"/>
        <v/>
      </c>
      <c r="R197" s="11"/>
      <c r="S197" s="39" cm="1">
        <f t="array" aca="1" ref="S197" ca="1">INDIRECT(ADDRESS(ROW()-1,_xlfn.SHEET()-3+39,4,1,"Entered Daily Stats"))</f>
        <v>0</v>
      </c>
      <c r="T197" s="11"/>
      <c r="U197" s="11"/>
      <c r="V197" s="47"/>
      <c r="W197" s="56"/>
      <c r="X197" s="81"/>
    </row>
    <row r="198" spans="1:24" ht="18" x14ac:dyDescent="0.3">
      <c r="A198" s="65"/>
      <c r="B198" s="8"/>
      <c r="C198" s="14" cm="1">
        <f t="array" aca="1" ref="C198" ca="1">INDIRECT(ADDRESS(ROW()-1,_xlfn.SHEET()-3+32,4,1,"Entered Daily Stats"))</f>
        <v>0</v>
      </c>
      <c r="D198" s="11"/>
      <c r="E198" s="10">
        <f>'Entered Daily Stats'!A197</f>
        <v>0</v>
      </c>
      <c r="F198" s="11"/>
      <c r="G198" s="13" cm="1">
        <f t="array" aca="1" ref="G198" ca="1">IFERROR(INDIRECT(ADDRESS(ROW()-1,_xlfn.SHEET()-3+4,4,1,"Entered Daily Stats")),"")</f>
        <v>0</v>
      </c>
      <c r="H198" s="16"/>
      <c r="I198" s="12" cm="1">
        <f t="array" aca="1" ref="I198" ca="1">IFERROR(INDIRECT(ADDRESS(ROW()-1,_xlfn.SHEET()-3+11,4,1,"Entered Daily Stats")),"")</f>
        <v>0</v>
      </c>
      <c r="J198" s="11"/>
      <c r="K198" s="107" cm="1">
        <f t="array" aca="1" ref="K198" ca="1">IFERROR(INDIRECT(ADDRESS(ROW()-1,_xlfn.SHEET()-3+18,4,1,"Entered Daily Stats")),"")</f>
        <v>0</v>
      </c>
      <c r="L198" s="12">
        <f t="shared" ca="1" si="27"/>
        <v>0</v>
      </c>
      <c r="M198" s="11"/>
      <c r="N198" s="110" cm="1">
        <f t="array" aca="1" ref="N198" ca="1">IFERROR(INDIRECT(ADDRESS(ROW()-1,_xlfn.SHEET()-3+25,4,1,"Entered Daily Stats")),"")</f>
        <v>0</v>
      </c>
      <c r="O198" s="13">
        <f t="shared" ca="1" si="25"/>
        <v>0</v>
      </c>
      <c r="P198" s="11"/>
      <c r="Q198" s="51" t="str">
        <f t="shared" ca="1" si="26"/>
        <v/>
      </c>
      <c r="R198" s="11"/>
      <c r="S198" s="39" cm="1">
        <f t="array" aca="1" ref="S198" ca="1">INDIRECT(ADDRESS(ROW()-1,_xlfn.SHEET()-3+39,4,1,"Entered Daily Stats"))</f>
        <v>0</v>
      </c>
      <c r="T198" s="11"/>
      <c r="U198" s="8"/>
      <c r="V198" s="8"/>
      <c r="W198" s="8"/>
      <c r="X198" s="64"/>
    </row>
    <row r="199" spans="1:24" ht="18" x14ac:dyDescent="0.3">
      <c r="A199" s="65"/>
      <c r="B199" s="8"/>
      <c r="C199" s="11"/>
      <c r="D199" s="11"/>
      <c r="E199" s="11"/>
      <c r="F199" s="11"/>
      <c r="G199" s="11"/>
      <c r="H199" s="11"/>
      <c r="I199" s="11"/>
      <c r="J199" s="11"/>
      <c r="K199" s="108"/>
      <c r="L199" s="11"/>
      <c r="M199" s="11"/>
      <c r="N199" s="108"/>
      <c r="O199" s="11"/>
      <c r="P199" s="11"/>
      <c r="Q199" s="11"/>
      <c r="R199" s="11"/>
      <c r="S199" s="11"/>
      <c r="T199" s="8"/>
      <c r="U199" s="8"/>
      <c r="V199" s="8"/>
      <c r="W199" s="8"/>
      <c r="X199" s="64"/>
    </row>
    <row r="200" spans="1:24" ht="21" x14ac:dyDescent="0.3">
      <c r="A200" s="65"/>
      <c r="B200" s="8"/>
      <c r="C200" s="106">
        <f ca="1">IFERROR(AVERAGEIF(C179:C198,"&gt;0"),0)</f>
        <v>1</v>
      </c>
      <c r="D200" s="11"/>
      <c r="E200" s="123" t="s">
        <v>34</v>
      </c>
      <c r="F200" s="44"/>
      <c r="G200" s="13">
        <f ca="1">IFERROR(AVERAGEIF(G179:G198,"&gt;0"),"")</f>
        <v>0.18310185185185182</v>
      </c>
      <c r="H200" s="82"/>
      <c r="I200" s="30">
        <f ca="1">IFERROR(AVERAGEIF(I179:I198,"&gt;0"),"")</f>
        <v>2.8888888888888888</v>
      </c>
      <c r="J200" s="11"/>
      <c r="K200" s="109">
        <f ca="1">IFERROR(AVERAGEIF(K179:K198,"&gt;0"),0)</f>
        <v>38.75</v>
      </c>
      <c r="L200" s="12">
        <f ca="1">IFERROR(AVERAGEIF(L179:L198,"&gt;0"),"")</f>
        <v>54.75</v>
      </c>
      <c r="M200" s="11"/>
      <c r="N200" s="111">
        <f ca="1">IFERROR(AVERAGEIF(N179:N198,"&gt;0"),0)</f>
        <v>9.8958333333333329E-2</v>
      </c>
      <c r="O200" s="13">
        <f ca="1">IFERROR(AVERAGEIF(O179:O198,"&gt;0"),"")</f>
        <v>0.15972222222222218</v>
      </c>
      <c r="P200" s="11"/>
      <c r="Q200" s="45">
        <f ca="1">IFERROR(AVERAGEIF(Q179:Q198,"&gt;0"),"")</f>
        <v>0.8600283420218009</v>
      </c>
      <c r="R200" s="17"/>
      <c r="S200" s="46">
        <f ca="1">IFERROR(AVERAGEIF(S179:S198,"&gt;0"),0)</f>
        <v>0</v>
      </c>
      <c r="T200" s="83"/>
      <c r="U200" s="8"/>
      <c r="V200" s="8"/>
      <c r="W200" s="8"/>
      <c r="X200" s="64"/>
    </row>
    <row r="201" spans="1:24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8"/>
    </row>
    <row r="204" spans="1:24" ht="14.4" customHeight="1" x14ac:dyDescent="0.3">
      <c r="A204" s="160" t="str">
        <f>'Entered Daily Stats'!A204</f>
        <v>Team Lead 8</v>
      </c>
      <c r="B204" s="161"/>
      <c r="C204" s="161"/>
      <c r="D204" s="161"/>
      <c r="E204" s="161"/>
      <c r="F204" s="53"/>
      <c r="G204" s="158">
        <v>44132</v>
      </c>
      <c r="H204" s="158"/>
      <c r="I204" s="158"/>
      <c r="J204" s="158"/>
      <c r="K204" s="158"/>
      <c r="L204" s="158"/>
      <c r="M204" s="158"/>
      <c r="N204" s="158"/>
      <c r="O204" s="158"/>
      <c r="P204" s="53"/>
      <c r="Q204" s="53"/>
      <c r="R204" s="53"/>
      <c r="S204" s="53"/>
      <c r="T204" s="53"/>
      <c r="U204" s="53"/>
      <c r="V204" s="53"/>
      <c r="W204" s="53"/>
      <c r="X204" s="63"/>
    </row>
    <row r="205" spans="1:24" ht="14.4" customHeight="1" x14ac:dyDescent="0.3">
      <c r="A205" s="162"/>
      <c r="B205" s="163"/>
      <c r="C205" s="163"/>
      <c r="D205" s="163"/>
      <c r="E205" s="163"/>
      <c r="F205" s="8"/>
      <c r="G205" s="159"/>
      <c r="H205" s="159"/>
      <c r="I205" s="159"/>
      <c r="J205" s="159"/>
      <c r="K205" s="159"/>
      <c r="L205" s="159"/>
      <c r="M205" s="159"/>
      <c r="N205" s="159"/>
      <c r="O205" s="159"/>
      <c r="P205" s="8"/>
      <c r="Q205" s="8"/>
      <c r="R205" s="8"/>
      <c r="S205" s="8"/>
      <c r="T205" s="8"/>
      <c r="U205" s="8"/>
      <c r="V205" s="8"/>
      <c r="W205" s="8"/>
      <c r="X205" s="64"/>
    </row>
    <row r="206" spans="1:24" ht="21" customHeight="1" x14ac:dyDescent="0.3">
      <c r="A206" s="164"/>
      <c r="B206" s="165"/>
      <c r="C206" s="165"/>
      <c r="D206" s="165"/>
      <c r="E206" s="165"/>
      <c r="F206" s="8"/>
      <c r="G206" s="124" t="s">
        <v>18</v>
      </c>
      <c r="H206" s="123"/>
      <c r="I206" s="124" t="s">
        <v>19</v>
      </c>
      <c r="J206" s="8"/>
      <c r="K206" s="140" t="s">
        <v>20</v>
      </c>
      <c r="L206" s="140"/>
      <c r="M206" s="8"/>
      <c r="N206" s="126" t="s">
        <v>21</v>
      </c>
      <c r="O206" s="126"/>
      <c r="P206" s="8"/>
      <c r="Q206" s="8"/>
      <c r="R206" s="8"/>
      <c r="S206" s="8"/>
      <c r="T206" s="8"/>
      <c r="U206" s="8"/>
      <c r="V206" s="8"/>
      <c r="W206" s="8"/>
      <c r="X206" s="64"/>
    </row>
    <row r="207" spans="1:24" ht="61.95" customHeight="1" x14ac:dyDescent="0.3">
      <c r="A207" s="65"/>
      <c r="B207" s="8"/>
      <c r="C207" s="67" t="s">
        <v>37</v>
      </c>
      <c r="D207" s="8"/>
      <c r="E207" s="67" t="s">
        <v>24</v>
      </c>
      <c r="F207" s="68"/>
      <c r="G207" s="56"/>
      <c r="H207" s="56"/>
      <c r="I207" s="56"/>
      <c r="J207" s="8"/>
      <c r="K207" s="56"/>
      <c r="L207" s="69" t="s">
        <v>38</v>
      </c>
      <c r="M207" s="69"/>
      <c r="N207" s="56"/>
      <c r="O207" s="69" t="s">
        <v>39</v>
      </c>
      <c r="P207" s="8"/>
      <c r="Q207" s="9" t="s">
        <v>40</v>
      </c>
      <c r="R207" s="8"/>
      <c r="S207" s="66" t="s">
        <v>41</v>
      </c>
      <c r="T207" s="8"/>
      <c r="U207" s="138" t="s">
        <v>30</v>
      </c>
      <c r="V207" s="138"/>
      <c r="W207" s="138"/>
      <c r="X207" s="70"/>
    </row>
    <row r="208" spans="1:24" ht="18" x14ac:dyDescent="0.3">
      <c r="A208" s="65"/>
      <c r="B208" s="8"/>
      <c r="C208" s="14" cm="1">
        <f t="array" aca="1" ref="C208" ca="1">INDIRECT(ADDRESS(ROW()-1,_xlfn.SHEET()-3+32,4,1,"Entered Daily Stats"))</f>
        <v>1</v>
      </c>
      <c r="D208" s="11"/>
      <c r="E208" s="10" t="str">
        <f>'Entered Daily Stats'!A207</f>
        <v>Enrollment Counclor 1</v>
      </c>
      <c r="F208" s="11"/>
      <c r="G208" s="13" cm="1">
        <f t="array" aca="1" ref="G208" ca="1">IFERROR(INDIRECT(ADDRESS(ROW()-1,_xlfn.SHEET()-3+4,4,1,"Entered Daily Stats")),"")</f>
        <v>0.20277777777777781</v>
      </c>
      <c r="H208" s="11"/>
      <c r="I208" s="12" cm="1">
        <f t="array" aca="1" ref="I208" ca="1">IFERROR(INDIRECT(ADDRESS(ROW()-1,_xlfn.SHEET()-3+11,4,1,"Entered Daily Stats")),"")</f>
        <v>2</v>
      </c>
      <c r="J208" s="11"/>
      <c r="K208" s="107" cm="1">
        <f t="array" aca="1" ref="K208" ca="1">IFERROR(INDIRECT(ADDRESS(ROW()-1,_xlfn.SHEET()-3+18,4,1,"Entered Daily Stats")),"")</f>
        <v>35</v>
      </c>
      <c r="L208" s="12">
        <f ca="1">IFERROR(IF(K208=N208,0,MIN(MAX((-10*N208*24)+80,30),65))*C208,0)</f>
        <v>55.5</v>
      </c>
      <c r="M208" s="11"/>
      <c r="N208" s="110" cm="1">
        <f t="array" aca="1" ref="N208" ca="1">IFERROR(INDIRECT(ADDRESS(ROW()-1,_xlfn.SHEET()-3+25,4,1,"Entered Daily Stats")),"")</f>
        <v>0.10208333333333335</v>
      </c>
      <c r="O208" s="13">
        <f ca="1">IFERROR(IF(N208=K208,0,MIN(MAX(8-(K208/10),1.5),5)/24)*C208,0)</f>
        <v>0.1875</v>
      </c>
      <c r="P208" s="11"/>
      <c r="Q208" s="51">
        <f ca="1">IF(OR(L208=O208,K208=N208),"",((N208/O208)+(K208/L208))/2)</f>
        <v>0.58753753753753757</v>
      </c>
      <c r="R208" s="11"/>
      <c r="S208" s="39" cm="1">
        <f t="array" aca="1" ref="S208" ca="1">INDIRECT(ADDRESS(ROW()-1,_xlfn.SHEET()-3+39,4,1,"Entered Daily Stats"))</f>
        <v>0</v>
      </c>
      <c r="T208" s="11"/>
      <c r="U208" s="15"/>
      <c r="V208" s="11" t="s">
        <v>31</v>
      </c>
      <c r="W208" s="14">
        <v>1.3</v>
      </c>
      <c r="X208" s="70"/>
    </row>
    <row r="209" spans="1:24" ht="18" x14ac:dyDescent="0.3">
      <c r="A209" s="65"/>
      <c r="B209" s="8"/>
      <c r="C209" s="14" cm="1">
        <f t="array" aca="1" ref="C209" ca="1">INDIRECT(ADDRESS(ROW()-1,_xlfn.SHEET()-3+32,4,1,"Entered Daily Stats"))</f>
        <v>1</v>
      </c>
      <c r="D209" s="11"/>
      <c r="E209" s="10" t="str">
        <f>'Entered Daily Stats'!A208</f>
        <v>Enrollment Counclor 2</v>
      </c>
      <c r="F209" s="11"/>
      <c r="G209" s="13" cm="1">
        <f t="array" aca="1" ref="G209" ca="1">IFERROR(INDIRECT(ADDRESS(ROW()-1,_xlfn.SHEET()-3+4,4,1,"Entered Daily Stats")),"")</f>
        <v>0.21527777777777779</v>
      </c>
      <c r="H209" s="16"/>
      <c r="I209" s="12" cm="1">
        <f t="array" aca="1" ref="I209" ca="1">IFERROR(INDIRECT(ADDRESS(ROW()-1,_xlfn.SHEET()-3+11,4,1,"Entered Daily Stats")),"")</f>
        <v>3</v>
      </c>
      <c r="J209" s="11"/>
      <c r="K209" s="107" cm="1">
        <f t="array" aca="1" ref="K209" ca="1">IFERROR(INDIRECT(ADDRESS(ROW()-1,_xlfn.SHEET()-3+18,4,1,"Entered Daily Stats")),"")</f>
        <v>51</v>
      </c>
      <c r="L209" s="12">
        <f t="shared" ref="L209" ca="1" si="28">IFERROR(IF(K209=N209,0,MIN(MAX((-10*N209*24)+80,30),65))*C209,0)</f>
        <v>57.333333333333336</v>
      </c>
      <c r="M209" s="11"/>
      <c r="N209" s="110" cm="1">
        <f t="array" aca="1" ref="N209" ca="1">IFERROR(INDIRECT(ADDRESS(ROW()-1,_xlfn.SHEET()-3+25,4,1,"Entered Daily Stats")),"")</f>
        <v>9.4444444444444442E-2</v>
      </c>
      <c r="O209" s="13">
        <f t="shared" ref="O209:O227" ca="1" si="29">IFERROR(IF(N209=K209,0,MIN(MAX(8-(K209/10),1.5),5)/24)*C209,0)</f>
        <v>0.12083333333333335</v>
      </c>
      <c r="P209" s="11"/>
      <c r="Q209" s="51">
        <f t="shared" ref="Q209:Q227" ca="1" si="30">IF(OR(L209=O209,K209=N209),"",((N209/O209)+(K209/L209))/2)</f>
        <v>0.83557203956161441</v>
      </c>
      <c r="R209" s="11"/>
      <c r="S209" s="39" cm="1">
        <f t="array" aca="1" ref="S209" ca="1">INDIRECT(ADDRESS(ROW()-1,_xlfn.SHEET()-3+39,4,1,"Entered Daily Stats"))</f>
        <v>0</v>
      </c>
      <c r="T209" s="11"/>
      <c r="U209" s="100"/>
      <c r="V209" s="11" t="s">
        <v>32</v>
      </c>
      <c r="W209" s="45">
        <v>1</v>
      </c>
      <c r="X209" s="70"/>
    </row>
    <row r="210" spans="1:24" ht="18" x14ac:dyDescent="0.3">
      <c r="A210" s="65"/>
      <c r="B210" s="8"/>
      <c r="C210" s="14" cm="1">
        <f t="array" aca="1" ref="C210" ca="1">INDIRECT(ADDRESS(ROW()-1,_xlfn.SHEET()-3+32,4,1,"Entered Daily Stats"))</f>
        <v>1</v>
      </c>
      <c r="D210" s="11"/>
      <c r="E210" s="10" t="str">
        <f>'Entered Daily Stats'!A209</f>
        <v>Enrollment Counclor 3</v>
      </c>
      <c r="F210" s="11"/>
      <c r="G210" s="13" cm="1">
        <f t="array" aca="1" ref="G210" ca="1">IFERROR(INDIRECT(ADDRESS(ROW()-1,_xlfn.SHEET()-3+4,4,1,"Entered Daily Stats")),"")</f>
        <v>0.13958333333333334</v>
      </c>
      <c r="H210" s="16"/>
      <c r="I210" s="12" cm="1">
        <f t="array" aca="1" ref="I210" ca="1">IFERROR(INDIRECT(ADDRESS(ROW()-1,_xlfn.SHEET()-3+11,4,1,"Entered Daily Stats")),"")</f>
        <v>6</v>
      </c>
      <c r="J210" s="11"/>
      <c r="K210" s="107" cm="1">
        <f t="array" aca="1" ref="K210" ca="1">IFERROR(INDIRECT(ADDRESS(ROW()-1,_xlfn.SHEET()-3+18,4,1,"Entered Daily Stats")),"")</f>
        <v>35</v>
      </c>
      <c r="L210" s="12">
        <f ca="1">IFERROR(IF(K210=N210,0,MIN(MAX((-10*N210*24)+80,30),65))*C210,0)</f>
        <v>60.833333333333336</v>
      </c>
      <c r="M210" s="11"/>
      <c r="N210" s="110" cm="1">
        <f t="array" aca="1" ref="N210" ca="1">IFERROR(INDIRECT(ADDRESS(ROW()-1,_xlfn.SHEET()-3+25,4,1,"Entered Daily Stats")),"")</f>
        <v>7.9861111111111105E-2</v>
      </c>
      <c r="O210" s="13">
        <f t="shared" ca="1" si="29"/>
        <v>0.1875</v>
      </c>
      <c r="P210" s="11"/>
      <c r="Q210" s="51">
        <f t="shared" ca="1" si="30"/>
        <v>0.50063419583967528</v>
      </c>
      <c r="R210" s="11"/>
      <c r="S210" s="39" cm="1">
        <f t="array" aca="1" ref="S210" ca="1">INDIRECT(ADDRESS(ROW()-1,_xlfn.SHEET()-3+39,4,1,"Entered Daily Stats"))</f>
        <v>0</v>
      </c>
      <c r="T210" s="11"/>
      <c r="U210" s="18"/>
      <c r="V210" s="11" t="s">
        <v>33</v>
      </c>
      <c r="W210" s="45">
        <v>1</v>
      </c>
      <c r="X210" s="70"/>
    </row>
    <row r="211" spans="1:24" ht="18" x14ac:dyDescent="0.3">
      <c r="A211" s="65"/>
      <c r="B211" s="8"/>
      <c r="C211" s="14" cm="1">
        <f t="array" aca="1" ref="C211" ca="1">INDIRECT(ADDRESS(ROW()-1,_xlfn.SHEET()-3+32,4,1,"Entered Daily Stats"))</f>
        <v>1</v>
      </c>
      <c r="D211" s="11"/>
      <c r="E211" s="10" t="str">
        <f>'Entered Daily Stats'!A210</f>
        <v>Enrollment Counclor 4</v>
      </c>
      <c r="F211" s="11"/>
      <c r="G211" s="13" cm="1">
        <f t="array" aca="1" ref="G211" ca="1">IFERROR(INDIRECT(ADDRESS(ROW()-1,_xlfn.SHEET()-3+4,4,1,"Entered Daily Stats")),"")</f>
        <v>0.21527777777777779</v>
      </c>
      <c r="H211" s="16"/>
      <c r="I211" s="12" cm="1">
        <f t="array" aca="1" ref="I211" ca="1">IFERROR(INDIRECT(ADDRESS(ROW()-1,_xlfn.SHEET()-3+11,4,1,"Entered Daily Stats")),"")</f>
        <v>1</v>
      </c>
      <c r="J211" s="11"/>
      <c r="K211" s="107" cm="1">
        <f t="array" aca="1" ref="K211" ca="1">IFERROR(INDIRECT(ADDRESS(ROW()-1,_xlfn.SHEET()-3+18,4,1,"Entered Daily Stats")),"")</f>
        <v>30</v>
      </c>
      <c r="L211" s="12">
        <f t="shared" ref="L211:L227" ca="1" si="31">IFERROR(IF(K211=N211,0,MIN(MAX((-10*N211*24)+80,30),65))*C211,0)</f>
        <v>53.666666666666664</v>
      </c>
      <c r="M211" s="11"/>
      <c r="N211" s="110" cm="1">
        <f t="array" aca="1" ref="N211" ca="1">IFERROR(INDIRECT(ADDRESS(ROW()-1,_xlfn.SHEET()-3+25,4,1,"Entered Daily Stats")),"")</f>
        <v>0.10972222222222222</v>
      </c>
      <c r="O211" s="13">
        <f t="shared" ca="1" si="29"/>
        <v>0.20833333333333334</v>
      </c>
      <c r="P211" s="11"/>
      <c r="Q211" s="51">
        <f t="shared" ca="1" si="30"/>
        <v>0.5428364389233955</v>
      </c>
      <c r="R211" s="11"/>
      <c r="S211" s="39" cm="1">
        <f t="array" aca="1" ref="S211" ca="1">INDIRECT(ADDRESS(ROW()-1,_xlfn.SHEET()-3+39,4,1,"Entered Daily Stats"))</f>
        <v>0</v>
      </c>
      <c r="T211" s="11"/>
      <c r="U211" s="19"/>
      <c r="V211" s="11" t="s">
        <v>33</v>
      </c>
      <c r="W211" s="14">
        <v>0.7</v>
      </c>
      <c r="X211" s="70"/>
    </row>
    <row r="212" spans="1:24" ht="18" x14ac:dyDescent="0.3">
      <c r="A212" s="65"/>
      <c r="B212" s="8"/>
      <c r="C212" s="14" cm="1">
        <f t="array" aca="1" ref="C212" ca="1">INDIRECT(ADDRESS(ROW()-1,_xlfn.SHEET()-3+32,4,1,"Entered Daily Stats"))</f>
        <v>1</v>
      </c>
      <c r="D212" s="11"/>
      <c r="E212" s="10" t="str">
        <f>'Entered Daily Stats'!A211</f>
        <v>Enrollment Counclor 5</v>
      </c>
      <c r="F212" s="11"/>
      <c r="G212" s="13" cm="1">
        <f t="array" aca="1" ref="G212" ca="1">IFERROR(INDIRECT(ADDRESS(ROW()-1,_xlfn.SHEET()-3+4,4,1,"Entered Daily Stats")),"")</f>
        <v>0.2298611111111111</v>
      </c>
      <c r="H212" s="16"/>
      <c r="I212" s="12" cm="1">
        <f t="array" aca="1" ref="I212" ca="1">IFERROR(INDIRECT(ADDRESS(ROW()-1,_xlfn.SHEET()-3+11,4,1,"Entered Daily Stats")),"")</f>
        <v>8</v>
      </c>
      <c r="J212" s="11"/>
      <c r="K212" s="107" cm="1">
        <f t="array" aca="1" ref="K212" ca="1">IFERROR(INDIRECT(ADDRESS(ROW()-1,_xlfn.SHEET()-3+18,4,1,"Entered Daily Stats")),"")</f>
        <v>43</v>
      </c>
      <c r="L212" s="12">
        <f t="shared" ca="1" si="31"/>
        <v>65</v>
      </c>
      <c r="M212" s="11"/>
      <c r="N212" s="110" cm="1">
        <f t="array" aca="1" ref="N212" ca="1">IFERROR(INDIRECT(ADDRESS(ROW()-1,_xlfn.SHEET()-3+25,4,1,"Entered Daily Stats")),"")</f>
        <v>3.4722222222222224E-2</v>
      </c>
      <c r="O212" s="13">
        <f t="shared" ca="1" si="29"/>
        <v>0.15416666666666667</v>
      </c>
      <c r="P212" s="11"/>
      <c r="Q212" s="51">
        <f t="shared" ca="1" si="30"/>
        <v>0.44338184338184339</v>
      </c>
      <c r="R212" s="11"/>
      <c r="S212" s="39" cm="1">
        <f t="array" aca="1" ref="S212" ca="1">INDIRECT(ADDRESS(ROW()-1,_xlfn.SHEET()-3+39,4,1,"Entered Daily Stats"))</f>
        <v>0</v>
      </c>
      <c r="T212" s="11"/>
      <c r="U212" s="20"/>
      <c r="V212" s="11" t="s">
        <v>33</v>
      </c>
      <c r="W212" s="14">
        <v>0.5</v>
      </c>
      <c r="X212" s="70"/>
    </row>
    <row r="213" spans="1:24" ht="18" x14ac:dyDescent="0.3">
      <c r="A213" s="65"/>
      <c r="B213" s="8"/>
      <c r="C213" s="14" cm="1">
        <f t="array" aca="1" ref="C213" ca="1">INDIRECT(ADDRESS(ROW()-1,_xlfn.SHEET()-3+32,4,1,"Entered Daily Stats"))</f>
        <v>1</v>
      </c>
      <c r="D213" s="11"/>
      <c r="E213" s="10" t="str">
        <f>'Entered Daily Stats'!A212</f>
        <v>Enrollment Counclor 6</v>
      </c>
      <c r="F213" s="11"/>
      <c r="G213" s="13" cm="1">
        <f t="array" aca="1" ref="G213" ca="1">IFERROR(INDIRECT(ADDRESS(ROW()-1,_xlfn.SHEET()-3+4,4,1,"Entered Daily Stats")),"")</f>
        <v>0.25138888888888888</v>
      </c>
      <c r="H213" s="16"/>
      <c r="I213" s="12" cm="1">
        <f t="array" aca="1" ref="I213" ca="1">IFERROR(INDIRECT(ADDRESS(ROW()-1,_xlfn.SHEET()-3+11,4,1,"Entered Daily Stats")),"")</f>
        <v>4</v>
      </c>
      <c r="J213" s="11"/>
      <c r="K213" s="107" cm="1">
        <f t="array" aca="1" ref="K213" ca="1">IFERROR(INDIRECT(ADDRESS(ROW()-1,_xlfn.SHEET()-3+18,4,1,"Entered Daily Stats")),"")</f>
        <v>28</v>
      </c>
      <c r="L213" s="12">
        <f t="shared" ca="1" si="31"/>
        <v>38.166666666666657</v>
      </c>
      <c r="M213" s="11"/>
      <c r="N213" s="110" cm="1">
        <f t="array" aca="1" ref="N213" ca="1">IFERROR(INDIRECT(ADDRESS(ROW()-1,_xlfn.SHEET()-3+25,4,1,"Entered Daily Stats")),"")</f>
        <v>0.17430555555555557</v>
      </c>
      <c r="O213" s="13">
        <f t="shared" ca="1" si="29"/>
        <v>0.20833333333333334</v>
      </c>
      <c r="P213" s="11"/>
      <c r="Q213" s="51">
        <f t="shared" ca="1" si="30"/>
        <v>0.78514556040756922</v>
      </c>
      <c r="R213" s="11"/>
      <c r="S213" s="39" cm="1">
        <f t="array" aca="1" ref="S213" ca="1">INDIRECT(ADDRESS(ROW()-1,_xlfn.SHEET()-3+39,4,1,"Entered Daily Stats"))</f>
        <v>4</v>
      </c>
      <c r="T213" s="11"/>
      <c r="U213" s="21"/>
      <c r="V213" s="11" t="s">
        <v>33</v>
      </c>
      <c r="W213" s="14">
        <v>0.3</v>
      </c>
      <c r="X213" s="70"/>
    </row>
    <row r="214" spans="1:24" ht="18" x14ac:dyDescent="0.3">
      <c r="A214" s="65"/>
      <c r="B214" s="8"/>
      <c r="C214" s="14" cm="1">
        <f t="array" aca="1" ref="C214" ca="1">INDIRECT(ADDRESS(ROW()-1,_xlfn.SHEET()-3+32,4,1,"Entered Daily Stats"))</f>
        <v>0.75</v>
      </c>
      <c r="D214" s="11"/>
      <c r="E214" s="10" t="str">
        <f>'Entered Daily Stats'!A213</f>
        <v>Enrollment Counclor 7</v>
      </c>
      <c r="F214" s="11"/>
      <c r="G214" s="13" cm="1">
        <f t="array" aca="1" ref="G214" ca="1">IFERROR(INDIRECT(ADDRESS(ROW()-1,_xlfn.SHEET()-3+4,4,1,"Entered Daily Stats")),"")</f>
        <v>0.15347222222222223</v>
      </c>
      <c r="H214" s="16"/>
      <c r="I214" s="12" cm="1">
        <f t="array" aca="1" ref="I214" ca="1">IFERROR(INDIRECT(ADDRESS(ROW()-1,_xlfn.SHEET()-3+11,4,1,"Entered Daily Stats")),"")</f>
        <v>3</v>
      </c>
      <c r="J214" s="11"/>
      <c r="K214" s="107" cm="1">
        <f t="array" aca="1" ref="K214" ca="1">IFERROR(INDIRECT(ADDRESS(ROW()-1,_xlfn.SHEET()-3+18,4,1,"Entered Daily Stats")),"")</f>
        <v>17</v>
      </c>
      <c r="L214" s="12">
        <f t="shared" ca="1" si="31"/>
        <v>39.375</v>
      </c>
      <c r="M214" s="11"/>
      <c r="N214" s="110" cm="1">
        <f t="array" aca="1" ref="N214" ca="1">IFERROR(INDIRECT(ADDRESS(ROW()-1,_xlfn.SHEET()-3+25,4,1,"Entered Daily Stats")),"")</f>
        <v>0.11458333333333333</v>
      </c>
      <c r="O214" s="13">
        <f t="shared" ca="1" si="29"/>
        <v>0.15625</v>
      </c>
      <c r="P214" s="11"/>
      <c r="Q214" s="51">
        <f t="shared" ca="1" si="30"/>
        <v>0.58253968253968247</v>
      </c>
      <c r="R214" s="11"/>
      <c r="S214" s="39" cm="1">
        <f t="array" aca="1" ref="S214" ca="1">INDIRECT(ADDRESS(ROW()-1,_xlfn.SHEET()-3+39,4,1,"Entered Daily Stats"))</f>
        <v>4</v>
      </c>
      <c r="T214" s="11"/>
      <c r="U214" s="8"/>
      <c r="V214" s="8"/>
      <c r="W214" s="8"/>
      <c r="X214" s="70"/>
    </row>
    <row r="215" spans="1:24" ht="21" x14ac:dyDescent="0.3">
      <c r="A215" s="65"/>
      <c r="B215" s="8"/>
      <c r="C215" s="14" cm="1">
        <f t="array" aca="1" ref="C215" ca="1">INDIRECT(ADDRESS(ROW()-1,_xlfn.SHEET()-3+32,4,1,"Entered Daily Stats"))</f>
        <v>1</v>
      </c>
      <c r="D215" s="11"/>
      <c r="E215" s="10" t="str">
        <f>'Entered Daily Stats'!A214</f>
        <v>Enrollment Counclor 8</v>
      </c>
      <c r="F215" s="11"/>
      <c r="G215" s="13" cm="1">
        <f t="array" aca="1" ref="G215" ca="1">IFERROR(INDIRECT(ADDRESS(ROW()-1,_xlfn.SHEET()-3+4,4,1,"Entered Daily Stats")),"")</f>
        <v>0.29166666666666669</v>
      </c>
      <c r="H215" s="16"/>
      <c r="I215" s="12" cm="1">
        <f t="array" aca="1" ref="I215" ca="1">IFERROR(INDIRECT(ADDRESS(ROW()-1,_xlfn.SHEET()-3+11,4,1,"Entered Daily Stats")),"")</f>
        <v>1</v>
      </c>
      <c r="J215" s="11"/>
      <c r="K215" s="107" cm="1">
        <f t="array" aca="1" ref="K215" ca="1">IFERROR(INDIRECT(ADDRESS(ROW()-1,_xlfn.SHEET()-3+18,4,1,"Entered Daily Stats")),"")</f>
        <v>43</v>
      </c>
      <c r="L215" s="12">
        <f t="shared" ca="1" si="31"/>
        <v>65</v>
      </c>
      <c r="M215" s="11"/>
      <c r="N215" s="110" cm="1">
        <f t="array" aca="1" ref="N215" ca="1">IFERROR(INDIRECT(ADDRESS(ROW()-1,_xlfn.SHEET()-3+25,4,1,"Entered Daily Stats")),"")</f>
        <v>4.7222222222222221E-2</v>
      </c>
      <c r="O215" s="13">
        <f t="shared" ca="1" si="29"/>
        <v>0.15416666666666667</v>
      </c>
      <c r="P215" s="11"/>
      <c r="Q215" s="51">
        <f t="shared" ca="1" si="30"/>
        <v>0.4839223839223839</v>
      </c>
      <c r="R215" s="11"/>
      <c r="S215" s="39" cm="1">
        <f t="array" aca="1" ref="S215" ca="1">INDIRECT(ADDRESS(ROW()-1,_xlfn.SHEET()-3+39,4,1,"Entered Daily Stats"))</f>
        <v>0</v>
      </c>
      <c r="T215" s="11"/>
      <c r="U215" s="140" t="s">
        <v>42</v>
      </c>
      <c r="V215" s="140"/>
      <c r="W215" s="140"/>
      <c r="X215" s="70"/>
    </row>
    <row r="216" spans="1:24" ht="18" customHeight="1" x14ac:dyDescent="0.3">
      <c r="A216" s="65"/>
      <c r="B216" s="8"/>
      <c r="C216" s="14" cm="1">
        <f t="array" aca="1" ref="C216" ca="1">INDIRECT(ADDRESS(ROW()-1,_xlfn.SHEET()-3+32,4,1,"Entered Daily Stats"))</f>
        <v>1</v>
      </c>
      <c r="D216" s="11"/>
      <c r="E216" s="10" t="str">
        <f>'Entered Daily Stats'!A215</f>
        <v>Enrollment Counclor 9</v>
      </c>
      <c r="F216" s="11"/>
      <c r="G216" s="13" cm="1">
        <f t="array" aca="1" ref="G216" ca="1">IFERROR(INDIRECT(ADDRESS(ROW()-1,_xlfn.SHEET()-3+4,4,1,"Entered Daily Stats")),"")</f>
        <v>0.29166666666666669</v>
      </c>
      <c r="H216" s="16"/>
      <c r="I216" s="12" cm="1">
        <f t="array" aca="1" ref="I216" ca="1">IFERROR(INDIRECT(ADDRESS(ROW()-1,_xlfn.SHEET()-3+11,4,1,"Entered Daily Stats")),"")</f>
        <v>6</v>
      </c>
      <c r="J216" s="11"/>
      <c r="K216" s="107" cm="1">
        <f t="array" aca="1" ref="K216" ca="1">IFERROR(INDIRECT(ADDRESS(ROW()-1,_xlfn.SHEET()-3+18,4,1,"Entered Daily Stats")),"")</f>
        <v>56</v>
      </c>
      <c r="L216" s="12">
        <f t="shared" ca="1" si="31"/>
        <v>40</v>
      </c>
      <c r="M216" s="11"/>
      <c r="N216" s="110" cm="1">
        <f t="array" aca="1" ref="N216" ca="1">IFERROR(INDIRECT(ADDRESS(ROW()-1,_xlfn.SHEET()-3+25,4,1,"Entered Daily Stats")),"")</f>
        <v>0.16666666666666666</v>
      </c>
      <c r="O216" s="13">
        <f t="shared" ca="1" si="29"/>
        <v>0.10000000000000002</v>
      </c>
      <c r="P216" s="11"/>
      <c r="Q216" s="51">
        <f t="shared" ca="1" si="30"/>
        <v>1.5333333333333332</v>
      </c>
      <c r="R216" s="11"/>
      <c r="S216" s="39" cm="1">
        <f t="array" aca="1" ref="S216" ca="1">INDIRECT(ADDRESS(ROW()-1,_xlfn.SHEET()-3+39,4,1,"Entered Daily Stats"))</f>
        <v>1</v>
      </c>
      <c r="T216" s="11"/>
      <c r="U216" s="152">
        <f ca="1">IF(SUM(S208:S227)=0,"",SUM(S208:S227))</f>
        <v>10</v>
      </c>
      <c r="V216" s="153"/>
      <c r="W216" s="154"/>
      <c r="X216" s="70"/>
    </row>
    <row r="217" spans="1:24" ht="18" customHeight="1" x14ac:dyDescent="0.3">
      <c r="A217" s="65"/>
      <c r="B217" s="8"/>
      <c r="C217" s="14" cm="1">
        <f t="array" aca="1" ref="C217" ca="1">INDIRECT(ADDRESS(ROW()-1,_xlfn.SHEET()-3+32,4,1,"Entered Daily Stats"))</f>
        <v>0</v>
      </c>
      <c r="D217" s="11"/>
      <c r="E217" s="10" t="str">
        <f>'Entered Daily Stats'!A216</f>
        <v>Enrollment Counclor 10</v>
      </c>
      <c r="F217" s="11"/>
      <c r="G217" s="13" cm="1">
        <f t="array" aca="1" ref="G217" ca="1">IFERROR(INDIRECT(ADDRESS(ROW()-1,_xlfn.SHEET()-3+4,4,1,"Entered Daily Stats")),"")</f>
        <v>0</v>
      </c>
      <c r="H217" s="16"/>
      <c r="I217" s="12" cm="1">
        <f t="array" aca="1" ref="I217" ca="1">IFERROR(INDIRECT(ADDRESS(ROW()-1,_xlfn.SHEET()-3+11,4,1,"Entered Daily Stats")),"")</f>
        <v>0</v>
      </c>
      <c r="J217" s="11"/>
      <c r="K217" s="107" cm="1">
        <f t="array" aca="1" ref="K217" ca="1">IFERROR(INDIRECT(ADDRESS(ROW()-1,_xlfn.SHEET()-3+18,4,1,"Entered Daily Stats")),"")</f>
        <v>0</v>
      </c>
      <c r="L217" s="12">
        <f t="shared" ca="1" si="31"/>
        <v>0</v>
      </c>
      <c r="M217" s="11"/>
      <c r="N217" s="110" cm="1">
        <f t="array" aca="1" ref="N217" ca="1">IFERROR(INDIRECT(ADDRESS(ROW()-1,_xlfn.SHEET()-3+25,4,1,"Entered Daily Stats")),"")</f>
        <v>0</v>
      </c>
      <c r="O217" s="13">
        <f t="shared" ca="1" si="29"/>
        <v>0</v>
      </c>
      <c r="P217" s="11"/>
      <c r="Q217" s="51" t="str">
        <f t="shared" ca="1" si="30"/>
        <v/>
      </c>
      <c r="R217" s="11"/>
      <c r="S217" s="39" cm="1">
        <f t="array" aca="1" ref="S217" ca="1">INDIRECT(ADDRESS(ROW()-1,_xlfn.SHEET()-3+39,4,1,"Entered Daily Stats"))</f>
        <v>0</v>
      </c>
      <c r="T217" s="11"/>
      <c r="U217" s="155"/>
      <c r="V217" s="156"/>
      <c r="W217" s="157"/>
      <c r="X217" s="70"/>
    </row>
    <row r="218" spans="1:24" ht="18" x14ac:dyDescent="0.3">
      <c r="A218" s="65"/>
      <c r="B218" s="8"/>
      <c r="C218" s="14" cm="1">
        <f t="array" aca="1" ref="C218" ca="1">INDIRECT(ADDRESS(ROW()-1,_xlfn.SHEET()-3+32,4,1,"Entered Daily Stats"))</f>
        <v>1</v>
      </c>
      <c r="D218" s="11"/>
      <c r="E218" s="10" t="str">
        <f>'Entered Daily Stats'!A217</f>
        <v>Enrollment Counclor 11</v>
      </c>
      <c r="F218" s="11"/>
      <c r="G218" s="13" cm="1">
        <f t="array" aca="1" ref="G218" ca="1">IFERROR(INDIRECT(ADDRESS(ROW()-1,_xlfn.SHEET()-3+4,4,1,"Entered Daily Stats")),"")</f>
        <v>0.22222222222222221</v>
      </c>
      <c r="H218" s="16"/>
      <c r="I218" s="12" cm="1">
        <f t="array" aca="1" ref="I218" ca="1">IFERROR(INDIRECT(ADDRESS(ROW()-1,_xlfn.SHEET()-3+11,4,1,"Entered Daily Stats")),"")</f>
        <v>1</v>
      </c>
      <c r="J218" s="11"/>
      <c r="K218" s="107" cm="1">
        <f t="array" aca="1" ref="K218" ca="1">IFERROR(INDIRECT(ADDRESS(ROW()-1,_xlfn.SHEET()-3+18,4,1,"Entered Daily Stats")),"")</f>
        <v>15</v>
      </c>
      <c r="L218" s="12">
        <f t="shared" ca="1" si="31"/>
        <v>65</v>
      </c>
      <c r="M218" s="11"/>
      <c r="N218" s="110" cm="1">
        <f t="array" aca="1" ref="N218" ca="1">IFERROR(INDIRECT(ADDRESS(ROW()-1,_xlfn.SHEET()-3+25,4,1,"Entered Daily Stats")),"")</f>
        <v>4.6527777777777779E-2</v>
      </c>
      <c r="O218" s="13">
        <f t="shared" ca="1" si="29"/>
        <v>0.20833333333333334</v>
      </c>
      <c r="P218" s="11"/>
      <c r="Q218" s="51">
        <f t="shared" ca="1" si="30"/>
        <v>0.22705128205128206</v>
      </c>
      <c r="R218" s="11"/>
      <c r="S218" s="39" cm="1">
        <f t="array" aca="1" ref="S218" ca="1">INDIRECT(ADDRESS(ROW()-1,_xlfn.SHEET()-3+39,4,1,"Entered Daily Stats"))</f>
        <v>0</v>
      </c>
      <c r="T218" s="11"/>
      <c r="U218" s="71"/>
      <c r="V218" s="71"/>
      <c r="W218" s="71"/>
      <c r="X218" s="70"/>
    </row>
    <row r="219" spans="1:24" ht="21" x14ac:dyDescent="0.3">
      <c r="A219" s="65"/>
      <c r="B219" s="8"/>
      <c r="C219" s="14" cm="1">
        <f t="array" aca="1" ref="C219" ca="1">INDIRECT(ADDRESS(ROW()-1,_xlfn.SHEET()-3+32,4,1,"Entered Daily Stats"))</f>
        <v>1</v>
      </c>
      <c r="D219" s="11"/>
      <c r="E219" s="10" t="str">
        <f>'Entered Daily Stats'!A218</f>
        <v>Enrollment Counclor 12</v>
      </c>
      <c r="F219" s="11"/>
      <c r="G219" s="13" cm="1">
        <f t="array" aca="1" ref="G219" ca="1">IFERROR(INDIRECT(ADDRESS(ROW()-1,_xlfn.SHEET()-3+4,4,1,"Entered Daily Stats")),"")</f>
        <v>0.18055555555555555</v>
      </c>
      <c r="H219" s="16"/>
      <c r="I219" s="12" cm="1">
        <f t="array" aca="1" ref="I219" ca="1">IFERROR(INDIRECT(ADDRESS(ROW()-1,_xlfn.SHEET()-3+11,4,1,"Entered Daily Stats")),"")</f>
        <v>6</v>
      </c>
      <c r="J219" s="11"/>
      <c r="K219" s="107" cm="1">
        <f t="array" aca="1" ref="K219" ca="1">IFERROR(INDIRECT(ADDRESS(ROW()-1,_xlfn.SHEET()-3+18,4,1,"Entered Daily Stats")),"")</f>
        <v>24</v>
      </c>
      <c r="L219" s="12">
        <f t="shared" ca="1" si="31"/>
        <v>63.833333333333336</v>
      </c>
      <c r="M219" s="11"/>
      <c r="N219" s="110" cm="1">
        <f t="array" aca="1" ref="N219" ca="1">IFERROR(INDIRECT(ADDRESS(ROW()-1,_xlfn.SHEET()-3+25,4,1,"Entered Daily Stats")),"")</f>
        <v>6.7361111111111108E-2</v>
      </c>
      <c r="O219" s="13">
        <f t="shared" ca="1" si="29"/>
        <v>0.20833333333333334</v>
      </c>
      <c r="P219" s="11"/>
      <c r="Q219" s="51">
        <f t="shared" ca="1" si="30"/>
        <v>0.34965622280243691</v>
      </c>
      <c r="R219" s="11"/>
      <c r="S219" s="39" cm="1">
        <f t="array" aca="1" ref="S219" ca="1">INDIRECT(ADDRESS(ROW()-1,_xlfn.SHEET()-3+39,4,1,"Entered Daily Stats"))</f>
        <v>1</v>
      </c>
      <c r="T219" s="11"/>
      <c r="U219" s="8"/>
      <c r="V219" s="8"/>
      <c r="W219" s="22"/>
      <c r="X219" s="79"/>
    </row>
    <row r="220" spans="1:24" ht="18" x14ac:dyDescent="0.3">
      <c r="A220" s="65"/>
      <c r="B220" s="8"/>
      <c r="C220" s="14" cm="1">
        <f t="array" aca="1" ref="C220" ca="1">INDIRECT(ADDRESS(ROW()-1,_xlfn.SHEET()-3+32,4,1,"Entered Daily Stats"))</f>
        <v>0</v>
      </c>
      <c r="D220" s="11"/>
      <c r="E220" s="10">
        <f>'Entered Daily Stats'!A219</f>
        <v>0</v>
      </c>
      <c r="F220" s="11"/>
      <c r="G220" s="13" cm="1">
        <f t="array" aca="1" ref="G220" ca="1">IFERROR(INDIRECT(ADDRESS(ROW()-1,_xlfn.SHEET()-3+4,4,1,"Entered Daily Stats")),"")</f>
        <v>0</v>
      </c>
      <c r="H220" s="16"/>
      <c r="I220" s="12" cm="1">
        <f t="array" aca="1" ref="I220" ca="1">IFERROR(INDIRECT(ADDRESS(ROW()-1,_xlfn.SHEET()-3+11,4,1,"Entered Daily Stats")),"")</f>
        <v>0</v>
      </c>
      <c r="J220" s="11"/>
      <c r="K220" s="107" cm="1">
        <f t="array" aca="1" ref="K220" ca="1">IFERROR(INDIRECT(ADDRESS(ROW()-1,_xlfn.SHEET()-3+18,4,1,"Entered Daily Stats")),"")</f>
        <v>0</v>
      </c>
      <c r="L220" s="12">
        <f t="shared" ca="1" si="31"/>
        <v>0</v>
      </c>
      <c r="M220" s="11"/>
      <c r="N220" s="110" cm="1">
        <f t="array" aca="1" ref="N220" ca="1">IFERROR(INDIRECT(ADDRESS(ROW()-1,_xlfn.SHEET()-3+25,4,1,"Entered Daily Stats")),"")</f>
        <v>0</v>
      </c>
      <c r="O220" s="13">
        <f t="shared" ca="1" si="29"/>
        <v>0</v>
      </c>
      <c r="P220" s="11"/>
      <c r="Q220" s="51" t="str">
        <f t="shared" ca="1" si="30"/>
        <v/>
      </c>
      <c r="R220" s="47"/>
      <c r="S220" s="39" cm="1">
        <f t="array" aca="1" ref="S220" ca="1">INDIRECT(ADDRESS(ROW()-1,_xlfn.SHEET()-3+39,4,1,"Entered Daily Stats"))</f>
        <v>0</v>
      </c>
      <c r="T220" s="47"/>
      <c r="U220" s="69"/>
      <c r="V220" s="8"/>
      <c r="W220" s="56"/>
      <c r="X220" s="80"/>
    </row>
    <row r="221" spans="1:24" ht="18" x14ac:dyDescent="0.3">
      <c r="A221" s="65"/>
      <c r="B221" s="8"/>
      <c r="C221" s="14" cm="1">
        <f t="array" aca="1" ref="C221" ca="1">INDIRECT(ADDRESS(ROW()-1,_xlfn.SHEET()-3+32,4,1,"Entered Daily Stats"))</f>
        <v>0</v>
      </c>
      <c r="D221" s="11"/>
      <c r="E221" s="10">
        <f>'Entered Daily Stats'!A220</f>
        <v>0</v>
      </c>
      <c r="F221" s="23"/>
      <c r="G221" s="13" cm="1">
        <f t="array" aca="1" ref="G221" ca="1">IFERROR(INDIRECT(ADDRESS(ROW()-1,_xlfn.SHEET()-3+4,4,1,"Entered Daily Stats")),"")</f>
        <v>0</v>
      </c>
      <c r="H221" s="11"/>
      <c r="I221" s="12" cm="1">
        <f t="array" aca="1" ref="I221" ca="1">IFERROR(INDIRECT(ADDRESS(ROW()-1,_xlfn.SHEET()-3+11,4,1,"Entered Daily Stats")),"")</f>
        <v>0</v>
      </c>
      <c r="J221" s="11"/>
      <c r="K221" s="107" cm="1">
        <f t="array" aca="1" ref="K221" ca="1">IFERROR(INDIRECT(ADDRESS(ROW()-1,_xlfn.SHEET()-3+18,4,1,"Entered Daily Stats")),"")</f>
        <v>0</v>
      </c>
      <c r="L221" s="12">
        <f t="shared" ca="1" si="31"/>
        <v>0</v>
      </c>
      <c r="M221" s="11"/>
      <c r="N221" s="110" cm="1">
        <f t="array" aca="1" ref="N221" ca="1">IFERROR(INDIRECT(ADDRESS(ROW()-1,_xlfn.SHEET()-3+25,4,1,"Entered Daily Stats")),"")</f>
        <v>0</v>
      </c>
      <c r="O221" s="13">
        <f t="shared" ca="1" si="29"/>
        <v>0</v>
      </c>
      <c r="P221" s="11"/>
      <c r="Q221" s="51" t="str">
        <f t="shared" ca="1" si="30"/>
        <v/>
      </c>
      <c r="R221" s="11"/>
      <c r="S221" s="39" cm="1">
        <f t="array" aca="1" ref="S221" ca="1">INDIRECT(ADDRESS(ROW()-1,_xlfn.SHEET()-3+39,4,1,"Entered Daily Stats"))</f>
        <v>0</v>
      </c>
      <c r="T221" s="11"/>
      <c r="U221" s="11"/>
      <c r="V221" s="47"/>
      <c r="W221" s="56"/>
      <c r="X221" s="81"/>
    </row>
    <row r="222" spans="1:24" ht="18" x14ac:dyDescent="0.3">
      <c r="A222" s="65"/>
      <c r="B222" s="8"/>
      <c r="C222" s="14" cm="1">
        <f t="array" aca="1" ref="C222" ca="1">INDIRECT(ADDRESS(ROW()-1,_xlfn.SHEET()-3+32,4,1,"Entered Daily Stats"))</f>
        <v>0</v>
      </c>
      <c r="D222" s="11"/>
      <c r="E222" s="10">
        <f>'Entered Daily Stats'!A221</f>
        <v>0</v>
      </c>
      <c r="F222" s="11"/>
      <c r="G222" s="13" cm="1">
        <f t="array" aca="1" ref="G222" ca="1">IFERROR(INDIRECT(ADDRESS(ROW()-1,_xlfn.SHEET()-3+4,4,1,"Entered Daily Stats")),"")</f>
        <v>0</v>
      </c>
      <c r="H222" s="16"/>
      <c r="I222" s="12" cm="1">
        <f t="array" aca="1" ref="I222" ca="1">IFERROR(INDIRECT(ADDRESS(ROW()-1,_xlfn.SHEET()-3+11,4,1,"Entered Daily Stats")),"")</f>
        <v>0</v>
      </c>
      <c r="J222" s="11"/>
      <c r="K222" s="107" cm="1">
        <f t="array" aca="1" ref="K222" ca="1">IFERROR(INDIRECT(ADDRESS(ROW()-1,_xlfn.SHEET()-3+18,4,1,"Entered Daily Stats")),"")</f>
        <v>0</v>
      </c>
      <c r="L222" s="12">
        <f t="shared" ca="1" si="31"/>
        <v>0</v>
      </c>
      <c r="M222" s="11"/>
      <c r="N222" s="110" cm="1">
        <f t="array" aca="1" ref="N222" ca="1">IFERROR(INDIRECT(ADDRESS(ROW()-1,_xlfn.SHEET()-3+25,4,1,"Entered Daily Stats")),"")</f>
        <v>0</v>
      </c>
      <c r="O222" s="13">
        <f t="shared" ca="1" si="29"/>
        <v>0</v>
      </c>
      <c r="P222" s="11"/>
      <c r="Q222" s="51" t="str">
        <f t="shared" ca="1" si="30"/>
        <v/>
      </c>
      <c r="R222" s="11"/>
      <c r="S222" s="39" cm="1">
        <f t="array" aca="1" ref="S222" ca="1">INDIRECT(ADDRESS(ROW()-1,_xlfn.SHEET()-3+39,4,1,"Entered Daily Stats"))</f>
        <v>0</v>
      </c>
      <c r="T222" s="11"/>
      <c r="U222" s="8"/>
      <c r="V222" s="8"/>
      <c r="W222" s="8"/>
      <c r="X222" s="64"/>
    </row>
    <row r="223" spans="1:24" ht="18" x14ac:dyDescent="0.3">
      <c r="A223" s="65"/>
      <c r="B223" s="8"/>
      <c r="C223" s="14" cm="1">
        <f t="array" aca="1" ref="C223" ca="1">INDIRECT(ADDRESS(ROW()-1,_xlfn.SHEET()-3+32,4,1,"Entered Daily Stats"))</f>
        <v>0</v>
      </c>
      <c r="D223" s="11"/>
      <c r="E223" s="10">
        <f>'Entered Daily Stats'!A222</f>
        <v>0</v>
      </c>
      <c r="F223" s="11"/>
      <c r="G223" s="13" cm="1">
        <f t="array" aca="1" ref="G223" ca="1">IFERROR(INDIRECT(ADDRESS(ROW()-1,_xlfn.SHEET()-3+4,4,1,"Entered Daily Stats")),"")</f>
        <v>0</v>
      </c>
      <c r="H223" s="16"/>
      <c r="I223" s="12" cm="1">
        <f t="array" aca="1" ref="I223" ca="1">IFERROR(INDIRECT(ADDRESS(ROW()-1,_xlfn.SHEET()-3+11,4,1,"Entered Daily Stats")),"")</f>
        <v>0</v>
      </c>
      <c r="J223" s="11"/>
      <c r="K223" s="107" cm="1">
        <f t="array" aca="1" ref="K223" ca="1">IFERROR(INDIRECT(ADDRESS(ROW()-1,_xlfn.SHEET()-3+18,4,1,"Entered Daily Stats")),"")</f>
        <v>0</v>
      </c>
      <c r="L223" s="12">
        <f t="shared" ca="1" si="31"/>
        <v>0</v>
      </c>
      <c r="M223" s="11"/>
      <c r="N223" s="110" cm="1">
        <f t="array" aca="1" ref="N223" ca="1">IFERROR(INDIRECT(ADDRESS(ROW()-1,_xlfn.SHEET()-3+25,4,1,"Entered Daily Stats")),"")</f>
        <v>0</v>
      </c>
      <c r="O223" s="13">
        <f t="shared" ca="1" si="29"/>
        <v>0</v>
      </c>
      <c r="P223" s="11"/>
      <c r="Q223" s="51" t="str">
        <f t="shared" ca="1" si="30"/>
        <v/>
      </c>
      <c r="R223" s="11"/>
      <c r="S223" s="39" cm="1">
        <f t="array" aca="1" ref="S223" ca="1">INDIRECT(ADDRESS(ROW()-1,_xlfn.SHEET()-3+39,4,1,"Entered Daily Stats"))</f>
        <v>0</v>
      </c>
      <c r="T223" s="11"/>
      <c r="U223" s="71"/>
      <c r="V223" s="71"/>
      <c r="W223" s="71"/>
      <c r="X223" s="70"/>
    </row>
    <row r="224" spans="1:24" ht="21" x14ac:dyDescent="0.3">
      <c r="A224" s="65"/>
      <c r="B224" s="8"/>
      <c r="C224" s="14" cm="1">
        <f t="array" aca="1" ref="C224" ca="1">INDIRECT(ADDRESS(ROW()-1,_xlfn.SHEET()-3+32,4,1,"Entered Daily Stats"))</f>
        <v>0</v>
      </c>
      <c r="D224" s="11"/>
      <c r="E224" s="10">
        <f>'Entered Daily Stats'!A223</f>
        <v>0</v>
      </c>
      <c r="F224" s="11"/>
      <c r="G224" s="13" cm="1">
        <f t="array" aca="1" ref="G224" ca="1">IFERROR(INDIRECT(ADDRESS(ROW()-1,_xlfn.SHEET()-3+4,4,1,"Entered Daily Stats")),"")</f>
        <v>0</v>
      </c>
      <c r="H224" s="16"/>
      <c r="I224" s="12" cm="1">
        <f t="array" aca="1" ref="I224" ca="1">IFERROR(INDIRECT(ADDRESS(ROW()-1,_xlfn.SHEET()-3+11,4,1,"Entered Daily Stats")),"")</f>
        <v>0</v>
      </c>
      <c r="J224" s="11"/>
      <c r="K224" s="107" cm="1">
        <f t="array" aca="1" ref="K224" ca="1">IFERROR(INDIRECT(ADDRESS(ROW()-1,_xlfn.SHEET()-3+18,4,1,"Entered Daily Stats")),"")</f>
        <v>0</v>
      </c>
      <c r="L224" s="12">
        <f t="shared" ca="1" si="31"/>
        <v>0</v>
      </c>
      <c r="M224" s="11"/>
      <c r="N224" s="110" cm="1">
        <f t="array" aca="1" ref="N224" ca="1">IFERROR(INDIRECT(ADDRESS(ROW()-1,_xlfn.SHEET()-3+25,4,1,"Entered Daily Stats")),"")</f>
        <v>0</v>
      </c>
      <c r="O224" s="13">
        <f t="shared" ca="1" si="29"/>
        <v>0</v>
      </c>
      <c r="P224" s="11"/>
      <c r="Q224" s="51" t="str">
        <f t="shared" ca="1" si="30"/>
        <v/>
      </c>
      <c r="R224" s="11"/>
      <c r="S224" s="39" cm="1">
        <f t="array" aca="1" ref="S224" ca="1">INDIRECT(ADDRESS(ROW()-1,_xlfn.SHEET()-3+39,4,1,"Entered Daily Stats"))</f>
        <v>0</v>
      </c>
      <c r="T224" s="11"/>
      <c r="U224" s="8"/>
      <c r="V224" s="8"/>
      <c r="W224" s="22"/>
      <c r="X224" s="79"/>
    </row>
    <row r="225" spans="1:24" ht="18" x14ac:dyDescent="0.3">
      <c r="A225" s="65"/>
      <c r="B225" s="8"/>
      <c r="C225" s="14" cm="1">
        <f t="array" aca="1" ref="C225" ca="1">INDIRECT(ADDRESS(ROW()-1,_xlfn.SHEET()-3+32,4,1,"Entered Daily Stats"))</f>
        <v>0</v>
      </c>
      <c r="D225" s="11"/>
      <c r="E225" s="10">
        <f>'Entered Daily Stats'!A224</f>
        <v>0</v>
      </c>
      <c r="F225" s="11"/>
      <c r="G225" s="13" cm="1">
        <f t="array" aca="1" ref="G225" ca="1">IFERROR(INDIRECT(ADDRESS(ROW()-1,_xlfn.SHEET()-3+4,4,1,"Entered Daily Stats")),"")</f>
        <v>0</v>
      </c>
      <c r="H225" s="16"/>
      <c r="I225" s="12" cm="1">
        <f t="array" aca="1" ref="I225" ca="1">IFERROR(INDIRECT(ADDRESS(ROW()-1,_xlfn.SHEET()-3+11,4,1,"Entered Daily Stats")),"")</f>
        <v>0</v>
      </c>
      <c r="J225" s="11"/>
      <c r="K225" s="107" cm="1">
        <f t="array" aca="1" ref="K225" ca="1">IFERROR(INDIRECT(ADDRESS(ROW()-1,_xlfn.SHEET()-3+18,4,1,"Entered Daily Stats")),"")</f>
        <v>0</v>
      </c>
      <c r="L225" s="12">
        <f t="shared" ca="1" si="31"/>
        <v>0</v>
      </c>
      <c r="M225" s="11"/>
      <c r="N225" s="110" cm="1">
        <f t="array" aca="1" ref="N225" ca="1">IFERROR(INDIRECT(ADDRESS(ROW()-1,_xlfn.SHEET()-3+25,4,1,"Entered Daily Stats")),"")</f>
        <v>0</v>
      </c>
      <c r="O225" s="13">
        <f t="shared" ca="1" si="29"/>
        <v>0</v>
      </c>
      <c r="P225" s="11"/>
      <c r="Q225" s="51" t="str">
        <f t="shared" ca="1" si="30"/>
        <v/>
      </c>
      <c r="R225" s="47"/>
      <c r="S225" s="39" cm="1">
        <f t="array" aca="1" ref="S225" ca="1">INDIRECT(ADDRESS(ROW()-1,_xlfn.SHEET()-3+39,4,1,"Entered Daily Stats"))</f>
        <v>0</v>
      </c>
      <c r="T225" s="47"/>
      <c r="U225" s="69"/>
      <c r="V225" s="8"/>
      <c r="W225" s="56"/>
      <c r="X225" s="80"/>
    </row>
    <row r="226" spans="1:24" ht="18" x14ac:dyDescent="0.3">
      <c r="A226" s="65"/>
      <c r="B226" s="8"/>
      <c r="C226" s="14" cm="1">
        <f t="array" aca="1" ref="C226" ca="1">INDIRECT(ADDRESS(ROW()-1,_xlfn.SHEET()-3+32,4,1,"Entered Daily Stats"))</f>
        <v>0</v>
      </c>
      <c r="D226" s="11"/>
      <c r="E226" s="10">
        <f>'Entered Daily Stats'!A225</f>
        <v>0</v>
      </c>
      <c r="F226" s="23"/>
      <c r="G226" s="13" cm="1">
        <f t="array" aca="1" ref="G226" ca="1">IFERROR(INDIRECT(ADDRESS(ROW()-1,_xlfn.SHEET()-3+4,4,1,"Entered Daily Stats")),"")</f>
        <v>0</v>
      </c>
      <c r="H226" s="11"/>
      <c r="I226" s="12" cm="1">
        <f t="array" aca="1" ref="I226" ca="1">IFERROR(INDIRECT(ADDRESS(ROW()-1,_xlfn.SHEET()-3+11,4,1,"Entered Daily Stats")),"")</f>
        <v>0</v>
      </c>
      <c r="J226" s="11"/>
      <c r="K226" s="107" cm="1">
        <f t="array" aca="1" ref="K226" ca="1">IFERROR(INDIRECT(ADDRESS(ROW()-1,_xlfn.SHEET()-3+18,4,1,"Entered Daily Stats")),"")</f>
        <v>0</v>
      </c>
      <c r="L226" s="12">
        <f t="shared" ca="1" si="31"/>
        <v>0</v>
      </c>
      <c r="M226" s="11"/>
      <c r="N226" s="110" cm="1">
        <f t="array" aca="1" ref="N226" ca="1">IFERROR(INDIRECT(ADDRESS(ROW()-1,_xlfn.SHEET()-3+25,4,1,"Entered Daily Stats")),"")</f>
        <v>0</v>
      </c>
      <c r="O226" s="13">
        <f t="shared" ca="1" si="29"/>
        <v>0</v>
      </c>
      <c r="P226" s="11"/>
      <c r="Q226" s="51" t="str">
        <f t="shared" ca="1" si="30"/>
        <v/>
      </c>
      <c r="R226" s="11"/>
      <c r="S226" s="39" cm="1">
        <f t="array" aca="1" ref="S226" ca="1">INDIRECT(ADDRESS(ROW()-1,_xlfn.SHEET()-3+39,4,1,"Entered Daily Stats"))</f>
        <v>0</v>
      </c>
      <c r="T226" s="11"/>
      <c r="U226" s="11"/>
      <c r="V226" s="47"/>
      <c r="W226" s="56"/>
      <c r="X226" s="81"/>
    </row>
    <row r="227" spans="1:24" ht="18" x14ac:dyDescent="0.3">
      <c r="A227" s="65"/>
      <c r="B227" s="8"/>
      <c r="C227" s="14" cm="1">
        <f t="array" aca="1" ref="C227" ca="1">INDIRECT(ADDRESS(ROW()-1,_xlfn.SHEET()-3+32,4,1,"Entered Daily Stats"))</f>
        <v>0</v>
      </c>
      <c r="D227" s="11"/>
      <c r="E227" s="10">
        <f>'Entered Daily Stats'!A226</f>
        <v>0</v>
      </c>
      <c r="F227" s="11"/>
      <c r="G227" s="13" cm="1">
        <f t="array" aca="1" ref="G227" ca="1">IFERROR(INDIRECT(ADDRESS(ROW()-1,_xlfn.SHEET()-3+4,4,1,"Entered Daily Stats")),"")</f>
        <v>0</v>
      </c>
      <c r="H227" s="16"/>
      <c r="I227" s="12" cm="1">
        <f t="array" aca="1" ref="I227" ca="1">IFERROR(INDIRECT(ADDRESS(ROW()-1,_xlfn.SHEET()-3+11,4,1,"Entered Daily Stats")),"")</f>
        <v>0</v>
      </c>
      <c r="J227" s="11"/>
      <c r="K227" s="107" cm="1">
        <f t="array" aca="1" ref="K227" ca="1">IFERROR(INDIRECT(ADDRESS(ROW()-1,_xlfn.SHEET()-3+18,4,1,"Entered Daily Stats")),"")</f>
        <v>0</v>
      </c>
      <c r="L227" s="12">
        <f t="shared" ca="1" si="31"/>
        <v>0</v>
      </c>
      <c r="M227" s="11"/>
      <c r="N227" s="110" cm="1">
        <f t="array" aca="1" ref="N227" ca="1">IFERROR(INDIRECT(ADDRESS(ROW()-1,_xlfn.SHEET()-3+25,4,1,"Entered Daily Stats")),"")</f>
        <v>0</v>
      </c>
      <c r="O227" s="13">
        <f t="shared" ca="1" si="29"/>
        <v>0</v>
      </c>
      <c r="P227" s="11"/>
      <c r="Q227" s="51" t="str">
        <f t="shared" ca="1" si="30"/>
        <v/>
      </c>
      <c r="R227" s="11"/>
      <c r="S227" s="39" cm="1">
        <f t="array" aca="1" ref="S227" ca="1">INDIRECT(ADDRESS(ROW()-1,_xlfn.SHEET()-3+39,4,1,"Entered Daily Stats"))</f>
        <v>0</v>
      </c>
      <c r="T227" s="11"/>
      <c r="U227" s="8"/>
      <c r="V227" s="8"/>
      <c r="W227" s="8"/>
      <c r="X227" s="64"/>
    </row>
    <row r="228" spans="1:24" ht="18" x14ac:dyDescent="0.3">
      <c r="A228" s="65"/>
      <c r="B228" s="8"/>
      <c r="C228" s="11"/>
      <c r="D228" s="11"/>
      <c r="E228" s="11"/>
      <c r="F228" s="11"/>
      <c r="G228" s="11"/>
      <c r="H228" s="11"/>
      <c r="I228" s="11"/>
      <c r="J228" s="11"/>
      <c r="K228" s="108"/>
      <c r="L228" s="11"/>
      <c r="M228" s="11"/>
      <c r="N228" s="108"/>
      <c r="O228" s="11"/>
      <c r="P228" s="11"/>
      <c r="Q228" s="11"/>
      <c r="R228" s="11"/>
      <c r="S228" s="11"/>
      <c r="T228" s="8"/>
      <c r="U228" s="8"/>
      <c r="V228" s="8"/>
      <c r="W228" s="8"/>
      <c r="X228" s="64"/>
    </row>
    <row r="229" spans="1:24" ht="21" x14ac:dyDescent="0.3">
      <c r="A229" s="65"/>
      <c r="B229" s="8"/>
      <c r="C229" s="106">
        <f ca="1">IFERROR(AVERAGEIF(C208:C227,"&gt;0"),0)</f>
        <v>0.97727272727272729</v>
      </c>
      <c r="D229" s="11"/>
      <c r="E229" s="123" t="s">
        <v>34</v>
      </c>
      <c r="F229" s="44"/>
      <c r="G229" s="13">
        <f ca="1">IFERROR(AVERAGEIF(G208:G227,"&gt;0"),"")</f>
        <v>0.2176136363636364</v>
      </c>
      <c r="H229" s="82"/>
      <c r="I229" s="30">
        <f ca="1">IFERROR(AVERAGEIF(I208:I227,"&gt;0"),"")</f>
        <v>3.7272727272727271</v>
      </c>
      <c r="J229" s="11"/>
      <c r="K229" s="109">
        <f ca="1">IFERROR(AVERAGEIF(K208:K227,"&gt;0"),0)</f>
        <v>34.272727272727273</v>
      </c>
      <c r="L229" s="12">
        <f ca="1">IFERROR(AVERAGEIF(L208:L227,"&gt;0"),"")</f>
        <v>54.882575757575758</v>
      </c>
      <c r="M229" s="11"/>
      <c r="N229" s="111">
        <f ca="1">IFERROR(AVERAGEIF(N208:N227,"&gt;0"),0)</f>
        <v>9.4318181818181829E-2</v>
      </c>
      <c r="O229" s="13">
        <f ca="1">IFERROR(AVERAGEIF(O208:O227,"&gt;0"),"")</f>
        <v>0.1721590909090909</v>
      </c>
      <c r="P229" s="11"/>
      <c r="Q229" s="45">
        <f ca="1">IFERROR(AVERAGEIF(Q208:Q227,"&gt;0"),"")</f>
        <v>0.62469186548188671</v>
      </c>
      <c r="R229" s="17"/>
      <c r="S229" s="46">
        <f ca="1">IFERROR(AVERAGEIF(S208:S227,"&gt;0"),0)</f>
        <v>2.5</v>
      </c>
      <c r="T229" s="83"/>
      <c r="U229" s="8"/>
      <c r="V229" s="8"/>
      <c r="W229" s="8"/>
      <c r="X229" s="64"/>
    </row>
    <row r="230" spans="1:24" ht="15" thickBot="1" x14ac:dyDescent="0.35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8"/>
    </row>
    <row r="233" spans="1:24" ht="15.6" customHeight="1" x14ac:dyDescent="0.3">
      <c r="A233" s="160" t="str">
        <f>'Entered Daily Stats'!A233</f>
        <v>Team Lead 9</v>
      </c>
      <c r="B233" s="161"/>
      <c r="C233" s="161"/>
      <c r="D233" s="161"/>
      <c r="E233" s="161"/>
      <c r="F233" s="53"/>
      <c r="G233" s="158">
        <v>44132</v>
      </c>
      <c r="H233" s="158"/>
      <c r="I233" s="158"/>
      <c r="J233" s="158"/>
      <c r="K233" s="158"/>
      <c r="L233" s="158"/>
      <c r="M233" s="158"/>
      <c r="N233" s="158"/>
      <c r="O233" s="158"/>
      <c r="P233" s="53"/>
      <c r="Q233" s="53"/>
      <c r="R233" s="53"/>
      <c r="S233" s="53"/>
      <c r="T233" s="53"/>
      <c r="U233" s="53"/>
      <c r="V233" s="53"/>
      <c r="W233" s="53"/>
      <c r="X233" s="63"/>
    </row>
    <row r="234" spans="1:24" ht="15.6" customHeight="1" x14ac:dyDescent="0.3">
      <c r="A234" s="162"/>
      <c r="B234" s="163"/>
      <c r="C234" s="163"/>
      <c r="D234" s="163"/>
      <c r="E234" s="163"/>
      <c r="F234" s="8"/>
      <c r="G234" s="159"/>
      <c r="H234" s="159"/>
      <c r="I234" s="159"/>
      <c r="J234" s="159"/>
      <c r="K234" s="159"/>
      <c r="L234" s="159"/>
      <c r="M234" s="159"/>
      <c r="N234" s="159"/>
      <c r="O234" s="159"/>
      <c r="P234" s="8"/>
      <c r="Q234" s="8"/>
      <c r="R234" s="8"/>
      <c r="S234" s="8"/>
      <c r="T234" s="8"/>
      <c r="U234" s="8"/>
      <c r="V234" s="8"/>
      <c r="W234" s="8"/>
      <c r="X234" s="64"/>
    </row>
    <row r="235" spans="1:24" ht="15.6" customHeight="1" x14ac:dyDescent="0.3">
      <c r="A235" s="164"/>
      <c r="B235" s="165"/>
      <c r="C235" s="165"/>
      <c r="D235" s="165"/>
      <c r="E235" s="165"/>
      <c r="F235" s="8"/>
      <c r="G235" s="124" t="s">
        <v>18</v>
      </c>
      <c r="H235" s="123"/>
      <c r="I235" s="124" t="s">
        <v>19</v>
      </c>
      <c r="J235" s="8"/>
      <c r="K235" s="140" t="s">
        <v>20</v>
      </c>
      <c r="L235" s="140"/>
      <c r="M235" s="8"/>
      <c r="N235" s="126" t="s">
        <v>21</v>
      </c>
      <c r="O235" s="126"/>
      <c r="P235" s="8"/>
      <c r="Q235" s="8"/>
      <c r="R235" s="8"/>
      <c r="S235" s="8"/>
      <c r="T235" s="8"/>
      <c r="U235" s="8"/>
      <c r="V235" s="8"/>
      <c r="W235" s="8"/>
      <c r="X235" s="64"/>
    </row>
    <row r="236" spans="1:24" ht="41.4" customHeight="1" x14ac:dyDescent="0.3">
      <c r="A236" s="65"/>
      <c r="B236" s="8"/>
      <c r="C236" s="67" t="s">
        <v>37</v>
      </c>
      <c r="D236" s="8"/>
      <c r="E236" s="67" t="s">
        <v>24</v>
      </c>
      <c r="F236" s="68"/>
      <c r="G236" s="56"/>
      <c r="H236" s="56"/>
      <c r="I236" s="56"/>
      <c r="J236" s="8"/>
      <c r="K236" s="56"/>
      <c r="L236" s="69" t="s">
        <v>38</v>
      </c>
      <c r="M236" s="69"/>
      <c r="N236" s="56"/>
      <c r="O236" s="69" t="s">
        <v>39</v>
      </c>
      <c r="P236" s="8"/>
      <c r="Q236" s="9" t="s">
        <v>40</v>
      </c>
      <c r="R236" s="8"/>
      <c r="S236" s="66" t="s">
        <v>41</v>
      </c>
      <c r="T236" s="8"/>
      <c r="U236" s="138" t="s">
        <v>30</v>
      </c>
      <c r="V236" s="138"/>
      <c r="W236" s="138"/>
      <c r="X236" s="70"/>
    </row>
    <row r="237" spans="1:24" ht="15.6" customHeight="1" x14ac:dyDescent="0.3">
      <c r="A237" s="65"/>
      <c r="B237" s="8"/>
      <c r="C237" s="14" cm="1">
        <f t="array" aca="1" ref="C237" ca="1">INDIRECT(ADDRESS(ROW()-1,_xlfn.SHEET()-3+32,4,1,"Entered Daily Stats"))</f>
        <v>1</v>
      </c>
      <c r="D237" s="11"/>
      <c r="E237" s="10" t="str">
        <f>'Entered Daily Stats'!A236</f>
        <v>Enrollment Counclor 1</v>
      </c>
      <c r="F237" s="11"/>
      <c r="G237" s="13" cm="1">
        <f t="array" aca="1" ref="G237" ca="1">IFERROR(INDIRECT(ADDRESS(ROW()-1,_xlfn.SHEET()-3+4,4,1,"Entered Daily Stats")),"")</f>
        <v>0.20902777777777778</v>
      </c>
      <c r="H237" s="11"/>
      <c r="I237" s="12" cm="1">
        <f t="array" aca="1" ref="I237" ca="1">IFERROR(INDIRECT(ADDRESS(ROW()-1,_xlfn.SHEET()-3+11,4,1,"Entered Daily Stats")),"")</f>
        <v>6</v>
      </c>
      <c r="J237" s="11"/>
      <c r="K237" s="107" cm="1">
        <f t="array" aca="1" ref="K237" ca="1">IFERROR(INDIRECT(ADDRESS(ROW()-1,_xlfn.SHEET()-3+18,4,1,"Entered Daily Stats")),"")</f>
        <v>25</v>
      </c>
      <c r="L237" s="12">
        <f ca="1">IFERROR(IF(K237=N237,0,MIN(MAX((-10*N237*24)+80,30),65))*C237,0)</f>
        <v>46</v>
      </c>
      <c r="M237" s="11"/>
      <c r="N237" s="110" cm="1">
        <f t="array" aca="1" ref="N237" ca="1">IFERROR(INDIRECT(ADDRESS(ROW()-1,_xlfn.SHEET()-3+25,4,1,"Entered Daily Stats")),"")</f>
        <v>0.14166666666666666</v>
      </c>
      <c r="O237" s="13">
        <f ca="1">IFERROR(IF(N237=K237,0,MIN(MAX(8-(K237/10),1.5),5)/24)*C237,0)</f>
        <v>0.20833333333333334</v>
      </c>
      <c r="P237" s="11"/>
      <c r="Q237" s="51">
        <f ca="1">IF(OR(L237=O237,K237=N237),"",((N237/O237)+(K237/L237))/2)</f>
        <v>0.61173913043478256</v>
      </c>
      <c r="R237" s="11"/>
      <c r="S237" s="39" cm="1">
        <f t="array" aca="1" ref="S237" ca="1">INDIRECT(ADDRESS(ROW()-1,_xlfn.SHEET()-3+39,4,1,"Entered Daily Stats"))</f>
        <v>0</v>
      </c>
      <c r="T237" s="11"/>
      <c r="U237" s="15"/>
      <c r="V237" s="11" t="s">
        <v>31</v>
      </c>
      <c r="W237" s="14">
        <v>1.3</v>
      </c>
      <c r="X237" s="70"/>
    </row>
    <row r="238" spans="1:24" ht="15.6" customHeight="1" x14ac:dyDescent="0.3">
      <c r="A238" s="65"/>
      <c r="B238" s="8"/>
      <c r="C238" s="14" cm="1">
        <f t="array" aca="1" ref="C238" ca="1">INDIRECT(ADDRESS(ROW()-1,_xlfn.SHEET()-3+32,4,1,"Entered Daily Stats"))</f>
        <v>1</v>
      </c>
      <c r="D238" s="11"/>
      <c r="E238" s="10" t="str">
        <f>'Entered Daily Stats'!A237</f>
        <v>Enrollment Counclor 2</v>
      </c>
      <c r="F238" s="11"/>
      <c r="G238" s="13" cm="1">
        <f t="array" aca="1" ref="G238" ca="1">IFERROR(INDIRECT(ADDRESS(ROW()-1,_xlfn.SHEET()-3+4,4,1,"Entered Daily Stats")),"")</f>
        <v>0.28263888888888888</v>
      </c>
      <c r="H238" s="16"/>
      <c r="I238" s="12" cm="1">
        <f t="array" aca="1" ref="I238" ca="1">IFERROR(INDIRECT(ADDRESS(ROW()-1,_xlfn.SHEET()-3+11,4,1,"Entered Daily Stats")),"")</f>
        <v>3</v>
      </c>
      <c r="J238" s="11"/>
      <c r="K238" s="107" cm="1">
        <f t="array" aca="1" ref="K238" ca="1">IFERROR(INDIRECT(ADDRESS(ROW()-1,_xlfn.SHEET()-3+18,4,1,"Entered Daily Stats")),"")</f>
        <v>62</v>
      </c>
      <c r="L238" s="12">
        <f t="shared" ref="L238" ca="1" si="32">IFERROR(IF(K238=N238,0,MIN(MAX((-10*N238*24)+80,30),65))*C238,0)</f>
        <v>56.5</v>
      </c>
      <c r="M238" s="11"/>
      <c r="N238" s="110" cm="1">
        <f t="array" aca="1" ref="N238" ca="1">IFERROR(INDIRECT(ADDRESS(ROW()-1,_xlfn.SHEET()-3+25,4,1,"Entered Daily Stats")),"")</f>
        <v>9.7916666666666666E-2</v>
      </c>
      <c r="O238" s="13">
        <f t="shared" ref="O238:O256" ca="1" si="33">IFERROR(IF(N238=K238,0,MIN(MAX(8-(K238/10),1.5),5)/24)*C238,0)</f>
        <v>7.4999999999999997E-2</v>
      </c>
      <c r="P238" s="11"/>
      <c r="Q238" s="51">
        <f t="shared" ref="Q238:Q256" ca="1" si="34">IF(OR(L238=O238,K238=N238),"",((N238/O238)+(K238/L238))/2)</f>
        <v>1.2014503441494591</v>
      </c>
      <c r="R238" s="11"/>
      <c r="S238" s="39" cm="1">
        <f t="array" aca="1" ref="S238" ca="1">INDIRECT(ADDRESS(ROW()-1,_xlfn.SHEET()-3+39,4,1,"Entered Daily Stats"))</f>
        <v>0</v>
      </c>
      <c r="T238" s="11"/>
      <c r="U238" s="100"/>
      <c r="V238" s="11" t="s">
        <v>32</v>
      </c>
      <c r="W238" s="45">
        <v>1</v>
      </c>
      <c r="X238" s="70"/>
    </row>
    <row r="239" spans="1:24" ht="15.6" customHeight="1" x14ac:dyDescent="0.3">
      <c r="A239" s="65"/>
      <c r="B239" s="8"/>
      <c r="C239" s="14" cm="1">
        <f t="array" aca="1" ref="C239" ca="1">INDIRECT(ADDRESS(ROW()-1,_xlfn.SHEET()-3+32,4,1,"Entered Daily Stats"))</f>
        <v>1</v>
      </c>
      <c r="D239" s="11"/>
      <c r="E239" s="10" t="str">
        <f>'Entered Daily Stats'!A238</f>
        <v>Enrollment Counclor 3</v>
      </c>
      <c r="F239" s="11"/>
      <c r="G239" s="13" cm="1">
        <f t="array" aca="1" ref="G239" ca="1">IFERROR(INDIRECT(ADDRESS(ROW()-1,_xlfn.SHEET()-3+4,4,1,"Entered Daily Stats")),"")</f>
        <v>0.22430555555555556</v>
      </c>
      <c r="H239" s="16"/>
      <c r="I239" s="12" cm="1">
        <f t="array" aca="1" ref="I239" ca="1">IFERROR(INDIRECT(ADDRESS(ROW()-1,_xlfn.SHEET()-3+11,4,1,"Entered Daily Stats")),"")</f>
        <v>5</v>
      </c>
      <c r="J239" s="11"/>
      <c r="K239" s="107" cm="1">
        <f t="array" aca="1" ref="K239" ca="1">IFERROR(INDIRECT(ADDRESS(ROW()-1,_xlfn.SHEET()-3+18,4,1,"Entered Daily Stats")),"")</f>
        <v>29</v>
      </c>
      <c r="L239" s="12">
        <f ca="1">IFERROR(IF(K239=N239,0,MIN(MAX((-10*N239*24)+80,30),65))*C239,0)</f>
        <v>53.166666666666664</v>
      </c>
      <c r="M239" s="11"/>
      <c r="N239" s="110" cm="1">
        <f t="array" aca="1" ref="N239" ca="1">IFERROR(INDIRECT(ADDRESS(ROW()-1,_xlfn.SHEET()-3+25,4,1,"Entered Daily Stats")),"")</f>
        <v>0.11180555555555556</v>
      </c>
      <c r="O239" s="13">
        <f t="shared" ca="1" si="33"/>
        <v>0.20833333333333334</v>
      </c>
      <c r="P239" s="11"/>
      <c r="Q239" s="51">
        <f t="shared" ca="1" si="34"/>
        <v>0.54106060606060602</v>
      </c>
      <c r="R239" s="11"/>
      <c r="S239" s="39" cm="1">
        <f t="array" aca="1" ref="S239" ca="1">INDIRECT(ADDRESS(ROW()-1,_xlfn.SHEET()-3+39,4,1,"Entered Daily Stats"))</f>
        <v>0</v>
      </c>
      <c r="T239" s="11"/>
      <c r="U239" s="18"/>
      <c r="V239" s="11" t="s">
        <v>33</v>
      </c>
      <c r="W239" s="45">
        <v>1</v>
      </c>
      <c r="X239" s="70"/>
    </row>
    <row r="240" spans="1:24" ht="15.6" customHeight="1" x14ac:dyDescent="0.3">
      <c r="A240" s="65"/>
      <c r="B240" s="8"/>
      <c r="C240" s="14" cm="1">
        <f t="array" aca="1" ref="C240" ca="1">INDIRECT(ADDRESS(ROW()-1,_xlfn.SHEET()-3+32,4,1,"Entered Daily Stats"))</f>
        <v>1</v>
      </c>
      <c r="D240" s="11"/>
      <c r="E240" s="10" t="str">
        <f>'Entered Daily Stats'!A239</f>
        <v>Enrollment Counclor 4</v>
      </c>
      <c r="F240" s="11"/>
      <c r="G240" s="13" cm="1">
        <f t="array" aca="1" ref="G240" ca="1">IFERROR(INDIRECT(ADDRESS(ROW()-1,_xlfn.SHEET()-3+4,4,1,"Entered Daily Stats")),"")</f>
        <v>0.25416666666666665</v>
      </c>
      <c r="H240" s="16"/>
      <c r="I240" s="12" cm="1">
        <f t="array" aca="1" ref="I240" ca="1">IFERROR(INDIRECT(ADDRESS(ROW()-1,_xlfn.SHEET()-3+11,4,1,"Entered Daily Stats")),"")</f>
        <v>4</v>
      </c>
      <c r="J240" s="11"/>
      <c r="K240" s="107" cm="1">
        <f t="array" aca="1" ref="K240" ca="1">IFERROR(INDIRECT(ADDRESS(ROW()-1,_xlfn.SHEET()-3+18,4,1,"Entered Daily Stats")),"")</f>
        <v>58</v>
      </c>
      <c r="L240" s="12">
        <f t="shared" ref="L240:L256" ca="1" si="35">IFERROR(IF(K240=N240,0,MIN(MAX((-10*N240*24)+80,30),65))*C240,0)</f>
        <v>62.666666666666664</v>
      </c>
      <c r="M240" s="11"/>
      <c r="N240" s="110" cm="1">
        <f t="array" aca="1" ref="N240" ca="1">IFERROR(INDIRECT(ADDRESS(ROW()-1,_xlfn.SHEET()-3+25,4,1,"Entered Daily Stats")),"")</f>
        <v>7.2222222222222229E-2</v>
      </c>
      <c r="O240" s="13">
        <f t="shared" ca="1" si="33"/>
        <v>9.1666666666666674E-2</v>
      </c>
      <c r="P240" s="11"/>
      <c r="Q240" s="51">
        <f t="shared" ca="1" si="34"/>
        <v>0.85670535138620241</v>
      </c>
      <c r="R240" s="11"/>
      <c r="S240" s="39" cm="1">
        <f t="array" aca="1" ref="S240" ca="1">INDIRECT(ADDRESS(ROW()-1,_xlfn.SHEET()-3+39,4,1,"Entered Daily Stats"))</f>
        <v>1</v>
      </c>
      <c r="T240" s="11"/>
      <c r="U240" s="19"/>
      <c r="V240" s="11" t="s">
        <v>33</v>
      </c>
      <c r="W240" s="14">
        <v>0.7</v>
      </c>
      <c r="X240" s="70"/>
    </row>
    <row r="241" spans="1:24" ht="15.6" customHeight="1" x14ac:dyDescent="0.3">
      <c r="A241" s="65"/>
      <c r="B241" s="8"/>
      <c r="C241" s="14" cm="1">
        <f t="array" aca="1" ref="C241" ca="1">INDIRECT(ADDRESS(ROW()-1,_xlfn.SHEET()-3+32,4,1,"Entered Daily Stats"))</f>
        <v>1</v>
      </c>
      <c r="D241" s="11"/>
      <c r="E241" s="10" t="str">
        <f>'Entered Daily Stats'!A240</f>
        <v>Enrollment Counclor 5</v>
      </c>
      <c r="F241" s="11"/>
      <c r="G241" s="13" cm="1">
        <f t="array" aca="1" ref="G241" ca="1">IFERROR(INDIRECT(ADDRESS(ROW()-1,_xlfn.SHEET()-3+4,4,1,"Entered Daily Stats")),"")</f>
        <v>0.24652777777777779</v>
      </c>
      <c r="H241" s="16"/>
      <c r="I241" s="12" cm="1">
        <f t="array" aca="1" ref="I241" ca="1">IFERROR(INDIRECT(ADDRESS(ROW()-1,_xlfn.SHEET()-3+11,4,1,"Entered Daily Stats")),"")</f>
        <v>7</v>
      </c>
      <c r="J241" s="11"/>
      <c r="K241" s="107" cm="1">
        <f t="array" aca="1" ref="K241" ca="1">IFERROR(INDIRECT(ADDRESS(ROW()-1,_xlfn.SHEET()-3+18,4,1,"Entered Daily Stats")),"")</f>
        <v>25</v>
      </c>
      <c r="L241" s="12">
        <f t="shared" ca="1" si="35"/>
        <v>61.333333333333329</v>
      </c>
      <c r="M241" s="11"/>
      <c r="N241" s="110" cm="1">
        <f t="array" aca="1" ref="N241" ca="1">IFERROR(INDIRECT(ADDRESS(ROW()-1,_xlfn.SHEET()-3+25,4,1,"Entered Daily Stats")),"")</f>
        <v>7.7777777777777779E-2</v>
      </c>
      <c r="O241" s="13">
        <f t="shared" ca="1" si="33"/>
        <v>0.20833333333333334</v>
      </c>
      <c r="P241" s="11"/>
      <c r="Q241" s="51">
        <f t="shared" ca="1" si="34"/>
        <v>0.39047101449275368</v>
      </c>
      <c r="R241" s="11"/>
      <c r="S241" s="39" cm="1">
        <f t="array" aca="1" ref="S241" ca="1">INDIRECT(ADDRESS(ROW()-1,_xlfn.SHEET()-3+39,4,1,"Entered Daily Stats"))</f>
        <v>0</v>
      </c>
      <c r="T241" s="11"/>
      <c r="U241" s="20"/>
      <c r="V241" s="11" t="s">
        <v>33</v>
      </c>
      <c r="W241" s="14">
        <v>0.5</v>
      </c>
      <c r="X241" s="70"/>
    </row>
    <row r="242" spans="1:24" ht="15.6" customHeight="1" x14ac:dyDescent="0.3">
      <c r="A242" s="65"/>
      <c r="B242" s="8"/>
      <c r="C242" s="14" cm="1">
        <f t="array" aca="1" ref="C242" ca="1">INDIRECT(ADDRESS(ROW()-1,_xlfn.SHEET()-3+32,4,1,"Entered Daily Stats"))</f>
        <v>1</v>
      </c>
      <c r="D242" s="11"/>
      <c r="E242" s="10" t="str">
        <f>'Entered Daily Stats'!A241</f>
        <v>Enrollment Counclor 6</v>
      </c>
      <c r="F242" s="11"/>
      <c r="G242" s="13" cm="1">
        <f t="array" aca="1" ref="G242" ca="1">IFERROR(INDIRECT(ADDRESS(ROW()-1,_xlfn.SHEET()-3+4,4,1,"Entered Daily Stats")),"")</f>
        <v>0.25347222222222221</v>
      </c>
      <c r="H242" s="16"/>
      <c r="I242" s="12" cm="1">
        <f t="array" aca="1" ref="I242" ca="1">IFERROR(INDIRECT(ADDRESS(ROW()-1,_xlfn.SHEET()-3+11,4,1,"Entered Daily Stats")),"")</f>
        <v>2</v>
      </c>
      <c r="J242" s="11"/>
      <c r="K242" s="107" cm="1">
        <f t="array" aca="1" ref="K242" ca="1">IFERROR(INDIRECT(ADDRESS(ROW()-1,_xlfn.SHEET()-3+18,4,1,"Entered Daily Stats")),"")</f>
        <v>53</v>
      </c>
      <c r="L242" s="12">
        <f t="shared" ca="1" si="35"/>
        <v>64.5</v>
      </c>
      <c r="M242" s="11"/>
      <c r="N242" s="110" cm="1">
        <f t="array" aca="1" ref="N242" ca="1">IFERROR(INDIRECT(ADDRESS(ROW()-1,_xlfn.SHEET()-3+25,4,1,"Entered Daily Stats")),"")</f>
        <v>6.458333333333334E-2</v>
      </c>
      <c r="O242" s="13">
        <f t="shared" ca="1" si="33"/>
        <v>0.1125</v>
      </c>
      <c r="P242" s="11"/>
      <c r="Q242" s="51">
        <f t="shared" ca="1" si="34"/>
        <v>0.69788975021533162</v>
      </c>
      <c r="R242" s="11"/>
      <c r="S242" s="39" cm="1">
        <f t="array" aca="1" ref="S242" ca="1">INDIRECT(ADDRESS(ROW()-1,_xlfn.SHEET()-3+39,4,1,"Entered Daily Stats"))</f>
        <v>0</v>
      </c>
      <c r="T242" s="11"/>
      <c r="U242" s="21"/>
      <c r="V242" s="11" t="s">
        <v>33</v>
      </c>
      <c r="W242" s="14">
        <v>0.3</v>
      </c>
      <c r="X242" s="70"/>
    </row>
    <row r="243" spans="1:24" ht="15.6" customHeight="1" x14ac:dyDescent="0.3">
      <c r="A243" s="65"/>
      <c r="B243" s="8"/>
      <c r="C243" s="14" cm="1">
        <f t="array" aca="1" ref="C243" ca="1">INDIRECT(ADDRESS(ROW()-1,_xlfn.SHEET()-3+32,4,1,"Entered Daily Stats"))</f>
        <v>0.5</v>
      </c>
      <c r="D243" s="11"/>
      <c r="E243" s="10" t="str">
        <f>'Entered Daily Stats'!A242</f>
        <v>Enrollment Counclor 7</v>
      </c>
      <c r="F243" s="11"/>
      <c r="G243" s="13" cm="1">
        <f t="array" aca="1" ref="G243" ca="1">IFERROR(INDIRECT(ADDRESS(ROW()-1,_xlfn.SHEET()-3+4,4,1,"Entered Daily Stats")),"")</f>
        <v>9.5833333333333326E-2</v>
      </c>
      <c r="H243" s="16"/>
      <c r="I243" s="12" cm="1">
        <f t="array" aca="1" ref="I243" ca="1">IFERROR(INDIRECT(ADDRESS(ROW()-1,_xlfn.SHEET()-3+11,4,1,"Entered Daily Stats")),"")</f>
        <v>1</v>
      </c>
      <c r="J243" s="11"/>
      <c r="K243" s="107" cm="1">
        <f t="array" aca="1" ref="K243" ca="1">IFERROR(INDIRECT(ADDRESS(ROW()-1,_xlfn.SHEET()-3+18,4,1,"Entered Daily Stats")),"")</f>
        <v>19</v>
      </c>
      <c r="L243" s="12">
        <f t="shared" ca="1" si="35"/>
        <v>32.5</v>
      </c>
      <c r="M243" s="11"/>
      <c r="N243" s="110" cm="1">
        <f t="array" aca="1" ref="N243" ca="1">IFERROR(INDIRECT(ADDRESS(ROW()-1,_xlfn.SHEET()-3+25,4,1,"Entered Daily Stats")),"")</f>
        <v>5.7638888888888885E-2</v>
      </c>
      <c r="O243" s="13">
        <f t="shared" ca="1" si="33"/>
        <v>0.10416666666666667</v>
      </c>
      <c r="P243" s="11"/>
      <c r="Q243" s="51">
        <f t="shared" ca="1" si="34"/>
        <v>0.568974358974359</v>
      </c>
      <c r="R243" s="11"/>
      <c r="S243" s="39" cm="1">
        <f t="array" aca="1" ref="S243" ca="1">INDIRECT(ADDRESS(ROW()-1,_xlfn.SHEET()-3+39,4,1,"Entered Daily Stats"))</f>
        <v>0</v>
      </c>
      <c r="T243" s="11"/>
      <c r="U243" s="8"/>
      <c r="V243" s="8"/>
      <c r="W243" s="8"/>
      <c r="X243" s="70"/>
    </row>
    <row r="244" spans="1:24" ht="15.6" customHeight="1" x14ac:dyDescent="0.3">
      <c r="A244" s="65"/>
      <c r="B244" s="8"/>
      <c r="C244" s="14" cm="1">
        <f t="array" aca="1" ref="C244" ca="1">INDIRECT(ADDRESS(ROW()-1,_xlfn.SHEET()-3+32,4,1,"Entered Daily Stats"))</f>
        <v>1</v>
      </c>
      <c r="D244" s="11"/>
      <c r="E244" s="10" t="str">
        <f>'Entered Daily Stats'!A243</f>
        <v>Enrollment Counclor 8</v>
      </c>
      <c r="F244" s="11"/>
      <c r="G244" s="13" cm="1">
        <f t="array" aca="1" ref="G244" ca="1">IFERROR(INDIRECT(ADDRESS(ROW()-1,_xlfn.SHEET()-3+4,4,1,"Entered Daily Stats")),"")</f>
        <v>0.26111111111111113</v>
      </c>
      <c r="H244" s="16"/>
      <c r="I244" s="12" cm="1">
        <f t="array" aca="1" ref="I244" ca="1">IFERROR(INDIRECT(ADDRESS(ROW()-1,_xlfn.SHEET()-3+11,4,1,"Entered Daily Stats")),"")</f>
        <v>6</v>
      </c>
      <c r="J244" s="11"/>
      <c r="K244" s="107" cm="1">
        <f t="array" aca="1" ref="K244" ca="1">IFERROR(INDIRECT(ADDRESS(ROW()-1,_xlfn.SHEET()-3+18,4,1,"Entered Daily Stats")),"")</f>
        <v>56</v>
      </c>
      <c r="L244" s="12">
        <f t="shared" ca="1" si="35"/>
        <v>48.666666666666664</v>
      </c>
      <c r="M244" s="11"/>
      <c r="N244" s="110" cm="1">
        <f t="array" aca="1" ref="N244" ca="1">IFERROR(INDIRECT(ADDRESS(ROW()-1,_xlfn.SHEET()-3+25,4,1,"Entered Daily Stats")),"")</f>
        <v>0.13055555555555556</v>
      </c>
      <c r="O244" s="13">
        <f t="shared" ca="1" si="33"/>
        <v>0.10000000000000002</v>
      </c>
      <c r="P244" s="11"/>
      <c r="Q244" s="51">
        <f t="shared" ca="1" si="34"/>
        <v>1.2281202435312024</v>
      </c>
      <c r="R244" s="11"/>
      <c r="S244" s="39" cm="1">
        <f t="array" aca="1" ref="S244" ca="1">INDIRECT(ADDRESS(ROW()-1,_xlfn.SHEET()-3+39,4,1,"Entered Daily Stats"))</f>
        <v>1</v>
      </c>
      <c r="T244" s="11"/>
      <c r="U244" s="140" t="s">
        <v>42</v>
      </c>
      <c r="V244" s="140"/>
      <c r="W244" s="140"/>
      <c r="X244" s="70"/>
    </row>
    <row r="245" spans="1:24" ht="15.6" customHeight="1" x14ac:dyDescent="0.3">
      <c r="A245" s="65"/>
      <c r="B245" s="8"/>
      <c r="C245" s="14" cm="1">
        <f t="array" aca="1" ref="C245" ca="1">INDIRECT(ADDRESS(ROW()-1,_xlfn.SHEET()-3+32,4,1,"Entered Daily Stats"))</f>
        <v>1</v>
      </c>
      <c r="D245" s="11"/>
      <c r="E245" s="10" t="str">
        <f>'Entered Daily Stats'!A244</f>
        <v>Enrollment Counclor 9</v>
      </c>
      <c r="F245" s="11"/>
      <c r="G245" s="13" cm="1">
        <f t="array" aca="1" ref="G245" ca="1">IFERROR(INDIRECT(ADDRESS(ROW()-1,_xlfn.SHEET()-3+4,4,1,"Entered Daily Stats")),"")</f>
        <v>0.24583333333333335</v>
      </c>
      <c r="H245" s="16"/>
      <c r="I245" s="12" cm="1">
        <f t="array" aca="1" ref="I245" ca="1">IFERROR(INDIRECT(ADDRESS(ROW()-1,_xlfn.SHEET()-3+11,4,1,"Entered Daily Stats")),"")</f>
        <v>4</v>
      </c>
      <c r="J245" s="11"/>
      <c r="K245" s="107" cm="1">
        <f t="array" aca="1" ref="K245" ca="1">IFERROR(INDIRECT(ADDRESS(ROW()-1,_xlfn.SHEET()-3+18,4,1,"Entered Daily Stats")),"")</f>
        <v>58</v>
      </c>
      <c r="L245" s="12">
        <f t="shared" ca="1" si="35"/>
        <v>58</v>
      </c>
      <c r="M245" s="11"/>
      <c r="N245" s="110" cm="1">
        <f t="array" aca="1" ref="N245" ca="1">IFERROR(INDIRECT(ADDRESS(ROW()-1,_xlfn.SHEET()-3+25,4,1,"Entered Daily Stats")),"")</f>
        <v>9.1666666666666674E-2</v>
      </c>
      <c r="O245" s="13">
        <f t="shared" ca="1" si="33"/>
        <v>9.1666666666666674E-2</v>
      </c>
      <c r="P245" s="11"/>
      <c r="Q245" s="51">
        <f t="shared" ca="1" si="34"/>
        <v>1</v>
      </c>
      <c r="R245" s="11"/>
      <c r="S245" s="39" cm="1">
        <f t="array" aca="1" ref="S245" ca="1">INDIRECT(ADDRESS(ROW()-1,_xlfn.SHEET()-3+39,4,1,"Entered Daily Stats"))</f>
        <v>1</v>
      </c>
      <c r="T245" s="11"/>
      <c r="U245" s="152">
        <f ca="1">IF(SUM(S237:S256)=0,"",SUM(S237:S256))</f>
        <v>5</v>
      </c>
      <c r="V245" s="153"/>
      <c r="W245" s="154"/>
      <c r="X245" s="70"/>
    </row>
    <row r="246" spans="1:24" ht="15.6" customHeight="1" x14ac:dyDescent="0.3">
      <c r="A246" s="65"/>
      <c r="B246" s="8"/>
      <c r="C246" s="14" cm="1">
        <f t="array" aca="1" ref="C246" ca="1">INDIRECT(ADDRESS(ROW()-1,_xlfn.SHEET()-3+32,4,1,"Entered Daily Stats"))</f>
        <v>0</v>
      </c>
      <c r="D246" s="11"/>
      <c r="E246" s="10" t="str">
        <f>'Entered Daily Stats'!A245</f>
        <v>Enrollment Counclor 10</v>
      </c>
      <c r="F246" s="11"/>
      <c r="G246" s="13" cm="1">
        <f t="array" aca="1" ref="G246" ca="1">IFERROR(INDIRECT(ADDRESS(ROW()-1,_xlfn.SHEET()-3+4,4,1,"Entered Daily Stats")),"")</f>
        <v>0</v>
      </c>
      <c r="H246" s="16"/>
      <c r="I246" s="12" cm="1">
        <f t="array" aca="1" ref="I246" ca="1">IFERROR(INDIRECT(ADDRESS(ROW()-1,_xlfn.SHEET()-3+11,4,1,"Entered Daily Stats")),"")</f>
        <v>0</v>
      </c>
      <c r="J246" s="11"/>
      <c r="K246" s="107" cm="1">
        <f t="array" aca="1" ref="K246" ca="1">IFERROR(INDIRECT(ADDRESS(ROW()-1,_xlfn.SHEET()-3+18,4,1,"Entered Daily Stats")),"")</f>
        <v>0</v>
      </c>
      <c r="L246" s="12">
        <f t="shared" ca="1" si="35"/>
        <v>0</v>
      </c>
      <c r="M246" s="11"/>
      <c r="N246" s="110" cm="1">
        <f t="array" aca="1" ref="N246" ca="1">IFERROR(INDIRECT(ADDRESS(ROW()-1,_xlfn.SHEET()-3+25,4,1,"Entered Daily Stats")),"")</f>
        <v>0</v>
      </c>
      <c r="O246" s="13">
        <f t="shared" ca="1" si="33"/>
        <v>0</v>
      </c>
      <c r="P246" s="11"/>
      <c r="Q246" s="51" t="str">
        <f t="shared" ca="1" si="34"/>
        <v/>
      </c>
      <c r="R246" s="11"/>
      <c r="S246" s="39" cm="1">
        <f t="array" aca="1" ref="S246" ca="1">INDIRECT(ADDRESS(ROW()-1,_xlfn.SHEET()-3+39,4,1,"Entered Daily Stats"))</f>
        <v>0</v>
      </c>
      <c r="T246" s="11"/>
      <c r="U246" s="155"/>
      <c r="V246" s="156"/>
      <c r="W246" s="157"/>
      <c r="X246" s="70"/>
    </row>
    <row r="247" spans="1:24" ht="15.6" customHeight="1" x14ac:dyDescent="0.3">
      <c r="A247" s="65"/>
      <c r="B247" s="8"/>
      <c r="C247" s="14" cm="1">
        <f t="array" aca="1" ref="C247" ca="1">INDIRECT(ADDRESS(ROW()-1,_xlfn.SHEET()-3+32,4,1,"Entered Daily Stats"))</f>
        <v>1</v>
      </c>
      <c r="D247" s="11"/>
      <c r="E247" s="10" t="str">
        <f>'Entered Daily Stats'!A246</f>
        <v>Enrollment Counclor 11</v>
      </c>
      <c r="F247" s="11"/>
      <c r="G247" s="13" cm="1">
        <f t="array" aca="1" ref="G247" ca="1">IFERROR(INDIRECT(ADDRESS(ROW()-1,_xlfn.SHEET()-3+4,4,1,"Entered Daily Stats")),"")</f>
        <v>0.16597222222222222</v>
      </c>
      <c r="H247" s="16"/>
      <c r="I247" s="12" cm="1">
        <f t="array" aca="1" ref="I247" ca="1">IFERROR(INDIRECT(ADDRESS(ROW()-1,_xlfn.SHEET()-3+11,4,1,"Entered Daily Stats")),"")</f>
        <v>2</v>
      </c>
      <c r="J247" s="11"/>
      <c r="K247" s="107" cm="1">
        <f t="array" aca="1" ref="K247" ca="1">IFERROR(INDIRECT(ADDRESS(ROW()-1,_xlfn.SHEET()-3+18,4,1,"Entered Daily Stats")),"")</f>
        <v>42</v>
      </c>
      <c r="L247" s="12">
        <f t="shared" ca="1" si="35"/>
        <v>54.833333333333329</v>
      </c>
      <c r="M247" s="11"/>
      <c r="N247" s="110" cm="1">
        <f t="array" aca="1" ref="N247" ca="1">IFERROR(INDIRECT(ADDRESS(ROW()-1,_xlfn.SHEET()-3+25,4,1,"Entered Daily Stats")),"")</f>
        <v>0.10486111111111111</v>
      </c>
      <c r="O247" s="13">
        <f t="shared" ca="1" si="33"/>
        <v>0.15833333333333333</v>
      </c>
      <c r="P247" s="11"/>
      <c r="Q247" s="51">
        <f t="shared" ca="1" si="34"/>
        <v>0.71411907428144838</v>
      </c>
      <c r="R247" s="11"/>
      <c r="S247" s="39" cm="1">
        <f t="array" aca="1" ref="S247" ca="1">INDIRECT(ADDRESS(ROW()-1,_xlfn.SHEET()-3+39,4,1,"Entered Daily Stats"))</f>
        <v>0</v>
      </c>
      <c r="T247" s="11"/>
      <c r="U247" s="71"/>
      <c r="V247" s="71"/>
      <c r="W247" s="71"/>
      <c r="X247" s="70"/>
    </row>
    <row r="248" spans="1:24" ht="15.6" customHeight="1" x14ac:dyDescent="0.3">
      <c r="A248" s="65"/>
      <c r="B248" s="8"/>
      <c r="C248" s="14" cm="1">
        <f t="array" aca="1" ref="C248" ca="1">INDIRECT(ADDRESS(ROW()-1,_xlfn.SHEET()-3+32,4,1,"Entered Daily Stats"))</f>
        <v>1</v>
      </c>
      <c r="D248" s="11"/>
      <c r="E248" s="10" t="str">
        <f>'Entered Daily Stats'!A247</f>
        <v>Enrollment Counclor 12</v>
      </c>
      <c r="F248" s="11"/>
      <c r="G248" s="13" cm="1">
        <f t="array" aca="1" ref="G248" ca="1">IFERROR(INDIRECT(ADDRESS(ROW()-1,_xlfn.SHEET()-3+4,4,1,"Entered Daily Stats")),"")</f>
        <v>0.18055555555555555</v>
      </c>
      <c r="H248" s="16"/>
      <c r="I248" s="12" cm="1">
        <f t="array" aca="1" ref="I248" ca="1">IFERROR(INDIRECT(ADDRESS(ROW()-1,_xlfn.SHEET()-3+11,4,1,"Entered Daily Stats")),"")</f>
        <v>0</v>
      </c>
      <c r="J248" s="11"/>
      <c r="K248" s="107" cm="1">
        <f t="array" aca="1" ref="K248" ca="1">IFERROR(INDIRECT(ADDRESS(ROW()-1,_xlfn.SHEET()-3+18,4,1,"Entered Daily Stats")),"")</f>
        <v>30</v>
      </c>
      <c r="L248" s="12">
        <f t="shared" ca="1" si="35"/>
        <v>65</v>
      </c>
      <c r="M248" s="11"/>
      <c r="N248" s="110" cm="1">
        <f t="array" aca="1" ref="N248" ca="1">IFERROR(INDIRECT(ADDRESS(ROW()-1,_xlfn.SHEET()-3+25,4,1,"Entered Daily Stats")),"")</f>
        <v>6.25E-2</v>
      </c>
      <c r="O248" s="13">
        <f t="shared" ca="1" si="33"/>
        <v>0.20833333333333334</v>
      </c>
      <c r="P248" s="11"/>
      <c r="Q248" s="51">
        <f t="shared" ca="1" si="34"/>
        <v>0.38076923076923075</v>
      </c>
      <c r="R248" s="11"/>
      <c r="S248" s="39" cm="1">
        <f t="array" aca="1" ref="S248" ca="1">INDIRECT(ADDRESS(ROW()-1,_xlfn.SHEET()-3+39,4,1,"Entered Daily Stats"))</f>
        <v>0</v>
      </c>
      <c r="T248" s="11"/>
      <c r="U248" s="8"/>
      <c r="V248" s="8"/>
      <c r="W248" s="22"/>
      <c r="X248" s="79"/>
    </row>
    <row r="249" spans="1:24" ht="15.6" customHeight="1" x14ac:dyDescent="0.3">
      <c r="A249" s="65"/>
      <c r="B249" s="8"/>
      <c r="C249" s="14" cm="1">
        <f t="array" aca="1" ref="C249" ca="1">INDIRECT(ADDRESS(ROW()-1,_xlfn.SHEET()-3+32,4,1,"Entered Daily Stats"))</f>
        <v>1</v>
      </c>
      <c r="D249" s="11"/>
      <c r="E249" s="10" t="str">
        <f>'Entered Daily Stats'!A248</f>
        <v>Enrollment Counclor 13</v>
      </c>
      <c r="F249" s="11"/>
      <c r="G249" s="13" cm="1">
        <f t="array" aca="1" ref="G249" ca="1">IFERROR(INDIRECT(ADDRESS(ROW()-1,_xlfn.SHEET()-3+4,4,1,"Entered Daily Stats")),"")</f>
        <v>0.21458333333333335</v>
      </c>
      <c r="H249" s="16"/>
      <c r="I249" s="12" cm="1">
        <f t="array" aca="1" ref="I249" ca="1">IFERROR(INDIRECT(ADDRESS(ROW()-1,_xlfn.SHEET()-3+11,4,1,"Entered Daily Stats")),"")</f>
        <v>4</v>
      </c>
      <c r="J249" s="11"/>
      <c r="K249" s="107" cm="1">
        <f t="array" aca="1" ref="K249" ca="1">IFERROR(INDIRECT(ADDRESS(ROW()-1,_xlfn.SHEET()-3+18,4,1,"Entered Daily Stats")),"")</f>
        <v>43</v>
      </c>
      <c r="L249" s="12">
        <f t="shared" ca="1" si="35"/>
        <v>59.833333333333336</v>
      </c>
      <c r="M249" s="11"/>
      <c r="N249" s="110" cm="1">
        <f t="array" aca="1" ref="N249" ca="1">IFERROR(INDIRECT(ADDRESS(ROW()-1,_xlfn.SHEET()-3+25,4,1,"Entered Daily Stats")),"")</f>
        <v>8.4027777777777771E-2</v>
      </c>
      <c r="O249" s="13">
        <f t="shared" ca="1" si="33"/>
        <v>0.15416666666666667</v>
      </c>
      <c r="P249" s="11"/>
      <c r="Q249" s="51">
        <f t="shared" ca="1" si="34"/>
        <v>0.6318539988456422</v>
      </c>
      <c r="R249" s="47"/>
      <c r="S249" s="39" cm="1">
        <f t="array" aca="1" ref="S249" ca="1">INDIRECT(ADDRESS(ROW()-1,_xlfn.SHEET()-3+39,4,1,"Entered Daily Stats"))</f>
        <v>2</v>
      </c>
      <c r="T249" s="47"/>
      <c r="U249" s="69"/>
      <c r="V249" s="8"/>
      <c r="W249" s="56"/>
      <c r="X249" s="80"/>
    </row>
    <row r="250" spans="1:24" ht="15.6" customHeight="1" x14ac:dyDescent="0.3">
      <c r="A250" s="65"/>
      <c r="B250" s="8"/>
      <c r="C250" s="14" cm="1">
        <f t="array" aca="1" ref="C250" ca="1">INDIRECT(ADDRESS(ROW()-1,_xlfn.SHEET()-3+32,4,1,"Entered Daily Stats"))</f>
        <v>0.5</v>
      </c>
      <c r="D250" s="11"/>
      <c r="E250" s="10" t="str">
        <f>'Entered Daily Stats'!A249</f>
        <v>Enrollment Counclor 14</v>
      </c>
      <c r="F250" s="23"/>
      <c r="G250" s="13" cm="1">
        <f t="array" aca="1" ref="G250" ca="1">IFERROR(INDIRECT(ADDRESS(ROW()-1,_xlfn.SHEET()-3+4,4,1,"Entered Daily Stats")),"")</f>
        <v>0.14375000000000002</v>
      </c>
      <c r="H250" s="11"/>
      <c r="I250" s="12" cm="1">
        <f t="array" aca="1" ref="I250" ca="1">IFERROR(INDIRECT(ADDRESS(ROW()-1,_xlfn.SHEET()-3+11,4,1,"Entered Daily Stats")),"")</f>
        <v>3</v>
      </c>
      <c r="J250" s="11"/>
      <c r="K250" s="107" cm="1">
        <f t="array" aca="1" ref="K250" ca="1">IFERROR(INDIRECT(ADDRESS(ROW()-1,_xlfn.SHEET()-3+18,4,1,"Entered Daily Stats")),"")</f>
        <v>18</v>
      </c>
      <c r="L250" s="12">
        <f t="shared" ca="1" si="35"/>
        <v>26.5</v>
      </c>
      <c r="M250" s="11"/>
      <c r="N250" s="110" cm="1">
        <f t="array" aca="1" ref="N250" ca="1">IFERROR(INDIRECT(ADDRESS(ROW()-1,_xlfn.SHEET()-3+25,4,1,"Entered Daily Stats")),"")</f>
        <v>0.1125</v>
      </c>
      <c r="O250" s="13">
        <f t="shared" ca="1" si="33"/>
        <v>0.10416666666666667</v>
      </c>
      <c r="P250" s="11"/>
      <c r="Q250" s="51">
        <f t="shared" ca="1" si="34"/>
        <v>0.87962264150943392</v>
      </c>
      <c r="R250" s="11"/>
      <c r="S250" s="39" cm="1">
        <f t="array" aca="1" ref="S250" ca="1">INDIRECT(ADDRESS(ROW()-1,_xlfn.SHEET()-3+39,4,1,"Entered Daily Stats"))</f>
        <v>0</v>
      </c>
      <c r="T250" s="11"/>
      <c r="U250" s="11"/>
      <c r="V250" s="47"/>
      <c r="W250" s="56"/>
      <c r="X250" s="81"/>
    </row>
    <row r="251" spans="1:24" ht="15.6" customHeight="1" x14ac:dyDescent="0.3">
      <c r="A251" s="65"/>
      <c r="B251" s="8"/>
      <c r="C251" s="14" cm="1">
        <f t="array" aca="1" ref="C251" ca="1">INDIRECT(ADDRESS(ROW()-1,_xlfn.SHEET()-3+32,4,1,"Entered Daily Stats"))</f>
        <v>0</v>
      </c>
      <c r="D251" s="11"/>
      <c r="E251" s="10">
        <f>'Entered Daily Stats'!A250</f>
        <v>0</v>
      </c>
      <c r="F251" s="11"/>
      <c r="G251" s="13" cm="1">
        <f t="array" aca="1" ref="G251" ca="1">IFERROR(INDIRECT(ADDRESS(ROW()-1,_xlfn.SHEET()-3+4,4,1,"Entered Daily Stats")),"")</f>
        <v>0</v>
      </c>
      <c r="H251" s="16"/>
      <c r="I251" s="12" cm="1">
        <f t="array" aca="1" ref="I251" ca="1">IFERROR(INDIRECT(ADDRESS(ROW()-1,_xlfn.SHEET()-3+11,4,1,"Entered Daily Stats")),"")</f>
        <v>0</v>
      </c>
      <c r="J251" s="11"/>
      <c r="K251" s="107" cm="1">
        <f t="array" aca="1" ref="K251" ca="1">IFERROR(INDIRECT(ADDRESS(ROW()-1,_xlfn.SHEET()-3+18,4,1,"Entered Daily Stats")),"")</f>
        <v>0</v>
      </c>
      <c r="L251" s="12">
        <f t="shared" ca="1" si="35"/>
        <v>0</v>
      </c>
      <c r="M251" s="11"/>
      <c r="N251" s="110" cm="1">
        <f t="array" aca="1" ref="N251" ca="1">IFERROR(INDIRECT(ADDRESS(ROW()-1,_xlfn.SHEET()-3+25,4,1,"Entered Daily Stats")),"")</f>
        <v>0</v>
      </c>
      <c r="O251" s="13">
        <f t="shared" ca="1" si="33"/>
        <v>0</v>
      </c>
      <c r="P251" s="11"/>
      <c r="Q251" s="51" t="str">
        <f t="shared" ca="1" si="34"/>
        <v/>
      </c>
      <c r="R251" s="11"/>
      <c r="S251" s="39" cm="1">
        <f t="array" aca="1" ref="S251" ca="1">INDIRECT(ADDRESS(ROW()-1,_xlfn.SHEET()-3+39,4,1,"Entered Daily Stats"))</f>
        <v>0</v>
      </c>
      <c r="T251" s="11"/>
      <c r="U251" s="8"/>
      <c r="V251" s="8"/>
      <c r="W251" s="8"/>
      <c r="X251" s="64"/>
    </row>
    <row r="252" spans="1:24" ht="15.6" customHeight="1" x14ac:dyDescent="0.3">
      <c r="A252" s="65"/>
      <c r="B252" s="8"/>
      <c r="C252" s="14" cm="1">
        <f t="array" aca="1" ref="C252" ca="1">INDIRECT(ADDRESS(ROW()-1,_xlfn.SHEET()-3+32,4,1,"Entered Daily Stats"))</f>
        <v>0</v>
      </c>
      <c r="D252" s="11"/>
      <c r="E252" s="10">
        <f>'Entered Daily Stats'!A251</f>
        <v>0</v>
      </c>
      <c r="F252" s="11"/>
      <c r="G252" s="13" cm="1">
        <f t="array" aca="1" ref="G252" ca="1">IFERROR(INDIRECT(ADDRESS(ROW()-1,_xlfn.SHEET()-3+4,4,1,"Entered Daily Stats")),"")</f>
        <v>0</v>
      </c>
      <c r="H252" s="16"/>
      <c r="I252" s="12" cm="1">
        <f t="array" aca="1" ref="I252" ca="1">IFERROR(INDIRECT(ADDRESS(ROW()-1,_xlfn.SHEET()-3+11,4,1,"Entered Daily Stats")),"")</f>
        <v>0</v>
      </c>
      <c r="J252" s="11"/>
      <c r="K252" s="107" cm="1">
        <f t="array" aca="1" ref="K252" ca="1">IFERROR(INDIRECT(ADDRESS(ROW()-1,_xlfn.SHEET()-3+18,4,1,"Entered Daily Stats")),"")</f>
        <v>0</v>
      </c>
      <c r="L252" s="12">
        <f t="shared" ca="1" si="35"/>
        <v>0</v>
      </c>
      <c r="M252" s="11"/>
      <c r="N252" s="110" cm="1">
        <f t="array" aca="1" ref="N252" ca="1">IFERROR(INDIRECT(ADDRESS(ROW()-1,_xlfn.SHEET()-3+25,4,1,"Entered Daily Stats")),"")</f>
        <v>0</v>
      </c>
      <c r="O252" s="13">
        <f t="shared" ca="1" si="33"/>
        <v>0</v>
      </c>
      <c r="P252" s="11"/>
      <c r="Q252" s="51" t="str">
        <f t="shared" ca="1" si="34"/>
        <v/>
      </c>
      <c r="R252" s="11"/>
      <c r="S252" s="39" cm="1">
        <f t="array" aca="1" ref="S252" ca="1">INDIRECT(ADDRESS(ROW()-1,_xlfn.SHEET()-3+39,4,1,"Entered Daily Stats"))</f>
        <v>0</v>
      </c>
      <c r="T252" s="11"/>
      <c r="U252" s="71"/>
      <c r="V252" s="71"/>
      <c r="W252" s="71"/>
      <c r="X252" s="70"/>
    </row>
    <row r="253" spans="1:24" ht="15.6" customHeight="1" x14ac:dyDescent="0.3">
      <c r="A253" s="65"/>
      <c r="B253" s="8"/>
      <c r="C253" s="14" cm="1">
        <f t="array" aca="1" ref="C253" ca="1">INDIRECT(ADDRESS(ROW()-1,_xlfn.SHEET()-3+32,4,1,"Entered Daily Stats"))</f>
        <v>0</v>
      </c>
      <c r="D253" s="11"/>
      <c r="E253" s="10">
        <f>'Entered Daily Stats'!A252</f>
        <v>0</v>
      </c>
      <c r="F253" s="11"/>
      <c r="G253" s="13" cm="1">
        <f t="array" aca="1" ref="G253" ca="1">IFERROR(INDIRECT(ADDRESS(ROW()-1,_xlfn.SHEET()-3+4,4,1,"Entered Daily Stats")),"")</f>
        <v>0</v>
      </c>
      <c r="H253" s="16"/>
      <c r="I253" s="12" cm="1">
        <f t="array" aca="1" ref="I253" ca="1">IFERROR(INDIRECT(ADDRESS(ROW()-1,_xlfn.SHEET()-3+11,4,1,"Entered Daily Stats")),"")</f>
        <v>0</v>
      </c>
      <c r="J253" s="11"/>
      <c r="K253" s="107" cm="1">
        <f t="array" aca="1" ref="K253" ca="1">IFERROR(INDIRECT(ADDRESS(ROW()-1,_xlfn.SHEET()-3+18,4,1,"Entered Daily Stats")),"")</f>
        <v>0</v>
      </c>
      <c r="L253" s="12">
        <f t="shared" ca="1" si="35"/>
        <v>0</v>
      </c>
      <c r="M253" s="11"/>
      <c r="N253" s="110" cm="1">
        <f t="array" aca="1" ref="N253" ca="1">IFERROR(INDIRECT(ADDRESS(ROW()-1,_xlfn.SHEET()-3+25,4,1,"Entered Daily Stats")),"")</f>
        <v>0</v>
      </c>
      <c r="O253" s="13">
        <f t="shared" ca="1" si="33"/>
        <v>0</v>
      </c>
      <c r="P253" s="11"/>
      <c r="Q253" s="51" t="str">
        <f t="shared" ca="1" si="34"/>
        <v/>
      </c>
      <c r="R253" s="11"/>
      <c r="S253" s="39" cm="1">
        <f t="array" aca="1" ref="S253" ca="1">INDIRECT(ADDRESS(ROW()-1,_xlfn.SHEET()-3+39,4,1,"Entered Daily Stats"))</f>
        <v>0</v>
      </c>
      <c r="T253" s="11"/>
      <c r="U253" s="8"/>
      <c r="V253" s="8"/>
      <c r="W253" s="22"/>
      <c r="X253" s="79"/>
    </row>
    <row r="254" spans="1:24" ht="15.6" customHeight="1" x14ac:dyDescent="0.3">
      <c r="A254" s="65"/>
      <c r="B254" s="8"/>
      <c r="C254" s="14" cm="1">
        <f t="array" aca="1" ref="C254" ca="1">INDIRECT(ADDRESS(ROW()-1,_xlfn.SHEET()-3+32,4,1,"Entered Daily Stats"))</f>
        <v>0</v>
      </c>
      <c r="D254" s="11"/>
      <c r="E254" s="10">
        <f>'Entered Daily Stats'!A253</f>
        <v>0</v>
      </c>
      <c r="F254" s="11"/>
      <c r="G254" s="13" cm="1">
        <f t="array" aca="1" ref="G254" ca="1">IFERROR(INDIRECT(ADDRESS(ROW()-1,_xlfn.SHEET()-3+4,4,1,"Entered Daily Stats")),"")</f>
        <v>0</v>
      </c>
      <c r="H254" s="16"/>
      <c r="I254" s="12" cm="1">
        <f t="array" aca="1" ref="I254" ca="1">IFERROR(INDIRECT(ADDRESS(ROW()-1,_xlfn.SHEET()-3+11,4,1,"Entered Daily Stats")),"")</f>
        <v>0</v>
      </c>
      <c r="J254" s="11"/>
      <c r="K254" s="107" cm="1">
        <f t="array" aca="1" ref="K254" ca="1">IFERROR(INDIRECT(ADDRESS(ROW()-1,_xlfn.SHEET()-3+18,4,1,"Entered Daily Stats")),"")</f>
        <v>0</v>
      </c>
      <c r="L254" s="12">
        <f t="shared" ca="1" si="35"/>
        <v>0</v>
      </c>
      <c r="M254" s="11"/>
      <c r="N254" s="110" cm="1">
        <f t="array" aca="1" ref="N254" ca="1">IFERROR(INDIRECT(ADDRESS(ROW()-1,_xlfn.SHEET()-3+25,4,1,"Entered Daily Stats")),"")</f>
        <v>0</v>
      </c>
      <c r="O254" s="13">
        <f t="shared" ca="1" si="33"/>
        <v>0</v>
      </c>
      <c r="P254" s="11"/>
      <c r="Q254" s="51" t="str">
        <f t="shared" ca="1" si="34"/>
        <v/>
      </c>
      <c r="R254" s="47"/>
      <c r="S254" s="39" cm="1">
        <f t="array" aca="1" ref="S254" ca="1">INDIRECT(ADDRESS(ROW()-1,_xlfn.SHEET()-3+39,4,1,"Entered Daily Stats"))</f>
        <v>0</v>
      </c>
      <c r="T254" s="47"/>
      <c r="U254" s="69"/>
      <c r="V254" s="8"/>
      <c r="W254" s="56"/>
      <c r="X254" s="80"/>
    </row>
    <row r="255" spans="1:24" ht="15.6" customHeight="1" x14ac:dyDescent="0.3">
      <c r="A255" s="65"/>
      <c r="B255" s="8"/>
      <c r="C255" s="14" cm="1">
        <f t="array" aca="1" ref="C255" ca="1">INDIRECT(ADDRESS(ROW()-1,_xlfn.SHEET()-3+32,4,1,"Entered Daily Stats"))</f>
        <v>0</v>
      </c>
      <c r="D255" s="11"/>
      <c r="E255" s="10">
        <f>'Entered Daily Stats'!A254</f>
        <v>0</v>
      </c>
      <c r="F255" s="23"/>
      <c r="G255" s="13" cm="1">
        <f t="array" aca="1" ref="G255" ca="1">IFERROR(INDIRECT(ADDRESS(ROW()-1,_xlfn.SHEET()-3+4,4,1,"Entered Daily Stats")),"")</f>
        <v>0</v>
      </c>
      <c r="H255" s="11"/>
      <c r="I255" s="12" cm="1">
        <f t="array" aca="1" ref="I255" ca="1">IFERROR(INDIRECT(ADDRESS(ROW()-1,_xlfn.SHEET()-3+11,4,1,"Entered Daily Stats")),"")</f>
        <v>0</v>
      </c>
      <c r="J255" s="11"/>
      <c r="K255" s="107" cm="1">
        <f t="array" aca="1" ref="K255" ca="1">IFERROR(INDIRECT(ADDRESS(ROW()-1,_xlfn.SHEET()-3+18,4,1,"Entered Daily Stats")),"")</f>
        <v>0</v>
      </c>
      <c r="L255" s="12">
        <f t="shared" ca="1" si="35"/>
        <v>0</v>
      </c>
      <c r="M255" s="11"/>
      <c r="N255" s="110" cm="1">
        <f t="array" aca="1" ref="N255" ca="1">IFERROR(INDIRECT(ADDRESS(ROW()-1,_xlfn.SHEET()-3+25,4,1,"Entered Daily Stats")),"")</f>
        <v>0</v>
      </c>
      <c r="O255" s="13">
        <f t="shared" ca="1" si="33"/>
        <v>0</v>
      </c>
      <c r="P255" s="11"/>
      <c r="Q255" s="51" t="str">
        <f t="shared" ca="1" si="34"/>
        <v/>
      </c>
      <c r="R255" s="11"/>
      <c r="S255" s="39" cm="1">
        <f t="array" aca="1" ref="S255" ca="1">INDIRECT(ADDRESS(ROW()-1,_xlfn.SHEET()-3+39,4,1,"Entered Daily Stats"))</f>
        <v>0</v>
      </c>
      <c r="T255" s="11"/>
      <c r="U255" s="11"/>
      <c r="V255" s="47"/>
      <c r="W255" s="56"/>
      <c r="X255" s="81"/>
    </row>
    <row r="256" spans="1:24" ht="15.6" customHeight="1" x14ac:dyDescent="0.3">
      <c r="A256" s="65"/>
      <c r="B256" s="8"/>
      <c r="C256" s="14" cm="1">
        <f t="array" aca="1" ref="C256" ca="1">INDIRECT(ADDRESS(ROW()-1,_xlfn.SHEET()-3+32,4,1,"Entered Daily Stats"))</f>
        <v>0</v>
      </c>
      <c r="D256" s="11"/>
      <c r="E256" s="10">
        <f>'Entered Daily Stats'!A255</f>
        <v>0</v>
      </c>
      <c r="F256" s="11"/>
      <c r="G256" s="13" cm="1">
        <f t="array" aca="1" ref="G256" ca="1">IFERROR(INDIRECT(ADDRESS(ROW()-1,_xlfn.SHEET()-3+4,4,1,"Entered Daily Stats")),"")</f>
        <v>0</v>
      </c>
      <c r="H256" s="16"/>
      <c r="I256" s="12" cm="1">
        <f t="array" aca="1" ref="I256" ca="1">IFERROR(INDIRECT(ADDRESS(ROW()-1,_xlfn.SHEET()-3+11,4,1,"Entered Daily Stats")),"")</f>
        <v>0</v>
      </c>
      <c r="J256" s="11"/>
      <c r="K256" s="107" cm="1">
        <f t="array" aca="1" ref="K256" ca="1">IFERROR(INDIRECT(ADDRESS(ROW()-1,_xlfn.SHEET()-3+18,4,1,"Entered Daily Stats")),"")</f>
        <v>0</v>
      </c>
      <c r="L256" s="12">
        <f t="shared" ca="1" si="35"/>
        <v>0</v>
      </c>
      <c r="M256" s="11"/>
      <c r="N256" s="110" cm="1">
        <f t="array" aca="1" ref="N256" ca="1">IFERROR(INDIRECT(ADDRESS(ROW()-1,_xlfn.SHEET()-3+25,4,1,"Entered Daily Stats")),"")</f>
        <v>0</v>
      </c>
      <c r="O256" s="13">
        <f t="shared" ca="1" si="33"/>
        <v>0</v>
      </c>
      <c r="P256" s="11"/>
      <c r="Q256" s="51" t="str">
        <f t="shared" ca="1" si="34"/>
        <v/>
      </c>
      <c r="R256" s="11"/>
      <c r="S256" s="39" cm="1">
        <f t="array" aca="1" ref="S256" ca="1">INDIRECT(ADDRESS(ROW()-1,_xlfn.SHEET()-3+39,4,1,"Entered Daily Stats"))</f>
        <v>0</v>
      </c>
      <c r="T256" s="11"/>
      <c r="U256" s="8"/>
      <c r="V256" s="8"/>
      <c r="W256" s="8"/>
      <c r="X256" s="64"/>
    </row>
    <row r="257" spans="1:24" ht="15.6" customHeight="1" x14ac:dyDescent="0.3">
      <c r="A257" s="65"/>
      <c r="B257" s="8"/>
      <c r="C257" s="11"/>
      <c r="D257" s="11"/>
      <c r="E257" s="11"/>
      <c r="F257" s="11"/>
      <c r="G257" s="11"/>
      <c r="H257" s="11"/>
      <c r="I257" s="11"/>
      <c r="J257" s="11"/>
      <c r="K257" s="108"/>
      <c r="L257" s="11"/>
      <c r="M257" s="11"/>
      <c r="N257" s="108"/>
      <c r="O257" s="11"/>
      <c r="P257" s="11"/>
      <c r="Q257" s="11"/>
      <c r="R257" s="11"/>
      <c r="S257" s="11"/>
      <c r="T257" s="8"/>
      <c r="U257" s="8"/>
      <c r="V257" s="8"/>
      <c r="W257" s="8"/>
      <c r="X257" s="64"/>
    </row>
    <row r="258" spans="1:24" ht="15.6" customHeight="1" x14ac:dyDescent="0.3">
      <c r="A258" s="65"/>
      <c r="B258" s="8"/>
      <c r="C258" s="106">
        <f ca="1">IFERROR(AVERAGEIF(C237:C256,"&gt;0"),0)</f>
        <v>0.92307692307692313</v>
      </c>
      <c r="D258" s="11"/>
      <c r="E258" s="123" t="s">
        <v>34</v>
      </c>
      <c r="F258" s="44"/>
      <c r="G258" s="13">
        <f ca="1">IFERROR(AVERAGEIF(G237:G256,"&gt;0"),"")</f>
        <v>0.21367521367521367</v>
      </c>
      <c r="H258" s="82"/>
      <c r="I258" s="30">
        <f ca="1">IFERROR(AVERAGEIF(I237:I256,"&gt;0"),"")</f>
        <v>3.9166666666666665</v>
      </c>
      <c r="J258" s="11"/>
      <c r="K258" s="109">
        <f ca="1">IFERROR(AVERAGEIF(K237:K256,"&gt;0"),0)</f>
        <v>39.846153846153847</v>
      </c>
      <c r="L258" s="12">
        <f ca="1">IFERROR(AVERAGEIF(L237:L256,"&gt;0"),"")</f>
        <v>53.03846153846154</v>
      </c>
      <c r="M258" s="11"/>
      <c r="N258" s="111">
        <f ca="1">IFERROR(AVERAGEIF(N237:N256,"&gt;0"),0)</f>
        <v>9.3055555555555544E-2</v>
      </c>
      <c r="O258" s="13">
        <f ca="1">IFERROR(AVERAGEIF(O237:O256,"&gt;0"),"")</f>
        <v>0.14038461538461539</v>
      </c>
      <c r="P258" s="11"/>
      <c r="Q258" s="45">
        <f ca="1">IFERROR(AVERAGEIF(Q237:Q256,"&gt;0"),"")</f>
        <v>0.74636736497311174</v>
      </c>
      <c r="R258" s="17"/>
      <c r="S258" s="46">
        <f ca="1">IFERROR(AVERAGEIF(S237:S256,"&gt;0"),0)</f>
        <v>1.25</v>
      </c>
      <c r="T258" s="83"/>
      <c r="U258" s="8"/>
      <c r="V258" s="8"/>
      <c r="W258" s="8"/>
      <c r="X258" s="64"/>
    </row>
    <row r="259" spans="1:24" ht="15.6" customHeight="1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8"/>
    </row>
    <row r="260" spans="1:24" ht="15.6" customHeight="1" x14ac:dyDescent="0.3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4" customHeight="1" x14ac:dyDescent="0.3">
      <c r="A261" s="128" t="s">
        <v>15</v>
      </c>
      <c r="B261" s="129"/>
      <c r="C261" s="129"/>
      <c r="D261" s="129"/>
      <c r="E261" s="129"/>
      <c r="F261" s="53"/>
      <c r="G261" s="158">
        <v>44132</v>
      </c>
      <c r="H261" s="158"/>
      <c r="I261" s="158"/>
      <c r="J261" s="158"/>
      <c r="K261" s="158"/>
      <c r="L261" s="158"/>
      <c r="M261" s="158"/>
      <c r="N261" s="158"/>
      <c r="O261" s="158"/>
      <c r="P261" s="53"/>
      <c r="Q261" s="53"/>
      <c r="R261" s="53"/>
      <c r="S261" s="53"/>
      <c r="T261" s="53"/>
      <c r="U261" s="53"/>
      <c r="V261" s="53"/>
      <c r="W261" s="63"/>
    </row>
    <row r="262" spans="1:24" ht="14.4" customHeight="1" x14ac:dyDescent="0.3">
      <c r="A262" s="130"/>
      <c r="B262" s="131"/>
      <c r="C262" s="131"/>
      <c r="D262" s="131"/>
      <c r="E262" s="131"/>
      <c r="F262" s="8"/>
      <c r="G262" s="159"/>
      <c r="H262" s="159"/>
      <c r="I262" s="159"/>
      <c r="J262" s="159"/>
      <c r="K262" s="159"/>
      <c r="L262" s="159"/>
      <c r="M262" s="159"/>
      <c r="N262" s="159"/>
      <c r="O262" s="159"/>
      <c r="P262" s="8"/>
      <c r="Q262" s="8"/>
      <c r="R262" s="8"/>
      <c r="S262" s="8"/>
      <c r="T262" s="8"/>
      <c r="U262" s="8"/>
      <c r="V262" s="8"/>
      <c r="W262" s="64"/>
    </row>
    <row r="263" spans="1:24" ht="21" x14ac:dyDescent="0.3">
      <c r="A263" s="132"/>
      <c r="B263" s="133"/>
      <c r="C263" s="133"/>
      <c r="D263" s="133"/>
      <c r="E263" s="133"/>
      <c r="F263" s="8"/>
      <c r="G263" s="124" t="s">
        <v>18</v>
      </c>
      <c r="H263" s="123"/>
      <c r="I263" s="124" t="s">
        <v>19</v>
      </c>
      <c r="J263" s="8"/>
      <c r="K263" s="140" t="s">
        <v>20</v>
      </c>
      <c r="L263" s="140"/>
      <c r="M263" s="8"/>
      <c r="N263" s="126" t="s">
        <v>21</v>
      </c>
      <c r="O263" s="126"/>
      <c r="P263" s="8"/>
      <c r="Q263" s="8"/>
      <c r="R263" s="8"/>
      <c r="S263" s="8"/>
      <c r="T263" s="8"/>
      <c r="U263" s="8"/>
      <c r="V263" s="8"/>
      <c r="W263" s="64"/>
    </row>
    <row r="264" spans="1:24" ht="47.4" customHeight="1" x14ac:dyDescent="0.3">
      <c r="A264" s="65"/>
      <c r="B264" s="8"/>
      <c r="C264" s="3"/>
      <c r="D264" s="8"/>
      <c r="E264" s="67" t="s">
        <v>37</v>
      </c>
      <c r="F264" s="68"/>
      <c r="G264" s="56"/>
      <c r="H264" s="56"/>
      <c r="I264" s="56"/>
      <c r="J264" s="8"/>
      <c r="K264" s="56"/>
      <c r="L264" s="69"/>
      <c r="M264" s="69"/>
      <c r="N264" s="56"/>
      <c r="O264" s="69"/>
      <c r="P264" s="8"/>
      <c r="Q264" s="9" t="s">
        <v>40</v>
      </c>
      <c r="R264" s="8"/>
      <c r="S264" s="66" t="s">
        <v>41</v>
      </c>
      <c r="T264" s="8"/>
      <c r="U264" s="138"/>
      <c r="V264" s="138"/>
      <c r="W264" s="143"/>
    </row>
    <row r="265" spans="1:24" ht="33.6" x14ac:dyDescent="0.65">
      <c r="A265" s="85"/>
      <c r="B265" s="3"/>
      <c r="C265" s="93"/>
      <c r="D265" s="121"/>
      <c r="E265" s="94" cm="1">
        <f t="array" aca="1" ref="E265" ca="1">IFERROR(INDIRECT(ADDRESS(262,_xlfn.SHEET()-3+32,4,1,"Entered Daily Stats")),"")</f>
        <v>10.666666666666666</v>
      </c>
      <c r="F265" s="121"/>
      <c r="G265" s="95" cm="1">
        <f t="array" aca="1" ref="G265" ca="1">IFERROR(INDIRECT(ADDRESS(262,_xlfn.SHEET()-3+4,4,1,"Entered Daily Stats")),"")</f>
        <v>0.21306016585006463</v>
      </c>
      <c r="H265" s="121"/>
      <c r="I265" s="90" cm="1">
        <f t="array" aca="1" ref="I265" ca="1">IFERROR(INDIRECT(ADDRESS(262,_xlfn.SHEET()-3+11,4,1,"Entered Daily Stats")),"")</f>
        <v>4.4490465412987259</v>
      </c>
      <c r="J265" s="121"/>
      <c r="K265" s="148" cm="1">
        <f t="array" aca="1" ref="K265" ca="1">IFERROR(INDIRECT(ADDRESS(262,_xlfn.SHEET()-3+18,4,1,"Entered Daily Stats")),"")</f>
        <v>38.942254170713682</v>
      </c>
      <c r="L265" s="149"/>
      <c r="M265" s="121"/>
      <c r="N265" s="150" cm="1">
        <f t="array" aca="1" ref="N265" ca="1">IFERROR(INDIRECT(ADDRESS(262,_xlfn.SHEET()-3+25,4,1,"Entered Daily Stats")),"")</f>
        <v>0.10966130919898193</v>
      </c>
      <c r="O265" s="151"/>
      <c r="P265" s="121"/>
      <c r="Q265" s="92">
        <f ca="1">IFERROR(SUM(Q26,Q55,Q84,Q113,Q142,Q171,Q200,Q229,Q258)/COUNT(Q26,Q55,Q84,Q113,Q142,Q171,Q200,Q229,Q258),"")</f>
        <v>0.76885460714379439</v>
      </c>
      <c r="R265" s="121"/>
      <c r="S265" s="96" cm="1">
        <f t="array" aca="1" ref="S265" ca="1">IFERROR(INDIRECT(ADDRESS(262,_xlfn.SHEET()-3+39,4,1,"Entered Daily Stats")),"")</f>
        <v>51</v>
      </c>
      <c r="T265" s="3"/>
      <c r="U265" s="3"/>
      <c r="V265" s="3"/>
      <c r="W265" s="86"/>
    </row>
    <row r="266" spans="1:24" ht="34.200000000000003" thickBot="1" x14ac:dyDescent="0.7">
      <c r="A266" s="76"/>
      <c r="B266" s="7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7"/>
      <c r="U266" s="77"/>
      <c r="V266" s="77"/>
      <c r="W266" s="78"/>
    </row>
  </sheetData>
  <mergeCells count="72">
    <mergeCell ref="U264:W264"/>
    <mergeCell ref="K265:L265"/>
    <mergeCell ref="N265:O265"/>
    <mergeCell ref="U207:W207"/>
    <mergeCell ref="U215:W215"/>
    <mergeCell ref="U216:W217"/>
    <mergeCell ref="U244:W244"/>
    <mergeCell ref="U245:W246"/>
    <mergeCell ref="A261:E263"/>
    <mergeCell ref="G261:O262"/>
    <mergeCell ref="K263:L263"/>
    <mergeCell ref="N263:O263"/>
    <mergeCell ref="U178:W178"/>
    <mergeCell ref="U186:W186"/>
    <mergeCell ref="U187:W188"/>
    <mergeCell ref="A204:E206"/>
    <mergeCell ref="G204:O205"/>
    <mergeCell ref="K206:L206"/>
    <mergeCell ref="N206:O206"/>
    <mergeCell ref="A233:E235"/>
    <mergeCell ref="G233:O234"/>
    <mergeCell ref="K235:L235"/>
    <mergeCell ref="N235:O235"/>
    <mergeCell ref="U236:W236"/>
    <mergeCell ref="U149:W149"/>
    <mergeCell ref="U157:W157"/>
    <mergeCell ref="U158:W159"/>
    <mergeCell ref="A175:E177"/>
    <mergeCell ref="G175:O176"/>
    <mergeCell ref="K177:L177"/>
    <mergeCell ref="N177:O177"/>
    <mergeCell ref="U120:W120"/>
    <mergeCell ref="U128:W128"/>
    <mergeCell ref="U129:W130"/>
    <mergeCell ref="A146:E148"/>
    <mergeCell ref="G146:O147"/>
    <mergeCell ref="K148:L148"/>
    <mergeCell ref="N148:O148"/>
    <mergeCell ref="U91:W91"/>
    <mergeCell ref="U99:W99"/>
    <mergeCell ref="U100:W101"/>
    <mergeCell ref="A117:E119"/>
    <mergeCell ref="G117:O118"/>
    <mergeCell ref="K119:L119"/>
    <mergeCell ref="N119:O119"/>
    <mergeCell ref="U62:W62"/>
    <mergeCell ref="U70:W70"/>
    <mergeCell ref="U71:W72"/>
    <mergeCell ref="A88:E90"/>
    <mergeCell ref="G88:O89"/>
    <mergeCell ref="K90:L90"/>
    <mergeCell ref="N90:O90"/>
    <mergeCell ref="U33:W33"/>
    <mergeCell ref="U41:W41"/>
    <mergeCell ref="U42:W43"/>
    <mergeCell ref="A59:E61"/>
    <mergeCell ref="G59:O60"/>
    <mergeCell ref="K61:L61"/>
    <mergeCell ref="N61:O61"/>
    <mergeCell ref="U13:W14"/>
    <mergeCell ref="H29:I29"/>
    <mergeCell ref="K29:L29"/>
    <mergeCell ref="A30:E32"/>
    <mergeCell ref="G30:O31"/>
    <mergeCell ref="K32:L32"/>
    <mergeCell ref="N32:O32"/>
    <mergeCell ref="U12:W12"/>
    <mergeCell ref="A1:E3"/>
    <mergeCell ref="G1:O2"/>
    <mergeCell ref="K3:L3"/>
    <mergeCell ref="N3:O3"/>
    <mergeCell ref="U4:W4"/>
  </mergeCells>
  <conditionalFormatting sqref="O5:O14 O20:O24">
    <cfRule type="expression" dxfId="1443" priority="512">
      <formula>(O5=5)</formula>
    </cfRule>
    <cfRule type="expression" dxfId="1442" priority="513">
      <formula>(O5=1.5)</formula>
    </cfRule>
  </conditionalFormatting>
  <conditionalFormatting sqref="L5:M14 L20:M24">
    <cfRule type="expression" dxfId="1441" priority="510">
      <formula>(L5=65)</formula>
    </cfRule>
    <cfRule type="expression" dxfId="1440" priority="511">
      <formula>(L5=30)</formula>
    </cfRule>
  </conditionalFormatting>
  <conditionalFormatting sqref="V23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4 L5:L14 L20:L26 O20:O26">
    <cfRule type="cellIs" dxfId="1439" priority="508" stopIfTrue="1" operator="equal">
      <formula>0</formula>
    </cfRule>
  </conditionalFormatting>
  <conditionalFormatting sqref="S5:S14 S20:S26">
    <cfRule type="cellIs" dxfId="1438" priority="499" stopIfTrue="1" operator="equal">
      <formula>0</formula>
    </cfRule>
    <cfRule type="colorScale" priority="507">
      <colorScale>
        <cfvo type="min"/>
        <cfvo type="max"/>
        <color rgb="FFFFEF9C"/>
        <color rgb="FF63BE7B"/>
      </colorScale>
    </cfRule>
  </conditionalFormatting>
  <conditionalFormatting sqref="R22 T2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5">
    <cfRule type="cellIs" dxfId="1437" priority="505" stopIfTrue="1" operator="equal">
      <formula>0</formula>
    </cfRule>
  </conditionalFormatting>
  <conditionalFormatting sqref="G5:G26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5">
    <cfRule type="cellIs" dxfId="1436" priority="498" stopIfTrue="1" operator="equal">
      <formula>0</formula>
    </cfRule>
  </conditionalFormatting>
  <conditionalFormatting sqref="Q5:Q26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435" priority="504" stopIfTrue="1" operator="equal">
      <formula>0</formula>
    </cfRule>
  </conditionalFormatting>
  <conditionalFormatting sqref="C5:C26">
    <cfRule type="cellIs" dxfId="1434" priority="470" operator="equal">
      <formula>1</formula>
    </cfRule>
    <cfRule type="cellIs" dxfId="1433" priority="502" stopIfTrue="1" operator="equal">
      <formula>0</formula>
    </cfRule>
  </conditionalFormatting>
  <conditionalFormatting sqref="C5:C24">
    <cfRule type="colorScale" priority="503">
      <colorScale>
        <cfvo type="min"/>
        <cfvo type="max"/>
        <color rgb="FFFFEF9C"/>
        <color rgb="FF63BE7B"/>
      </colorScale>
    </cfRule>
  </conditionalFormatting>
  <conditionalFormatting sqref="E5:E24">
    <cfRule type="cellIs" dxfId="1432" priority="477" operator="equal">
      <formula>0</formula>
    </cfRule>
    <cfRule type="expression" dxfId="1431" priority="500">
      <formula>C5=1</formula>
    </cfRule>
    <cfRule type="expression" dxfId="1430" priority="501">
      <formula>C5&gt;0</formula>
    </cfRule>
  </conditionalFormatting>
  <conditionalFormatting sqref="I5:I26">
    <cfRule type="colorScale" priority="471">
      <colorScale>
        <cfvo type="min"/>
        <cfvo type="max"/>
        <color rgb="FFFFEF9C"/>
        <color rgb="FF63BE7B"/>
      </colorScale>
    </cfRule>
  </conditionalFormatting>
  <conditionalFormatting sqref="S265">
    <cfRule type="cellIs" dxfId="1429" priority="497" operator="equal">
      <formula>0</formula>
    </cfRule>
  </conditionalFormatting>
  <conditionalFormatting sqref="O15:O19">
    <cfRule type="expression" dxfId="1428" priority="494">
      <formula>(O15=5)</formula>
    </cfRule>
    <cfRule type="expression" dxfId="1427" priority="495">
      <formula>(O15=1.5)</formula>
    </cfRule>
  </conditionalFormatting>
  <conditionalFormatting sqref="L15:M19">
    <cfRule type="expression" dxfId="1426" priority="492">
      <formula>(L15=65)</formula>
    </cfRule>
    <cfRule type="expression" dxfId="1425" priority="493">
      <formula>(L15=30)</formula>
    </cfRule>
  </conditionalFormatting>
  <conditionalFormatting sqref="V18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O15:O19">
    <cfRule type="cellIs" dxfId="1424" priority="490" stopIfTrue="1" operator="equal">
      <formula>0</formula>
    </cfRule>
  </conditionalFormatting>
  <conditionalFormatting sqref="S15:S19">
    <cfRule type="cellIs" dxfId="1423" priority="479" stopIfTrue="1" operator="equal">
      <formula>0</formula>
    </cfRule>
    <cfRule type="colorScale" priority="489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9">
    <cfRule type="cellIs" dxfId="1422" priority="487" stopIfTrue="1" operator="equal">
      <formula>0</formula>
    </cfRule>
  </conditionalFormatting>
  <conditionalFormatting sqref="G15:G19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9">
    <cfRule type="cellIs" dxfId="1421" priority="478" stopIfTrue="1" operator="equal">
      <formula>0</formula>
    </cfRule>
  </conditionalFormatting>
  <conditionalFormatting sqref="Q15:Q19">
    <cfRule type="cellIs" dxfId="1420" priority="484" stopIfTrue="1" operator="equal">
      <formula>0</formula>
    </cfRule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9">
    <cfRule type="cellIs" dxfId="1419" priority="482" stopIfTrue="1" operator="equal">
      <formula>0</formula>
    </cfRule>
  </conditionalFormatting>
  <conditionalFormatting sqref="C15:C19">
    <cfRule type="colorScale" priority="483">
      <colorScale>
        <cfvo type="min"/>
        <cfvo type="max"/>
        <color rgb="FFFFEF9C"/>
        <color rgb="FF63BE7B"/>
      </colorScale>
    </cfRule>
  </conditionalFormatting>
  <conditionalFormatting sqref="E15:E19">
    <cfRule type="expression" dxfId="1418" priority="480">
      <formula>C15=1</formula>
    </cfRule>
    <cfRule type="expression" dxfId="1417" priority="481">
      <formula>C15&gt;0</formula>
    </cfRule>
  </conditionalFormatting>
  <conditionalFormatting sqref="I15:I19">
    <cfRule type="colorScale" priority="486">
      <colorScale>
        <cfvo type="min"/>
        <cfvo type="max"/>
        <color rgb="FFFFEF9C"/>
        <color rgb="FF63BE7B"/>
      </colorScale>
    </cfRule>
  </conditionalFormatting>
  <conditionalFormatting sqref="C26:J26 O26:S26 L26:M26">
    <cfRule type="cellIs" dxfId="1416" priority="476" operator="equal">
      <formula>0</formula>
    </cfRule>
  </conditionalFormatting>
  <conditionalFormatting sqref="C4:C24">
    <cfRule type="colorScale" priority="475">
      <colorScale>
        <cfvo type="min"/>
        <cfvo type="max"/>
        <color rgb="FFFFEF9C"/>
        <color rgb="FF63BE7B"/>
      </colorScale>
    </cfRule>
  </conditionalFormatting>
  <conditionalFormatting sqref="G5:G26">
    <cfRule type="colorScale" priority="474">
      <colorScale>
        <cfvo type="min"/>
        <cfvo type="max"/>
        <color rgb="FFFFEF9C"/>
        <color rgb="FF63BE7B"/>
      </colorScale>
    </cfRule>
  </conditionalFormatting>
  <conditionalFormatting sqref="S5:S26">
    <cfRule type="colorScale" priority="472">
      <colorScale>
        <cfvo type="min"/>
        <cfvo type="max"/>
        <color rgb="FFFFEF9C"/>
        <color rgb="FF63BE7B"/>
      </colorScale>
    </cfRule>
  </conditionalFormatting>
  <conditionalFormatting sqref="C5:C26 G5:G26 I5:I26 S5:S26">
    <cfRule type="cellIs" dxfId="1415" priority="469" operator="equal">
      <formula>0</formula>
    </cfRule>
  </conditionalFormatting>
  <conditionalFormatting sqref="K5:K26">
    <cfRule type="cellIs" dxfId="1414" priority="463" operator="equal">
      <formula>0</formula>
    </cfRule>
    <cfRule type="expression" dxfId="1413" priority="464" stopIfTrue="1">
      <formula>K5/L5&gt;$W$5</formula>
    </cfRule>
    <cfRule type="expression" dxfId="1412" priority="465" stopIfTrue="1">
      <formula>(K5/L5)&gt;=1</formula>
    </cfRule>
    <cfRule type="expression" dxfId="1411" priority="466" stopIfTrue="1">
      <formula>K5/L5&gt;$W$8</formula>
    </cfRule>
    <cfRule type="expression" dxfId="1410" priority="467" stopIfTrue="1">
      <formula>K5/L5&gt;$W$9</formula>
    </cfRule>
    <cfRule type="expression" dxfId="1409" priority="468" stopIfTrue="1">
      <formula>K5/L5&gt;W$10</formula>
    </cfRule>
  </conditionalFormatting>
  <conditionalFormatting sqref="N5:N26">
    <cfRule type="cellIs" dxfId="1408" priority="457" operator="equal">
      <formula>0</formula>
    </cfRule>
    <cfRule type="expression" dxfId="1407" priority="458" stopIfTrue="1">
      <formula>N5/O5&gt;$W$5</formula>
    </cfRule>
    <cfRule type="expression" dxfId="1406" priority="459" stopIfTrue="1">
      <formula>(N5/O5)&gt;=1</formula>
    </cfRule>
    <cfRule type="expression" dxfId="1405" priority="460" stopIfTrue="1">
      <formula>N5/O5&gt;$W$8</formula>
    </cfRule>
    <cfRule type="expression" dxfId="1404" priority="461" stopIfTrue="1">
      <formula>N5/O5&gt;$W$9</formula>
    </cfRule>
    <cfRule type="expression" dxfId="1403" priority="462" stopIfTrue="1">
      <formula>N5/O5&gt;$W$10</formula>
    </cfRule>
  </conditionalFormatting>
  <conditionalFormatting sqref="O34:O43 O49:O53">
    <cfRule type="expression" dxfId="1402" priority="454">
      <formula>(O34=5)</formula>
    </cfRule>
    <cfRule type="expression" dxfId="1401" priority="455">
      <formula>(O34=1.5)</formula>
    </cfRule>
  </conditionalFormatting>
  <conditionalFormatting sqref="L34:M43 L49:M53">
    <cfRule type="expression" dxfId="1400" priority="452">
      <formula>(L34=65)</formula>
    </cfRule>
    <cfRule type="expression" dxfId="1399" priority="453">
      <formula>(L34=30)</formula>
    </cfRule>
  </conditionalFormatting>
  <conditionalFormatting sqref="V52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 L34:L43 L49:L55 O49:O55">
    <cfRule type="cellIs" dxfId="1398" priority="450" stopIfTrue="1" operator="equal">
      <formula>0</formula>
    </cfRule>
  </conditionalFormatting>
  <conditionalFormatting sqref="S34:S43 S49:S55">
    <cfRule type="cellIs" dxfId="1397" priority="441" stopIfTrue="1" operator="equal">
      <formula>0</formula>
    </cfRule>
    <cfRule type="colorScale" priority="449">
      <colorScale>
        <cfvo type="min"/>
        <cfvo type="max"/>
        <color rgb="FFFFEF9C"/>
        <color rgb="FF63BE7B"/>
      </colorScale>
    </cfRule>
  </conditionalFormatting>
  <conditionalFormatting sqref="R51 T51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54">
    <cfRule type="cellIs" dxfId="1396" priority="447" stopIfTrue="1" operator="equal">
      <formula>0</formula>
    </cfRule>
  </conditionalFormatting>
  <conditionalFormatting sqref="G34:G55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I54">
    <cfRule type="cellIs" dxfId="1395" priority="440" stopIfTrue="1" operator="equal">
      <formula>0</formula>
    </cfRule>
  </conditionalFormatting>
  <conditionalFormatting sqref="Q34:Q55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94" priority="446" stopIfTrue="1" operator="equal">
      <formula>0</formula>
    </cfRule>
  </conditionalFormatting>
  <conditionalFormatting sqref="C34:C55">
    <cfRule type="cellIs" dxfId="1393" priority="413" operator="equal">
      <formula>1</formula>
    </cfRule>
    <cfRule type="cellIs" dxfId="1392" priority="444" stopIfTrue="1" operator="equal">
      <formula>0</formula>
    </cfRule>
  </conditionalFormatting>
  <conditionalFormatting sqref="C34:C53">
    <cfRule type="colorScale" priority="445">
      <colorScale>
        <cfvo type="min"/>
        <cfvo type="max"/>
        <color rgb="FFFFEF9C"/>
        <color rgb="FF63BE7B"/>
      </colorScale>
    </cfRule>
  </conditionalFormatting>
  <conditionalFormatting sqref="E34:E53">
    <cfRule type="cellIs" dxfId="1391" priority="420" operator="equal">
      <formula>0</formula>
    </cfRule>
    <cfRule type="expression" dxfId="1390" priority="442">
      <formula>C34=1</formula>
    </cfRule>
    <cfRule type="expression" dxfId="1389" priority="443">
      <formula>C34&gt;0</formula>
    </cfRule>
  </conditionalFormatting>
  <conditionalFormatting sqref="I34:I55">
    <cfRule type="colorScale" priority="414">
      <colorScale>
        <cfvo type="min"/>
        <cfvo type="max"/>
        <color rgb="FFFFEF9C"/>
        <color rgb="FF63BE7B"/>
      </colorScale>
    </cfRule>
  </conditionalFormatting>
  <conditionalFormatting sqref="O44:O48">
    <cfRule type="expression" dxfId="1388" priority="437">
      <formula>(O44=5)</formula>
    </cfRule>
    <cfRule type="expression" dxfId="1387" priority="438">
      <formula>(O44=1.5)</formula>
    </cfRule>
  </conditionalFormatting>
  <conditionalFormatting sqref="L44:M48">
    <cfRule type="expression" dxfId="1386" priority="435">
      <formula>(L44=65)</formula>
    </cfRule>
    <cfRule type="expression" dxfId="1385" priority="436">
      <formula>(L44=30)</formula>
    </cfRule>
  </conditionalFormatting>
  <conditionalFormatting sqref="V47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L48 O44:O48">
    <cfRule type="cellIs" dxfId="1384" priority="433" stopIfTrue="1" operator="equal">
      <formula>0</formula>
    </cfRule>
  </conditionalFormatting>
  <conditionalFormatting sqref="S44:S48">
    <cfRule type="cellIs" dxfId="1383" priority="422" stopIfTrue="1" operator="equal">
      <formula>0</formula>
    </cfRule>
    <cfRule type="colorScale" priority="432">
      <colorScale>
        <cfvo type="min"/>
        <cfvo type="max"/>
        <color rgb="FFFFEF9C"/>
        <color rgb="FF63BE7B"/>
      </colorScale>
    </cfRule>
  </conditionalFormatting>
  <conditionalFormatting sqref="T46 R4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8">
    <cfRule type="cellIs" dxfId="1382" priority="430" stopIfTrue="1" operator="equal">
      <formula>0</formula>
    </cfRule>
  </conditionalFormatting>
  <conditionalFormatting sqref="G44:G48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">
    <cfRule type="cellIs" dxfId="1381" priority="421" stopIfTrue="1" operator="equal">
      <formula>0</formula>
    </cfRule>
  </conditionalFormatting>
  <conditionalFormatting sqref="Q44:Q48">
    <cfRule type="cellIs" dxfId="1380" priority="427" stopIfTrue="1" operator="equal">
      <formula>0</formula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8">
    <cfRule type="cellIs" dxfId="1379" priority="425" stopIfTrue="1" operator="equal">
      <formula>0</formula>
    </cfRule>
  </conditionalFormatting>
  <conditionalFormatting sqref="C44:C48">
    <cfRule type="colorScale" priority="426">
      <colorScale>
        <cfvo type="min"/>
        <cfvo type="max"/>
        <color rgb="FFFFEF9C"/>
        <color rgb="FF63BE7B"/>
      </colorScale>
    </cfRule>
  </conditionalFormatting>
  <conditionalFormatting sqref="E44:E48">
    <cfRule type="expression" dxfId="1378" priority="423">
      <formula>C44=1</formula>
    </cfRule>
    <cfRule type="expression" dxfId="1377" priority="424">
      <formula>C44&gt;0</formula>
    </cfRule>
  </conditionalFormatting>
  <conditionalFormatting sqref="I44:I48">
    <cfRule type="colorScale" priority="429">
      <colorScale>
        <cfvo type="min"/>
        <cfvo type="max"/>
        <color rgb="FFFFEF9C"/>
        <color rgb="FF63BE7B"/>
      </colorScale>
    </cfRule>
  </conditionalFormatting>
  <conditionalFormatting sqref="C55:J55 O55:S55 L55:M55">
    <cfRule type="cellIs" dxfId="1376" priority="419" operator="equal">
      <formula>0</formula>
    </cfRule>
  </conditionalFormatting>
  <conditionalFormatting sqref="C33:C53">
    <cfRule type="colorScale" priority="418">
      <colorScale>
        <cfvo type="min"/>
        <cfvo type="max"/>
        <color rgb="FFFFEF9C"/>
        <color rgb="FF63BE7B"/>
      </colorScale>
    </cfRule>
  </conditionalFormatting>
  <conditionalFormatting sqref="G34:G55">
    <cfRule type="colorScale" priority="417">
      <colorScale>
        <cfvo type="min"/>
        <cfvo type="max"/>
        <color rgb="FFFFEF9C"/>
        <color rgb="FF63BE7B"/>
      </colorScale>
    </cfRule>
  </conditionalFormatting>
  <conditionalFormatting sqref="S34:S55">
    <cfRule type="colorScale" priority="415">
      <colorScale>
        <cfvo type="min"/>
        <cfvo type="max"/>
        <color rgb="FFFFEF9C"/>
        <color rgb="FF63BE7B"/>
      </colorScale>
    </cfRule>
  </conditionalFormatting>
  <conditionalFormatting sqref="C34:C55 G34:G55 I34:I55 S34:S55">
    <cfRule type="cellIs" dxfId="1375" priority="412" operator="equal">
      <formula>0</formula>
    </cfRule>
  </conditionalFormatting>
  <conditionalFormatting sqref="K34:K55">
    <cfRule type="cellIs" dxfId="1374" priority="406" operator="equal">
      <formula>0</formula>
    </cfRule>
    <cfRule type="expression" dxfId="1373" priority="407" stopIfTrue="1">
      <formula>K34/L34&gt;$W$5</formula>
    </cfRule>
    <cfRule type="expression" dxfId="1372" priority="408" stopIfTrue="1">
      <formula>(K34/L34)&gt;=1</formula>
    </cfRule>
    <cfRule type="expression" dxfId="1371" priority="409" stopIfTrue="1">
      <formula>K34/L34&gt;$W$8</formula>
    </cfRule>
    <cfRule type="expression" dxfId="1370" priority="410" stopIfTrue="1">
      <formula>K34/L34&gt;$W$9</formula>
    </cfRule>
    <cfRule type="expression" dxfId="1369" priority="411" stopIfTrue="1">
      <formula>K34/L34&gt;W$10</formula>
    </cfRule>
  </conditionalFormatting>
  <conditionalFormatting sqref="N34:N55">
    <cfRule type="cellIs" dxfId="1368" priority="400" operator="equal">
      <formula>0</formula>
    </cfRule>
    <cfRule type="expression" dxfId="1367" priority="401" stopIfTrue="1">
      <formula>N34/O34&gt;$W$5</formula>
    </cfRule>
    <cfRule type="expression" dxfId="1366" priority="402" stopIfTrue="1">
      <formula>(N34/O34)&gt;=1</formula>
    </cfRule>
    <cfRule type="expression" dxfId="1365" priority="403" stopIfTrue="1">
      <formula>N34/O34&gt;$W$8</formula>
    </cfRule>
    <cfRule type="expression" dxfId="1364" priority="404" stopIfTrue="1">
      <formula>N34/O34&gt;$W$9</formula>
    </cfRule>
    <cfRule type="expression" dxfId="1363" priority="405" stopIfTrue="1">
      <formula>N34/O34&gt;$W$10</formula>
    </cfRule>
  </conditionalFormatting>
  <conditionalFormatting sqref="O63:O72 O78:O82">
    <cfRule type="expression" dxfId="1362" priority="397">
      <formula>(O63=5)</formula>
    </cfRule>
    <cfRule type="expression" dxfId="1361" priority="398">
      <formula>(O63=1.5)</formula>
    </cfRule>
  </conditionalFormatting>
  <conditionalFormatting sqref="L63:M72 L78:M82">
    <cfRule type="expression" dxfId="1360" priority="395">
      <formula>(L63=65)</formula>
    </cfRule>
    <cfRule type="expression" dxfId="1359" priority="396">
      <formula>(L63=30)</formula>
    </cfRule>
  </conditionalFormatting>
  <conditionalFormatting sqref="V8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2 L63:L72 L78:L84 O78:O84">
    <cfRule type="cellIs" dxfId="1358" priority="393" stopIfTrue="1" operator="equal">
      <formula>0</formula>
    </cfRule>
  </conditionalFormatting>
  <conditionalFormatting sqref="S63:S72 S78:S84">
    <cfRule type="cellIs" dxfId="1357" priority="384" stopIfTrue="1" operator="equal">
      <formula>0</formula>
    </cfRule>
    <cfRule type="colorScale" priority="392">
      <colorScale>
        <cfvo type="min"/>
        <cfvo type="max"/>
        <color rgb="FFFFEF9C"/>
        <color rgb="FF63BE7B"/>
      </colorScale>
    </cfRule>
  </conditionalFormatting>
  <conditionalFormatting sqref="T80 R8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83">
    <cfRule type="cellIs" dxfId="1356" priority="390" stopIfTrue="1" operator="equal">
      <formula>0</formula>
    </cfRule>
  </conditionalFormatting>
  <conditionalFormatting sqref="G63:G84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83">
    <cfRule type="cellIs" dxfId="1355" priority="383" stopIfTrue="1" operator="equal">
      <formula>0</formula>
    </cfRule>
  </conditionalFormatting>
  <conditionalFormatting sqref="Q63:Q8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54" priority="389" stopIfTrue="1" operator="equal">
      <formula>0</formula>
    </cfRule>
  </conditionalFormatting>
  <conditionalFormatting sqref="C63:C84">
    <cfRule type="cellIs" dxfId="1353" priority="356" operator="equal">
      <formula>1</formula>
    </cfRule>
    <cfRule type="cellIs" dxfId="1352" priority="387" stopIfTrue="1" operator="equal">
      <formula>0</formula>
    </cfRule>
  </conditionalFormatting>
  <conditionalFormatting sqref="C63:C82">
    <cfRule type="colorScale" priority="388">
      <colorScale>
        <cfvo type="min"/>
        <cfvo type="max"/>
        <color rgb="FFFFEF9C"/>
        <color rgb="FF63BE7B"/>
      </colorScale>
    </cfRule>
  </conditionalFormatting>
  <conditionalFormatting sqref="E63:E82">
    <cfRule type="cellIs" dxfId="1351" priority="363" operator="equal">
      <formula>0</formula>
    </cfRule>
    <cfRule type="expression" dxfId="1350" priority="385">
      <formula>C63=1</formula>
    </cfRule>
    <cfRule type="expression" dxfId="1349" priority="386">
      <formula>C63&gt;0</formula>
    </cfRule>
  </conditionalFormatting>
  <conditionalFormatting sqref="I63:I84">
    <cfRule type="colorScale" priority="357">
      <colorScale>
        <cfvo type="min"/>
        <cfvo type="max"/>
        <color rgb="FFFFEF9C"/>
        <color rgb="FF63BE7B"/>
      </colorScale>
    </cfRule>
  </conditionalFormatting>
  <conditionalFormatting sqref="O73:O77">
    <cfRule type="expression" dxfId="1348" priority="380">
      <formula>(O73=5)</formula>
    </cfRule>
    <cfRule type="expression" dxfId="1347" priority="381">
      <formula>(O73=1.5)</formula>
    </cfRule>
  </conditionalFormatting>
  <conditionalFormatting sqref="L73:M77">
    <cfRule type="expression" dxfId="1346" priority="378">
      <formula>(L73=65)</formula>
    </cfRule>
    <cfRule type="expression" dxfId="1345" priority="379">
      <formula>(L73=30)</formula>
    </cfRule>
  </conditionalFormatting>
  <conditionalFormatting sqref="V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:L77 O73:O77">
    <cfRule type="cellIs" dxfId="1344" priority="376" stopIfTrue="1" operator="equal">
      <formula>0</formula>
    </cfRule>
  </conditionalFormatting>
  <conditionalFormatting sqref="S73:S77">
    <cfRule type="cellIs" dxfId="1343" priority="365" stopIfTrue="1" operator="equal">
      <formula>0</formula>
    </cfRule>
    <cfRule type="colorScale" priority="375">
      <colorScale>
        <cfvo type="min"/>
        <cfvo type="max"/>
        <color rgb="FFFFEF9C"/>
        <color rgb="FF63BE7B"/>
      </colorScale>
    </cfRule>
  </conditionalFormatting>
  <conditionalFormatting sqref="T75 R75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ellIs" dxfId="1342" priority="373" stopIfTrue="1" operator="equal">
      <formula>0</formula>
    </cfRule>
  </conditionalFormatting>
  <conditionalFormatting sqref="G73:G77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7">
    <cfRule type="cellIs" dxfId="1341" priority="364" stopIfTrue="1" operator="equal">
      <formula>0</formula>
    </cfRule>
  </conditionalFormatting>
  <conditionalFormatting sqref="Q73:Q77">
    <cfRule type="cellIs" dxfId="1340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C77">
    <cfRule type="cellIs" dxfId="1339" priority="368" stopIfTrue="1" operator="equal">
      <formula>0</formula>
    </cfRule>
  </conditionalFormatting>
  <conditionalFormatting sqref="C73:C77">
    <cfRule type="colorScale" priority="369">
      <colorScale>
        <cfvo type="min"/>
        <cfvo type="max"/>
        <color rgb="FFFFEF9C"/>
        <color rgb="FF63BE7B"/>
      </colorScale>
    </cfRule>
  </conditionalFormatting>
  <conditionalFormatting sqref="E73:E77">
    <cfRule type="expression" dxfId="1338" priority="366">
      <formula>C73=1</formula>
    </cfRule>
    <cfRule type="expression" dxfId="1337" priority="367">
      <formula>C73&gt;0</formula>
    </cfRule>
  </conditionalFormatting>
  <conditionalFormatting sqref="I73:I77">
    <cfRule type="colorScale" priority="372">
      <colorScale>
        <cfvo type="min"/>
        <cfvo type="max"/>
        <color rgb="FFFFEF9C"/>
        <color rgb="FF63BE7B"/>
      </colorScale>
    </cfRule>
  </conditionalFormatting>
  <conditionalFormatting sqref="C84:J84 O84:S84 L84:M84">
    <cfRule type="cellIs" dxfId="1336" priority="362" operator="equal">
      <formula>0</formula>
    </cfRule>
  </conditionalFormatting>
  <conditionalFormatting sqref="C62:C82">
    <cfRule type="colorScale" priority="361">
      <colorScale>
        <cfvo type="min"/>
        <cfvo type="max"/>
        <color rgb="FFFFEF9C"/>
        <color rgb="FF63BE7B"/>
      </colorScale>
    </cfRule>
  </conditionalFormatting>
  <conditionalFormatting sqref="G63:G84">
    <cfRule type="colorScale" priority="360">
      <colorScale>
        <cfvo type="min"/>
        <cfvo type="max"/>
        <color rgb="FFFFEF9C"/>
        <color rgb="FF63BE7B"/>
      </colorScale>
    </cfRule>
  </conditionalFormatting>
  <conditionalFormatting sqref="S63:S84">
    <cfRule type="colorScale" priority="358">
      <colorScale>
        <cfvo type="min"/>
        <cfvo type="max"/>
        <color rgb="FFFFEF9C"/>
        <color rgb="FF63BE7B"/>
      </colorScale>
    </cfRule>
  </conditionalFormatting>
  <conditionalFormatting sqref="C63:C84 G63:G84 I63:I84 S63:S84">
    <cfRule type="cellIs" dxfId="1335" priority="355" operator="equal">
      <formula>0</formula>
    </cfRule>
  </conditionalFormatting>
  <conditionalFormatting sqref="K63:K84">
    <cfRule type="cellIs" dxfId="1334" priority="349" operator="equal">
      <formula>0</formula>
    </cfRule>
    <cfRule type="expression" dxfId="1333" priority="350" stopIfTrue="1">
      <formula>K63/L63&gt;$W$5</formula>
    </cfRule>
    <cfRule type="expression" dxfId="1332" priority="351" stopIfTrue="1">
      <formula>(K63/L63)&gt;=1</formula>
    </cfRule>
    <cfRule type="expression" dxfId="1331" priority="352" stopIfTrue="1">
      <formula>K63/L63&gt;$W$8</formula>
    </cfRule>
    <cfRule type="expression" dxfId="1330" priority="353" stopIfTrue="1">
      <formula>K63/L63&gt;$W$9</formula>
    </cfRule>
    <cfRule type="expression" dxfId="1329" priority="354" stopIfTrue="1">
      <formula>K63/L63&gt;W$10</formula>
    </cfRule>
  </conditionalFormatting>
  <conditionalFormatting sqref="N63:N84">
    <cfRule type="cellIs" dxfId="1328" priority="343" operator="equal">
      <formula>0</formula>
    </cfRule>
    <cfRule type="expression" dxfId="1327" priority="344" stopIfTrue="1">
      <formula>N63/O63&gt;$W$5</formula>
    </cfRule>
    <cfRule type="expression" dxfId="1326" priority="345" stopIfTrue="1">
      <formula>(N63/O63)&gt;=1</formula>
    </cfRule>
    <cfRule type="expression" dxfId="1325" priority="346" stopIfTrue="1">
      <formula>N63/O63&gt;$W$8</formula>
    </cfRule>
    <cfRule type="expression" dxfId="1324" priority="347" stopIfTrue="1">
      <formula>N63/O63&gt;$W$9</formula>
    </cfRule>
    <cfRule type="expression" dxfId="1323" priority="348" stopIfTrue="1">
      <formula>N63/O63&gt;$W$10</formula>
    </cfRule>
  </conditionalFormatting>
  <conditionalFormatting sqref="O92:O101 O107:O111">
    <cfRule type="expression" dxfId="1322" priority="340">
      <formula>(O92=5)</formula>
    </cfRule>
    <cfRule type="expression" dxfId="1321" priority="341">
      <formula>(O92=1.5)</formula>
    </cfRule>
  </conditionalFormatting>
  <conditionalFormatting sqref="L92:M101 L107:M111">
    <cfRule type="expression" dxfId="1320" priority="338">
      <formula>(L92=65)</formula>
    </cfRule>
    <cfRule type="expression" dxfId="1319" priority="339">
      <formula>(L92=30)</formula>
    </cfRule>
  </conditionalFormatting>
  <conditionalFormatting sqref="V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2:O101 L92:L101 L107:L113 O107:O113">
    <cfRule type="cellIs" dxfId="1318" priority="336" stopIfTrue="1" operator="equal">
      <formula>0</formula>
    </cfRule>
  </conditionalFormatting>
  <conditionalFormatting sqref="S92:S101 S107:S113">
    <cfRule type="cellIs" dxfId="1317" priority="327" stopIfTrue="1" operator="equal">
      <formula>0</formula>
    </cfRule>
    <cfRule type="colorScale" priority="335">
      <colorScale>
        <cfvo type="min"/>
        <cfvo type="max"/>
        <color rgb="FFFFEF9C"/>
        <color rgb="FF63BE7B"/>
      </colorScale>
    </cfRule>
  </conditionalFormatting>
  <conditionalFormatting sqref="T109 R10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112">
    <cfRule type="cellIs" dxfId="1316" priority="333" stopIfTrue="1" operator="equal">
      <formula>0</formula>
    </cfRule>
  </conditionalFormatting>
  <conditionalFormatting sqref="G92:G11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2:I112">
    <cfRule type="cellIs" dxfId="1315" priority="326" stopIfTrue="1" operator="equal">
      <formula>0</formula>
    </cfRule>
  </conditionalFormatting>
  <conditionalFormatting sqref="Q92:Q11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14" priority="332" stopIfTrue="1" operator="equal">
      <formula>0</formula>
    </cfRule>
  </conditionalFormatting>
  <conditionalFormatting sqref="C92:C113">
    <cfRule type="cellIs" dxfId="1313" priority="299" operator="equal">
      <formula>1</formula>
    </cfRule>
    <cfRule type="cellIs" dxfId="1312" priority="330" stopIfTrue="1" operator="equal">
      <formula>0</formula>
    </cfRule>
  </conditionalFormatting>
  <conditionalFormatting sqref="C92:C111">
    <cfRule type="colorScale" priority="331">
      <colorScale>
        <cfvo type="min"/>
        <cfvo type="max"/>
        <color rgb="FFFFEF9C"/>
        <color rgb="FF63BE7B"/>
      </colorScale>
    </cfRule>
  </conditionalFormatting>
  <conditionalFormatting sqref="E92:E111">
    <cfRule type="cellIs" dxfId="1311" priority="306" operator="equal">
      <formula>0</formula>
    </cfRule>
    <cfRule type="expression" dxfId="1310" priority="328">
      <formula>C92=1</formula>
    </cfRule>
    <cfRule type="expression" dxfId="1309" priority="329">
      <formula>C92&gt;0</formula>
    </cfRule>
  </conditionalFormatting>
  <conditionalFormatting sqref="I92:I113">
    <cfRule type="colorScale" priority="300">
      <colorScale>
        <cfvo type="min"/>
        <cfvo type="max"/>
        <color rgb="FFFFEF9C"/>
        <color rgb="FF63BE7B"/>
      </colorScale>
    </cfRule>
  </conditionalFormatting>
  <conditionalFormatting sqref="O102:O106">
    <cfRule type="expression" dxfId="1308" priority="323">
      <formula>(O102=5)</formula>
    </cfRule>
    <cfRule type="expression" dxfId="1307" priority="324">
      <formula>(O102=1.5)</formula>
    </cfRule>
  </conditionalFormatting>
  <conditionalFormatting sqref="L102:M106">
    <cfRule type="expression" dxfId="1306" priority="321">
      <formula>(L102=65)</formula>
    </cfRule>
    <cfRule type="expression" dxfId="1305" priority="322">
      <formula>(L102=30)</formula>
    </cfRule>
  </conditionalFormatting>
  <conditionalFormatting sqref="V10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2:L106 O102:O106">
    <cfRule type="cellIs" dxfId="1304" priority="319" stopIfTrue="1" operator="equal">
      <formula>0</formula>
    </cfRule>
  </conditionalFormatting>
  <conditionalFormatting sqref="S102:S106">
    <cfRule type="cellIs" dxfId="1303" priority="308" stopIfTrue="1" operator="equal">
      <formula>0</formula>
    </cfRule>
    <cfRule type="colorScale" priority="318">
      <colorScale>
        <cfvo type="min"/>
        <cfvo type="max"/>
        <color rgb="FFFFEF9C"/>
        <color rgb="FF63BE7B"/>
      </colorScale>
    </cfRule>
  </conditionalFormatting>
  <conditionalFormatting sqref="R104 T104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:G106">
    <cfRule type="cellIs" dxfId="1302" priority="316" stopIfTrue="1" operator="equal">
      <formula>0</formula>
    </cfRule>
  </conditionalFormatting>
  <conditionalFormatting sqref="G102:G10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2:I106">
    <cfRule type="cellIs" dxfId="1301" priority="307" stopIfTrue="1" operator="equal">
      <formula>0</formula>
    </cfRule>
  </conditionalFormatting>
  <conditionalFormatting sqref="Q102:Q106">
    <cfRule type="cellIs" dxfId="1300" priority="313" stopIfTrue="1" operator="equal">
      <formula>0</formula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:C106">
    <cfRule type="cellIs" dxfId="1299" priority="311" stopIfTrue="1" operator="equal">
      <formula>0</formula>
    </cfRule>
  </conditionalFormatting>
  <conditionalFormatting sqref="C102:C106">
    <cfRule type="colorScale" priority="312">
      <colorScale>
        <cfvo type="min"/>
        <cfvo type="max"/>
        <color rgb="FFFFEF9C"/>
        <color rgb="FF63BE7B"/>
      </colorScale>
    </cfRule>
  </conditionalFormatting>
  <conditionalFormatting sqref="E102:E106">
    <cfRule type="expression" dxfId="1298" priority="309">
      <formula>C102=1</formula>
    </cfRule>
    <cfRule type="expression" dxfId="1297" priority="310">
      <formula>C102&gt;0</formula>
    </cfRule>
  </conditionalFormatting>
  <conditionalFormatting sqref="I102:I106">
    <cfRule type="colorScale" priority="315">
      <colorScale>
        <cfvo type="min"/>
        <cfvo type="max"/>
        <color rgb="FFFFEF9C"/>
        <color rgb="FF63BE7B"/>
      </colorScale>
    </cfRule>
  </conditionalFormatting>
  <conditionalFormatting sqref="C113:J113 O113:S113 L113:M113">
    <cfRule type="cellIs" dxfId="1296" priority="305" operator="equal">
      <formula>0</formula>
    </cfRule>
  </conditionalFormatting>
  <conditionalFormatting sqref="C91:C111">
    <cfRule type="colorScale" priority="304">
      <colorScale>
        <cfvo type="min"/>
        <cfvo type="max"/>
        <color rgb="FFFFEF9C"/>
        <color rgb="FF63BE7B"/>
      </colorScale>
    </cfRule>
  </conditionalFormatting>
  <conditionalFormatting sqref="G92:G113">
    <cfRule type="colorScale" priority="303">
      <colorScale>
        <cfvo type="min"/>
        <cfvo type="max"/>
        <color rgb="FFFFEF9C"/>
        <color rgb="FF63BE7B"/>
      </colorScale>
    </cfRule>
  </conditionalFormatting>
  <conditionalFormatting sqref="S92:S113">
    <cfRule type="colorScale" priority="301">
      <colorScale>
        <cfvo type="min"/>
        <cfvo type="max"/>
        <color rgb="FFFFEF9C"/>
        <color rgb="FF63BE7B"/>
      </colorScale>
    </cfRule>
  </conditionalFormatting>
  <conditionalFormatting sqref="C92:C113 G92:G113 I92:I113 S92:S113">
    <cfRule type="cellIs" dxfId="1295" priority="298" operator="equal">
      <formula>0</formula>
    </cfRule>
  </conditionalFormatting>
  <conditionalFormatting sqref="K92:K113">
    <cfRule type="cellIs" dxfId="1294" priority="292" operator="equal">
      <formula>0</formula>
    </cfRule>
    <cfRule type="expression" dxfId="1293" priority="293" stopIfTrue="1">
      <formula>K92/L92&gt;$W$5</formula>
    </cfRule>
    <cfRule type="expression" dxfId="1292" priority="294" stopIfTrue="1">
      <formula>(K92/L92)&gt;=1</formula>
    </cfRule>
    <cfRule type="expression" dxfId="1291" priority="295" stopIfTrue="1">
      <formula>K92/L92&gt;$W$8</formula>
    </cfRule>
    <cfRule type="expression" dxfId="1290" priority="296" stopIfTrue="1">
      <formula>K92/L92&gt;$W$9</formula>
    </cfRule>
    <cfRule type="expression" dxfId="1289" priority="297" stopIfTrue="1">
      <formula>K92/L92&gt;W$10</formula>
    </cfRule>
  </conditionalFormatting>
  <conditionalFormatting sqref="N92:N113">
    <cfRule type="cellIs" dxfId="1288" priority="286" operator="equal">
      <formula>0</formula>
    </cfRule>
    <cfRule type="expression" dxfId="1287" priority="287" stopIfTrue="1">
      <formula>N92/O92&gt;$W$5</formula>
    </cfRule>
    <cfRule type="expression" dxfId="1286" priority="288" stopIfTrue="1">
      <formula>(N92/O92)&gt;=1</formula>
    </cfRule>
    <cfRule type="expression" dxfId="1285" priority="289" stopIfTrue="1">
      <formula>N92/O92&gt;$W$8</formula>
    </cfRule>
    <cfRule type="expression" dxfId="1284" priority="290" stopIfTrue="1">
      <formula>N92/O92&gt;$W$9</formula>
    </cfRule>
    <cfRule type="expression" dxfId="1283" priority="291" stopIfTrue="1">
      <formula>N92/O92&gt;$W$10</formula>
    </cfRule>
  </conditionalFormatting>
  <conditionalFormatting sqref="O121:O130 O136:O140">
    <cfRule type="expression" dxfId="1282" priority="283">
      <formula>(O121=5)</formula>
    </cfRule>
    <cfRule type="expression" dxfId="1281" priority="284">
      <formula>(O121=1.5)</formula>
    </cfRule>
  </conditionalFormatting>
  <conditionalFormatting sqref="L121:M130 L136:M140">
    <cfRule type="expression" dxfId="1280" priority="281">
      <formula>(L121=65)</formula>
    </cfRule>
    <cfRule type="expression" dxfId="1279" priority="282">
      <formula>(L121=30)</formula>
    </cfRule>
  </conditionalFormatting>
  <conditionalFormatting sqref="V13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:O130 L121:L130 L136:L142 O136:O142">
    <cfRule type="cellIs" dxfId="1278" priority="279" stopIfTrue="1" operator="equal">
      <formula>0</formula>
    </cfRule>
  </conditionalFormatting>
  <conditionalFormatting sqref="S121:S130 S136:S142">
    <cfRule type="cellIs" dxfId="1277" priority="270" stopIfTrue="1" operator="equal">
      <formula>0</formula>
    </cfRule>
    <cfRule type="colorScale" priority="278">
      <colorScale>
        <cfvo type="min"/>
        <cfvo type="max"/>
        <color rgb="FFFFEF9C"/>
        <color rgb="FF63BE7B"/>
      </colorScale>
    </cfRule>
  </conditionalFormatting>
  <conditionalFormatting sqref="R138 T13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41">
    <cfRule type="cellIs" dxfId="1276" priority="276" stopIfTrue="1" operator="equal">
      <formula>0</formula>
    </cfRule>
  </conditionalFormatting>
  <conditionalFormatting sqref="G121:G142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41">
    <cfRule type="cellIs" dxfId="1275" priority="269" stopIfTrue="1" operator="equal">
      <formula>0</formula>
    </cfRule>
  </conditionalFormatting>
  <conditionalFormatting sqref="Q121:Q14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274" priority="275" stopIfTrue="1" operator="equal">
      <formula>0</formula>
    </cfRule>
  </conditionalFormatting>
  <conditionalFormatting sqref="C121:C142">
    <cfRule type="cellIs" dxfId="1273" priority="242" operator="equal">
      <formula>1</formula>
    </cfRule>
    <cfRule type="cellIs" dxfId="1272" priority="273" stopIfTrue="1" operator="equal">
      <formula>0</formula>
    </cfRule>
  </conditionalFormatting>
  <conditionalFormatting sqref="C121:C140">
    <cfRule type="colorScale" priority="274">
      <colorScale>
        <cfvo type="min"/>
        <cfvo type="max"/>
        <color rgb="FFFFEF9C"/>
        <color rgb="FF63BE7B"/>
      </colorScale>
    </cfRule>
  </conditionalFormatting>
  <conditionalFormatting sqref="E121:E140">
    <cfRule type="cellIs" dxfId="1271" priority="249" operator="equal">
      <formula>0</formula>
    </cfRule>
    <cfRule type="expression" dxfId="1270" priority="271">
      <formula>C121=1</formula>
    </cfRule>
    <cfRule type="expression" dxfId="1269" priority="272">
      <formula>C121&gt;0</formula>
    </cfRule>
  </conditionalFormatting>
  <conditionalFormatting sqref="I121:I142">
    <cfRule type="colorScale" priority="243">
      <colorScale>
        <cfvo type="min"/>
        <cfvo type="max"/>
        <color rgb="FFFFEF9C"/>
        <color rgb="FF63BE7B"/>
      </colorScale>
    </cfRule>
  </conditionalFormatting>
  <conditionalFormatting sqref="O131:O135">
    <cfRule type="expression" dxfId="1268" priority="266">
      <formula>(O131=5)</formula>
    </cfRule>
    <cfRule type="expression" dxfId="1267" priority="267">
      <formula>(O131=1.5)</formula>
    </cfRule>
  </conditionalFormatting>
  <conditionalFormatting sqref="L131:M135">
    <cfRule type="expression" dxfId="1266" priority="264">
      <formula>(L131=65)</formula>
    </cfRule>
    <cfRule type="expression" dxfId="1265" priority="265">
      <formula>(L131=30)</formula>
    </cfRule>
  </conditionalFormatting>
  <conditionalFormatting sqref="V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35 O131:O135">
    <cfRule type="cellIs" dxfId="1264" priority="262" stopIfTrue="1" operator="equal">
      <formula>0</formula>
    </cfRule>
  </conditionalFormatting>
  <conditionalFormatting sqref="S131:S135">
    <cfRule type="cellIs" dxfId="1263" priority="251" stopIfTrue="1" operator="equal">
      <formula>0</formula>
    </cfRule>
    <cfRule type="colorScale" priority="261">
      <colorScale>
        <cfvo type="min"/>
        <cfvo type="max"/>
        <color rgb="FFFFEF9C"/>
        <color rgb="FF63BE7B"/>
      </colorScale>
    </cfRule>
  </conditionalFormatting>
  <conditionalFormatting sqref="T133 R1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:G135">
    <cfRule type="cellIs" dxfId="1262" priority="259" stopIfTrue="1" operator="equal">
      <formula>0</formula>
    </cfRule>
  </conditionalFormatting>
  <conditionalFormatting sqref="G131:G13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5">
    <cfRule type="cellIs" dxfId="1261" priority="250" stopIfTrue="1" operator="equal">
      <formula>0</formula>
    </cfRule>
  </conditionalFormatting>
  <conditionalFormatting sqref="Q131:Q135">
    <cfRule type="cellIs" dxfId="1260" priority="256" stopIfTrue="1" operator="equal">
      <formula>0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1:C135">
    <cfRule type="cellIs" dxfId="1259" priority="254" stopIfTrue="1" operator="equal">
      <formula>0</formula>
    </cfRule>
  </conditionalFormatting>
  <conditionalFormatting sqref="C131:C135">
    <cfRule type="colorScale" priority="255">
      <colorScale>
        <cfvo type="min"/>
        <cfvo type="max"/>
        <color rgb="FFFFEF9C"/>
        <color rgb="FF63BE7B"/>
      </colorScale>
    </cfRule>
  </conditionalFormatting>
  <conditionalFormatting sqref="E131:E135">
    <cfRule type="expression" dxfId="1258" priority="252">
      <formula>C131=1</formula>
    </cfRule>
    <cfRule type="expression" dxfId="1257" priority="253">
      <formula>C131&gt;0</formula>
    </cfRule>
  </conditionalFormatting>
  <conditionalFormatting sqref="I131:I135">
    <cfRule type="colorScale" priority="258">
      <colorScale>
        <cfvo type="min"/>
        <cfvo type="max"/>
        <color rgb="FFFFEF9C"/>
        <color rgb="FF63BE7B"/>
      </colorScale>
    </cfRule>
  </conditionalFormatting>
  <conditionalFormatting sqref="C142:J142 O142:S142 L142:M142">
    <cfRule type="cellIs" dxfId="1256" priority="248" operator="equal">
      <formula>0</formula>
    </cfRule>
  </conditionalFormatting>
  <conditionalFormatting sqref="C120:C140">
    <cfRule type="colorScale" priority="247">
      <colorScale>
        <cfvo type="min"/>
        <cfvo type="max"/>
        <color rgb="FFFFEF9C"/>
        <color rgb="FF63BE7B"/>
      </colorScale>
    </cfRule>
  </conditionalFormatting>
  <conditionalFormatting sqref="G121:G142">
    <cfRule type="colorScale" priority="246">
      <colorScale>
        <cfvo type="min"/>
        <cfvo type="max"/>
        <color rgb="FFFFEF9C"/>
        <color rgb="FF63BE7B"/>
      </colorScale>
    </cfRule>
  </conditionalFormatting>
  <conditionalFormatting sqref="S121:S142">
    <cfRule type="colorScale" priority="244">
      <colorScale>
        <cfvo type="min"/>
        <cfvo type="max"/>
        <color rgb="FFFFEF9C"/>
        <color rgb="FF63BE7B"/>
      </colorScale>
    </cfRule>
  </conditionalFormatting>
  <conditionalFormatting sqref="C121:C142 G121:G142 I121:I142 S121:S142">
    <cfRule type="cellIs" dxfId="1255" priority="241" operator="equal">
      <formula>0</formula>
    </cfRule>
  </conditionalFormatting>
  <conditionalFormatting sqref="K121:K142">
    <cfRule type="cellIs" dxfId="1254" priority="235" operator="equal">
      <formula>0</formula>
    </cfRule>
    <cfRule type="expression" dxfId="1253" priority="236" stopIfTrue="1">
      <formula>K121/L121&gt;$W$5</formula>
    </cfRule>
    <cfRule type="expression" dxfId="1252" priority="237" stopIfTrue="1">
      <formula>(K121/L121)&gt;=1</formula>
    </cfRule>
    <cfRule type="expression" dxfId="1251" priority="238" stopIfTrue="1">
      <formula>K121/L121&gt;$W$8</formula>
    </cfRule>
    <cfRule type="expression" dxfId="1250" priority="239" stopIfTrue="1">
      <formula>K121/L121&gt;$W$9</formula>
    </cfRule>
    <cfRule type="expression" dxfId="1249" priority="240" stopIfTrue="1">
      <formula>K121/L121&gt;W$10</formula>
    </cfRule>
  </conditionalFormatting>
  <conditionalFormatting sqref="N121:N142">
    <cfRule type="cellIs" dxfId="1248" priority="229" operator="equal">
      <formula>0</formula>
    </cfRule>
    <cfRule type="expression" dxfId="1247" priority="230" stopIfTrue="1">
      <formula>N121/O121&gt;$W$5</formula>
    </cfRule>
    <cfRule type="expression" dxfId="1246" priority="231" stopIfTrue="1">
      <formula>(N121/O121)&gt;=1</formula>
    </cfRule>
    <cfRule type="expression" dxfId="1245" priority="232" stopIfTrue="1">
      <formula>N121/O121&gt;$W$8</formula>
    </cfRule>
    <cfRule type="expression" dxfId="1244" priority="233" stopIfTrue="1">
      <formula>N121/O121&gt;$W$9</formula>
    </cfRule>
    <cfRule type="expression" dxfId="1243" priority="234" stopIfTrue="1">
      <formula>N121/O121&gt;$W$10</formula>
    </cfRule>
  </conditionalFormatting>
  <conditionalFormatting sqref="O150:O159 O165:O169">
    <cfRule type="expression" dxfId="1242" priority="226">
      <formula>(O150=5)</formula>
    </cfRule>
    <cfRule type="expression" dxfId="1241" priority="227">
      <formula>(O150=1.5)</formula>
    </cfRule>
  </conditionalFormatting>
  <conditionalFormatting sqref="L150:M159 L165:M169">
    <cfRule type="expression" dxfId="1240" priority="224">
      <formula>(L150=65)</formula>
    </cfRule>
    <cfRule type="expression" dxfId="1239" priority="225">
      <formula>(L150=30)</formula>
    </cfRule>
  </conditionalFormatting>
  <conditionalFormatting sqref="V168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:O159 L150:L159 L165:L171 O165:O171">
    <cfRule type="cellIs" dxfId="1238" priority="222" stopIfTrue="1" operator="equal">
      <formula>0</formula>
    </cfRule>
  </conditionalFormatting>
  <conditionalFormatting sqref="S150:S159 S165:S171">
    <cfRule type="cellIs" dxfId="1237" priority="213" stopIfTrue="1" operator="equal">
      <formula>0</formula>
    </cfRule>
    <cfRule type="colorScale" priority="221">
      <colorScale>
        <cfvo type="min"/>
        <cfvo type="max"/>
        <color rgb="FFFFEF9C"/>
        <color rgb="FF63BE7B"/>
      </colorScale>
    </cfRule>
  </conditionalFormatting>
  <conditionalFormatting sqref="R167 T16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:G170">
    <cfRule type="cellIs" dxfId="1236" priority="219" stopIfTrue="1" operator="equal">
      <formula>0</formula>
    </cfRule>
  </conditionalFormatting>
  <conditionalFormatting sqref="G150:G171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0:I170">
    <cfRule type="cellIs" dxfId="1235" priority="212" stopIfTrue="1" operator="equal">
      <formula>0</formula>
    </cfRule>
  </conditionalFormatting>
  <conditionalFormatting sqref="Q150:Q17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234" priority="218" stopIfTrue="1" operator="equal">
      <formula>0</formula>
    </cfRule>
  </conditionalFormatting>
  <conditionalFormatting sqref="C150:C171">
    <cfRule type="cellIs" dxfId="1233" priority="185" operator="equal">
      <formula>1</formula>
    </cfRule>
    <cfRule type="cellIs" dxfId="1232" priority="216" stopIfTrue="1" operator="equal">
      <formula>0</formula>
    </cfRule>
  </conditionalFormatting>
  <conditionalFormatting sqref="C150:C169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150:E169">
    <cfRule type="cellIs" dxfId="1231" priority="192" operator="equal">
      <formula>0</formula>
    </cfRule>
    <cfRule type="expression" dxfId="1230" priority="214">
      <formula>C150=1</formula>
    </cfRule>
    <cfRule type="expression" dxfId="1229" priority="215">
      <formula>C150&gt;0</formula>
    </cfRule>
  </conditionalFormatting>
  <conditionalFormatting sqref="I150:I171">
    <cfRule type="colorScale" priority="186">
      <colorScale>
        <cfvo type="min"/>
        <cfvo type="max"/>
        <color rgb="FFFFEF9C"/>
        <color rgb="FF63BE7B"/>
      </colorScale>
    </cfRule>
  </conditionalFormatting>
  <conditionalFormatting sqref="O160:O164">
    <cfRule type="expression" dxfId="1228" priority="209">
      <formula>(O160=5)</formula>
    </cfRule>
    <cfRule type="expression" dxfId="1227" priority="210">
      <formula>(O160=1.5)</formula>
    </cfRule>
  </conditionalFormatting>
  <conditionalFormatting sqref="L160:M164">
    <cfRule type="expression" dxfId="1226" priority="207">
      <formula>(L160=65)</formula>
    </cfRule>
    <cfRule type="expression" dxfId="1225" priority="208">
      <formula>(L160=30)</formula>
    </cfRule>
  </conditionalFormatting>
  <conditionalFormatting sqref="V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0:L164 O160:O164">
    <cfRule type="cellIs" dxfId="1224" priority="205" stopIfTrue="1" operator="equal">
      <formula>0</formula>
    </cfRule>
  </conditionalFormatting>
  <conditionalFormatting sqref="S160:S164">
    <cfRule type="cellIs" dxfId="1223" priority="194" stopIfTrue="1" operator="equal">
      <formula>0</formula>
    </cfRule>
    <cfRule type="colorScale" priority="204">
      <colorScale>
        <cfvo type="min"/>
        <cfvo type="max"/>
        <color rgb="FFFFEF9C"/>
        <color rgb="FF63BE7B"/>
      </colorScale>
    </cfRule>
  </conditionalFormatting>
  <conditionalFormatting sqref="R162 T16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4">
    <cfRule type="cellIs" dxfId="1222" priority="202" stopIfTrue="1" operator="equal">
      <formula>0</formula>
    </cfRule>
  </conditionalFormatting>
  <conditionalFormatting sqref="G160:G16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:I164">
    <cfRule type="cellIs" dxfId="1221" priority="193" stopIfTrue="1" operator="equal">
      <formula>0</formula>
    </cfRule>
  </conditionalFormatting>
  <conditionalFormatting sqref="Q160:Q164">
    <cfRule type="cellIs" dxfId="1220" priority="199" stopIfTrue="1" operator="equal">
      <formula>0</formula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:C164">
    <cfRule type="cellIs" dxfId="1219" priority="197" stopIfTrue="1" operator="equal">
      <formula>0</formula>
    </cfRule>
  </conditionalFormatting>
  <conditionalFormatting sqref="C160:C164">
    <cfRule type="colorScale" priority="198">
      <colorScale>
        <cfvo type="min"/>
        <cfvo type="max"/>
        <color rgb="FFFFEF9C"/>
        <color rgb="FF63BE7B"/>
      </colorScale>
    </cfRule>
  </conditionalFormatting>
  <conditionalFormatting sqref="E160:E164">
    <cfRule type="expression" dxfId="1218" priority="195">
      <formula>C160=1</formula>
    </cfRule>
    <cfRule type="expression" dxfId="1217" priority="196">
      <formula>C160&gt;0</formula>
    </cfRule>
  </conditionalFormatting>
  <conditionalFormatting sqref="I160:I164">
    <cfRule type="colorScale" priority="201">
      <colorScale>
        <cfvo type="min"/>
        <cfvo type="max"/>
        <color rgb="FFFFEF9C"/>
        <color rgb="FF63BE7B"/>
      </colorScale>
    </cfRule>
  </conditionalFormatting>
  <conditionalFormatting sqref="C171:J171 O171:S171 L171:M171">
    <cfRule type="cellIs" dxfId="1216" priority="191" operator="equal">
      <formula>0</formula>
    </cfRule>
  </conditionalFormatting>
  <conditionalFormatting sqref="C149:C16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150:G171">
    <cfRule type="colorScale" priority="189">
      <colorScale>
        <cfvo type="min"/>
        <cfvo type="max"/>
        <color rgb="FFFFEF9C"/>
        <color rgb="FF63BE7B"/>
      </colorScale>
    </cfRule>
  </conditionalFormatting>
  <conditionalFormatting sqref="S150:S171">
    <cfRule type="colorScale" priority="187">
      <colorScale>
        <cfvo type="min"/>
        <cfvo type="max"/>
        <color rgb="FFFFEF9C"/>
        <color rgb="FF63BE7B"/>
      </colorScale>
    </cfRule>
  </conditionalFormatting>
  <conditionalFormatting sqref="C150:C171 G150:G171 I150:I171 S150:S171">
    <cfRule type="cellIs" dxfId="1215" priority="184" operator="equal">
      <formula>0</formula>
    </cfRule>
  </conditionalFormatting>
  <conditionalFormatting sqref="K150:K171">
    <cfRule type="cellIs" dxfId="1214" priority="178" operator="equal">
      <formula>0</formula>
    </cfRule>
    <cfRule type="expression" dxfId="1213" priority="179" stopIfTrue="1">
      <formula>K150/L150&gt;$W$5</formula>
    </cfRule>
    <cfRule type="expression" dxfId="1212" priority="180" stopIfTrue="1">
      <formula>(K150/L150)&gt;=1</formula>
    </cfRule>
    <cfRule type="expression" dxfId="1211" priority="181" stopIfTrue="1">
      <formula>K150/L150&gt;$W$8</formula>
    </cfRule>
    <cfRule type="expression" dxfId="1210" priority="182" stopIfTrue="1">
      <formula>K150/L150&gt;$W$9</formula>
    </cfRule>
    <cfRule type="expression" dxfId="1209" priority="183" stopIfTrue="1">
      <formula>K150/L150&gt;W$10</formula>
    </cfRule>
  </conditionalFormatting>
  <conditionalFormatting sqref="N150:N171">
    <cfRule type="cellIs" dxfId="1208" priority="172" operator="equal">
      <formula>0</formula>
    </cfRule>
    <cfRule type="expression" dxfId="1207" priority="173" stopIfTrue="1">
      <formula>N150/O150&gt;$W$5</formula>
    </cfRule>
    <cfRule type="expression" dxfId="1206" priority="174" stopIfTrue="1">
      <formula>(N150/O150)&gt;=1</formula>
    </cfRule>
    <cfRule type="expression" dxfId="1205" priority="175" stopIfTrue="1">
      <formula>N150/O150&gt;$W$8</formula>
    </cfRule>
    <cfRule type="expression" dxfId="1204" priority="176" stopIfTrue="1">
      <formula>N150/O150&gt;$W$9</formula>
    </cfRule>
    <cfRule type="expression" dxfId="1203" priority="177" stopIfTrue="1">
      <formula>N150/O150&gt;$W$10</formula>
    </cfRule>
  </conditionalFormatting>
  <conditionalFormatting sqref="O179:O188 O194:O198">
    <cfRule type="expression" dxfId="1202" priority="169">
      <formula>(O179=5)</formula>
    </cfRule>
    <cfRule type="expression" dxfId="1201" priority="170">
      <formula>(O179=1.5)</formula>
    </cfRule>
  </conditionalFormatting>
  <conditionalFormatting sqref="L179:M188 L194:M198">
    <cfRule type="expression" dxfId="1200" priority="167">
      <formula>(L179=65)</formula>
    </cfRule>
    <cfRule type="expression" dxfId="1199" priority="168">
      <formula>(L179=30)</formula>
    </cfRule>
  </conditionalFormatting>
  <conditionalFormatting sqref="V19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:O188 L179:L188 L194:L200 O194:O200">
    <cfRule type="cellIs" dxfId="1198" priority="165" stopIfTrue="1" operator="equal">
      <formula>0</formula>
    </cfRule>
  </conditionalFormatting>
  <conditionalFormatting sqref="S179:S188 S194:S200">
    <cfRule type="cellIs" dxfId="1197" priority="156" stopIfTrue="1" operator="equal">
      <formula>0</formula>
    </cfRule>
    <cfRule type="colorScale" priority="164">
      <colorScale>
        <cfvo type="min"/>
        <cfvo type="max"/>
        <color rgb="FFFFEF9C"/>
        <color rgb="FF63BE7B"/>
      </colorScale>
    </cfRule>
  </conditionalFormatting>
  <conditionalFormatting sqref="R196 T19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9:G199">
    <cfRule type="cellIs" dxfId="1196" priority="162" stopIfTrue="1" operator="equal">
      <formula>0</formula>
    </cfRule>
  </conditionalFormatting>
  <conditionalFormatting sqref="G179:G20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9:I199">
    <cfRule type="cellIs" dxfId="1195" priority="155" stopIfTrue="1" operator="equal">
      <formula>0</formula>
    </cfRule>
  </conditionalFormatting>
  <conditionalFormatting sqref="Q179:Q20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94" priority="161" stopIfTrue="1" operator="equal">
      <formula>0</formula>
    </cfRule>
  </conditionalFormatting>
  <conditionalFormatting sqref="C179:C200">
    <cfRule type="cellIs" dxfId="1193" priority="128" operator="equal">
      <formula>1</formula>
    </cfRule>
    <cfRule type="cellIs" dxfId="1192" priority="159" stopIfTrue="1" operator="equal">
      <formula>0</formula>
    </cfRule>
  </conditionalFormatting>
  <conditionalFormatting sqref="C179:C198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179:E198">
    <cfRule type="cellIs" dxfId="1191" priority="135" operator="equal">
      <formula>0</formula>
    </cfRule>
    <cfRule type="expression" dxfId="1190" priority="157">
      <formula>C179=1</formula>
    </cfRule>
    <cfRule type="expression" dxfId="1189" priority="158">
      <formula>C179&gt;0</formula>
    </cfRule>
  </conditionalFormatting>
  <conditionalFormatting sqref="I179:I200">
    <cfRule type="colorScale" priority="129">
      <colorScale>
        <cfvo type="min"/>
        <cfvo type="max"/>
        <color rgb="FFFFEF9C"/>
        <color rgb="FF63BE7B"/>
      </colorScale>
    </cfRule>
  </conditionalFormatting>
  <conditionalFormatting sqref="O189:O193">
    <cfRule type="expression" dxfId="1188" priority="152">
      <formula>(O189=5)</formula>
    </cfRule>
    <cfRule type="expression" dxfId="1187" priority="153">
      <formula>(O189=1.5)</formula>
    </cfRule>
  </conditionalFormatting>
  <conditionalFormatting sqref="L189:M193">
    <cfRule type="expression" dxfId="1186" priority="150">
      <formula>(L189=65)</formula>
    </cfRule>
    <cfRule type="expression" dxfId="1185" priority="151">
      <formula>(L189=30)</formula>
    </cfRule>
  </conditionalFormatting>
  <conditionalFormatting sqref="V19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9:L193 O189:O193">
    <cfRule type="cellIs" dxfId="1184" priority="148" stopIfTrue="1" operator="equal">
      <formula>0</formula>
    </cfRule>
  </conditionalFormatting>
  <conditionalFormatting sqref="S189:S193">
    <cfRule type="cellIs" dxfId="1183" priority="137" stopIfTrue="1" operator="equal">
      <formula>0</formula>
    </cfRule>
    <cfRule type="colorScale" priority="147">
      <colorScale>
        <cfvo type="min"/>
        <cfvo type="max"/>
        <color rgb="FFFFEF9C"/>
        <color rgb="FF63BE7B"/>
      </colorScale>
    </cfRule>
  </conditionalFormatting>
  <conditionalFormatting sqref="R191 T19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3">
    <cfRule type="cellIs" dxfId="1182" priority="145" stopIfTrue="1" operator="equal">
      <formula>0</formula>
    </cfRule>
  </conditionalFormatting>
  <conditionalFormatting sqref="G189:G19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3">
    <cfRule type="cellIs" dxfId="1181" priority="136" stopIfTrue="1" operator="equal">
      <formula>0</formula>
    </cfRule>
  </conditionalFormatting>
  <conditionalFormatting sqref="Q189:Q193">
    <cfRule type="cellIs" dxfId="1180" priority="142" stopIfTrue="1" operator="equal">
      <formula>0</formula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9:C193">
    <cfRule type="cellIs" dxfId="1179" priority="140" stopIfTrue="1" operator="equal">
      <formula>0</formula>
    </cfRule>
  </conditionalFormatting>
  <conditionalFormatting sqref="C189:C193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89:E193">
    <cfRule type="expression" dxfId="1178" priority="138">
      <formula>C189=1</formula>
    </cfRule>
    <cfRule type="expression" dxfId="1177" priority="139">
      <formula>C189&gt;0</formula>
    </cfRule>
  </conditionalFormatting>
  <conditionalFormatting sqref="I189:I193">
    <cfRule type="colorScale" priority="144">
      <colorScale>
        <cfvo type="min"/>
        <cfvo type="max"/>
        <color rgb="FFFFEF9C"/>
        <color rgb="FF63BE7B"/>
      </colorScale>
    </cfRule>
  </conditionalFormatting>
  <conditionalFormatting sqref="C200:J200 O200:S200 L200:M200">
    <cfRule type="cellIs" dxfId="1176" priority="134" operator="equal">
      <formula>0</formula>
    </cfRule>
  </conditionalFormatting>
  <conditionalFormatting sqref="C178:C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G179:G20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S179:S20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C179:C200 G179:G200 I179:I200 S179:S200">
    <cfRule type="cellIs" dxfId="1175" priority="127" operator="equal">
      <formula>0</formula>
    </cfRule>
  </conditionalFormatting>
  <conditionalFormatting sqref="K179:K200">
    <cfRule type="cellIs" dxfId="1174" priority="121" operator="equal">
      <formula>0</formula>
    </cfRule>
    <cfRule type="expression" dxfId="1173" priority="122" stopIfTrue="1">
      <formula>K179/L179&gt;$W$5</formula>
    </cfRule>
    <cfRule type="expression" dxfId="1172" priority="123" stopIfTrue="1">
      <formula>(K179/L179)&gt;=1</formula>
    </cfRule>
    <cfRule type="expression" dxfId="1171" priority="124" stopIfTrue="1">
      <formula>K179/L179&gt;$W$8</formula>
    </cfRule>
    <cfRule type="expression" dxfId="1170" priority="125" stopIfTrue="1">
      <formula>K179/L179&gt;$W$9</formula>
    </cfRule>
    <cfRule type="expression" dxfId="1169" priority="126" stopIfTrue="1">
      <formula>K179/L179&gt;W$10</formula>
    </cfRule>
  </conditionalFormatting>
  <conditionalFormatting sqref="N179:N200">
    <cfRule type="cellIs" dxfId="1168" priority="115" operator="equal">
      <formula>0</formula>
    </cfRule>
    <cfRule type="expression" dxfId="1167" priority="116" stopIfTrue="1">
      <formula>N179/O179&gt;$W$5</formula>
    </cfRule>
    <cfRule type="expression" dxfId="1166" priority="117" stopIfTrue="1">
      <formula>(N179/O179)&gt;=1</formula>
    </cfRule>
    <cfRule type="expression" dxfId="1165" priority="118" stopIfTrue="1">
      <formula>N179/O179&gt;$W$8</formula>
    </cfRule>
    <cfRule type="expression" dxfId="1164" priority="119" stopIfTrue="1">
      <formula>N179/O179&gt;$W$9</formula>
    </cfRule>
    <cfRule type="expression" dxfId="1163" priority="120" stopIfTrue="1">
      <formula>N179/O179&gt;$W$10</formula>
    </cfRule>
  </conditionalFormatting>
  <conditionalFormatting sqref="O208:O217 O223:O227">
    <cfRule type="expression" dxfId="1162" priority="112">
      <formula>(O208=5)</formula>
    </cfRule>
    <cfRule type="expression" dxfId="1161" priority="113">
      <formula>(O208=1.5)</formula>
    </cfRule>
  </conditionalFormatting>
  <conditionalFormatting sqref="L208:M217 L223:M227">
    <cfRule type="expression" dxfId="1160" priority="110">
      <formula>(L208=65)</formula>
    </cfRule>
    <cfRule type="expression" dxfId="1159" priority="111">
      <formula>(L208=30)</formula>
    </cfRule>
  </conditionalFormatting>
  <conditionalFormatting sqref="V22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8:O217 L208:L217 L223:L229 O223:O229">
    <cfRule type="cellIs" dxfId="1158" priority="108" stopIfTrue="1" operator="equal">
      <formula>0</formula>
    </cfRule>
  </conditionalFormatting>
  <conditionalFormatting sqref="S208:S217 S223:S229">
    <cfRule type="cellIs" dxfId="1157" priority="99" stopIfTrue="1" operator="equal">
      <formula>0</formula>
    </cfRule>
    <cfRule type="colorScale" priority="107">
      <colorScale>
        <cfvo type="min"/>
        <cfvo type="max"/>
        <color rgb="FFFFEF9C"/>
        <color rgb="FF63BE7B"/>
      </colorScale>
    </cfRule>
  </conditionalFormatting>
  <conditionalFormatting sqref="R225 T2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:G228">
    <cfRule type="cellIs" dxfId="1156" priority="105" stopIfTrue="1" operator="equal">
      <formula>0</formula>
    </cfRule>
  </conditionalFormatting>
  <conditionalFormatting sqref="G208:G22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8:I228">
    <cfRule type="cellIs" dxfId="1155" priority="98" stopIfTrue="1" operator="equal">
      <formula>0</formula>
    </cfRule>
  </conditionalFormatting>
  <conditionalFormatting sqref="Q208:Q2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54" priority="104" stopIfTrue="1" operator="equal">
      <formula>0</formula>
    </cfRule>
  </conditionalFormatting>
  <conditionalFormatting sqref="C208:C229">
    <cfRule type="cellIs" dxfId="1153" priority="71" operator="equal">
      <formula>1</formula>
    </cfRule>
    <cfRule type="cellIs" dxfId="1152" priority="102" stopIfTrue="1" operator="equal">
      <formula>0</formula>
    </cfRule>
  </conditionalFormatting>
  <conditionalFormatting sqref="C208:C227">
    <cfRule type="colorScale" priority="103">
      <colorScale>
        <cfvo type="min"/>
        <cfvo type="max"/>
        <color rgb="FFFFEF9C"/>
        <color rgb="FF63BE7B"/>
      </colorScale>
    </cfRule>
  </conditionalFormatting>
  <conditionalFormatting sqref="E208:E227">
    <cfRule type="cellIs" dxfId="1151" priority="78" operator="equal">
      <formula>0</formula>
    </cfRule>
    <cfRule type="expression" dxfId="1150" priority="100">
      <formula>C208=1</formula>
    </cfRule>
    <cfRule type="expression" dxfId="1149" priority="101">
      <formula>C208&gt;0</formula>
    </cfRule>
  </conditionalFormatting>
  <conditionalFormatting sqref="I208:I229">
    <cfRule type="colorScale" priority="72">
      <colorScale>
        <cfvo type="min"/>
        <cfvo type="max"/>
        <color rgb="FFFFEF9C"/>
        <color rgb="FF63BE7B"/>
      </colorScale>
    </cfRule>
  </conditionalFormatting>
  <conditionalFormatting sqref="O218:O222">
    <cfRule type="expression" dxfId="1148" priority="95">
      <formula>(O218=5)</formula>
    </cfRule>
    <cfRule type="expression" dxfId="1147" priority="96">
      <formula>(O218=1.5)</formula>
    </cfRule>
  </conditionalFormatting>
  <conditionalFormatting sqref="L218:M222">
    <cfRule type="expression" dxfId="1146" priority="93">
      <formula>(L218=65)</formula>
    </cfRule>
    <cfRule type="expression" dxfId="1145" priority="94">
      <formula>(L218=30)</formula>
    </cfRule>
  </conditionalFormatting>
  <conditionalFormatting sqref="V2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8:L222 O218:O222">
    <cfRule type="cellIs" dxfId="1144" priority="91" stopIfTrue="1" operator="equal">
      <formula>0</formula>
    </cfRule>
  </conditionalFormatting>
  <conditionalFormatting sqref="S218:S222">
    <cfRule type="cellIs" dxfId="1143" priority="80" stopIfTrue="1" operator="equal">
      <formula>0</formula>
    </cfRule>
    <cfRule type="colorScale" priority="90">
      <colorScale>
        <cfvo type="min"/>
        <cfvo type="max"/>
        <color rgb="FFFFEF9C"/>
        <color rgb="FF63BE7B"/>
      </colorScale>
    </cfRule>
  </conditionalFormatting>
  <conditionalFormatting sqref="R220 T22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:G222">
    <cfRule type="cellIs" dxfId="1142" priority="88" stopIfTrue="1" operator="equal">
      <formula>0</formula>
    </cfRule>
  </conditionalFormatting>
  <conditionalFormatting sqref="G218:G22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8:I222">
    <cfRule type="cellIs" dxfId="1141" priority="79" stopIfTrue="1" operator="equal">
      <formula>0</formula>
    </cfRule>
  </conditionalFormatting>
  <conditionalFormatting sqref="Q218:Q222">
    <cfRule type="cellIs" dxfId="1140" priority="85" stopIfTrue="1" operator="equal">
      <formula>0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22">
    <cfRule type="cellIs" dxfId="1139" priority="83" stopIfTrue="1" operator="equal">
      <formula>0</formula>
    </cfRule>
  </conditionalFormatting>
  <conditionalFormatting sqref="C218:C222">
    <cfRule type="colorScale" priority="84">
      <colorScale>
        <cfvo type="min"/>
        <cfvo type="max"/>
        <color rgb="FFFFEF9C"/>
        <color rgb="FF63BE7B"/>
      </colorScale>
    </cfRule>
  </conditionalFormatting>
  <conditionalFormatting sqref="E218:E222">
    <cfRule type="expression" dxfId="1138" priority="81">
      <formula>C218=1</formula>
    </cfRule>
    <cfRule type="expression" dxfId="1137" priority="82">
      <formula>C218&gt;0</formula>
    </cfRule>
  </conditionalFormatting>
  <conditionalFormatting sqref="I218:I222">
    <cfRule type="colorScale" priority="87">
      <colorScale>
        <cfvo type="min"/>
        <cfvo type="max"/>
        <color rgb="FFFFEF9C"/>
        <color rgb="FF63BE7B"/>
      </colorScale>
    </cfRule>
  </conditionalFormatting>
  <conditionalFormatting sqref="C229:J229 O229:S229 L229:M229">
    <cfRule type="cellIs" dxfId="1136" priority="77" operator="equal">
      <formula>0</formula>
    </cfRule>
  </conditionalFormatting>
  <conditionalFormatting sqref="C207:C227">
    <cfRule type="colorScale" priority="76">
      <colorScale>
        <cfvo type="min"/>
        <cfvo type="max"/>
        <color rgb="FFFFEF9C"/>
        <color rgb="FF63BE7B"/>
      </colorScale>
    </cfRule>
  </conditionalFormatting>
  <conditionalFormatting sqref="G208:G2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S208:S22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8:C229 G208:G229 I208:I229 S208:S229">
    <cfRule type="cellIs" dxfId="1135" priority="70" operator="equal">
      <formula>0</formula>
    </cfRule>
  </conditionalFormatting>
  <conditionalFormatting sqref="K208:K229">
    <cfRule type="cellIs" dxfId="1134" priority="64" operator="equal">
      <formula>0</formula>
    </cfRule>
    <cfRule type="expression" dxfId="1133" priority="65" stopIfTrue="1">
      <formula>K208/L208&gt;$W$5</formula>
    </cfRule>
    <cfRule type="expression" dxfId="1132" priority="66" stopIfTrue="1">
      <formula>(K208/L208)&gt;=1</formula>
    </cfRule>
    <cfRule type="expression" dxfId="1131" priority="67" stopIfTrue="1">
      <formula>K208/L208&gt;$W$8</formula>
    </cfRule>
    <cfRule type="expression" dxfId="1130" priority="68" stopIfTrue="1">
      <formula>K208/L208&gt;$W$9</formula>
    </cfRule>
    <cfRule type="expression" dxfId="1129" priority="69" stopIfTrue="1">
      <formula>K208/L208&gt;W$10</formula>
    </cfRule>
  </conditionalFormatting>
  <conditionalFormatting sqref="N208:N229">
    <cfRule type="cellIs" dxfId="1128" priority="58" operator="equal">
      <formula>0</formula>
    </cfRule>
    <cfRule type="expression" dxfId="1127" priority="59" stopIfTrue="1">
      <formula>N208/O208&gt;$W$5</formula>
    </cfRule>
    <cfRule type="expression" dxfId="1126" priority="60" stopIfTrue="1">
      <formula>(N208/O208)&gt;=1</formula>
    </cfRule>
    <cfRule type="expression" dxfId="1125" priority="61" stopIfTrue="1">
      <formula>N208/O208&gt;$W$8</formula>
    </cfRule>
    <cfRule type="expression" dxfId="1124" priority="62" stopIfTrue="1">
      <formula>N208/O208&gt;$W$9</formula>
    </cfRule>
    <cfRule type="expression" dxfId="1123" priority="63" stopIfTrue="1">
      <formula>N208/O208&gt;$W$10</formula>
    </cfRule>
  </conditionalFormatting>
  <conditionalFormatting sqref="O237:O246 O252:O256">
    <cfRule type="expression" dxfId="1122" priority="55">
      <formula>(O237=5)</formula>
    </cfRule>
    <cfRule type="expression" dxfId="1121" priority="56">
      <formula>(O237=1.5)</formula>
    </cfRule>
  </conditionalFormatting>
  <conditionalFormatting sqref="L237:M246 L252:M256">
    <cfRule type="expression" dxfId="1120" priority="53">
      <formula>(L237=65)</formula>
    </cfRule>
    <cfRule type="expression" dxfId="1119" priority="54">
      <formula>(L237=30)</formula>
    </cfRule>
  </conditionalFormatting>
  <conditionalFormatting sqref="V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7:O246 L237:L246 L252:L258 O252:O258">
    <cfRule type="cellIs" dxfId="1118" priority="51" stopIfTrue="1" operator="equal">
      <formula>0</formula>
    </cfRule>
  </conditionalFormatting>
  <conditionalFormatting sqref="S237:S246 S252:S258">
    <cfRule type="cellIs" dxfId="1117" priority="42" stopIfTrue="1" operator="equal">
      <formula>0</formula>
    </cfRule>
    <cfRule type="colorScale" priority="50">
      <colorScale>
        <cfvo type="min"/>
        <cfvo type="max"/>
        <color rgb="FFFFEF9C"/>
        <color rgb="FF63BE7B"/>
      </colorScale>
    </cfRule>
  </conditionalFormatting>
  <conditionalFormatting sqref="T254 R25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:G257">
    <cfRule type="cellIs" dxfId="1116" priority="48" stopIfTrue="1" operator="equal">
      <formula>0</formula>
    </cfRule>
  </conditionalFormatting>
  <conditionalFormatting sqref="G237:G25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7:I257">
    <cfRule type="cellIs" dxfId="1115" priority="41" stopIfTrue="1" operator="equal">
      <formula>0</formula>
    </cfRule>
  </conditionalFormatting>
  <conditionalFormatting sqref="Q237:Q2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14" priority="47" stopIfTrue="1" operator="equal">
      <formula>0</formula>
    </cfRule>
  </conditionalFormatting>
  <conditionalFormatting sqref="C237:C258">
    <cfRule type="cellIs" dxfId="1113" priority="14" operator="equal">
      <formula>1</formula>
    </cfRule>
    <cfRule type="cellIs" dxfId="1112" priority="45" stopIfTrue="1" operator="equal">
      <formula>0</formula>
    </cfRule>
  </conditionalFormatting>
  <conditionalFormatting sqref="C237:C256">
    <cfRule type="colorScale" priority="46">
      <colorScale>
        <cfvo type="min"/>
        <cfvo type="max"/>
        <color rgb="FFFFEF9C"/>
        <color rgb="FF63BE7B"/>
      </colorScale>
    </cfRule>
  </conditionalFormatting>
  <conditionalFormatting sqref="E237:E256">
    <cfRule type="cellIs" dxfId="1111" priority="21" operator="equal">
      <formula>0</formula>
    </cfRule>
    <cfRule type="expression" dxfId="1110" priority="43">
      <formula>C237=1</formula>
    </cfRule>
    <cfRule type="expression" dxfId="1109" priority="44">
      <formula>C237&gt;0</formula>
    </cfRule>
  </conditionalFormatting>
  <conditionalFormatting sqref="I237:I258">
    <cfRule type="colorScale" priority="15">
      <colorScale>
        <cfvo type="min"/>
        <cfvo type="max"/>
        <color rgb="FFFFEF9C"/>
        <color rgb="FF63BE7B"/>
      </colorScale>
    </cfRule>
  </conditionalFormatting>
  <conditionalFormatting sqref="O247:O251">
    <cfRule type="expression" dxfId="1108" priority="38">
      <formula>(O247=5)</formula>
    </cfRule>
    <cfRule type="expression" dxfId="1107" priority="39">
      <formula>(O247=1.5)</formula>
    </cfRule>
  </conditionalFormatting>
  <conditionalFormatting sqref="L247:M251">
    <cfRule type="expression" dxfId="1106" priority="36">
      <formula>(L247=65)</formula>
    </cfRule>
    <cfRule type="expression" dxfId="1105" priority="37">
      <formula>(L247=30)</formula>
    </cfRule>
  </conditionalFormatting>
  <conditionalFormatting sqref="V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L251 O247:O251">
    <cfRule type="cellIs" dxfId="1104" priority="34" stopIfTrue="1" operator="equal">
      <formula>0</formula>
    </cfRule>
  </conditionalFormatting>
  <conditionalFormatting sqref="S247:S251">
    <cfRule type="cellIs" dxfId="1103" priority="23" stopIfTrue="1" operator="equal">
      <formula>0</formula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T249 R2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:G251">
    <cfRule type="cellIs" dxfId="1102" priority="31" stopIfTrue="1" operator="equal">
      <formula>0</formula>
    </cfRule>
  </conditionalFormatting>
  <conditionalFormatting sqref="G247:G2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7:I251">
    <cfRule type="cellIs" dxfId="1101" priority="22" stopIfTrue="1" operator="equal">
      <formula>0</formula>
    </cfRule>
  </conditionalFormatting>
  <conditionalFormatting sqref="Q247:Q251">
    <cfRule type="cellIs" dxfId="1100" priority="28" stopIfTrue="1" operator="equal">
      <formula>0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251">
    <cfRule type="cellIs" dxfId="1099" priority="26" stopIfTrue="1" operator="equal">
      <formula>0</formula>
    </cfRule>
  </conditionalFormatting>
  <conditionalFormatting sqref="C247:C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E247:E251">
    <cfRule type="expression" dxfId="1098" priority="24">
      <formula>C247=1</formula>
    </cfRule>
    <cfRule type="expression" dxfId="1097" priority="25">
      <formula>C247&gt;0</formula>
    </cfRule>
  </conditionalFormatting>
  <conditionalFormatting sqref="I247:I251">
    <cfRule type="colorScale" priority="30">
      <colorScale>
        <cfvo type="min"/>
        <cfvo type="max"/>
        <color rgb="FFFFEF9C"/>
        <color rgb="FF63BE7B"/>
      </colorScale>
    </cfRule>
  </conditionalFormatting>
  <conditionalFormatting sqref="C258:J258 O258:S258 L258:M258">
    <cfRule type="cellIs" dxfId="1096" priority="20" operator="equal">
      <formula>0</formula>
    </cfRule>
  </conditionalFormatting>
  <conditionalFormatting sqref="C236:C256">
    <cfRule type="colorScale" priority="19">
      <colorScale>
        <cfvo type="min"/>
        <cfvo type="max"/>
        <color rgb="FFFFEF9C"/>
        <color rgb="FF63BE7B"/>
      </colorScale>
    </cfRule>
  </conditionalFormatting>
  <conditionalFormatting sqref="G237:G258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37:S258">
    <cfRule type="colorScale" priority="16">
      <colorScale>
        <cfvo type="min"/>
        <cfvo type="max"/>
        <color rgb="FFFFEF9C"/>
        <color rgb="FF63BE7B"/>
      </colorScale>
    </cfRule>
  </conditionalFormatting>
  <conditionalFormatting sqref="C237:C258 G237:G258 I237:I258 S237:S258">
    <cfRule type="cellIs" dxfId="1095" priority="13" operator="equal">
      <formula>0</formula>
    </cfRule>
  </conditionalFormatting>
  <conditionalFormatting sqref="K237:K258">
    <cfRule type="cellIs" dxfId="1094" priority="7" operator="equal">
      <formula>0</formula>
    </cfRule>
    <cfRule type="expression" dxfId="1093" priority="8" stopIfTrue="1">
      <formula>K237/L237&gt;$W$5</formula>
    </cfRule>
    <cfRule type="expression" dxfId="1092" priority="9" stopIfTrue="1">
      <formula>(K237/L237)&gt;=1</formula>
    </cfRule>
    <cfRule type="expression" dxfId="1091" priority="10" stopIfTrue="1">
      <formula>K237/L237&gt;$W$8</formula>
    </cfRule>
    <cfRule type="expression" dxfId="1090" priority="11" stopIfTrue="1">
      <formula>K237/L237&gt;$W$9</formula>
    </cfRule>
    <cfRule type="expression" dxfId="1089" priority="12" stopIfTrue="1">
      <formula>K237/L237&gt;W$10</formula>
    </cfRule>
  </conditionalFormatting>
  <conditionalFormatting sqref="N237:N258">
    <cfRule type="cellIs" dxfId="1088" priority="1" operator="equal">
      <formula>0</formula>
    </cfRule>
    <cfRule type="expression" dxfId="1087" priority="2" stopIfTrue="1">
      <formula>N237/O237&gt;$W$5</formula>
    </cfRule>
    <cfRule type="expression" dxfId="1086" priority="3" stopIfTrue="1">
      <formula>(N237/O237)&gt;=1</formula>
    </cfRule>
    <cfRule type="expression" dxfId="1085" priority="4" stopIfTrue="1">
      <formula>N237/O237&gt;$W$8</formula>
    </cfRule>
    <cfRule type="expression" dxfId="1084" priority="5" stopIfTrue="1">
      <formula>N237/O237&gt;$W$9</formula>
    </cfRule>
    <cfRule type="expression" dxfId="1083" priority="6" stopIfTrue="1">
      <formula>N237/O237&gt;$W$10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752B-14EC-4C6E-A180-DC4D36155C45}">
  <dimension ref="A1:Y266"/>
  <sheetViews>
    <sheetView topLeftCell="A184" zoomScale="70" zoomScaleNormal="70" workbookViewId="0">
      <selection activeCell="G261" sqref="G261:O262"/>
    </sheetView>
  </sheetViews>
  <sheetFormatPr defaultColWidth="8.6640625" defaultRowHeight="14.4" x14ac:dyDescent="0.3"/>
  <cols>
    <col min="1" max="1" width="63.44140625" style="37" customWidth="1"/>
    <col min="2" max="2" width="6.33203125" style="37" customWidth="1"/>
    <col min="3" max="3" width="18.6640625" style="37" customWidth="1"/>
    <col min="4" max="4" width="6" style="37" customWidth="1"/>
    <col min="5" max="5" width="25.5546875" style="37" bestFit="1" customWidth="1"/>
    <col min="6" max="6" width="6.109375" style="37" customWidth="1"/>
    <col min="7" max="7" width="13" style="37" customWidth="1"/>
    <col min="8" max="8" width="4.33203125" style="37" customWidth="1"/>
    <col min="9" max="9" width="11.6640625" style="37" customWidth="1"/>
    <col min="10" max="10" width="4.88671875" style="37" customWidth="1"/>
    <col min="11" max="11" width="8.33203125" style="37" bestFit="1" customWidth="1"/>
    <col min="12" max="12" width="12.6640625" style="37" customWidth="1"/>
    <col min="13" max="13" width="3.6640625" style="37" customWidth="1"/>
    <col min="14" max="14" width="10" style="37" bestFit="1" customWidth="1"/>
    <col min="15" max="15" width="11.5546875" style="37" customWidth="1"/>
    <col min="16" max="16" width="5.33203125" style="37" customWidth="1"/>
    <col min="17" max="17" width="18" style="37" customWidth="1"/>
    <col min="18" max="18" width="4.33203125" style="37" customWidth="1"/>
    <col min="19" max="19" width="20" style="37" customWidth="1"/>
    <col min="20" max="20" width="4.33203125" style="37" customWidth="1"/>
    <col min="21" max="21" width="4.6640625" style="37" customWidth="1"/>
    <col min="22" max="22" width="5.88671875" style="37" customWidth="1"/>
    <col min="23" max="16384" width="8.6640625" style="37"/>
  </cols>
  <sheetData>
    <row r="1" spans="1:25" s="48" customFormat="1" ht="14.4" customHeight="1" x14ac:dyDescent="0.3">
      <c r="A1" s="160" t="str">
        <f>'Entered Daily Stats'!A1</f>
        <v>Team Lead 1</v>
      </c>
      <c r="B1" s="161"/>
      <c r="C1" s="161"/>
      <c r="D1" s="161"/>
      <c r="E1" s="161"/>
      <c r="F1" s="53"/>
      <c r="G1" s="158">
        <v>44133</v>
      </c>
      <c r="H1" s="158"/>
      <c r="I1" s="158"/>
      <c r="J1" s="158"/>
      <c r="K1" s="158"/>
      <c r="L1" s="158"/>
      <c r="M1" s="158"/>
      <c r="N1" s="158"/>
      <c r="O1" s="158"/>
      <c r="P1" s="53"/>
      <c r="Q1" s="53"/>
      <c r="R1" s="53"/>
      <c r="S1" s="53"/>
      <c r="T1" s="53"/>
      <c r="U1" s="53"/>
      <c r="V1" s="53"/>
      <c r="W1" s="53"/>
      <c r="X1" s="63"/>
    </row>
    <row r="2" spans="1:25" s="48" customFormat="1" ht="15" customHeight="1" x14ac:dyDescent="0.3">
      <c r="A2" s="162"/>
      <c r="B2" s="163"/>
      <c r="C2" s="163"/>
      <c r="D2" s="163"/>
      <c r="E2" s="163"/>
      <c r="F2" s="8"/>
      <c r="G2" s="159"/>
      <c r="H2" s="159"/>
      <c r="I2" s="159"/>
      <c r="J2" s="159"/>
      <c r="K2" s="159"/>
      <c r="L2" s="159"/>
      <c r="M2" s="159"/>
      <c r="N2" s="159"/>
      <c r="O2" s="159"/>
      <c r="P2" s="8"/>
      <c r="Q2" s="8"/>
      <c r="R2" s="8"/>
      <c r="S2" s="8"/>
      <c r="T2" s="8"/>
      <c r="U2" s="8"/>
      <c r="V2" s="8"/>
      <c r="W2" s="8"/>
      <c r="X2" s="64"/>
    </row>
    <row r="3" spans="1:25" s="48" customFormat="1" ht="25.2" customHeight="1" x14ac:dyDescent="0.3">
      <c r="A3" s="164"/>
      <c r="B3" s="165"/>
      <c r="C3" s="165"/>
      <c r="D3" s="165"/>
      <c r="E3" s="165"/>
      <c r="F3" s="8"/>
      <c r="G3" s="124" t="s">
        <v>18</v>
      </c>
      <c r="H3" s="123"/>
      <c r="I3" s="124" t="s">
        <v>19</v>
      </c>
      <c r="J3" s="8"/>
      <c r="K3" s="140" t="s">
        <v>20</v>
      </c>
      <c r="L3" s="140"/>
      <c r="M3" s="8"/>
      <c r="N3" s="126" t="s">
        <v>21</v>
      </c>
      <c r="O3" s="126"/>
      <c r="P3" s="8"/>
      <c r="Q3" s="8"/>
      <c r="R3" s="8"/>
      <c r="S3" s="8"/>
      <c r="T3" s="8"/>
      <c r="U3" s="8"/>
      <c r="V3" s="8"/>
      <c r="W3" s="8"/>
      <c r="X3" s="64"/>
    </row>
    <row r="4" spans="1:25" s="48" customFormat="1" ht="45.6" customHeight="1" x14ac:dyDescent="0.3">
      <c r="A4" s="65"/>
      <c r="B4" s="8"/>
      <c r="C4" s="67" t="s">
        <v>37</v>
      </c>
      <c r="D4" s="8"/>
      <c r="E4" s="67" t="s">
        <v>24</v>
      </c>
      <c r="F4" s="68"/>
      <c r="G4" s="56"/>
      <c r="H4" s="56"/>
      <c r="I4" s="56"/>
      <c r="J4" s="8"/>
      <c r="K4" s="56"/>
      <c r="L4" s="69" t="s">
        <v>38</v>
      </c>
      <c r="M4" s="69"/>
      <c r="N4" s="56"/>
      <c r="O4" s="69" t="s">
        <v>39</v>
      </c>
      <c r="P4" s="8"/>
      <c r="Q4" s="9" t="s">
        <v>40</v>
      </c>
      <c r="R4" s="8"/>
      <c r="S4" s="66" t="s">
        <v>41</v>
      </c>
      <c r="T4" s="8"/>
      <c r="U4" s="138" t="s">
        <v>30</v>
      </c>
      <c r="V4" s="138"/>
      <c r="W4" s="138"/>
      <c r="X4" s="70"/>
      <c r="Y4" s="5"/>
    </row>
    <row r="5" spans="1:25" s="48" customFormat="1" ht="21.6" customHeight="1" x14ac:dyDescent="0.3">
      <c r="A5" s="65"/>
      <c r="B5" s="8"/>
      <c r="C5" s="14" cm="1">
        <f t="array" aca="1" ref="C5" ca="1">INDIRECT(ADDRESS(ROW()-1,_xlfn.SHEET()-3+32,4,1,"Entered Daily Stats"))</f>
        <v>1</v>
      </c>
      <c r="D5" s="11"/>
      <c r="E5" s="10" t="str">
        <f>'Entered Daily Stats'!A4</f>
        <v>Enrollment Counclor 1</v>
      </c>
      <c r="F5" s="11"/>
      <c r="G5" s="13" cm="1">
        <f t="array" aca="1" ref="G5" ca="1">IFERROR(INDIRECT(ADDRESS(ROW()-1,_xlfn.SHEET()-3+4,4,1,"Entered Daily Stats")),"")</f>
        <v>0.21041666666666667</v>
      </c>
      <c r="H5" s="11"/>
      <c r="I5" s="12" cm="1">
        <f t="array" aca="1" ref="I5" ca="1">IFERROR(INDIRECT(ADDRESS(ROW()-1,_xlfn.SHEET()-3+11,4,1,"Entered Daily Stats")),"")</f>
        <v>2</v>
      </c>
      <c r="J5" s="11"/>
      <c r="K5" s="107" cm="1">
        <f t="array" aca="1" ref="K5" ca="1">IFERROR(INDIRECT(ADDRESS(ROW()-1,_xlfn.SHEET()-3+18,4,1,"Entered Daily Stats")),"")</f>
        <v>31</v>
      </c>
      <c r="L5" s="12">
        <f ca="1">IFERROR(IF(K5=N5,0,MIN(MAX((-10*N5*24)+80,30),65))*C5,0)</f>
        <v>53</v>
      </c>
      <c r="M5" s="11"/>
      <c r="N5" s="110" cm="1">
        <f t="array" aca="1" ref="N5" ca="1">IFERROR(INDIRECT(ADDRESS(ROW()-1,_xlfn.SHEET()-3+25,4,1,"Entered Daily Stats")),"")</f>
        <v>0.1125</v>
      </c>
      <c r="O5" s="13">
        <f ca="1">IFERROR(IF(N5=K5,0,MIN(MAX(8-(K5/10),1.5),5)/24)*C5,0)</f>
        <v>0.20416666666666669</v>
      </c>
      <c r="P5" s="11"/>
      <c r="Q5" s="51">
        <f ca="1">IF(OR(L5=O5,K5=N5),"",((N5/O5)+(K5/L5))/2)</f>
        <v>0.56796303427031192</v>
      </c>
      <c r="R5" s="11"/>
      <c r="S5" s="39" cm="1">
        <f t="array" aca="1" ref="S5" ca="1">INDIRECT(ADDRESS(ROW()-1,_xlfn.SHEET()-3+39,4,1,"Entered Daily Stats"))</f>
        <v>0</v>
      </c>
      <c r="T5" s="11"/>
      <c r="U5" s="15"/>
      <c r="V5" s="11" t="s">
        <v>31</v>
      </c>
      <c r="W5" s="14">
        <v>1.3</v>
      </c>
      <c r="X5" s="70"/>
      <c r="Y5" s="5"/>
    </row>
    <row r="6" spans="1:25" s="48" customFormat="1" ht="21.6" customHeight="1" x14ac:dyDescent="0.3">
      <c r="A6" s="65"/>
      <c r="B6" s="8"/>
      <c r="C6" s="14" cm="1">
        <f t="array" aca="1" ref="C6" ca="1">INDIRECT(ADDRESS(ROW()-1,_xlfn.SHEET()-3+32,4,1,"Entered Daily Stats"))</f>
        <v>0</v>
      </c>
      <c r="D6" s="11"/>
      <c r="E6" s="10" t="str">
        <f>'Entered Daily Stats'!A5</f>
        <v>Enrollment Counclor 2</v>
      </c>
      <c r="F6" s="11"/>
      <c r="G6" s="13" cm="1">
        <f t="array" aca="1" ref="G6" ca="1">IFERROR(INDIRECT(ADDRESS(ROW()-1,_xlfn.SHEET()-3+4,4,1,"Entered Daily Stats")),"")</f>
        <v>0</v>
      </c>
      <c r="H6" s="16"/>
      <c r="I6" s="12" cm="1">
        <f t="array" aca="1" ref="I6" ca="1">IFERROR(INDIRECT(ADDRESS(ROW()-1,_xlfn.SHEET()-3+11,4,1,"Entered Daily Stats")),"")</f>
        <v>0</v>
      </c>
      <c r="J6" s="11"/>
      <c r="K6" s="107" cm="1">
        <f t="array" aca="1" ref="K6" ca="1">IFERROR(INDIRECT(ADDRESS(ROW()-1,_xlfn.SHEET()-3+18,4,1,"Entered Daily Stats")),"")</f>
        <v>0</v>
      </c>
      <c r="L6" s="12">
        <f t="shared" ref="L6" ca="1" si="0">IFERROR(IF(K6=N6,0,MIN(MAX((-10*N6*24)+80,30),65))*C6,0)</f>
        <v>0</v>
      </c>
      <c r="M6" s="11"/>
      <c r="N6" s="110" cm="1">
        <f t="array" aca="1" ref="N6" ca="1">IFERROR(INDIRECT(ADDRESS(ROW()-1,_xlfn.SHEET()-3+25,4,1,"Entered Daily Stats")),"")</f>
        <v>0</v>
      </c>
      <c r="O6" s="13">
        <f t="shared" ref="O6:O24" ca="1" si="1">IFERROR(IF(N6=K6,0,MIN(MAX(8-(K6/10),1.5),5)/24)*C6,0)</f>
        <v>0</v>
      </c>
      <c r="P6" s="11"/>
      <c r="Q6" s="51" t="str">
        <f t="shared" ref="Q6:Q24" ca="1" si="2">IF(OR(L6=O6,K6=N6),"",((N6/O6)+(K6/L6))/2)</f>
        <v/>
      </c>
      <c r="R6" s="11"/>
      <c r="S6" s="39" cm="1">
        <f t="array" aca="1" ref="S6" ca="1">INDIRECT(ADDRESS(ROW()-1,_xlfn.SHEET()-3+39,4,1,"Entered Daily Stats"))</f>
        <v>0</v>
      </c>
      <c r="T6" s="11"/>
      <c r="U6" s="100"/>
      <c r="V6" s="11" t="s">
        <v>32</v>
      </c>
      <c r="W6" s="45">
        <v>1</v>
      </c>
      <c r="X6" s="70"/>
      <c r="Y6" s="5"/>
    </row>
    <row r="7" spans="1:25" s="48" customFormat="1" ht="21.6" customHeight="1" x14ac:dyDescent="0.3">
      <c r="A7" s="65"/>
      <c r="B7" s="8"/>
      <c r="C7" s="14" cm="1">
        <f t="array" aca="1" ref="C7" ca="1">INDIRECT(ADDRESS(ROW()-1,_xlfn.SHEET()-3+32,4,1,"Entered Daily Stats"))</f>
        <v>0</v>
      </c>
      <c r="D7" s="11"/>
      <c r="E7" s="10" t="str">
        <f>'Entered Daily Stats'!A6</f>
        <v>Enrollment Counclor 3</v>
      </c>
      <c r="F7" s="11"/>
      <c r="G7" s="13" cm="1">
        <f t="array" aca="1" ref="G7" ca="1">IFERROR(INDIRECT(ADDRESS(ROW()-1,_xlfn.SHEET()-3+4,4,1,"Entered Daily Stats")),"")</f>
        <v>0</v>
      </c>
      <c r="H7" s="16"/>
      <c r="I7" s="12" cm="1">
        <f t="array" aca="1" ref="I7" ca="1">IFERROR(INDIRECT(ADDRESS(ROW()-1,_xlfn.SHEET()-3+11,4,1,"Entered Daily Stats")),"")</f>
        <v>0</v>
      </c>
      <c r="J7" s="11"/>
      <c r="K7" s="107" cm="1">
        <f t="array" aca="1" ref="K7" ca="1">IFERROR(INDIRECT(ADDRESS(ROW()-1,_xlfn.SHEET()-3+18,4,1,"Entered Daily Stats")),"")</f>
        <v>0</v>
      </c>
      <c r="L7" s="12">
        <f ca="1">IFERROR(IF(K7=N7,0,MIN(MAX((-10*N7*24)+80,30),65))*C7,0)</f>
        <v>0</v>
      </c>
      <c r="M7" s="11"/>
      <c r="N7" s="110" cm="1">
        <f t="array" aca="1" ref="N7" ca="1">IFERROR(INDIRECT(ADDRESS(ROW()-1,_xlfn.SHEET()-3+25,4,1,"Entered Daily Stats")),"")</f>
        <v>0</v>
      </c>
      <c r="O7" s="13">
        <f t="shared" ca="1" si="1"/>
        <v>0</v>
      </c>
      <c r="P7" s="11"/>
      <c r="Q7" s="51" t="str">
        <f t="shared" ca="1" si="2"/>
        <v/>
      </c>
      <c r="R7" s="11"/>
      <c r="S7" s="39" cm="1">
        <f t="array" aca="1" ref="S7" ca="1">INDIRECT(ADDRESS(ROW()-1,_xlfn.SHEET()-3+39,4,1,"Entered Daily Stats"))</f>
        <v>0</v>
      </c>
      <c r="T7" s="11"/>
      <c r="U7" s="18"/>
      <c r="V7" s="11" t="s">
        <v>33</v>
      </c>
      <c r="W7" s="45">
        <v>1</v>
      </c>
      <c r="X7" s="70"/>
      <c r="Y7" s="5"/>
    </row>
    <row r="8" spans="1:25" s="48" customFormat="1" ht="21.6" customHeight="1" x14ac:dyDescent="0.3">
      <c r="A8" s="65"/>
      <c r="B8" s="8"/>
      <c r="C8" s="14" cm="1">
        <f t="array" aca="1" ref="C8" ca="1">INDIRECT(ADDRESS(ROW()-1,_xlfn.SHEET()-3+32,4,1,"Entered Daily Stats"))</f>
        <v>1</v>
      </c>
      <c r="D8" s="11"/>
      <c r="E8" s="10" t="str">
        <f>'Entered Daily Stats'!A7</f>
        <v>Enrollment Counclor 4</v>
      </c>
      <c r="F8" s="11"/>
      <c r="G8" s="13" cm="1">
        <f t="array" aca="1" ref="G8" ca="1">IFERROR(INDIRECT(ADDRESS(ROW()-1,_xlfn.SHEET()-3+4,4,1,"Entered Daily Stats")),"")</f>
        <v>0.25625000000000003</v>
      </c>
      <c r="H8" s="16"/>
      <c r="I8" s="12" cm="1">
        <f t="array" aca="1" ref="I8" ca="1">IFERROR(INDIRECT(ADDRESS(ROW()-1,_xlfn.SHEET()-3+11,4,1,"Entered Daily Stats")),"")</f>
        <v>5</v>
      </c>
      <c r="J8" s="11"/>
      <c r="K8" s="107" cm="1">
        <f t="array" aca="1" ref="K8" ca="1">IFERROR(INDIRECT(ADDRESS(ROW()-1,_xlfn.SHEET()-3+18,4,1,"Entered Daily Stats")),"")</f>
        <v>42</v>
      </c>
      <c r="L8" s="12">
        <f t="shared" ref="L8:L24" ca="1" si="3">IFERROR(IF(K8=N8,0,MIN(MAX((-10*N8*24)+80,30),65))*C8,0)</f>
        <v>51</v>
      </c>
      <c r="M8" s="11"/>
      <c r="N8" s="110" cm="1">
        <f t="array" aca="1" ref="N8" ca="1">IFERROR(INDIRECT(ADDRESS(ROW()-1,_xlfn.SHEET()-3+25,4,1,"Entered Daily Stats")),"")</f>
        <v>0.12083333333333333</v>
      </c>
      <c r="O8" s="13">
        <f t="shared" ca="1" si="1"/>
        <v>0.15833333333333333</v>
      </c>
      <c r="P8" s="11"/>
      <c r="Q8" s="51">
        <f t="shared" ca="1" si="2"/>
        <v>0.79334365325077405</v>
      </c>
      <c r="R8" s="11"/>
      <c r="S8" s="39" cm="1">
        <f t="array" aca="1" ref="S8" ca="1">INDIRECT(ADDRESS(ROW()-1,_xlfn.SHEET()-3+39,4,1,"Entered Daily Stats"))</f>
        <v>1</v>
      </c>
      <c r="T8" s="11"/>
      <c r="U8" s="19"/>
      <c r="V8" s="11" t="s">
        <v>33</v>
      </c>
      <c r="W8" s="14">
        <v>0.7</v>
      </c>
      <c r="X8" s="70"/>
      <c r="Y8" s="5"/>
    </row>
    <row r="9" spans="1:25" s="48" customFormat="1" ht="21.6" customHeight="1" x14ac:dyDescent="0.3">
      <c r="A9" s="65"/>
      <c r="B9" s="8"/>
      <c r="C9" s="14" cm="1">
        <f t="array" aca="1" ref="C9" ca="1">INDIRECT(ADDRESS(ROW()-1,_xlfn.SHEET()-3+32,4,1,"Entered Daily Stats"))</f>
        <v>0.75</v>
      </c>
      <c r="D9" s="11"/>
      <c r="E9" s="10" t="str">
        <f>'Entered Daily Stats'!A8</f>
        <v>Enrollment Counclor 5</v>
      </c>
      <c r="F9" s="11"/>
      <c r="G9" s="13" cm="1">
        <f t="array" aca="1" ref="G9" ca="1">IFERROR(INDIRECT(ADDRESS(ROW()-1,_xlfn.SHEET()-3+4,4,1,"Entered Daily Stats")),"")</f>
        <v>0.20486111111111113</v>
      </c>
      <c r="H9" s="16"/>
      <c r="I9" s="12" cm="1">
        <f t="array" aca="1" ref="I9" ca="1">IFERROR(INDIRECT(ADDRESS(ROW()-1,_xlfn.SHEET()-3+11,4,1,"Entered Daily Stats")),"")</f>
        <v>1</v>
      </c>
      <c r="J9" s="11"/>
      <c r="K9" s="107" cm="1">
        <f t="array" aca="1" ref="K9" ca="1">IFERROR(INDIRECT(ADDRESS(ROW()-1,_xlfn.SHEET()-3+18,4,1,"Entered Daily Stats")),"")</f>
        <v>46</v>
      </c>
      <c r="L9" s="12">
        <f t="shared" ca="1" si="3"/>
        <v>43.375</v>
      </c>
      <c r="M9" s="11"/>
      <c r="N9" s="110" cm="1">
        <f t="array" aca="1" ref="N9" ca="1">IFERROR(INDIRECT(ADDRESS(ROW()-1,_xlfn.SHEET()-3+25,4,1,"Entered Daily Stats")),"")</f>
        <v>9.2361111111111116E-2</v>
      </c>
      <c r="O9" s="13">
        <f t="shared" ca="1" si="1"/>
        <v>0.10625000000000001</v>
      </c>
      <c r="P9" s="11"/>
      <c r="Q9" s="51">
        <f t="shared" ca="1" si="2"/>
        <v>0.96489988887005329</v>
      </c>
      <c r="R9" s="11"/>
      <c r="S9" s="39" cm="1">
        <f t="array" aca="1" ref="S9" ca="1">INDIRECT(ADDRESS(ROW()-1,_xlfn.SHEET()-3+39,4,1,"Entered Daily Stats"))</f>
        <v>0</v>
      </c>
      <c r="T9" s="11"/>
      <c r="U9" s="20"/>
      <c r="V9" s="11" t="s">
        <v>33</v>
      </c>
      <c r="W9" s="14">
        <v>0.5</v>
      </c>
      <c r="X9" s="70"/>
      <c r="Y9" s="5"/>
    </row>
    <row r="10" spans="1:25" s="48" customFormat="1" ht="21.6" customHeight="1" x14ac:dyDescent="0.3">
      <c r="A10" s="65"/>
      <c r="B10" s="8"/>
      <c r="C10" s="14" cm="1">
        <f t="array" aca="1" ref="C10" ca="1">INDIRECT(ADDRESS(ROW()-1,_xlfn.SHEET()-3+32,4,1,"Entered Daily Stats"))</f>
        <v>1</v>
      </c>
      <c r="D10" s="11"/>
      <c r="E10" s="10" t="str">
        <f>'Entered Daily Stats'!A9</f>
        <v>Enrollment Counclor 6</v>
      </c>
      <c r="F10" s="11"/>
      <c r="G10" s="13" cm="1">
        <f t="array" aca="1" ref="G10" ca="1">IFERROR(INDIRECT(ADDRESS(ROW()-1,_xlfn.SHEET()-3+4,4,1,"Entered Daily Stats")),"")</f>
        <v>0.27430555555555552</v>
      </c>
      <c r="H10" s="16"/>
      <c r="I10" s="12" cm="1">
        <f t="array" aca="1" ref="I10" ca="1">IFERROR(INDIRECT(ADDRESS(ROW()-1,_xlfn.SHEET()-3+11,4,1,"Entered Daily Stats")),"")</f>
        <v>3</v>
      </c>
      <c r="J10" s="11"/>
      <c r="K10" s="107" cm="1">
        <f t="array" aca="1" ref="K10" ca="1">IFERROR(INDIRECT(ADDRESS(ROW()-1,_xlfn.SHEET()-3+18,4,1,"Entered Daily Stats")),"")</f>
        <v>18</v>
      </c>
      <c r="L10" s="12">
        <f t="shared" ca="1" si="3"/>
        <v>52</v>
      </c>
      <c r="M10" s="11"/>
      <c r="N10" s="110" cm="1">
        <f t="array" aca="1" ref="N10" ca="1">IFERROR(INDIRECT(ADDRESS(ROW()-1,_xlfn.SHEET()-3+25,4,1,"Entered Daily Stats")),"")</f>
        <v>0.11666666666666665</v>
      </c>
      <c r="O10" s="13">
        <f t="shared" ca="1" si="1"/>
        <v>0.20833333333333334</v>
      </c>
      <c r="P10" s="11"/>
      <c r="Q10" s="51">
        <f t="shared" ca="1" si="2"/>
        <v>0.45307692307692304</v>
      </c>
      <c r="R10" s="11"/>
      <c r="S10" s="39" cm="1">
        <f t="array" aca="1" ref="S10" ca="1">INDIRECT(ADDRESS(ROW()-1,_xlfn.SHEET()-3+39,4,1,"Entered Daily Stats"))</f>
        <v>1</v>
      </c>
      <c r="T10" s="11"/>
      <c r="U10" s="21"/>
      <c r="V10" s="11" t="s">
        <v>33</v>
      </c>
      <c r="W10" s="14">
        <v>0.3</v>
      </c>
      <c r="X10" s="70"/>
      <c r="Y10" s="5"/>
    </row>
    <row r="11" spans="1:25" s="48" customFormat="1" ht="21.6" customHeight="1" x14ac:dyDescent="0.3">
      <c r="A11" s="65"/>
      <c r="B11" s="8"/>
      <c r="C11" s="14" cm="1">
        <f t="array" aca="1" ref="C11" ca="1">INDIRECT(ADDRESS(ROW()-1,_xlfn.SHEET()-3+32,4,1,"Entered Daily Stats"))</f>
        <v>0.5</v>
      </c>
      <c r="D11" s="11"/>
      <c r="E11" s="10" t="str">
        <f>'Entered Daily Stats'!A10</f>
        <v>Enrollment Counclor 7</v>
      </c>
      <c r="F11" s="11"/>
      <c r="G11" s="13" cm="1">
        <f t="array" aca="1" ref="G11" ca="1">IFERROR(INDIRECT(ADDRESS(ROW()-1,_xlfn.SHEET()-3+4,4,1,"Entered Daily Stats")),"")</f>
        <v>0.13749999999999998</v>
      </c>
      <c r="H11" s="16"/>
      <c r="I11" s="12" cm="1">
        <f t="array" aca="1" ref="I11" ca="1">IFERROR(INDIRECT(ADDRESS(ROW()-1,_xlfn.SHEET()-3+11,4,1,"Entered Daily Stats")),"")</f>
        <v>1</v>
      </c>
      <c r="J11" s="11"/>
      <c r="K11" s="107" cm="1">
        <f t="array" aca="1" ref="K11" ca="1">IFERROR(INDIRECT(ADDRESS(ROW()-1,_xlfn.SHEET()-3+18,4,1,"Entered Daily Stats")),"")</f>
        <v>12</v>
      </c>
      <c r="L11" s="12">
        <f t="shared" ca="1" si="3"/>
        <v>32.5</v>
      </c>
      <c r="M11" s="11"/>
      <c r="N11" s="110" cm="1">
        <f t="array" aca="1" ref="N11" ca="1">IFERROR(INDIRECT(ADDRESS(ROW()-1,_xlfn.SHEET()-3+25,4,1,"Entered Daily Stats")),"")</f>
        <v>2.0833333333333332E-2</v>
      </c>
      <c r="O11" s="13">
        <f t="shared" ca="1" si="1"/>
        <v>0.10416666666666667</v>
      </c>
      <c r="P11" s="11"/>
      <c r="Q11" s="51">
        <f t="shared" ca="1" si="2"/>
        <v>0.2846153846153846</v>
      </c>
      <c r="R11" s="11"/>
      <c r="S11" s="39" cm="1">
        <f t="array" aca="1" ref="S11" ca="1">INDIRECT(ADDRESS(ROW()-1,_xlfn.SHEET()-3+39,4,1,"Entered Daily Stats"))</f>
        <v>1</v>
      </c>
      <c r="T11" s="11"/>
      <c r="U11" s="8"/>
      <c r="V11" s="8"/>
      <c r="W11" s="8"/>
      <c r="X11" s="70"/>
      <c r="Y11" s="5"/>
    </row>
    <row r="12" spans="1:25" s="48" customFormat="1" ht="21.6" customHeight="1" x14ac:dyDescent="0.3">
      <c r="A12" s="65"/>
      <c r="B12" s="8"/>
      <c r="C12" s="14" cm="1">
        <f t="array" aca="1" ref="C12" ca="1">INDIRECT(ADDRESS(ROW()-1,_xlfn.SHEET()-3+32,4,1,"Entered Daily Stats"))</f>
        <v>1</v>
      </c>
      <c r="D12" s="11"/>
      <c r="E12" s="10" t="str">
        <f>'Entered Daily Stats'!A11</f>
        <v>Enrollment Counclor 8</v>
      </c>
      <c r="F12" s="11"/>
      <c r="G12" s="13" cm="1">
        <f t="array" aca="1" ref="G12" ca="1">IFERROR(INDIRECT(ADDRESS(ROW()-1,_xlfn.SHEET()-3+4,4,1,"Entered Daily Stats")),"")</f>
        <v>0.1673611111111111</v>
      </c>
      <c r="H12" s="16"/>
      <c r="I12" s="12" cm="1">
        <f t="array" aca="1" ref="I12" ca="1">IFERROR(INDIRECT(ADDRESS(ROW()-1,_xlfn.SHEET()-3+11,4,1,"Entered Daily Stats")),"")</f>
        <v>5</v>
      </c>
      <c r="J12" s="11"/>
      <c r="K12" s="107" cm="1">
        <f t="array" aca="1" ref="K12" ca="1">IFERROR(INDIRECT(ADDRESS(ROW()-1,_xlfn.SHEET()-3+18,4,1,"Entered Daily Stats")),"")</f>
        <v>23</v>
      </c>
      <c r="L12" s="12">
        <f t="shared" ca="1" si="3"/>
        <v>55.166666666666664</v>
      </c>
      <c r="M12" s="11"/>
      <c r="N12" s="110" cm="1">
        <f t="array" aca="1" ref="N12" ca="1">IFERROR(INDIRECT(ADDRESS(ROW()-1,_xlfn.SHEET()-3+25,4,1,"Entered Daily Stats")),"")</f>
        <v>0.10347222222222223</v>
      </c>
      <c r="O12" s="13">
        <f t="shared" ca="1" si="1"/>
        <v>0.20833333333333334</v>
      </c>
      <c r="P12" s="11"/>
      <c r="Q12" s="51">
        <f t="shared" ca="1" si="2"/>
        <v>0.45679254783484391</v>
      </c>
      <c r="R12" s="11"/>
      <c r="S12" s="39" cm="1">
        <f t="array" aca="1" ref="S12" ca="1">INDIRECT(ADDRESS(ROW()-1,_xlfn.SHEET()-3+39,4,1,"Entered Daily Stats"))</f>
        <v>2</v>
      </c>
      <c r="T12" s="11"/>
      <c r="U12" s="140" t="s">
        <v>42</v>
      </c>
      <c r="V12" s="140"/>
      <c r="W12" s="140"/>
      <c r="X12" s="70"/>
      <c r="Y12" s="5"/>
    </row>
    <row r="13" spans="1:25" s="48" customFormat="1" ht="21.6" customHeight="1" x14ac:dyDescent="0.3">
      <c r="A13" s="65"/>
      <c r="B13" s="8"/>
      <c r="C13" s="14" cm="1">
        <f t="array" aca="1" ref="C13" ca="1">INDIRECT(ADDRESS(ROW()-1,_xlfn.SHEET()-3+32,4,1,"Entered Daily Stats"))</f>
        <v>1</v>
      </c>
      <c r="D13" s="11"/>
      <c r="E13" s="10" t="str">
        <f>'Entered Daily Stats'!A12</f>
        <v>Enrollment Counclor 9</v>
      </c>
      <c r="F13" s="11"/>
      <c r="G13" s="13" cm="1">
        <f t="array" aca="1" ref="G13" ca="1">IFERROR(INDIRECT(ADDRESS(ROW()-1,_xlfn.SHEET()-3+4,4,1,"Entered Daily Stats")),"")</f>
        <v>0.16805555555555554</v>
      </c>
      <c r="H13" s="16"/>
      <c r="I13" s="12" cm="1">
        <f t="array" aca="1" ref="I13" ca="1">IFERROR(INDIRECT(ADDRESS(ROW()-1,_xlfn.SHEET()-3+11,4,1,"Entered Daily Stats")),"")</f>
        <v>7</v>
      </c>
      <c r="J13" s="11"/>
      <c r="K13" s="107" cm="1">
        <f t="array" aca="1" ref="K13" ca="1">IFERROR(INDIRECT(ADDRESS(ROW()-1,_xlfn.SHEET()-3+18,4,1,"Entered Daily Stats")),"")</f>
        <v>13</v>
      </c>
      <c r="L13" s="12">
        <f t="shared" ca="1" si="3"/>
        <v>53.5</v>
      </c>
      <c r="M13" s="11"/>
      <c r="N13" s="110" cm="1">
        <f t="array" aca="1" ref="N13" ca="1">IFERROR(INDIRECT(ADDRESS(ROW()-1,_xlfn.SHEET()-3+25,4,1,"Entered Daily Stats")),"")</f>
        <v>0.11041666666666666</v>
      </c>
      <c r="O13" s="13">
        <f t="shared" ca="1" si="1"/>
        <v>0.20833333333333334</v>
      </c>
      <c r="P13" s="11"/>
      <c r="Q13" s="51">
        <f t="shared" ca="1" si="2"/>
        <v>0.38649532710280371</v>
      </c>
      <c r="R13" s="11"/>
      <c r="S13" s="39" cm="1">
        <f t="array" aca="1" ref="S13" ca="1">INDIRECT(ADDRESS(ROW()-1,_xlfn.SHEET()-3+39,4,1,"Entered Daily Stats"))</f>
        <v>0</v>
      </c>
      <c r="T13" s="11"/>
      <c r="U13" s="152">
        <f ca="1">IF(SUM(S5:S24)=0,"",SUM(S5:S24))</f>
        <v>7</v>
      </c>
      <c r="V13" s="153"/>
      <c r="W13" s="154"/>
      <c r="X13" s="70"/>
      <c r="Y13" s="5"/>
    </row>
    <row r="14" spans="1:25" s="48" customFormat="1" ht="21.6" customHeight="1" x14ac:dyDescent="0.3">
      <c r="A14" s="65"/>
      <c r="B14" s="8"/>
      <c r="C14" s="14" cm="1">
        <f t="array" aca="1" ref="C14" ca="1">INDIRECT(ADDRESS(ROW()-1,_xlfn.SHEET()-3+32,4,1,"Entered Daily Stats"))</f>
        <v>1</v>
      </c>
      <c r="D14" s="11"/>
      <c r="E14" s="10" t="str">
        <f>'Entered Daily Stats'!A13</f>
        <v>Enrollment Counclor 10</v>
      </c>
      <c r="F14" s="11"/>
      <c r="G14" s="13" cm="1">
        <f t="array" aca="1" ref="G14" ca="1">IFERROR(INDIRECT(ADDRESS(ROW()-1,_xlfn.SHEET()-3+4,4,1,"Entered Daily Stats")),"")</f>
        <v>0.24583333333333335</v>
      </c>
      <c r="H14" s="16"/>
      <c r="I14" s="12" cm="1">
        <f t="array" aca="1" ref="I14" ca="1">IFERROR(INDIRECT(ADDRESS(ROW()-1,_xlfn.SHEET()-3+11,4,1,"Entered Daily Stats")),"")</f>
        <v>1</v>
      </c>
      <c r="J14" s="11"/>
      <c r="K14" s="107" cm="1">
        <f t="array" aca="1" ref="K14" ca="1">IFERROR(INDIRECT(ADDRESS(ROW()-1,_xlfn.SHEET()-3+18,4,1,"Entered Daily Stats")),"")</f>
        <v>46</v>
      </c>
      <c r="L14" s="12">
        <f t="shared" ca="1" si="3"/>
        <v>65</v>
      </c>
      <c r="M14" s="11"/>
      <c r="N14" s="110" cm="1">
        <f t="array" aca="1" ref="N14" ca="1">IFERROR(INDIRECT(ADDRESS(ROW()-1,_xlfn.SHEET()-3+25,4,1,"Entered Daily Stats")),"")</f>
        <v>6.1805555555555558E-2</v>
      </c>
      <c r="O14" s="13">
        <f t="shared" ca="1" si="1"/>
        <v>0.14166666666666669</v>
      </c>
      <c r="P14" s="11"/>
      <c r="Q14" s="51">
        <f t="shared" ca="1" si="2"/>
        <v>0.5719834087481146</v>
      </c>
      <c r="R14" s="11"/>
      <c r="S14" s="39" cm="1">
        <f t="array" aca="1" ref="S14" ca="1">INDIRECT(ADDRESS(ROW()-1,_xlfn.SHEET()-3+39,4,1,"Entered Daily Stats"))</f>
        <v>0</v>
      </c>
      <c r="T14" s="11"/>
      <c r="U14" s="155"/>
      <c r="V14" s="156"/>
      <c r="W14" s="157"/>
      <c r="X14" s="70"/>
      <c r="Y14" s="5"/>
    </row>
    <row r="15" spans="1:25" s="48" customFormat="1" ht="21.6" customHeight="1" x14ac:dyDescent="0.3">
      <c r="A15" s="65"/>
      <c r="B15" s="8"/>
      <c r="C15" s="14" cm="1">
        <f t="array" aca="1" ref="C15" ca="1">INDIRECT(ADDRESS(ROW()-1,_xlfn.SHEET()-3+32,4,1,"Entered Daily Stats"))</f>
        <v>1</v>
      </c>
      <c r="D15" s="11"/>
      <c r="E15" s="10" t="str">
        <f>'Entered Daily Stats'!A14</f>
        <v>Enrollment Counclor 11</v>
      </c>
      <c r="F15" s="11"/>
      <c r="G15" s="13" cm="1">
        <f t="array" aca="1" ref="G15" ca="1">IFERROR(INDIRECT(ADDRESS(ROW()-1,_xlfn.SHEET()-3+4,4,1,"Entered Daily Stats")),"")</f>
        <v>0.24444444444444446</v>
      </c>
      <c r="H15" s="16"/>
      <c r="I15" s="12" cm="1">
        <f t="array" aca="1" ref="I15" ca="1">IFERROR(INDIRECT(ADDRESS(ROW()-1,_xlfn.SHEET()-3+11,4,1,"Entered Daily Stats")),"")</f>
        <v>4</v>
      </c>
      <c r="J15" s="11"/>
      <c r="K15" s="107" cm="1">
        <f t="array" aca="1" ref="K15" ca="1">IFERROR(INDIRECT(ADDRESS(ROW()-1,_xlfn.SHEET()-3+18,4,1,"Entered Daily Stats")),"")</f>
        <v>31</v>
      </c>
      <c r="L15" s="12">
        <f t="shared" ca="1" si="3"/>
        <v>64.5</v>
      </c>
      <c r="M15" s="11"/>
      <c r="N15" s="110" cm="1">
        <f t="array" aca="1" ref="N15" ca="1">IFERROR(INDIRECT(ADDRESS(ROW()-1,_xlfn.SHEET()-3+25,4,1,"Entered Daily Stats")),"")</f>
        <v>6.458333333333334E-2</v>
      </c>
      <c r="O15" s="13">
        <f t="shared" ca="1" si="1"/>
        <v>0.20416666666666669</v>
      </c>
      <c r="P15" s="11"/>
      <c r="Q15" s="51">
        <f t="shared" ca="1" si="2"/>
        <v>0.39847334282550229</v>
      </c>
      <c r="R15" s="11"/>
      <c r="S15" s="39" cm="1">
        <f t="array" aca="1" ref="S15" ca="1">INDIRECT(ADDRESS(ROW()-1,_xlfn.SHEET()-3+39,4,1,"Entered Daily Stats"))</f>
        <v>1</v>
      </c>
      <c r="T15" s="11"/>
      <c r="U15" s="71"/>
      <c r="V15" s="71"/>
      <c r="W15" s="71"/>
      <c r="X15" s="70"/>
      <c r="Y15" s="5"/>
    </row>
    <row r="16" spans="1:25" s="48" customFormat="1" ht="21.6" customHeight="1" x14ac:dyDescent="0.3">
      <c r="A16" s="65"/>
      <c r="B16" s="8"/>
      <c r="C16" s="14" cm="1">
        <f t="array" aca="1" ref="C16" ca="1">INDIRECT(ADDRESS(ROW()-1,_xlfn.SHEET()-3+32,4,1,"Entered Daily Stats"))</f>
        <v>1</v>
      </c>
      <c r="D16" s="11"/>
      <c r="E16" s="10" t="str">
        <f>'Entered Daily Stats'!A15</f>
        <v>Enrollment Counclor 12</v>
      </c>
      <c r="F16" s="11"/>
      <c r="G16" s="13" cm="1">
        <f t="array" aca="1" ref="G16" ca="1">IFERROR(INDIRECT(ADDRESS(ROW()-1,_xlfn.SHEET()-3+4,4,1,"Entered Daily Stats")),"")</f>
        <v>0.1013888888888889</v>
      </c>
      <c r="H16" s="16"/>
      <c r="I16" s="12" cm="1">
        <f t="array" aca="1" ref="I16" ca="1">IFERROR(INDIRECT(ADDRESS(ROW()-1,_xlfn.SHEET()-3+11,4,1,"Entered Daily Stats")),"")</f>
        <v>3</v>
      </c>
      <c r="J16" s="11"/>
      <c r="K16" s="107" cm="1">
        <f t="array" aca="1" ref="K16" ca="1">IFERROR(INDIRECT(ADDRESS(ROW()-1,_xlfn.SHEET()-3+18,4,1,"Entered Daily Stats")),"")</f>
        <v>13</v>
      </c>
      <c r="L16" s="12">
        <f t="shared" ca="1" si="3"/>
        <v>62.5</v>
      </c>
      <c r="M16" s="11"/>
      <c r="N16" s="110" cm="1">
        <f t="array" aca="1" ref="N16" ca="1">IFERROR(INDIRECT(ADDRESS(ROW()-1,_xlfn.SHEET()-3+25,4,1,"Entered Daily Stats")),"")</f>
        <v>7.2916666666666671E-2</v>
      </c>
      <c r="O16" s="13">
        <f t="shared" ca="1" si="1"/>
        <v>0.20833333333333334</v>
      </c>
      <c r="P16" s="11"/>
      <c r="Q16" s="51">
        <f t="shared" ca="1" si="2"/>
        <v>0.27900000000000003</v>
      </c>
      <c r="R16" s="11"/>
      <c r="S16" s="39" cm="1">
        <f t="array" aca="1" ref="S16" ca="1">INDIRECT(ADDRESS(ROW()-1,_xlfn.SHEET()-3+39,4,1,"Entered Daily Stats"))</f>
        <v>1</v>
      </c>
      <c r="T16" s="11"/>
      <c r="U16" s="8"/>
      <c r="V16" s="8"/>
      <c r="W16" s="22"/>
      <c r="X16" s="79"/>
    </row>
    <row r="17" spans="1:25" s="48" customFormat="1" ht="21.6" customHeight="1" x14ac:dyDescent="0.3">
      <c r="A17" s="65"/>
      <c r="B17" s="8"/>
      <c r="C17" s="14" cm="1">
        <f t="array" aca="1" ref="C17" ca="1">INDIRECT(ADDRESS(ROW()-1,_xlfn.SHEET()-3+32,4,1,"Entered Daily Stats"))</f>
        <v>0</v>
      </c>
      <c r="D17" s="11"/>
      <c r="E17" s="10">
        <f>'Entered Daily Stats'!A16</f>
        <v>0</v>
      </c>
      <c r="F17" s="11"/>
      <c r="G17" s="13" cm="1">
        <f t="array" aca="1" ref="G17" ca="1">IFERROR(INDIRECT(ADDRESS(ROW()-1,_xlfn.SHEET()-3+4,4,1,"Entered Daily Stats")),"")</f>
        <v>0</v>
      </c>
      <c r="H17" s="16"/>
      <c r="I17" s="12" cm="1">
        <f t="array" aca="1" ref="I17" ca="1">IFERROR(INDIRECT(ADDRESS(ROW()-1,_xlfn.SHEET()-3+11,4,1,"Entered Daily Stats")),"")</f>
        <v>0</v>
      </c>
      <c r="J17" s="11"/>
      <c r="K17" s="107" cm="1">
        <f t="array" aca="1" ref="K17" ca="1">IFERROR(INDIRECT(ADDRESS(ROW()-1,_xlfn.SHEET()-3+18,4,1,"Entered Daily Stats")),"")</f>
        <v>0</v>
      </c>
      <c r="L17" s="12">
        <f t="shared" ca="1" si="3"/>
        <v>0</v>
      </c>
      <c r="M17" s="11"/>
      <c r="N17" s="110" cm="1">
        <f t="array" aca="1" ref="N17" ca="1">IFERROR(INDIRECT(ADDRESS(ROW()-1,_xlfn.SHEET()-3+25,4,1,"Entered Daily Stats")),"")</f>
        <v>0</v>
      </c>
      <c r="O17" s="13">
        <f t="shared" ca="1" si="1"/>
        <v>0</v>
      </c>
      <c r="P17" s="11"/>
      <c r="Q17" s="51" t="str">
        <f t="shared" ca="1" si="2"/>
        <v/>
      </c>
      <c r="R17" s="47"/>
      <c r="S17" s="39" cm="1">
        <f t="array" aca="1" ref="S17" ca="1">INDIRECT(ADDRESS(ROW()-1,_xlfn.SHEET()-3+39,4,1,"Entered Daily Stats"))</f>
        <v>0</v>
      </c>
      <c r="T17" s="47"/>
      <c r="U17" s="69"/>
      <c r="V17" s="8"/>
      <c r="W17" s="56"/>
      <c r="X17" s="80"/>
    </row>
    <row r="18" spans="1:25" s="48" customFormat="1" ht="21.6" customHeight="1" x14ac:dyDescent="0.3">
      <c r="A18" s="65"/>
      <c r="B18" s="8"/>
      <c r="C18" s="14" cm="1">
        <f t="array" aca="1" ref="C18" ca="1">INDIRECT(ADDRESS(ROW()-1,_xlfn.SHEET()-3+32,4,1,"Entered Daily Stats"))</f>
        <v>0</v>
      </c>
      <c r="D18" s="11"/>
      <c r="E18" s="10">
        <f>'Entered Daily Stats'!A17</f>
        <v>0</v>
      </c>
      <c r="F18" s="23"/>
      <c r="G18" s="13" cm="1">
        <f t="array" aca="1" ref="G18" ca="1">IFERROR(INDIRECT(ADDRESS(ROW()-1,_xlfn.SHEET()-3+4,4,1,"Entered Daily Stats")),"")</f>
        <v>0</v>
      </c>
      <c r="H18" s="11"/>
      <c r="I18" s="12" cm="1">
        <f t="array" aca="1" ref="I18" ca="1">IFERROR(INDIRECT(ADDRESS(ROW()-1,_xlfn.SHEET()-3+11,4,1,"Entered Daily Stats")),"")</f>
        <v>0</v>
      </c>
      <c r="J18" s="11"/>
      <c r="K18" s="107" cm="1">
        <f t="array" aca="1" ref="K18" ca="1">IFERROR(INDIRECT(ADDRESS(ROW()-1,_xlfn.SHEET()-3+18,4,1,"Entered Daily Stats")),"")</f>
        <v>0</v>
      </c>
      <c r="L18" s="12">
        <f t="shared" ca="1" si="3"/>
        <v>0</v>
      </c>
      <c r="M18" s="11"/>
      <c r="N18" s="110" cm="1">
        <f t="array" aca="1" ref="N18" ca="1">IFERROR(INDIRECT(ADDRESS(ROW()-1,_xlfn.SHEET()-3+25,4,1,"Entered Daily Stats")),"")</f>
        <v>0</v>
      </c>
      <c r="O18" s="13">
        <f t="shared" ca="1" si="1"/>
        <v>0</v>
      </c>
      <c r="P18" s="11"/>
      <c r="Q18" s="51" t="str">
        <f t="shared" ca="1" si="2"/>
        <v/>
      </c>
      <c r="R18" s="11"/>
      <c r="S18" s="39" cm="1">
        <f t="array" aca="1" ref="S18" ca="1">INDIRECT(ADDRESS(ROW()-1,_xlfn.SHEET()-3+39,4,1,"Entered Daily Stats"))</f>
        <v>0</v>
      </c>
      <c r="T18" s="11"/>
      <c r="U18" s="11"/>
      <c r="V18" s="47"/>
      <c r="W18" s="56"/>
      <c r="X18" s="81"/>
    </row>
    <row r="19" spans="1:25" s="48" customFormat="1" ht="21" customHeight="1" x14ac:dyDescent="0.3">
      <c r="A19" s="65"/>
      <c r="B19" s="8"/>
      <c r="C19" s="14" cm="1">
        <f t="array" aca="1" ref="C19" ca="1">INDIRECT(ADDRESS(ROW()-1,_xlfn.SHEET()-3+32,4,1,"Entered Daily Stats"))</f>
        <v>0</v>
      </c>
      <c r="D19" s="11"/>
      <c r="E19" s="10">
        <f>'Entered Daily Stats'!A18</f>
        <v>0</v>
      </c>
      <c r="F19" s="11"/>
      <c r="G19" s="13" cm="1">
        <f t="array" aca="1" ref="G19" ca="1">IFERROR(INDIRECT(ADDRESS(ROW()-1,_xlfn.SHEET()-3+4,4,1,"Entered Daily Stats")),"")</f>
        <v>0</v>
      </c>
      <c r="H19" s="16"/>
      <c r="I19" s="12" cm="1">
        <f t="array" aca="1" ref="I19" ca="1">IFERROR(INDIRECT(ADDRESS(ROW()-1,_xlfn.SHEET()-3+11,4,1,"Entered Daily Stats")),"")</f>
        <v>0</v>
      </c>
      <c r="J19" s="11"/>
      <c r="K19" s="107" cm="1">
        <f t="array" aca="1" ref="K19" ca="1">IFERROR(INDIRECT(ADDRESS(ROW()-1,_xlfn.SHEET()-3+18,4,1,"Entered Daily Stats")),"")</f>
        <v>0</v>
      </c>
      <c r="L19" s="12">
        <f t="shared" ca="1" si="3"/>
        <v>0</v>
      </c>
      <c r="M19" s="11"/>
      <c r="N19" s="110" cm="1">
        <f t="array" aca="1" ref="N19" ca="1">IFERROR(INDIRECT(ADDRESS(ROW()-1,_xlfn.SHEET()-3+25,4,1,"Entered Daily Stats")),"")</f>
        <v>0</v>
      </c>
      <c r="O19" s="13">
        <f t="shared" ca="1" si="1"/>
        <v>0</v>
      </c>
      <c r="P19" s="11"/>
      <c r="Q19" s="51" t="str">
        <f t="shared" ca="1" si="2"/>
        <v/>
      </c>
      <c r="R19" s="11"/>
      <c r="S19" s="39" cm="1">
        <f t="array" aca="1" ref="S19" ca="1">INDIRECT(ADDRESS(ROW()-1,_xlfn.SHEET()-3+39,4,1,"Entered Daily Stats"))</f>
        <v>0</v>
      </c>
      <c r="T19" s="11"/>
      <c r="U19" s="8"/>
      <c r="V19" s="8"/>
      <c r="W19" s="8"/>
      <c r="X19" s="64"/>
    </row>
    <row r="20" spans="1:25" s="48" customFormat="1" ht="21.6" customHeight="1" x14ac:dyDescent="0.3">
      <c r="A20" s="65"/>
      <c r="B20" s="8"/>
      <c r="C20" s="14" cm="1">
        <f t="array" aca="1" ref="C20" ca="1">INDIRECT(ADDRESS(ROW()-1,_xlfn.SHEET()-3+32,4,1,"Entered Daily Stats"))</f>
        <v>0</v>
      </c>
      <c r="D20" s="11"/>
      <c r="E20" s="10">
        <f>'Entered Daily Stats'!A19</f>
        <v>0</v>
      </c>
      <c r="F20" s="11"/>
      <c r="G20" s="13" cm="1">
        <f t="array" aca="1" ref="G20" ca="1">IFERROR(INDIRECT(ADDRESS(ROW()-1,_xlfn.SHEET()-3+4,4,1,"Entered Daily Stats")),"")</f>
        <v>0</v>
      </c>
      <c r="H20" s="16"/>
      <c r="I20" s="12" cm="1">
        <f t="array" aca="1" ref="I20" ca="1">IFERROR(INDIRECT(ADDRESS(ROW()-1,_xlfn.SHEET()-3+11,4,1,"Entered Daily Stats")),"")</f>
        <v>0</v>
      </c>
      <c r="J20" s="11"/>
      <c r="K20" s="107" cm="1">
        <f t="array" aca="1" ref="K20" ca="1">IFERROR(INDIRECT(ADDRESS(ROW()-1,_xlfn.SHEET()-3+18,4,1,"Entered Daily Stats")),"")</f>
        <v>0</v>
      </c>
      <c r="L20" s="12">
        <f t="shared" ca="1" si="3"/>
        <v>0</v>
      </c>
      <c r="M20" s="11"/>
      <c r="N20" s="110" cm="1">
        <f t="array" aca="1" ref="N20" ca="1">IFERROR(INDIRECT(ADDRESS(ROW()-1,_xlfn.SHEET()-3+25,4,1,"Entered Daily Stats")),"")</f>
        <v>0</v>
      </c>
      <c r="O20" s="13">
        <f t="shared" ca="1" si="1"/>
        <v>0</v>
      </c>
      <c r="P20" s="11"/>
      <c r="Q20" s="51" t="str">
        <f t="shared" ca="1" si="2"/>
        <v/>
      </c>
      <c r="R20" s="11"/>
      <c r="S20" s="39" cm="1">
        <f t="array" aca="1" ref="S20" ca="1">INDIRECT(ADDRESS(ROW()-1,_xlfn.SHEET()-3+39,4,1,"Entered Daily Stats"))</f>
        <v>0</v>
      </c>
      <c r="T20" s="11"/>
      <c r="U20" s="71"/>
      <c r="V20" s="71"/>
      <c r="W20" s="71"/>
      <c r="X20" s="70"/>
      <c r="Y20" s="5"/>
    </row>
    <row r="21" spans="1:25" s="48" customFormat="1" ht="21.6" customHeight="1" x14ac:dyDescent="0.3">
      <c r="A21" s="65"/>
      <c r="B21" s="8"/>
      <c r="C21" s="14" cm="1">
        <f t="array" aca="1" ref="C21" ca="1">INDIRECT(ADDRESS(ROW()-1,_xlfn.SHEET()-3+32,4,1,"Entered Daily Stats"))</f>
        <v>0</v>
      </c>
      <c r="D21" s="11"/>
      <c r="E21" s="10">
        <f>'Entered Daily Stats'!A20</f>
        <v>0</v>
      </c>
      <c r="F21" s="11"/>
      <c r="G21" s="13" cm="1">
        <f t="array" aca="1" ref="G21" ca="1">IFERROR(INDIRECT(ADDRESS(ROW()-1,_xlfn.SHEET()-3+4,4,1,"Entered Daily Stats")),"")</f>
        <v>0</v>
      </c>
      <c r="H21" s="16"/>
      <c r="I21" s="12" cm="1">
        <f t="array" aca="1" ref="I21" ca="1">IFERROR(INDIRECT(ADDRESS(ROW()-1,_xlfn.SHEET()-3+11,4,1,"Entered Daily Stats")),"")</f>
        <v>0</v>
      </c>
      <c r="J21" s="11"/>
      <c r="K21" s="107" cm="1">
        <f t="array" aca="1" ref="K21" ca="1">IFERROR(INDIRECT(ADDRESS(ROW()-1,_xlfn.SHEET()-3+18,4,1,"Entered Daily Stats")),"")</f>
        <v>0</v>
      </c>
      <c r="L21" s="12">
        <f t="shared" ca="1" si="3"/>
        <v>0</v>
      </c>
      <c r="M21" s="11"/>
      <c r="N21" s="110" cm="1">
        <f t="array" aca="1" ref="N21" ca="1">IFERROR(INDIRECT(ADDRESS(ROW()-1,_xlfn.SHEET()-3+25,4,1,"Entered Daily Stats")),"")</f>
        <v>0</v>
      </c>
      <c r="O21" s="13">
        <f t="shared" ca="1" si="1"/>
        <v>0</v>
      </c>
      <c r="P21" s="11"/>
      <c r="Q21" s="51" t="str">
        <f t="shared" ca="1" si="2"/>
        <v/>
      </c>
      <c r="R21" s="11"/>
      <c r="S21" s="39" cm="1">
        <f t="array" aca="1" ref="S21" ca="1">INDIRECT(ADDRESS(ROW()-1,_xlfn.SHEET()-3+39,4,1,"Entered Daily Stats"))</f>
        <v>0</v>
      </c>
      <c r="T21" s="11"/>
      <c r="U21" s="8"/>
      <c r="V21" s="8"/>
      <c r="W21" s="22"/>
      <c r="X21" s="79"/>
    </row>
    <row r="22" spans="1:25" s="48" customFormat="1" ht="21.6" customHeight="1" x14ac:dyDescent="0.3">
      <c r="A22" s="65"/>
      <c r="B22" s="8"/>
      <c r="C22" s="14" cm="1">
        <f t="array" aca="1" ref="C22" ca="1">INDIRECT(ADDRESS(ROW()-1,_xlfn.SHEET()-3+32,4,1,"Entered Daily Stats"))</f>
        <v>0</v>
      </c>
      <c r="D22" s="11"/>
      <c r="E22" s="10">
        <f>'Entered Daily Stats'!A21</f>
        <v>0</v>
      </c>
      <c r="F22" s="11"/>
      <c r="G22" s="13" cm="1">
        <f t="array" aca="1" ref="G22" ca="1">IFERROR(INDIRECT(ADDRESS(ROW()-1,_xlfn.SHEET()-3+4,4,1,"Entered Daily Stats")),"")</f>
        <v>0</v>
      </c>
      <c r="H22" s="16"/>
      <c r="I22" s="12" cm="1">
        <f t="array" aca="1" ref="I22" ca="1">IFERROR(INDIRECT(ADDRESS(ROW()-1,_xlfn.SHEET()-3+11,4,1,"Entered Daily Stats")),"")</f>
        <v>0</v>
      </c>
      <c r="J22" s="11"/>
      <c r="K22" s="107" cm="1">
        <f t="array" aca="1" ref="K22" ca="1">IFERROR(INDIRECT(ADDRESS(ROW()-1,_xlfn.SHEET()-3+18,4,1,"Entered Daily Stats")),"")</f>
        <v>0</v>
      </c>
      <c r="L22" s="12">
        <f t="shared" ca="1" si="3"/>
        <v>0</v>
      </c>
      <c r="M22" s="11"/>
      <c r="N22" s="110" cm="1">
        <f t="array" aca="1" ref="N22" ca="1">IFERROR(INDIRECT(ADDRESS(ROW()-1,_xlfn.SHEET()-3+25,4,1,"Entered Daily Stats")),"")</f>
        <v>0</v>
      </c>
      <c r="O22" s="13">
        <f t="shared" ca="1" si="1"/>
        <v>0</v>
      </c>
      <c r="P22" s="11"/>
      <c r="Q22" s="51" t="str">
        <f t="shared" ca="1" si="2"/>
        <v/>
      </c>
      <c r="R22" s="47"/>
      <c r="S22" s="39" cm="1">
        <f t="array" aca="1" ref="S22" ca="1">INDIRECT(ADDRESS(ROW()-1,_xlfn.SHEET()-3+39,4,1,"Entered Daily Stats"))</f>
        <v>0</v>
      </c>
      <c r="T22" s="47"/>
      <c r="U22" s="69"/>
      <c r="V22" s="8"/>
      <c r="W22" s="56"/>
      <c r="X22" s="80"/>
    </row>
    <row r="23" spans="1:25" s="48" customFormat="1" ht="21.6" customHeight="1" x14ac:dyDescent="0.3">
      <c r="A23" s="65"/>
      <c r="B23" s="8"/>
      <c r="C23" s="14" cm="1">
        <f t="array" aca="1" ref="C23" ca="1">INDIRECT(ADDRESS(ROW()-1,_xlfn.SHEET()-3+32,4,1,"Entered Daily Stats"))</f>
        <v>0</v>
      </c>
      <c r="D23" s="11"/>
      <c r="E23" s="10">
        <f>'Entered Daily Stats'!A22</f>
        <v>0</v>
      </c>
      <c r="F23" s="23"/>
      <c r="G23" s="13" cm="1">
        <f t="array" aca="1" ref="G23" ca="1">IFERROR(INDIRECT(ADDRESS(ROW()-1,_xlfn.SHEET()-3+4,4,1,"Entered Daily Stats")),"")</f>
        <v>0</v>
      </c>
      <c r="H23" s="11"/>
      <c r="I23" s="12" cm="1">
        <f t="array" aca="1" ref="I23" ca="1">IFERROR(INDIRECT(ADDRESS(ROW()-1,_xlfn.SHEET()-3+11,4,1,"Entered Daily Stats")),"")</f>
        <v>0</v>
      </c>
      <c r="J23" s="11"/>
      <c r="K23" s="107" cm="1">
        <f t="array" aca="1" ref="K23" ca="1">IFERROR(INDIRECT(ADDRESS(ROW()-1,_xlfn.SHEET()-3+18,4,1,"Entered Daily Stats")),"")</f>
        <v>0</v>
      </c>
      <c r="L23" s="12">
        <f t="shared" ca="1" si="3"/>
        <v>0</v>
      </c>
      <c r="M23" s="11"/>
      <c r="N23" s="110" cm="1">
        <f t="array" aca="1" ref="N23" ca="1">IFERROR(INDIRECT(ADDRESS(ROW()-1,_xlfn.SHEET()-3+25,4,1,"Entered Daily Stats")),"")</f>
        <v>0</v>
      </c>
      <c r="O23" s="13">
        <f t="shared" ca="1" si="1"/>
        <v>0</v>
      </c>
      <c r="P23" s="11"/>
      <c r="Q23" s="51" t="str">
        <f t="shared" ca="1" si="2"/>
        <v/>
      </c>
      <c r="R23" s="11"/>
      <c r="S23" s="39" cm="1">
        <f t="array" aca="1" ref="S23" ca="1">INDIRECT(ADDRESS(ROW()-1,_xlfn.SHEET()-3+39,4,1,"Entered Daily Stats"))</f>
        <v>0</v>
      </c>
      <c r="T23" s="11"/>
      <c r="U23" s="11"/>
      <c r="V23" s="47"/>
      <c r="W23" s="56"/>
      <c r="X23" s="81"/>
    </row>
    <row r="24" spans="1:25" s="48" customFormat="1" ht="21" customHeight="1" x14ac:dyDescent="0.3">
      <c r="A24" s="65"/>
      <c r="B24" s="8"/>
      <c r="C24" s="14" cm="1">
        <f t="array" aca="1" ref="C24" ca="1">INDIRECT(ADDRESS(ROW()-1,_xlfn.SHEET()-3+32,4,1,"Entered Daily Stats"))</f>
        <v>0</v>
      </c>
      <c r="D24" s="11"/>
      <c r="E24" s="10">
        <f>'Entered Daily Stats'!A23</f>
        <v>0</v>
      </c>
      <c r="F24" s="11"/>
      <c r="G24" s="13" cm="1">
        <f t="array" aca="1" ref="G24" ca="1">IFERROR(INDIRECT(ADDRESS(ROW()-1,_xlfn.SHEET()-3+4,4,1,"Entered Daily Stats")),"")</f>
        <v>0</v>
      </c>
      <c r="H24" s="16"/>
      <c r="I24" s="12" cm="1">
        <f t="array" aca="1" ref="I24" ca="1">IFERROR(INDIRECT(ADDRESS(ROW()-1,_xlfn.SHEET()-3+11,4,1,"Entered Daily Stats")),"")</f>
        <v>0</v>
      </c>
      <c r="J24" s="11"/>
      <c r="K24" s="107" cm="1">
        <f t="array" aca="1" ref="K24" ca="1">IFERROR(INDIRECT(ADDRESS(ROW()-1,_xlfn.SHEET()-3+18,4,1,"Entered Daily Stats")),"")</f>
        <v>0</v>
      </c>
      <c r="L24" s="12">
        <f t="shared" ca="1" si="3"/>
        <v>0</v>
      </c>
      <c r="M24" s="11"/>
      <c r="N24" s="110" cm="1">
        <f t="array" aca="1" ref="N24" ca="1">IFERROR(INDIRECT(ADDRESS(ROW()-1,_xlfn.SHEET()-3+25,4,1,"Entered Daily Stats")),"")</f>
        <v>0</v>
      </c>
      <c r="O24" s="13">
        <f t="shared" ca="1" si="1"/>
        <v>0</v>
      </c>
      <c r="P24" s="11"/>
      <c r="Q24" s="51" t="str">
        <f t="shared" ca="1" si="2"/>
        <v/>
      </c>
      <c r="R24" s="11"/>
      <c r="S24" s="39" cm="1">
        <f t="array" aca="1" ref="S24" ca="1">INDIRECT(ADDRESS(ROW()-1,_xlfn.SHEET()-3+39,4,1,"Entered Daily Stats"))</f>
        <v>0</v>
      </c>
      <c r="T24" s="11"/>
      <c r="U24" s="8"/>
      <c r="V24" s="8"/>
      <c r="W24" s="8"/>
      <c r="X24" s="64"/>
    </row>
    <row r="25" spans="1:25" s="48" customFormat="1" ht="21.6" customHeight="1" x14ac:dyDescent="0.3">
      <c r="A25" s="65"/>
      <c r="B25" s="8"/>
      <c r="C25" s="11"/>
      <c r="D25" s="11"/>
      <c r="E25" s="11"/>
      <c r="F25" s="11"/>
      <c r="G25" s="11"/>
      <c r="H25" s="11"/>
      <c r="I25" s="11"/>
      <c r="J25" s="11"/>
      <c r="K25" s="108"/>
      <c r="L25" s="11"/>
      <c r="M25" s="11"/>
      <c r="N25" s="108"/>
      <c r="O25" s="11"/>
      <c r="P25" s="11"/>
      <c r="Q25" s="11"/>
      <c r="R25" s="11"/>
      <c r="S25" s="11"/>
      <c r="T25" s="8"/>
      <c r="U25" s="8"/>
      <c r="V25" s="8"/>
      <c r="W25" s="8"/>
      <c r="X25" s="64"/>
    </row>
    <row r="26" spans="1:25" s="48" customFormat="1" ht="21.6" customHeight="1" x14ac:dyDescent="0.3">
      <c r="A26" s="65"/>
      <c r="B26" s="8"/>
      <c r="C26" s="106">
        <f ca="1">IFERROR(AVERAGEIF(C5:C24,"&gt;0"),0)</f>
        <v>0.92500000000000004</v>
      </c>
      <c r="D26" s="11"/>
      <c r="E26" s="123" t="s">
        <v>34</v>
      </c>
      <c r="F26" s="44"/>
      <c r="G26" s="13">
        <f ca="1">IFERROR(AVERAGEIF(G5:G24,"&gt;0"),"")</f>
        <v>0.20104166666666665</v>
      </c>
      <c r="H26" s="82"/>
      <c r="I26" s="30">
        <f ca="1">IFERROR(AVERAGEIF(I5:I24,"&gt;0"),"")</f>
        <v>3.2</v>
      </c>
      <c r="J26" s="11"/>
      <c r="K26" s="109">
        <f ca="1">IFERROR(AVERAGEIF(K5:K24,"&gt;0"),0)</f>
        <v>27.5</v>
      </c>
      <c r="L26" s="12">
        <f ca="1">IFERROR(AVERAGEIF(L5:L24,"&gt;0"),"")</f>
        <v>53.254166666666677</v>
      </c>
      <c r="M26" s="11"/>
      <c r="N26" s="111">
        <f ca="1">IFERROR(AVERAGEIF(N5:N24,"&gt;0"),0)</f>
        <v>8.7638888888888877E-2</v>
      </c>
      <c r="O26" s="13">
        <f ca="1">IFERROR(AVERAGEIF(O5:O24,"&gt;0"),"")</f>
        <v>0.17520833333333333</v>
      </c>
      <c r="P26" s="11"/>
      <c r="Q26" s="45">
        <f ca="1">IFERROR(AVERAGEIF(Q5:Q24,"&gt;0"),"")</f>
        <v>0.51566435105947117</v>
      </c>
      <c r="R26" s="17"/>
      <c r="S26" s="46">
        <f ca="1">IFERROR(AVERAGEIF(S5:S24,"&gt;0"),0)</f>
        <v>1.1666666666666667</v>
      </c>
      <c r="T26" s="83"/>
      <c r="U26" s="8"/>
      <c r="V26" s="8"/>
      <c r="W26" s="8"/>
      <c r="X26" s="64"/>
    </row>
    <row r="27" spans="1:25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1:25" ht="14.4" customHeight="1" x14ac:dyDescent="0.3">
      <c r="A28" s="11"/>
      <c r="E28" s="6"/>
      <c r="L28" s="31"/>
    </row>
    <row r="29" spans="1:25" ht="14.4" customHeight="1" x14ac:dyDescent="0.3">
      <c r="H29" s="166"/>
      <c r="I29" s="166"/>
      <c r="J29" s="48"/>
      <c r="K29" s="166"/>
      <c r="L29" s="166"/>
      <c r="M29" s="48"/>
      <c r="N29" s="4"/>
    </row>
    <row r="30" spans="1:25" ht="14.4" customHeight="1" x14ac:dyDescent="0.3">
      <c r="A30" s="160" t="str">
        <f>'Entered Daily Stats'!A30</f>
        <v>Team Lead 2</v>
      </c>
      <c r="B30" s="161"/>
      <c r="C30" s="161"/>
      <c r="D30" s="161"/>
      <c r="E30" s="161"/>
      <c r="F30" s="53"/>
      <c r="G30" s="158">
        <v>44133</v>
      </c>
      <c r="H30" s="158"/>
      <c r="I30" s="158"/>
      <c r="J30" s="158"/>
      <c r="K30" s="158"/>
      <c r="L30" s="158"/>
      <c r="M30" s="158"/>
      <c r="N30" s="158"/>
      <c r="O30" s="158"/>
      <c r="P30" s="53"/>
      <c r="Q30" s="53"/>
      <c r="R30" s="53"/>
      <c r="S30" s="53"/>
      <c r="T30" s="53"/>
      <c r="U30" s="53"/>
      <c r="V30" s="53"/>
      <c r="W30" s="53"/>
      <c r="X30" s="63"/>
    </row>
    <row r="31" spans="1:25" ht="14.4" customHeight="1" x14ac:dyDescent="0.3">
      <c r="A31" s="162"/>
      <c r="B31" s="163"/>
      <c r="C31" s="163"/>
      <c r="D31" s="163"/>
      <c r="E31" s="163"/>
      <c r="F31" s="8"/>
      <c r="G31" s="159"/>
      <c r="H31" s="159"/>
      <c r="I31" s="159"/>
      <c r="J31" s="159"/>
      <c r="K31" s="159"/>
      <c r="L31" s="159"/>
      <c r="M31" s="159"/>
      <c r="N31" s="159"/>
      <c r="O31" s="159"/>
      <c r="P31" s="8"/>
      <c r="Q31" s="8"/>
      <c r="R31" s="8"/>
      <c r="S31" s="8"/>
      <c r="T31" s="8"/>
      <c r="U31" s="8"/>
      <c r="V31" s="8"/>
      <c r="W31" s="8"/>
      <c r="X31" s="64"/>
    </row>
    <row r="32" spans="1:25" ht="21" customHeight="1" x14ac:dyDescent="0.3">
      <c r="A32" s="164"/>
      <c r="B32" s="165"/>
      <c r="C32" s="165"/>
      <c r="D32" s="165"/>
      <c r="E32" s="165"/>
      <c r="F32" s="8"/>
      <c r="G32" s="124" t="s">
        <v>18</v>
      </c>
      <c r="H32" s="123"/>
      <c r="I32" s="124" t="s">
        <v>19</v>
      </c>
      <c r="J32" s="8"/>
      <c r="K32" s="140" t="s">
        <v>20</v>
      </c>
      <c r="L32" s="140"/>
      <c r="M32" s="8"/>
      <c r="N32" s="126" t="s">
        <v>21</v>
      </c>
      <c r="O32" s="126"/>
      <c r="P32" s="8"/>
      <c r="Q32" s="8"/>
      <c r="R32" s="8"/>
      <c r="S32" s="8"/>
      <c r="T32" s="8"/>
      <c r="U32" s="8"/>
      <c r="V32" s="8"/>
      <c r="W32" s="8"/>
      <c r="X32" s="64"/>
    </row>
    <row r="33" spans="1:24" ht="45.6" x14ac:dyDescent="0.3">
      <c r="A33" s="65"/>
      <c r="B33" s="8"/>
      <c r="C33" s="67" t="s">
        <v>37</v>
      </c>
      <c r="D33" s="8"/>
      <c r="E33" s="67" t="s">
        <v>24</v>
      </c>
      <c r="F33" s="68"/>
      <c r="G33" s="56"/>
      <c r="H33" s="56"/>
      <c r="I33" s="56"/>
      <c r="J33" s="8"/>
      <c r="K33" s="56"/>
      <c r="L33" s="69" t="s">
        <v>38</v>
      </c>
      <c r="M33" s="69"/>
      <c r="N33" s="56"/>
      <c r="O33" s="69" t="s">
        <v>39</v>
      </c>
      <c r="P33" s="8"/>
      <c r="Q33" s="9" t="s">
        <v>40</v>
      </c>
      <c r="R33" s="8"/>
      <c r="S33" s="66" t="s">
        <v>41</v>
      </c>
      <c r="T33" s="8"/>
      <c r="U33" s="138" t="s">
        <v>30</v>
      </c>
      <c r="V33" s="138"/>
      <c r="W33" s="138"/>
      <c r="X33" s="70"/>
    </row>
    <row r="34" spans="1:24" ht="18" x14ac:dyDescent="0.3">
      <c r="A34" s="65"/>
      <c r="B34" s="8"/>
      <c r="C34" s="14" cm="1">
        <f t="array" aca="1" ref="C34" ca="1">INDIRECT(ADDRESS(ROW()-1,_xlfn.SHEET()-3+32,4,1,"Entered Daily Stats"))</f>
        <v>1</v>
      </c>
      <c r="D34" s="11"/>
      <c r="E34" s="10" t="str">
        <f>'Entered Daily Stats'!A33</f>
        <v>Enrollment Counclor 1</v>
      </c>
      <c r="F34" s="11"/>
      <c r="G34" s="13" cm="1">
        <f t="array" aca="1" ref="G34" ca="1">IFERROR(INDIRECT(ADDRESS(ROW()-1,_xlfn.SHEET()-3+4,4,1,"Entered Daily Stats")),"")</f>
        <v>0.17777777777777778</v>
      </c>
      <c r="H34" s="11"/>
      <c r="I34" s="12" cm="1">
        <f t="array" aca="1" ref="I34" ca="1">IFERROR(INDIRECT(ADDRESS(ROW()-1,_xlfn.SHEET()-3+11,4,1,"Entered Daily Stats")),"")</f>
        <v>3</v>
      </c>
      <c r="J34" s="11"/>
      <c r="K34" s="107" cm="1">
        <f t="array" aca="1" ref="K34" ca="1">IFERROR(INDIRECT(ADDRESS(ROW()-1,_xlfn.SHEET()-3+18,4,1,"Entered Daily Stats")),"")</f>
        <v>31</v>
      </c>
      <c r="L34" s="12">
        <f ca="1">IFERROR(IF(K34=N34,0,MIN(MAX((-10*N34*24)+80,30),65))*C34,0)</f>
        <v>65</v>
      </c>
      <c r="M34" s="11"/>
      <c r="N34" s="110" cm="1">
        <f t="array" aca="1" ref="N34" ca="1">IFERROR(INDIRECT(ADDRESS(ROW()-1,_xlfn.SHEET()-3+25,4,1,"Entered Daily Stats")),"")</f>
        <v>4.6527777777777779E-2</v>
      </c>
      <c r="O34" s="13">
        <f ca="1">IFERROR(IF(N34=K34,0,MIN(MAX(8-(K34/10),1.5),5)/24)*C34,0)</f>
        <v>0.20416666666666669</v>
      </c>
      <c r="P34" s="11"/>
      <c r="Q34" s="51">
        <f ca="1">IF(OR(L34=O34,K34=N34),"",((N34/O34)+(K34/L34))/2)</f>
        <v>0.35240711669283098</v>
      </c>
      <c r="R34" s="11"/>
      <c r="S34" s="39" cm="1">
        <f t="array" aca="1" ref="S34" ca="1">INDIRECT(ADDRESS(ROW()-1,_xlfn.SHEET()-3+39,4,1,"Entered Daily Stats"))</f>
        <v>0</v>
      </c>
      <c r="T34" s="11"/>
      <c r="U34" s="15"/>
      <c r="V34" s="11" t="s">
        <v>31</v>
      </c>
      <c r="W34" s="14">
        <v>1.3</v>
      </c>
      <c r="X34" s="70"/>
    </row>
    <row r="35" spans="1:24" ht="18" x14ac:dyDescent="0.3">
      <c r="A35" s="65"/>
      <c r="B35" s="8"/>
      <c r="C35" s="14" cm="1">
        <f t="array" aca="1" ref="C35" ca="1">INDIRECT(ADDRESS(ROW()-1,_xlfn.SHEET()-3+32,4,1,"Entered Daily Stats"))</f>
        <v>0</v>
      </c>
      <c r="D35" s="11"/>
      <c r="E35" s="10" t="str">
        <f>'Entered Daily Stats'!A34</f>
        <v>Enrollment Counclor 2</v>
      </c>
      <c r="F35" s="11"/>
      <c r="G35" s="13" cm="1">
        <f t="array" aca="1" ref="G35" ca="1">IFERROR(INDIRECT(ADDRESS(ROW()-1,_xlfn.SHEET()-3+4,4,1,"Entered Daily Stats")),"")</f>
        <v>0</v>
      </c>
      <c r="H35" s="16"/>
      <c r="I35" s="12" cm="1">
        <f t="array" aca="1" ref="I35" ca="1">IFERROR(INDIRECT(ADDRESS(ROW()-1,_xlfn.SHEET()-3+11,4,1,"Entered Daily Stats")),"")</f>
        <v>0</v>
      </c>
      <c r="J35" s="11"/>
      <c r="K35" s="107" cm="1">
        <f t="array" aca="1" ref="K35" ca="1">IFERROR(INDIRECT(ADDRESS(ROW()-1,_xlfn.SHEET()-3+18,4,1,"Entered Daily Stats")),"")</f>
        <v>0</v>
      </c>
      <c r="L35" s="12">
        <f t="shared" ref="L35" ca="1" si="4">IFERROR(IF(K35=N35,0,MIN(MAX((-10*N35*24)+80,30),65))*C35,0)</f>
        <v>0</v>
      </c>
      <c r="M35" s="11"/>
      <c r="N35" s="110" cm="1">
        <f t="array" aca="1" ref="N35" ca="1">IFERROR(INDIRECT(ADDRESS(ROW()-1,_xlfn.SHEET()-3+25,4,1,"Entered Daily Stats")),"")</f>
        <v>0</v>
      </c>
      <c r="O35" s="13">
        <f t="shared" ref="O35:O53" ca="1" si="5">IFERROR(IF(N35=K35,0,MIN(MAX(8-(K35/10),1.5),5)/24)*C35,0)</f>
        <v>0</v>
      </c>
      <c r="P35" s="11"/>
      <c r="Q35" s="51" t="str">
        <f t="shared" ref="Q35:Q53" ca="1" si="6">IF(OR(L35=O35,K35=N35),"",((N35/O35)+(K35/L35))/2)</f>
        <v/>
      </c>
      <c r="R35" s="11"/>
      <c r="S35" s="39" cm="1">
        <f t="array" aca="1" ref="S35" ca="1">INDIRECT(ADDRESS(ROW()-1,_xlfn.SHEET()-3+39,4,1,"Entered Daily Stats"))</f>
        <v>0</v>
      </c>
      <c r="T35" s="11"/>
      <c r="U35" s="100"/>
      <c r="V35" s="11" t="s">
        <v>32</v>
      </c>
      <c r="W35" s="45">
        <v>1</v>
      </c>
      <c r="X35" s="70"/>
    </row>
    <row r="36" spans="1:24" ht="18" x14ac:dyDescent="0.3">
      <c r="A36" s="65"/>
      <c r="B36" s="8"/>
      <c r="C36" s="14" cm="1">
        <f t="array" aca="1" ref="C36" ca="1">INDIRECT(ADDRESS(ROW()-1,_xlfn.SHEET()-3+32,4,1,"Entered Daily Stats"))</f>
        <v>0</v>
      </c>
      <c r="D36" s="11"/>
      <c r="E36" s="10" t="str">
        <f>'Entered Daily Stats'!A35</f>
        <v>Enrollment Counclor 3</v>
      </c>
      <c r="F36" s="11"/>
      <c r="G36" s="13" cm="1">
        <f t="array" aca="1" ref="G36" ca="1">IFERROR(INDIRECT(ADDRESS(ROW()-1,_xlfn.SHEET()-3+4,4,1,"Entered Daily Stats")),"")</f>
        <v>0.1763888888888889</v>
      </c>
      <c r="H36" s="16"/>
      <c r="I36" s="12" cm="1">
        <f t="array" aca="1" ref="I36" ca="1">IFERROR(INDIRECT(ADDRESS(ROW()-1,_xlfn.SHEET()-3+11,4,1,"Entered Daily Stats")),"")</f>
        <v>0</v>
      </c>
      <c r="J36" s="11"/>
      <c r="K36" s="107" cm="1">
        <f t="array" aca="1" ref="K36" ca="1">IFERROR(INDIRECT(ADDRESS(ROW()-1,_xlfn.SHEET()-3+18,4,1,"Entered Daily Stats")),"")</f>
        <v>0</v>
      </c>
      <c r="L36" s="12">
        <f ca="1">IFERROR(IF(K36=N36,0,MIN(MAX((-10*N36*24)+80,30),65))*C36,0)</f>
        <v>0</v>
      </c>
      <c r="M36" s="11"/>
      <c r="N36" s="110" cm="1">
        <f t="array" aca="1" ref="N36" ca="1">IFERROR(INDIRECT(ADDRESS(ROW()-1,_xlfn.SHEET()-3+25,4,1,"Entered Daily Stats")),"")</f>
        <v>0</v>
      </c>
      <c r="O36" s="13">
        <f t="shared" ca="1" si="5"/>
        <v>0</v>
      </c>
      <c r="P36" s="11"/>
      <c r="Q36" s="51" t="str">
        <f t="shared" ca="1" si="6"/>
        <v/>
      </c>
      <c r="R36" s="11"/>
      <c r="S36" s="39" cm="1">
        <f t="array" aca="1" ref="S36" ca="1">INDIRECT(ADDRESS(ROW()-1,_xlfn.SHEET()-3+39,4,1,"Entered Daily Stats"))</f>
        <v>0</v>
      </c>
      <c r="T36" s="11"/>
      <c r="U36" s="18"/>
      <c r="V36" s="11" t="s">
        <v>33</v>
      </c>
      <c r="W36" s="45">
        <v>1</v>
      </c>
      <c r="X36" s="70"/>
    </row>
    <row r="37" spans="1:24" ht="18" x14ac:dyDescent="0.3">
      <c r="A37" s="65"/>
      <c r="B37" s="8"/>
      <c r="C37" s="14" cm="1">
        <f t="array" aca="1" ref="C37" ca="1">INDIRECT(ADDRESS(ROW()-1,_xlfn.SHEET()-3+32,4,1,"Entered Daily Stats"))</f>
        <v>1</v>
      </c>
      <c r="D37" s="11"/>
      <c r="E37" s="10" t="str">
        <f>'Entered Daily Stats'!A36</f>
        <v>Enrollment Counclor 4</v>
      </c>
      <c r="F37" s="11"/>
      <c r="G37" s="13" cm="1">
        <f t="array" aca="1" ref="G37" ca="1">IFERROR(INDIRECT(ADDRESS(ROW()-1,_xlfn.SHEET()-3+4,4,1,"Entered Daily Stats")),"")</f>
        <v>0</v>
      </c>
      <c r="H37" s="16"/>
      <c r="I37" s="12" cm="1">
        <f t="array" aca="1" ref="I37" ca="1">IFERROR(INDIRECT(ADDRESS(ROW()-1,_xlfn.SHEET()-3+11,4,1,"Entered Daily Stats")),"")</f>
        <v>8</v>
      </c>
      <c r="J37" s="11"/>
      <c r="K37" s="107" cm="1">
        <f t="array" aca="1" ref="K37" ca="1">IFERROR(INDIRECT(ADDRESS(ROW()-1,_xlfn.SHEET()-3+18,4,1,"Entered Daily Stats")),"")</f>
        <v>41</v>
      </c>
      <c r="L37" s="12">
        <f t="shared" ref="L37:L53" ca="1" si="7">IFERROR(IF(K37=N37,0,MIN(MAX((-10*N37*24)+80,30),65))*C37,0)</f>
        <v>54.666666666666664</v>
      </c>
      <c r="M37" s="11"/>
      <c r="N37" s="110" cm="1">
        <f t="array" aca="1" ref="N37" ca="1">IFERROR(INDIRECT(ADDRESS(ROW()-1,_xlfn.SHEET()-3+25,4,1,"Entered Daily Stats")),"")</f>
        <v>0.10555555555555556</v>
      </c>
      <c r="O37" s="13">
        <f t="shared" ca="1" si="5"/>
        <v>0.16250000000000001</v>
      </c>
      <c r="P37" s="11"/>
      <c r="Q37" s="51">
        <f t="shared" ca="1" si="6"/>
        <v>0.69978632478632474</v>
      </c>
      <c r="R37" s="11"/>
      <c r="S37" s="39" cm="1">
        <f t="array" aca="1" ref="S37" ca="1">INDIRECT(ADDRESS(ROW()-1,_xlfn.SHEET()-3+39,4,1,"Entered Daily Stats"))</f>
        <v>2</v>
      </c>
      <c r="T37" s="11"/>
      <c r="U37" s="19"/>
      <c r="V37" s="11" t="s">
        <v>33</v>
      </c>
      <c r="W37" s="14">
        <v>0.7</v>
      </c>
      <c r="X37" s="70"/>
    </row>
    <row r="38" spans="1:24" ht="18" x14ac:dyDescent="0.3">
      <c r="A38" s="65"/>
      <c r="B38" s="8"/>
      <c r="C38" s="14" cm="1">
        <f t="array" aca="1" ref="C38" ca="1">INDIRECT(ADDRESS(ROW()-1,_xlfn.SHEET()-3+32,4,1,"Entered Daily Stats"))</f>
        <v>0</v>
      </c>
      <c r="D38" s="11"/>
      <c r="E38" s="10" t="str">
        <f>'Entered Daily Stats'!A37</f>
        <v>Enrollment Counclor 5</v>
      </c>
      <c r="F38" s="11"/>
      <c r="G38" s="13" cm="1">
        <f t="array" aca="1" ref="G38" ca="1">IFERROR(INDIRECT(ADDRESS(ROW()-1,_xlfn.SHEET()-3+4,4,1,"Entered Daily Stats")),"")</f>
        <v>0.18194444444444444</v>
      </c>
      <c r="H38" s="16"/>
      <c r="I38" s="12" cm="1">
        <f t="array" aca="1" ref="I38" ca="1">IFERROR(INDIRECT(ADDRESS(ROW()-1,_xlfn.SHEET()-3+11,4,1,"Entered Daily Stats")),"")</f>
        <v>0</v>
      </c>
      <c r="J38" s="11"/>
      <c r="K38" s="107" cm="1">
        <f t="array" aca="1" ref="K38" ca="1">IFERROR(INDIRECT(ADDRESS(ROW()-1,_xlfn.SHEET()-3+18,4,1,"Entered Daily Stats")),"")</f>
        <v>0</v>
      </c>
      <c r="L38" s="12">
        <f t="shared" ca="1" si="7"/>
        <v>0</v>
      </c>
      <c r="M38" s="11"/>
      <c r="N38" s="110" cm="1">
        <f t="array" aca="1" ref="N38" ca="1">IFERROR(INDIRECT(ADDRESS(ROW()-1,_xlfn.SHEET()-3+25,4,1,"Entered Daily Stats")),"")</f>
        <v>0</v>
      </c>
      <c r="O38" s="13">
        <f t="shared" ca="1" si="5"/>
        <v>0</v>
      </c>
      <c r="P38" s="11"/>
      <c r="Q38" s="51" t="str">
        <f t="shared" ca="1" si="6"/>
        <v/>
      </c>
      <c r="R38" s="11"/>
      <c r="S38" s="39" cm="1">
        <f t="array" aca="1" ref="S38" ca="1">INDIRECT(ADDRESS(ROW()-1,_xlfn.SHEET()-3+39,4,1,"Entered Daily Stats"))</f>
        <v>0</v>
      </c>
      <c r="T38" s="11"/>
      <c r="U38" s="20"/>
      <c r="V38" s="11" t="s">
        <v>33</v>
      </c>
      <c r="W38" s="14">
        <v>0.5</v>
      </c>
      <c r="X38" s="70"/>
    </row>
    <row r="39" spans="1:24" ht="18" x14ac:dyDescent="0.3">
      <c r="A39" s="65"/>
      <c r="B39" s="8"/>
      <c r="C39" s="14" cm="1">
        <f t="array" aca="1" ref="C39" ca="1">INDIRECT(ADDRESS(ROW()-1,_xlfn.SHEET()-3+32,4,1,"Entered Daily Stats"))</f>
        <v>1</v>
      </c>
      <c r="D39" s="11"/>
      <c r="E39" s="10" t="str">
        <f>'Entered Daily Stats'!A38</f>
        <v>Enrollment Counclor 6</v>
      </c>
      <c r="F39" s="11"/>
      <c r="G39" s="13" cm="1">
        <f t="array" aca="1" ref="G39" ca="1">IFERROR(INDIRECT(ADDRESS(ROW()-1,_xlfn.SHEET()-3+4,4,1,"Entered Daily Stats")),"")</f>
        <v>0.24791666666666667</v>
      </c>
      <c r="H39" s="16"/>
      <c r="I39" s="12" cm="1">
        <f t="array" aca="1" ref="I39" ca="1">IFERROR(INDIRECT(ADDRESS(ROW()-1,_xlfn.SHEET()-3+11,4,1,"Entered Daily Stats")),"")</f>
        <v>7</v>
      </c>
      <c r="J39" s="11"/>
      <c r="K39" s="107" cm="1">
        <f t="array" aca="1" ref="K39" ca="1">IFERROR(INDIRECT(ADDRESS(ROW()-1,_xlfn.SHEET()-3+18,4,1,"Entered Daily Stats")),"")</f>
        <v>44</v>
      </c>
      <c r="L39" s="12">
        <f t="shared" ca="1" si="7"/>
        <v>54.833333333333329</v>
      </c>
      <c r="M39" s="11"/>
      <c r="N39" s="110" cm="1">
        <f t="array" aca="1" ref="N39" ca="1">IFERROR(INDIRECT(ADDRESS(ROW()-1,_xlfn.SHEET()-3+25,4,1,"Entered Daily Stats")),"")</f>
        <v>0.10486111111111111</v>
      </c>
      <c r="O39" s="13">
        <f t="shared" ca="1" si="5"/>
        <v>0.15</v>
      </c>
      <c r="P39" s="11"/>
      <c r="Q39" s="51">
        <f t="shared" ca="1" si="6"/>
        <v>0.75075284250816177</v>
      </c>
      <c r="R39" s="11"/>
      <c r="S39" s="39" cm="1">
        <f t="array" aca="1" ref="S39" ca="1">INDIRECT(ADDRESS(ROW()-1,_xlfn.SHEET()-3+39,4,1,"Entered Daily Stats"))</f>
        <v>0</v>
      </c>
      <c r="T39" s="11"/>
      <c r="U39" s="21"/>
      <c r="V39" s="11" t="s">
        <v>33</v>
      </c>
      <c r="W39" s="14">
        <v>0.3</v>
      </c>
      <c r="X39" s="70"/>
    </row>
    <row r="40" spans="1:24" ht="18" customHeight="1" x14ac:dyDescent="0.3">
      <c r="A40" s="65"/>
      <c r="B40" s="8"/>
      <c r="C40" s="14" cm="1">
        <f t="array" aca="1" ref="C40" ca="1">INDIRECT(ADDRESS(ROW()-1,_xlfn.SHEET()-3+32,4,1,"Entered Daily Stats"))</f>
        <v>1</v>
      </c>
      <c r="D40" s="11"/>
      <c r="E40" s="10" t="str">
        <f>'Entered Daily Stats'!A39</f>
        <v>Enrollment Counclor 7</v>
      </c>
      <c r="F40" s="11"/>
      <c r="G40" s="13" cm="1">
        <f t="array" aca="1" ref="G40" ca="1">IFERROR(INDIRECT(ADDRESS(ROW()-1,_xlfn.SHEET()-3+4,4,1,"Entered Daily Stats")),"")</f>
        <v>0.19999999999999998</v>
      </c>
      <c r="H40" s="16"/>
      <c r="I40" s="12" cm="1">
        <f t="array" aca="1" ref="I40" ca="1">IFERROR(INDIRECT(ADDRESS(ROW()-1,_xlfn.SHEET()-3+11,4,1,"Entered Daily Stats")),"")</f>
        <v>2</v>
      </c>
      <c r="J40" s="11"/>
      <c r="K40" s="107" cm="1">
        <f t="array" aca="1" ref="K40" ca="1">IFERROR(INDIRECT(ADDRESS(ROW()-1,_xlfn.SHEET()-3+18,4,1,"Entered Daily Stats")),"")</f>
        <v>42</v>
      </c>
      <c r="L40" s="12">
        <f t="shared" ca="1" si="7"/>
        <v>50.5</v>
      </c>
      <c r="M40" s="11"/>
      <c r="N40" s="110" cm="1">
        <f t="array" aca="1" ref="N40" ca="1">IFERROR(INDIRECT(ADDRESS(ROW()-1,_xlfn.SHEET()-3+25,4,1,"Entered Daily Stats")),"")</f>
        <v>0.12291666666666667</v>
      </c>
      <c r="O40" s="13">
        <f t="shared" ca="1" si="5"/>
        <v>0.15833333333333333</v>
      </c>
      <c r="P40" s="11"/>
      <c r="Q40" s="51">
        <f t="shared" ca="1" si="6"/>
        <v>0.80399947889525802</v>
      </c>
      <c r="R40" s="11"/>
      <c r="S40" s="39" cm="1">
        <f t="array" aca="1" ref="S40" ca="1">INDIRECT(ADDRESS(ROW()-1,_xlfn.SHEET()-3+39,4,1,"Entered Daily Stats"))</f>
        <v>1</v>
      </c>
      <c r="T40" s="11"/>
      <c r="U40" s="8"/>
      <c r="V40" s="8"/>
      <c r="W40" s="8"/>
      <c r="X40" s="70"/>
    </row>
    <row r="41" spans="1:24" ht="18" customHeight="1" x14ac:dyDescent="0.3">
      <c r="A41" s="65"/>
      <c r="B41" s="8"/>
      <c r="C41" s="14" cm="1">
        <f t="array" aca="1" ref="C41" ca="1">INDIRECT(ADDRESS(ROW()-1,_xlfn.SHEET()-3+32,4,1,"Entered Daily Stats"))</f>
        <v>1</v>
      </c>
      <c r="D41" s="11"/>
      <c r="E41" s="10" t="str">
        <f>'Entered Daily Stats'!A40</f>
        <v>Enrollment Counclor 8</v>
      </c>
      <c r="F41" s="11"/>
      <c r="G41" s="13" cm="1">
        <f t="array" aca="1" ref="G41" ca="1">IFERROR(INDIRECT(ADDRESS(ROW()-1,_xlfn.SHEET()-3+4,4,1,"Entered Daily Stats")),"")</f>
        <v>0.14930555555555555</v>
      </c>
      <c r="H41" s="16"/>
      <c r="I41" s="12" cm="1">
        <f t="array" aca="1" ref="I41" ca="1">IFERROR(INDIRECT(ADDRESS(ROW()-1,_xlfn.SHEET()-3+11,4,1,"Entered Daily Stats")),"")</f>
        <v>10</v>
      </c>
      <c r="J41" s="11"/>
      <c r="K41" s="107" cm="1">
        <f t="array" aca="1" ref="K41" ca="1">IFERROR(INDIRECT(ADDRESS(ROW()-1,_xlfn.SHEET()-3+18,4,1,"Entered Daily Stats")),"")</f>
        <v>34</v>
      </c>
      <c r="L41" s="12">
        <f t="shared" ca="1" si="7"/>
        <v>64.5</v>
      </c>
      <c r="M41" s="11"/>
      <c r="N41" s="110" cm="1">
        <f t="array" aca="1" ref="N41" ca="1">IFERROR(INDIRECT(ADDRESS(ROW()-1,_xlfn.SHEET()-3+25,4,1,"Entered Daily Stats")),"")</f>
        <v>6.458333333333334E-2</v>
      </c>
      <c r="O41" s="13">
        <f t="shared" ca="1" si="5"/>
        <v>0.19166666666666665</v>
      </c>
      <c r="P41" s="11"/>
      <c r="Q41" s="51">
        <f t="shared" ca="1" si="6"/>
        <v>0.43204415234243349</v>
      </c>
      <c r="R41" s="11"/>
      <c r="S41" s="39" cm="1">
        <f t="array" aca="1" ref="S41" ca="1">INDIRECT(ADDRESS(ROW()-1,_xlfn.SHEET()-3+39,4,1,"Entered Daily Stats"))</f>
        <v>0</v>
      </c>
      <c r="T41" s="11"/>
      <c r="U41" s="140" t="s">
        <v>42</v>
      </c>
      <c r="V41" s="140"/>
      <c r="W41" s="140"/>
      <c r="X41" s="70"/>
    </row>
    <row r="42" spans="1:24" ht="18" customHeight="1" x14ac:dyDescent="0.3">
      <c r="A42" s="65"/>
      <c r="B42" s="8"/>
      <c r="C42" s="14" cm="1">
        <f t="array" aca="1" ref="C42" ca="1">INDIRECT(ADDRESS(ROW()-1,_xlfn.SHEET()-3+32,4,1,"Entered Daily Stats"))</f>
        <v>0.62</v>
      </c>
      <c r="D42" s="11"/>
      <c r="E42" s="10" t="str">
        <f>'Entered Daily Stats'!A41</f>
        <v>Enrollment Counclor 9</v>
      </c>
      <c r="F42" s="11"/>
      <c r="G42" s="13" cm="1">
        <f t="array" aca="1" ref="G42" ca="1">IFERROR(INDIRECT(ADDRESS(ROW()-1,_xlfn.SHEET()-3+4,4,1,"Entered Daily Stats")),"")</f>
        <v>0.16874999999999998</v>
      </c>
      <c r="H42" s="16"/>
      <c r="I42" s="12" cm="1">
        <f t="array" aca="1" ref="I42" ca="1">IFERROR(INDIRECT(ADDRESS(ROW()-1,_xlfn.SHEET()-3+11,4,1,"Entered Daily Stats")),"")</f>
        <v>2</v>
      </c>
      <c r="J42" s="11"/>
      <c r="K42" s="107" cm="1">
        <f t="array" aca="1" ref="K42" ca="1">IFERROR(INDIRECT(ADDRESS(ROW()-1,_xlfn.SHEET()-3+18,4,1,"Entered Daily Stats")),"")</f>
        <v>20</v>
      </c>
      <c r="L42" s="12">
        <f t="shared" ca="1" si="7"/>
        <v>34.409999999999997</v>
      </c>
      <c r="M42" s="11"/>
      <c r="N42" s="110" cm="1">
        <f t="array" aca="1" ref="N42" ca="1">IFERROR(INDIRECT(ADDRESS(ROW()-1,_xlfn.SHEET()-3+25,4,1,"Entered Daily Stats")),"")</f>
        <v>0.10208333333333335</v>
      </c>
      <c r="O42" s="13">
        <f t="shared" ca="1" si="5"/>
        <v>0.12916666666666668</v>
      </c>
      <c r="P42" s="11"/>
      <c r="Q42" s="51">
        <f t="shared" ca="1" si="6"/>
        <v>0.68577448416158093</v>
      </c>
      <c r="R42" s="11"/>
      <c r="S42" s="39" cm="1">
        <f t="array" aca="1" ref="S42" ca="1">INDIRECT(ADDRESS(ROW()-1,_xlfn.SHEET()-3+39,4,1,"Entered Daily Stats"))</f>
        <v>0</v>
      </c>
      <c r="T42" s="11"/>
      <c r="U42" s="152">
        <f ca="1">IF(SUM(S34:S53)=0,"",SUM(S34:S53))</f>
        <v>4</v>
      </c>
      <c r="V42" s="153"/>
      <c r="W42" s="154"/>
      <c r="X42" s="70"/>
    </row>
    <row r="43" spans="1:24" ht="18" customHeight="1" x14ac:dyDescent="0.3">
      <c r="A43" s="65"/>
      <c r="B43" s="8"/>
      <c r="C43" s="14" cm="1">
        <f t="array" aca="1" ref="C43" ca="1">INDIRECT(ADDRESS(ROW()-1,_xlfn.SHEET()-3+32,4,1,"Entered Daily Stats"))</f>
        <v>1</v>
      </c>
      <c r="D43" s="11"/>
      <c r="E43" s="10" t="str">
        <f>'Entered Daily Stats'!A42</f>
        <v>Enrollment Counclor 10</v>
      </c>
      <c r="F43" s="11"/>
      <c r="G43" s="13" cm="1">
        <f t="array" aca="1" ref="G43" ca="1">IFERROR(INDIRECT(ADDRESS(ROW()-1,_xlfn.SHEET()-3+4,4,1,"Entered Daily Stats")),"")</f>
        <v>0.11319444444444444</v>
      </c>
      <c r="H43" s="16"/>
      <c r="I43" s="12" cm="1">
        <f t="array" aca="1" ref="I43" ca="1">IFERROR(INDIRECT(ADDRESS(ROW()-1,_xlfn.SHEET()-3+11,4,1,"Entered Daily Stats")),"")</f>
        <v>0</v>
      </c>
      <c r="J43" s="11"/>
      <c r="K43" s="107" cm="1">
        <f t="array" aca="1" ref="K43" ca="1">IFERROR(INDIRECT(ADDRESS(ROW()-1,_xlfn.SHEET()-3+18,4,1,"Entered Daily Stats")),"")</f>
        <v>41</v>
      </c>
      <c r="L43" s="12">
        <f t="shared" ca="1" si="7"/>
        <v>45.499999999999993</v>
      </c>
      <c r="M43" s="11"/>
      <c r="N43" s="110" cm="1">
        <f t="array" aca="1" ref="N43" ca="1">IFERROR(INDIRECT(ADDRESS(ROW()-1,_xlfn.SHEET()-3+25,4,1,"Entered Daily Stats")),"")</f>
        <v>0.14375000000000002</v>
      </c>
      <c r="O43" s="13">
        <f t="shared" ca="1" si="5"/>
        <v>0.16250000000000001</v>
      </c>
      <c r="P43" s="11"/>
      <c r="Q43" s="51">
        <f t="shared" ca="1" si="6"/>
        <v>0.89285714285714302</v>
      </c>
      <c r="R43" s="11"/>
      <c r="S43" s="39" cm="1">
        <f t="array" aca="1" ref="S43" ca="1">INDIRECT(ADDRESS(ROW()-1,_xlfn.SHEET()-3+39,4,1,"Entered Daily Stats"))</f>
        <v>0</v>
      </c>
      <c r="T43" s="11"/>
      <c r="U43" s="155"/>
      <c r="V43" s="156"/>
      <c r="W43" s="157"/>
      <c r="X43" s="70"/>
    </row>
    <row r="44" spans="1:24" ht="18" x14ac:dyDescent="0.3">
      <c r="A44" s="65"/>
      <c r="B44" s="8"/>
      <c r="C44" s="14" cm="1">
        <f t="array" aca="1" ref="C44" ca="1">INDIRECT(ADDRESS(ROW()-1,_xlfn.SHEET()-3+32,4,1,"Entered Daily Stats"))</f>
        <v>0</v>
      </c>
      <c r="D44" s="11"/>
      <c r="E44" s="10" t="str">
        <f>'Entered Daily Stats'!A43</f>
        <v>Enrollment Counclor 11</v>
      </c>
      <c r="F44" s="11"/>
      <c r="G44" s="13" cm="1">
        <f t="array" aca="1" ref="G44" ca="1">IFERROR(INDIRECT(ADDRESS(ROW()-1,_xlfn.SHEET()-3+4,4,1,"Entered Daily Stats")),"")</f>
        <v>0</v>
      </c>
      <c r="H44" s="16"/>
      <c r="I44" s="12" cm="1">
        <f t="array" aca="1" ref="I44" ca="1">IFERROR(INDIRECT(ADDRESS(ROW()-1,_xlfn.SHEET()-3+11,4,1,"Entered Daily Stats")),"")</f>
        <v>0</v>
      </c>
      <c r="J44" s="11"/>
      <c r="K44" s="107" cm="1">
        <f t="array" aca="1" ref="K44" ca="1">IFERROR(INDIRECT(ADDRESS(ROW()-1,_xlfn.SHEET()-3+18,4,1,"Entered Daily Stats")),"")</f>
        <v>0</v>
      </c>
      <c r="L44" s="12">
        <f t="shared" ca="1" si="7"/>
        <v>0</v>
      </c>
      <c r="M44" s="11"/>
      <c r="N44" s="110" cm="1">
        <f t="array" aca="1" ref="N44" ca="1">IFERROR(INDIRECT(ADDRESS(ROW()-1,_xlfn.SHEET()-3+25,4,1,"Entered Daily Stats")),"")</f>
        <v>0</v>
      </c>
      <c r="O44" s="13">
        <f t="shared" ca="1" si="5"/>
        <v>0</v>
      </c>
      <c r="P44" s="11"/>
      <c r="Q44" s="51" t="str">
        <f t="shared" ca="1" si="6"/>
        <v/>
      </c>
      <c r="R44" s="11"/>
      <c r="S44" s="39" cm="1">
        <f t="array" aca="1" ref="S44" ca="1">INDIRECT(ADDRESS(ROW()-1,_xlfn.SHEET()-3+39,4,1,"Entered Daily Stats"))</f>
        <v>0</v>
      </c>
      <c r="T44" s="11"/>
      <c r="U44" s="71"/>
      <c r="V44" s="71"/>
      <c r="W44" s="71"/>
      <c r="X44" s="70"/>
    </row>
    <row r="45" spans="1:24" ht="21" x14ac:dyDescent="0.3">
      <c r="A45" s="65"/>
      <c r="B45" s="8"/>
      <c r="C45" s="14" cm="1">
        <f t="array" aca="1" ref="C45" ca="1">INDIRECT(ADDRESS(ROW()-1,_xlfn.SHEET()-3+32,4,1,"Entered Daily Stats"))</f>
        <v>1</v>
      </c>
      <c r="D45" s="11"/>
      <c r="E45" s="10" t="str">
        <f>'Entered Daily Stats'!A44</f>
        <v>Enrollment Counclor 12</v>
      </c>
      <c r="F45" s="11"/>
      <c r="G45" s="13" cm="1">
        <f t="array" aca="1" ref="G45" ca="1">IFERROR(INDIRECT(ADDRESS(ROW()-1,_xlfn.SHEET()-3+4,4,1,"Entered Daily Stats")),"")</f>
        <v>0.27152777777777776</v>
      </c>
      <c r="H45" s="16"/>
      <c r="I45" s="12" cm="1">
        <f t="array" aca="1" ref="I45" ca="1">IFERROR(INDIRECT(ADDRESS(ROW()-1,_xlfn.SHEET()-3+11,4,1,"Entered Daily Stats")),"")</f>
        <v>11</v>
      </c>
      <c r="J45" s="11"/>
      <c r="K45" s="107" cm="1">
        <f t="array" aca="1" ref="K45" ca="1">IFERROR(INDIRECT(ADDRESS(ROW()-1,_xlfn.SHEET()-3+18,4,1,"Entered Daily Stats")),"")</f>
        <v>36</v>
      </c>
      <c r="L45" s="12">
        <f t="shared" ca="1" si="7"/>
        <v>50.833333333333336</v>
      </c>
      <c r="M45" s="11"/>
      <c r="N45" s="110" cm="1">
        <f t="array" aca="1" ref="N45" ca="1">IFERROR(INDIRECT(ADDRESS(ROW()-1,_xlfn.SHEET()-3+25,4,1,"Entered Daily Stats")),"")</f>
        <v>0.12152777777777778</v>
      </c>
      <c r="O45" s="13">
        <f t="shared" ca="1" si="5"/>
        <v>0.18333333333333335</v>
      </c>
      <c r="P45" s="11"/>
      <c r="Q45" s="51">
        <f t="shared" ca="1" si="6"/>
        <v>0.68553775459513155</v>
      </c>
      <c r="R45" s="11"/>
      <c r="S45" s="39" cm="1">
        <f t="array" aca="1" ref="S45" ca="1">INDIRECT(ADDRESS(ROW()-1,_xlfn.SHEET()-3+39,4,1,"Entered Daily Stats"))</f>
        <v>1</v>
      </c>
      <c r="T45" s="11"/>
      <c r="U45" s="8"/>
      <c r="V45" s="8"/>
      <c r="W45" s="22"/>
      <c r="X45" s="79"/>
    </row>
    <row r="46" spans="1:24" ht="18" x14ac:dyDescent="0.3">
      <c r="A46" s="65"/>
      <c r="B46" s="8"/>
      <c r="C46" s="14" cm="1">
        <f t="array" aca="1" ref="C46" ca="1">INDIRECT(ADDRESS(ROW()-1,_xlfn.SHEET()-3+32,4,1,"Entered Daily Stats"))</f>
        <v>0</v>
      </c>
      <c r="D46" s="11"/>
      <c r="E46" s="10">
        <f>'Entered Daily Stats'!A45</f>
        <v>0</v>
      </c>
      <c r="F46" s="11"/>
      <c r="G46" s="13" cm="1">
        <f t="array" aca="1" ref="G46" ca="1">IFERROR(INDIRECT(ADDRESS(ROW()-1,_xlfn.SHEET()-3+4,4,1,"Entered Daily Stats")),"")</f>
        <v>0</v>
      </c>
      <c r="H46" s="16"/>
      <c r="I46" s="12" cm="1">
        <f t="array" aca="1" ref="I46" ca="1">IFERROR(INDIRECT(ADDRESS(ROW()-1,_xlfn.SHEET()-3+11,4,1,"Entered Daily Stats")),"")</f>
        <v>0</v>
      </c>
      <c r="J46" s="11"/>
      <c r="K46" s="107" cm="1">
        <f t="array" aca="1" ref="K46" ca="1">IFERROR(INDIRECT(ADDRESS(ROW()-1,_xlfn.SHEET()-3+18,4,1,"Entered Daily Stats")),"")</f>
        <v>0</v>
      </c>
      <c r="L46" s="12">
        <f t="shared" ca="1" si="7"/>
        <v>0</v>
      </c>
      <c r="M46" s="11"/>
      <c r="N46" s="110" cm="1">
        <f t="array" aca="1" ref="N46" ca="1">IFERROR(INDIRECT(ADDRESS(ROW()-1,_xlfn.SHEET()-3+25,4,1,"Entered Daily Stats")),"")</f>
        <v>0</v>
      </c>
      <c r="O46" s="13">
        <f t="shared" ca="1" si="5"/>
        <v>0</v>
      </c>
      <c r="P46" s="11"/>
      <c r="Q46" s="51" t="str">
        <f t="shared" ca="1" si="6"/>
        <v/>
      </c>
      <c r="R46" s="47"/>
      <c r="S46" s="39" cm="1">
        <f t="array" aca="1" ref="S46" ca="1">INDIRECT(ADDRESS(ROW()-1,_xlfn.SHEET()-3+39,4,1,"Entered Daily Stats"))</f>
        <v>0</v>
      </c>
      <c r="T46" s="47"/>
      <c r="U46" s="69"/>
      <c r="V46" s="8"/>
      <c r="W46" s="56"/>
      <c r="X46" s="80"/>
    </row>
    <row r="47" spans="1:24" ht="18" x14ac:dyDescent="0.3">
      <c r="A47" s="65"/>
      <c r="B47" s="8"/>
      <c r="C47" s="14" cm="1">
        <f t="array" aca="1" ref="C47" ca="1">INDIRECT(ADDRESS(ROW()-1,_xlfn.SHEET()-3+32,4,1,"Entered Daily Stats"))</f>
        <v>0</v>
      </c>
      <c r="D47" s="11"/>
      <c r="E47" s="10">
        <f>'Entered Daily Stats'!A46</f>
        <v>0</v>
      </c>
      <c r="F47" s="23"/>
      <c r="G47" s="13" cm="1">
        <f t="array" aca="1" ref="G47" ca="1">IFERROR(INDIRECT(ADDRESS(ROW()-1,_xlfn.SHEET()-3+4,4,1,"Entered Daily Stats")),"")</f>
        <v>0</v>
      </c>
      <c r="H47" s="11"/>
      <c r="I47" s="12" cm="1">
        <f t="array" aca="1" ref="I47" ca="1">IFERROR(INDIRECT(ADDRESS(ROW()-1,_xlfn.SHEET()-3+11,4,1,"Entered Daily Stats")),"")</f>
        <v>0</v>
      </c>
      <c r="J47" s="11"/>
      <c r="K47" s="107" cm="1">
        <f t="array" aca="1" ref="K47" ca="1">IFERROR(INDIRECT(ADDRESS(ROW()-1,_xlfn.SHEET()-3+18,4,1,"Entered Daily Stats")),"")</f>
        <v>0</v>
      </c>
      <c r="L47" s="12">
        <f t="shared" ca="1" si="7"/>
        <v>0</v>
      </c>
      <c r="M47" s="11"/>
      <c r="N47" s="110" cm="1">
        <f t="array" aca="1" ref="N47" ca="1">IFERROR(INDIRECT(ADDRESS(ROW()-1,_xlfn.SHEET()-3+25,4,1,"Entered Daily Stats")),"")</f>
        <v>0</v>
      </c>
      <c r="O47" s="13">
        <f t="shared" ca="1" si="5"/>
        <v>0</v>
      </c>
      <c r="P47" s="11"/>
      <c r="Q47" s="51" t="str">
        <f t="shared" ca="1" si="6"/>
        <v/>
      </c>
      <c r="R47" s="11"/>
      <c r="S47" s="39" cm="1">
        <f t="array" aca="1" ref="S47" ca="1">INDIRECT(ADDRESS(ROW()-1,_xlfn.SHEET()-3+39,4,1,"Entered Daily Stats"))</f>
        <v>0</v>
      </c>
      <c r="T47" s="11"/>
      <c r="U47" s="11"/>
      <c r="V47" s="47"/>
      <c r="W47" s="56"/>
      <c r="X47" s="81"/>
    </row>
    <row r="48" spans="1:24" ht="18" x14ac:dyDescent="0.3">
      <c r="A48" s="65"/>
      <c r="B48" s="8"/>
      <c r="C48" s="14" cm="1">
        <f t="array" aca="1" ref="C48" ca="1">INDIRECT(ADDRESS(ROW()-1,_xlfn.SHEET()-3+32,4,1,"Entered Daily Stats"))</f>
        <v>0</v>
      </c>
      <c r="D48" s="11"/>
      <c r="E48" s="10">
        <f>'Entered Daily Stats'!A47</f>
        <v>0</v>
      </c>
      <c r="F48" s="11"/>
      <c r="G48" s="13" cm="1">
        <f t="array" aca="1" ref="G48" ca="1">IFERROR(INDIRECT(ADDRESS(ROW()-1,_xlfn.SHEET()-3+4,4,1,"Entered Daily Stats")),"")</f>
        <v>0</v>
      </c>
      <c r="H48" s="16"/>
      <c r="I48" s="12" cm="1">
        <f t="array" aca="1" ref="I48" ca="1">IFERROR(INDIRECT(ADDRESS(ROW()-1,_xlfn.SHEET()-3+11,4,1,"Entered Daily Stats")),"")</f>
        <v>0</v>
      </c>
      <c r="J48" s="11"/>
      <c r="K48" s="107" cm="1">
        <f t="array" aca="1" ref="K48" ca="1">IFERROR(INDIRECT(ADDRESS(ROW()-1,_xlfn.SHEET()-3+18,4,1,"Entered Daily Stats")),"")</f>
        <v>0</v>
      </c>
      <c r="L48" s="12">
        <f t="shared" ca="1" si="7"/>
        <v>0</v>
      </c>
      <c r="M48" s="11"/>
      <c r="N48" s="110" cm="1">
        <f t="array" aca="1" ref="N48" ca="1">IFERROR(INDIRECT(ADDRESS(ROW()-1,_xlfn.SHEET()-3+25,4,1,"Entered Daily Stats")),"")</f>
        <v>0</v>
      </c>
      <c r="O48" s="13">
        <f t="shared" ca="1" si="5"/>
        <v>0</v>
      </c>
      <c r="P48" s="11"/>
      <c r="Q48" s="51" t="str">
        <f t="shared" ca="1" si="6"/>
        <v/>
      </c>
      <c r="R48" s="11"/>
      <c r="S48" s="39" cm="1">
        <f t="array" aca="1" ref="S48" ca="1">INDIRECT(ADDRESS(ROW()-1,_xlfn.SHEET()-3+39,4,1,"Entered Daily Stats"))</f>
        <v>0</v>
      </c>
      <c r="T48" s="11"/>
      <c r="U48" s="8"/>
      <c r="V48" s="8"/>
      <c r="W48" s="8"/>
      <c r="X48" s="64"/>
    </row>
    <row r="49" spans="1:24" ht="18" x14ac:dyDescent="0.3">
      <c r="A49" s="65"/>
      <c r="B49" s="8"/>
      <c r="C49" s="14" cm="1">
        <f t="array" aca="1" ref="C49" ca="1">INDIRECT(ADDRESS(ROW()-1,_xlfn.SHEET()-3+32,4,1,"Entered Daily Stats"))</f>
        <v>0</v>
      </c>
      <c r="D49" s="11"/>
      <c r="E49" s="10">
        <f>'Entered Daily Stats'!A48</f>
        <v>0</v>
      </c>
      <c r="F49" s="11"/>
      <c r="G49" s="13" cm="1">
        <f t="array" aca="1" ref="G49" ca="1">IFERROR(INDIRECT(ADDRESS(ROW()-1,_xlfn.SHEET()-3+4,4,1,"Entered Daily Stats")),"")</f>
        <v>0</v>
      </c>
      <c r="H49" s="16"/>
      <c r="I49" s="12" cm="1">
        <f t="array" aca="1" ref="I49" ca="1">IFERROR(INDIRECT(ADDRESS(ROW()-1,_xlfn.SHEET()-3+11,4,1,"Entered Daily Stats")),"")</f>
        <v>0</v>
      </c>
      <c r="J49" s="11"/>
      <c r="K49" s="107" cm="1">
        <f t="array" aca="1" ref="K49" ca="1">IFERROR(INDIRECT(ADDRESS(ROW()-1,_xlfn.SHEET()-3+18,4,1,"Entered Daily Stats")),"")</f>
        <v>0</v>
      </c>
      <c r="L49" s="12">
        <f t="shared" ca="1" si="7"/>
        <v>0</v>
      </c>
      <c r="M49" s="11"/>
      <c r="N49" s="110" cm="1">
        <f t="array" aca="1" ref="N49" ca="1">IFERROR(INDIRECT(ADDRESS(ROW()-1,_xlfn.SHEET()-3+25,4,1,"Entered Daily Stats")),"")</f>
        <v>0</v>
      </c>
      <c r="O49" s="13">
        <f t="shared" ca="1" si="5"/>
        <v>0</v>
      </c>
      <c r="P49" s="11"/>
      <c r="Q49" s="51" t="str">
        <f t="shared" ca="1" si="6"/>
        <v/>
      </c>
      <c r="R49" s="11"/>
      <c r="S49" s="39" cm="1">
        <f t="array" aca="1" ref="S49" ca="1">INDIRECT(ADDRESS(ROW()-1,_xlfn.SHEET()-3+39,4,1,"Entered Daily Stats"))</f>
        <v>0</v>
      </c>
      <c r="T49" s="11"/>
      <c r="U49" s="71"/>
      <c r="V49" s="71"/>
      <c r="W49" s="71"/>
      <c r="X49" s="70"/>
    </row>
    <row r="50" spans="1:24" ht="21" x14ac:dyDescent="0.3">
      <c r="A50" s="65"/>
      <c r="B50" s="8"/>
      <c r="C50" s="14" cm="1">
        <f t="array" aca="1" ref="C50" ca="1">INDIRECT(ADDRESS(ROW()-1,_xlfn.SHEET()-3+32,4,1,"Entered Daily Stats"))</f>
        <v>0</v>
      </c>
      <c r="D50" s="11"/>
      <c r="E50" s="10">
        <f>'Entered Daily Stats'!A49</f>
        <v>0</v>
      </c>
      <c r="F50" s="11"/>
      <c r="G50" s="13" cm="1">
        <f t="array" aca="1" ref="G50" ca="1">IFERROR(INDIRECT(ADDRESS(ROW()-1,_xlfn.SHEET()-3+4,4,1,"Entered Daily Stats")),"")</f>
        <v>0</v>
      </c>
      <c r="H50" s="16"/>
      <c r="I50" s="12" cm="1">
        <f t="array" aca="1" ref="I50" ca="1">IFERROR(INDIRECT(ADDRESS(ROW()-1,_xlfn.SHEET()-3+11,4,1,"Entered Daily Stats")),"")</f>
        <v>0</v>
      </c>
      <c r="J50" s="11"/>
      <c r="K50" s="107" cm="1">
        <f t="array" aca="1" ref="K50" ca="1">IFERROR(INDIRECT(ADDRESS(ROW()-1,_xlfn.SHEET()-3+18,4,1,"Entered Daily Stats")),"")</f>
        <v>0</v>
      </c>
      <c r="L50" s="12">
        <f t="shared" ca="1" si="7"/>
        <v>0</v>
      </c>
      <c r="M50" s="11"/>
      <c r="N50" s="110" cm="1">
        <f t="array" aca="1" ref="N50" ca="1">IFERROR(INDIRECT(ADDRESS(ROW()-1,_xlfn.SHEET()-3+25,4,1,"Entered Daily Stats")),"")</f>
        <v>0</v>
      </c>
      <c r="O50" s="13">
        <f t="shared" ca="1" si="5"/>
        <v>0</v>
      </c>
      <c r="P50" s="11"/>
      <c r="Q50" s="51" t="str">
        <f t="shared" ca="1" si="6"/>
        <v/>
      </c>
      <c r="R50" s="11"/>
      <c r="S50" s="39" cm="1">
        <f t="array" aca="1" ref="S50" ca="1">INDIRECT(ADDRESS(ROW()-1,_xlfn.SHEET()-3+39,4,1,"Entered Daily Stats"))</f>
        <v>0</v>
      </c>
      <c r="T50" s="11"/>
      <c r="U50" s="8"/>
      <c r="V50" s="8"/>
      <c r="W50" s="22"/>
      <c r="X50" s="79"/>
    </row>
    <row r="51" spans="1:24" ht="18" x14ac:dyDescent="0.3">
      <c r="A51" s="65"/>
      <c r="B51" s="8"/>
      <c r="C51" s="14" cm="1">
        <f t="array" aca="1" ref="C51" ca="1">INDIRECT(ADDRESS(ROW()-1,_xlfn.SHEET()-3+32,4,1,"Entered Daily Stats"))</f>
        <v>0</v>
      </c>
      <c r="D51" s="11"/>
      <c r="E51" s="10">
        <f>'Entered Daily Stats'!A50</f>
        <v>0</v>
      </c>
      <c r="F51" s="11"/>
      <c r="G51" s="13" cm="1">
        <f t="array" aca="1" ref="G51" ca="1">IFERROR(INDIRECT(ADDRESS(ROW()-1,_xlfn.SHEET()-3+4,4,1,"Entered Daily Stats")),"")</f>
        <v>0</v>
      </c>
      <c r="H51" s="16"/>
      <c r="I51" s="12" cm="1">
        <f t="array" aca="1" ref="I51" ca="1">IFERROR(INDIRECT(ADDRESS(ROW()-1,_xlfn.SHEET()-3+11,4,1,"Entered Daily Stats")),"")</f>
        <v>0</v>
      </c>
      <c r="J51" s="11"/>
      <c r="K51" s="107" cm="1">
        <f t="array" aca="1" ref="K51" ca="1">IFERROR(INDIRECT(ADDRESS(ROW()-1,_xlfn.SHEET()-3+18,4,1,"Entered Daily Stats")),"")</f>
        <v>0</v>
      </c>
      <c r="L51" s="12">
        <f t="shared" ca="1" si="7"/>
        <v>0</v>
      </c>
      <c r="M51" s="11"/>
      <c r="N51" s="110" cm="1">
        <f t="array" aca="1" ref="N51" ca="1">IFERROR(INDIRECT(ADDRESS(ROW()-1,_xlfn.SHEET()-3+25,4,1,"Entered Daily Stats")),"")</f>
        <v>0</v>
      </c>
      <c r="O51" s="13">
        <f t="shared" ca="1" si="5"/>
        <v>0</v>
      </c>
      <c r="P51" s="11"/>
      <c r="Q51" s="51" t="str">
        <f t="shared" ca="1" si="6"/>
        <v/>
      </c>
      <c r="R51" s="47"/>
      <c r="S51" s="39" cm="1">
        <f t="array" aca="1" ref="S51" ca="1">INDIRECT(ADDRESS(ROW()-1,_xlfn.SHEET()-3+39,4,1,"Entered Daily Stats"))</f>
        <v>0</v>
      </c>
      <c r="T51" s="47"/>
      <c r="U51" s="69"/>
      <c r="V51" s="8"/>
      <c r="W51" s="56"/>
      <c r="X51" s="80"/>
    </row>
    <row r="52" spans="1:24" ht="18" x14ac:dyDescent="0.3">
      <c r="A52" s="65"/>
      <c r="B52" s="8"/>
      <c r="C52" s="14" cm="1">
        <f t="array" aca="1" ref="C52" ca="1">INDIRECT(ADDRESS(ROW()-1,_xlfn.SHEET()-3+32,4,1,"Entered Daily Stats"))</f>
        <v>0</v>
      </c>
      <c r="D52" s="11"/>
      <c r="E52" s="10">
        <f>'Entered Daily Stats'!A51</f>
        <v>0</v>
      </c>
      <c r="F52" s="23"/>
      <c r="G52" s="13" cm="1">
        <f t="array" aca="1" ref="G52" ca="1">IFERROR(INDIRECT(ADDRESS(ROW()-1,_xlfn.SHEET()-3+4,4,1,"Entered Daily Stats")),"")</f>
        <v>0</v>
      </c>
      <c r="H52" s="11"/>
      <c r="I52" s="12" cm="1">
        <f t="array" aca="1" ref="I52" ca="1">IFERROR(INDIRECT(ADDRESS(ROW()-1,_xlfn.SHEET()-3+11,4,1,"Entered Daily Stats")),"")</f>
        <v>0</v>
      </c>
      <c r="J52" s="11"/>
      <c r="K52" s="107" cm="1">
        <f t="array" aca="1" ref="K52" ca="1">IFERROR(INDIRECT(ADDRESS(ROW()-1,_xlfn.SHEET()-3+18,4,1,"Entered Daily Stats")),"")</f>
        <v>0</v>
      </c>
      <c r="L52" s="12">
        <f t="shared" ca="1" si="7"/>
        <v>0</v>
      </c>
      <c r="M52" s="11"/>
      <c r="N52" s="110" cm="1">
        <f t="array" aca="1" ref="N52" ca="1">IFERROR(INDIRECT(ADDRESS(ROW()-1,_xlfn.SHEET()-3+25,4,1,"Entered Daily Stats")),"")</f>
        <v>0</v>
      </c>
      <c r="O52" s="13">
        <f t="shared" ca="1" si="5"/>
        <v>0</v>
      </c>
      <c r="P52" s="11"/>
      <c r="Q52" s="51" t="str">
        <f t="shared" ca="1" si="6"/>
        <v/>
      </c>
      <c r="R52" s="11"/>
      <c r="S52" s="39" cm="1">
        <f t="array" aca="1" ref="S52" ca="1">INDIRECT(ADDRESS(ROW()-1,_xlfn.SHEET()-3+39,4,1,"Entered Daily Stats"))</f>
        <v>0</v>
      </c>
      <c r="T52" s="11"/>
      <c r="U52" s="11"/>
      <c r="V52" s="47"/>
      <c r="W52" s="56"/>
      <c r="X52" s="81"/>
    </row>
    <row r="53" spans="1:24" ht="18" x14ac:dyDescent="0.3">
      <c r="A53" s="65"/>
      <c r="B53" s="8"/>
      <c r="C53" s="14" cm="1">
        <f t="array" aca="1" ref="C53" ca="1">INDIRECT(ADDRESS(ROW()-1,_xlfn.SHEET()-3+32,4,1,"Entered Daily Stats"))</f>
        <v>0</v>
      </c>
      <c r="D53" s="11"/>
      <c r="E53" s="10">
        <f>'Entered Daily Stats'!A52</f>
        <v>0</v>
      </c>
      <c r="F53" s="11"/>
      <c r="G53" s="13" cm="1">
        <f t="array" aca="1" ref="G53" ca="1">IFERROR(INDIRECT(ADDRESS(ROW()-1,_xlfn.SHEET()-3+4,4,1,"Entered Daily Stats")),"")</f>
        <v>0</v>
      </c>
      <c r="H53" s="16"/>
      <c r="I53" s="12" cm="1">
        <f t="array" aca="1" ref="I53" ca="1">IFERROR(INDIRECT(ADDRESS(ROW()-1,_xlfn.SHEET()-3+11,4,1,"Entered Daily Stats")),"")</f>
        <v>0</v>
      </c>
      <c r="J53" s="11"/>
      <c r="K53" s="107" cm="1">
        <f t="array" aca="1" ref="K53" ca="1">IFERROR(INDIRECT(ADDRESS(ROW()-1,_xlfn.SHEET()-3+18,4,1,"Entered Daily Stats")),"")</f>
        <v>0</v>
      </c>
      <c r="L53" s="12">
        <f t="shared" ca="1" si="7"/>
        <v>0</v>
      </c>
      <c r="M53" s="11"/>
      <c r="N53" s="110" cm="1">
        <f t="array" aca="1" ref="N53" ca="1">IFERROR(INDIRECT(ADDRESS(ROW()-1,_xlfn.SHEET()-3+25,4,1,"Entered Daily Stats")),"")</f>
        <v>0</v>
      </c>
      <c r="O53" s="13">
        <f t="shared" ca="1" si="5"/>
        <v>0</v>
      </c>
      <c r="P53" s="11"/>
      <c r="Q53" s="51" t="str">
        <f t="shared" ca="1" si="6"/>
        <v/>
      </c>
      <c r="R53" s="11"/>
      <c r="S53" s="39" cm="1">
        <f t="array" aca="1" ref="S53" ca="1">INDIRECT(ADDRESS(ROW()-1,_xlfn.SHEET()-3+39,4,1,"Entered Daily Stats"))</f>
        <v>0</v>
      </c>
      <c r="T53" s="11"/>
      <c r="U53" s="8"/>
      <c r="V53" s="8"/>
      <c r="W53" s="8"/>
      <c r="X53" s="64"/>
    </row>
    <row r="54" spans="1:24" ht="18" x14ac:dyDescent="0.3">
      <c r="A54" s="65"/>
      <c r="B54" s="8"/>
      <c r="C54" s="11"/>
      <c r="D54" s="11"/>
      <c r="E54" s="11"/>
      <c r="F54" s="11"/>
      <c r="G54" s="11"/>
      <c r="H54" s="11"/>
      <c r="I54" s="11"/>
      <c r="J54" s="11"/>
      <c r="K54" s="108"/>
      <c r="L54" s="11"/>
      <c r="M54" s="11"/>
      <c r="N54" s="108"/>
      <c r="O54" s="11"/>
      <c r="P54" s="11"/>
      <c r="Q54" s="11"/>
      <c r="R54" s="11"/>
      <c r="S54" s="11"/>
      <c r="T54" s="8"/>
      <c r="U54" s="8"/>
      <c r="V54" s="8"/>
      <c r="W54" s="8"/>
      <c r="X54" s="64"/>
    </row>
    <row r="55" spans="1:24" ht="21" x14ac:dyDescent="0.3">
      <c r="A55" s="65"/>
      <c r="B55" s="8"/>
      <c r="C55" s="106">
        <f ca="1">IFERROR(AVERAGEIF(C34:C53,"&gt;0"),0)</f>
        <v>0.95250000000000001</v>
      </c>
      <c r="D55" s="11"/>
      <c r="E55" s="123" t="s">
        <v>34</v>
      </c>
      <c r="F55" s="44"/>
      <c r="G55" s="13">
        <f ca="1">IFERROR(AVERAGEIF(G34:G53,"&gt;0"),"")</f>
        <v>0.18742283950617283</v>
      </c>
      <c r="H55" s="82"/>
      <c r="I55" s="30">
        <f ca="1">IFERROR(AVERAGEIF(I34:I53,"&gt;0"),"")</f>
        <v>6.1428571428571432</v>
      </c>
      <c r="J55" s="11"/>
      <c r="K55" s="109">
        <f ca="1">IFERROR(AVERAGEIF(K34:K53,"&gt;0"),0)</f>
        <v>36.125</v>
      </c>
      <c r="L55" s="12">
        <f ca="1">IFERROR(AVERAGEIF(L34:L53,"&gt;0"),"")</f>
        <v>52.53041666666666</v>
      </c>
      <c r="M55" s="11"/>
      <c r="N55" s="111">
        <f ca="1">IFERROR(AVERAGEIF(N34:N53,"&gt;0"),0)</f>
        <v>0.10147569444444446</v>
      </c>
      <c r="O55" s="13">
        <f ca="1">IFERROR(AVERAGEIF(O34:O53,"&gt;0"),"")</f>
        <v>0.16770833333333335</v>
      </c>
      <c r="P55" s="11"/>
      <c r="Q55" s="45">
        <f ca="1">IFERROR(AVERAGEIF(Q34:Q53,"&gt;0"),"")</f>
        <v>0.66289491210485807</v>
      </c>
      <c r="R55" s="17"/>
      <c r="S55" s="46">
        <f ca="1">IFERROR(AVERAGEIF(S34:S53,"&gt;0"),0)</f>
        <v>1.3333333333333333</v>
      </c>
      <c r="T55" s="83"/>
      <c r="U55" s="8"/>
      <c r="V55" s="8"/>
      <c r="W55" s="8"/>
      <c r="X55" s="64"/>
    </row>
    <row r="56" spans="1:24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8"/>
    </row>
    <row r="59" spans="1:24" ht="14.4" customHeight="1" x14ac:dyDescent="0.3">
      <c r="A59" s="160" t="str">
        <f>'Entered Daily Stats'!A59</f>
        <v>Team Lead 3</v>
      </c>
      <c r="B59" s="161"/>
      <c r="C59" s="161"/>
      <c r="D59" s="161"/>
      <c r="E59" s="161"/>
      <c r="F59" s="53"/>
      <c r="G59" s="158">
        <v>44133</v>
      </c>
      <c r="H59" s="158"/>
      <c r="I59" s="158"/>
      <c r="J59" s="158"/>
      <c r="K59" s="158"/>
      <c r="L59" s="158"/>
      <c r="M59" s="158"/>
      <c r="N59" s="158"/>
      <c r="O59" s="158"/>
      <c r="P59" s="53"/>
      <c r="Q59" s="53"/>
      <c r="R59" s="53"/>
      <c r="S59" s="53"/>
      <c r="T59" s="53"/>
      <c r="U59" s="53"/>
      <c r="V59" s="53"/>
      <c r="W59" s="53"/>
      <c r="X59" s="63"/>
    </row>
    <row r="60" spans="1:24" ht="14.4" customHeight="1" x14ac:dyDescent="0.3">
      <c r="A60" s="162"/>
      <c r="B60" s="163"/>
      <c r="C60" s="163"/>
      <c r="D60" s="163"/>
      <c r="E60" s="163"/>
      <c r="F60" s="8"/>
      <c r="G60" s="159"/>
      <c r="H60" s="159"/>
      <c r="I60" s="159"/>
      <c r="J60" s="159"/>
      <c r="K60" s="159"/>
      <c r="L60" s="159"/>
      <c r="M60" s="159"/>
      <c r="N60" s="159"/>
      <c r="O60" s="159"/>
      <c r="P60" s="8"/>
      <c r="Q60" s="8"/>
      <c r="R60" s="8"/>
      <c r="S60" s="8"/>
      <c r="T60" s="8"/>
      <c r="U60" s="8"/>
      <c r="V60" s="8"/>
      <c r="W60" s="8"/>
      <c r="X60" s="64"/>
    </row>
    <row r="61" spans="1:24" ht="21" customHeight="1" x14ac:dyDescent="0.3">
      <c r="A61" s="164"/>
      <c r="B61" s="165"/>
      <c r="C61" s="165"/>
      <c r="D61" s="165"/>
      <c r="E61" s="165"/>
      <c r="F61" s="8"/>
      <c r="G61" s="124" t="s">
        <v>18</v>
      </c>
      <c r="H61" s="123"/>
      <c r="I61" s="124" t="s">
        <v>19</v>
      </c>
      <c r="J61" s="8"/>
      <c r="K61" s="140" t="s">
        <v>20</v>
      </c>
      <c r="L61" s="140"/>
      <c r="M61" s="8"/>
      <c r="N61" s="126" t="s">
        <v>21</v>
      </c>
      <c r="O61" s="126"/>
      <c r="P61" s="8"/>
      <c r="Q61" s="8"/>
      <c r="R61" s="8"/>
      <c r="S61" s="8"/>
      <c r="T61" s="8"/>
      <c r="U61" s="8"/>
      <c r="V61" s="8"/>
      <c r="W61" s="8"/>
      <c r="X61" s="64"/>
    </row>
    <row r="62" spans="1:24" ht="45.6" x14ac:dyDescent="0.3">
      <c r="A62" s="65"/>
      <c r="B62" s="8"/>
      <c r="C62" s="67" t="s">
        <v>37</v>
      </c>
      <c r="D62" s="8"/>
      <c r="E62" s="67" t="s">
        <v>24</v>
      </c>
      <c r="F62" s="68"/>
      <c r="G62" s="56"/>
      <c r="H62" s="56"/>
      <c r="I62" s="56"/>
      <c r="J62" s="8"/>
      <c r="K62" s="56"/>
      <c r="L62" s="69" t="s">
        <v>38</v>
      </c>
      <c r="M62" s="69"/>
      <c r="N62" s="56"/>
      <c r="O62" s="69" t="s">
        <v>39</v>
      </c>
      <c r="P62" s="8"/>
      <c r="Q62" s="9" t="s">
        <v>40</v>
      </c>
      <c r="R62" s="8"/>
      <c r="S62" s="66" t="s">
        <v>41</v>
      </c>
      <c r="T62" s="8"/>
      <c r="U62" s="138" t="s">
        <v>30</v>
      </c>
      <c r="V62" s="138"/>
      <c r="W62" s="138"/>
      <c r="X62" s="70"/>
    </row>
    <row r="63" spans="1:24" ht="18" x14ac:dyDescent="0.3">
      <c r="A63" s="65"/>
      <c r="B63" s="8"/>
      <c r="C63" s="14" cm="1">
        <f t="array" aca="1" ref="C63" ca="1">INDIRECT(ADDRESS(ROW()-1,_xlfn.SHEET()-3+32,4,1,"Entered Daily Stats"))</f>
        <v>1</v>
      </c>
      <c r="D63" s="11"/>
      <c r="E63" s="10" t="str">
        <f>'Entered Daily Stats'!A62</f>
        <v>Enrollment Counclor 1</v>
      </c>
      <c r="F63" s="11"/>
      <c r="G63" s="13" cm="1">
        <f t="array" aca="1" ref="G63" ca="1">IFERROR(INDIRECT(ADDRESS(ROW()-1,_xlfn.SHEET()-3+4,4,1,"Entered Daily Stats")),"")</f>
        <v>0.29652777777777778</v>
      </c>
      <c r="H63" s="11"/>
      <c r="I63" s="12" cm="1">
        <f t="array" aca="1" ref="I63" ca="1">IFERROR(INDIRECT(ADDRESS(ROW()-1,_xlfn.SHEET()-3+11,4,1,"Entered Daily Stats")),"")</f>
        <v>3</v>
      </c>
      <c r="J63" s="11"/>
      <c r="K63" s="107" cm="1">
        <f t="array" aca="1" ref="K63" ca="1">IFERROR(INDIRECT(ADDRESS(ROW()-1,_xlfn.SHEET()-3+18,4,1,"Entered Daily Stats")),"")</f>
        <v>56</v>
      </c>
      <c r="L63" s="12">
        <f ca="1">IFERROR(IF(K63=N63,0,MIN(MAX((-10*N63*24)+80,30),65))*C63,0)</f>
        <v>47.000000000000007</v>
      </c>
      <c r="M63" s="11"/>
      <c r="N63" s="110" cm="1">
        <f t="array" aca="1" ref="N63" ca="1">IFERROR(INDIRECT(ADDRESS(ROW()-1,_xlfn.SHEET()-3+25,4,1,"Entered Daily Stats")),"")</f>
        <v>0.13749999999999998</v>
      </c>
      <c r="O63" s="13">
        <f ca="1">IFERROR(IF(N63=K63,0,MIN(MAX(8-(K63/10),1.5),5)/24)*C63,0)</f>
        <v>0.10000000000000002</v>
      </c>
      <c r="P63" s="11"/>
      <c r="Q63" s="51">
        <f ca="1">IF(OR(L63=O63,K63=N63),"",((N63/O63)+(K63/L63))/2)</f>
        <v>1.2832446808510634</v>
      </c>
      <c r="R63" s="11"/>
      <c r="S63" s="39" cm="1">
        <f t="array" aca="1" ref="S63" ca="1">INDIRECT(ADDRESS(ROW()-1,_xlfn.SHEET()-3+39,4,1,"Entered Daily Stats"))</f>
        <v>0</v>
      </c>
      <c r="T63" s="11"/>
      <c r="U63" s="15"/>
      <c r="V63" s="11" t="s">
        <v>31</v>
      </c>
      <c r="W63" s="14">
        <v>1.3</v>
      </c>
      <c r="X63" s="70"/>
    </row>
    <row r="64" spans="1:24" ht="18" x14ac:dyDescent="0.3">
      <c r="A64" s="65"/>
      <c r="B64" s="8"/>
      <c r="C64" s="14" cm="1">
        <f t="array" aca="1" ref="C64" ca="1">INDIRECT(ADDRESS(ROW()-1,_xlfn.SHEET()-3+32,4,1,"Entered Daily Stats"))</f>
        <v>1</v>
      </c>
      <c r="D64" s="11"/>
      <c r="E64" s="10" t="str">
        <f>'Entered Daily Stats'!A63</f>
        <v>Enrollment Counclor 2</v>
      </c>
      <c r="F64" s="11"/>
      <c r="G64" s="13" cm="1">
        <f t="array" aca="1" ref="G64" ca="1">IFERROR(INDIRECT(ADDRESS(ROW()-1,_xlfn.SHEET()-3+4,4,1,"Entered Daily Stats")),"")</f>
        <v>0.14652777777777778</v>
      </c>
      <c r="H64" s="16"/>
      <c r="I64" s="12" cm="1">
        <f t="array" aca="1" ref="I64" ca="1">IFERROR(INDIRECT(ADDRESS(ROW()-1,_xlfn.SHEET()-3+11,4,1,"Entered Daily Stats")),"")</f>
        <v>4</v>
      </c>
      <c r="J64" s="11"/>
      <c r="K64" s="107" cm="1">
        <f t="array" aca="1" ref="K64" ca="1">IFERROR(INDIRECT(ADDRESS(ROW()-1,_xlfn.SHEET()-3+18,4,1,"Entered Daily Stats")),"")</f>
        <v>18</v>
      </c>
      <c r="L64" s="12">
        <f t="shared" ref="L64" ca="1" si="8">IFERROR(IF(K64=N64,0,MIN(MAX((-10*N64*24)+80,30),65))*C64,0)</f>
        <v>65</v>
      </c>
      <c r="M64" s="11"/>
      <c r="N64" s="110" cm="1">
        <f t="array" aca="1" ref="N64" ca="1">IFERROR(INDIRECT(ADDRESS(ROW()-1,_xlfn.SHEET()-3+25,4,1,"Entered Daily Stats")),"")</f>
        <v>3.3333333333333333E-2</v>
      </c>
      <c r="O64" s="13">
        <f t="shared" ref="O64:O82" ca="1" si="9">IFERROR(IF(N64=K64,0,MIN(MAX(8-(K64/10),1.5),5)/24)*C64,0)</f>
        <v>0.20833333333333334</v>
      </c>
      <c r="P64" s="11"/>
      <c r="Q64" s="51">
        <f t="shared" ref="Q64:Q82" ca="1" si="10">IF(OR(L64=O64,K64=N64),"",((N64/O64)+(K64/L64))/2)</f>
        <v>0.21846153846153848</v>
      </c>
      <c r="R64" s="11"/>
      <c r="S64" s="39" cm="1">
        <f t="array" aca="1" ref="S64" ca="1">INDIRECT(ADDRESS(ROW()-1,_xlfn.SHEET()-3+39,4,1,"Entered Daily Stats"))</f>
        <v>0</v>
      </c>
      <c r="T64" s="11"/>
      <c r="U64" s="100"/>
      <c r="V64" s="11" t="s">
        <v>32</v>
      </c>
      <c r="W64" s="45">
        <v>1</v>
      </c>
      <c r="X64" s="70"/>
    </row>
    <row r="65" spans="1:24" ht="18" x14ac:dyDescent="0.3">
      <c r="A65" s="65"/>
      <c r="B65" s="8"/>
      <c r="C65" s="14" cm="1">
        <f t="array" aca="1" ref="C65" ca="1">INDIRECT(ADDRESS(ROW()-1,_xlfn.SHEET()-3+32,4,1,"Entered Daily Stats"))</f>
        <v>1</v>
      </c>
      <c r="D65" s="11"/>
      <c r="E65" s="10" t="str">
        <f>'Entered Daily Stats'!A64</f>
        <v>Enrollment Counclor 3</v>
      </c>
      <c r="F65" s="11"/>
      <c r="G65" s="13" cm="1">
        <f t="array" aca="1" ref="G65" ca="1">IFERROR(INDIRECT(ADDRESS(ROW()-1,_xlfn.SHEET()-3+4,4,1,"Entered Daily Stats")),"")</f>
        <v>0.25069444444444444</v>
      </c>
      <c r="H65" s="16"/>
      <c r="I65" s="12" cm="1">
        <f t="array" aca="1" ref="I65" ca="1">IFERROR(INDIRECT(ADDRESS(ROW()-1,_xlfn.SHEET()-3+11,4,1,"Entered Daily Stats")),"")</f>
        <v>4</v>
      </c>
      <c r="J65" s="11"/>
      <c r="K65" s="107" cm="1">
        <f t="array" aca="1" ref="K65" ca="1">IFERROR(INDIRECT(ADDRESS(ROW()-1,_xlfn.SHEET()-3+18,4,1,"Entered Daily Stats")),"")</f>
        <v>40</v>
      </c>
      <c r="L65" s="12">
        <f ca="1">IFERROR(IF(K65=N65,0,MIN(MAX((-10*N65*24)+80,30),65))*C65,0)</f>
        <v>47.5</v>
      </c>
      <c r="M65" s="11"/>
      <c r="N65" s="110" cm="1">
        <f t="array" aca="1" ref="N65" ca="1">IFERROR(INDIRECT(ADDRESS(ROW()-1,_xlfn.SHEET()-3+25,4,1,"Entered Daily Stats")),"")</f>
        <v>0.13541666666666666</v>
      </c>
      <c r="O65" s="13">
        <f t="shared" ca="1" si="9"/>
        <v>0.16666666666666666</v>
      </c>
      <c r="P65" s="11"/>
      <c r="Q65" s="51">
        <f t="shared" ca="1" si="10"/>
        <v>0.82730263157894735</v>
      </c>
      <c r="R65" s="11"/>
      <c r="S65" s="39" cm="1">
        <f t="array" aca="1" ref="S65" ca="1">INDIRECT(ADDRESS(ROW()-1,_xlfn.SHEET()-3+39,4,1,"Entered Daily Stats"))</f>
        <v>0</v>
      </c>
      <c r="T65" s="11"/>
      <c r="U65" s="18"/>
      <c r="V65" s="11" t="s">
        <v>33</v>
      </c>
      <c r="W65" s="45">
        <v>1</v>
      </c>
      <c r="X65" s="70"/>
    </row>
    <row r="66" spans="1:24" ht="18" x14ac:dyDescent="0.3">
      <c r="A66" s="65"/>
      <c r="B66" s="8"/>
      <c r="C66" s="14" cm="1">
        <f t="array" aca="1" ref="C66" ca="1">INDIRECT(ADDRESS(ROW()-1,_xlfn.SHEET()-3+32,4,1,"Entered Daily Stats"))</f>
        <v>1</v>
      </c>
      <c r="D66" s="11"/>
      <c r="E66" s="10" t="str">
        <f>'Entered Daily Stats'!A65</f>
        <v>Enrollment Counclor 4</v>
      </c>
      <c r="F66" s="11"/>
      <c r="G66" s="13" cm="1">
        <f t="array" aca="1" ref="G66" ca="1">IFERROR(INDIRECT(ADDRESS(ROW()-1,_xlfn.SHEET()-3+4,4,1,"Entered Daily Stats")),"")</f>
        <v>0.29166666666666669</v>
      </c>
      <c r="H66" s="16"/>
      <c r="I66" s="12" cm="1">
        <f t="array" aca="1" ref="I66" ca="1">IFERROR(INDIRECT(ADDRESS(ROW()-1,_xlfn.SHEET()-3+11,4,1,"Entered Daily Stats")),"")</f>
        <v>1</v>
      </c>
      <c r="J66" s="11"/>
      <c r="K66" s="107" cm="1">
        <f t="array" aca="1" ref="K66" ca="1">IFERROR(INDIRECT(ADDRESS(ROW()-1,_xlfn.SHEET()-3+18,4,1,"Entered Daily Stats")),"")</f>
        <v>72</v>
      </c>
      <c r="L66" s="12">
        <f t="shared" ref="L66:L82" ca="1" si="11">IFERROR(IF(K66=N66,0,MIN(MAX((-10*N66*24)+80,30),65))*C66,0)</f>
        <v>30</v>
      </c>
      <c r="M66" s="11"/>
      <c r="N66" s="110" cm="1">
        <f t="array" aca="1" ref="N66" ca="1">IFERROR(INDIRECT(ADDRESS(ROW()-1,_xlfn.SHEET()-3+25,4,1,"Entered Daily Stats")),"")</f>
        <v>0.25347222222222221</v>
      </c>
      <c r="O66" s="13">
        <f t="shared" ca="1" si="9"/>
        <v>6.25E-2</v>
      </c>
      <c r="P66" s="11"/>
      <c r="Q66" s="51">
        <f t="shared" ca="1" si="10"/>
        <v>3.2277777777777779</v>
      </c>
      <c r="R66" s="11"/>
      <c r="S66" s="39" cm="1">
        <f t="array" aca="1" ref="S66" ca="1">INDIRECT(ADDRESS(ROW()-1,_xlfn.SHEET()-3+39,4,1,"Entered Daily Stats"))</f>
        <v>0</v>
      </c>
      <c r="T66" s="11"/>
      <c r="U66" s="19"/>
      <c r="V66" s="11" t="s">
        <v>33</v>
      </c>
      <c r="W66" s="14">
        <v>0.7</v>
      </c>
      <c r="X66" s="70"/>
    </row>
    <row r="67" spans="1:24" ht="18" x14ac:dyDescent="0.3">
      <c r="A67" s="65"/>
      <c r="B67" s="8"/>
      <c r="C67" s="14" cm="1">
        <f t="array" aca="1" ref="C67" ca="1">INDIRECT(ADDRESS(ROW()-1,_xlfn.SHEET()-3+32,4,1,"Entered Daily Stats"))</f>
        <v>1</v>
      </c>
      <c r="D67" s="11"/>
      <c r="E67" s="10" t="str">
        <f>'Entered Daily Stats'!A66</f>
        <v>Enrollment Counclor 5</v>
      </c>
      <c r="F67" s="11"/>
      <c r="G67" s="13" cm="1">
        <f t="array" aca="1" ref="G67" ca="1">IFERROR(INDIRECT(ADDRESS(ROW()-1,_xlfn.SHEET()-3+4,4,1,"Entered Daily Stats")),"")</f>
        <v>0.19791666666666666</v>
      </c>
      <c r="H67" s="16"/>
      <c r="I67" s="12" cm="1">
        <f t="array" aca="1" ref="I67" ca="1">IFERROR(INDIRECT(ADDRESS(ROW()-1,_xlfn.SHEET()-3+11,4,1,"Entered Daily Stats")),"")</f>
        <v>3</v>
      </c>
      <c r="J67" s="11"/>
      <c r="K67" s="107" cm="1">
        <f t="array" aca="1" ref="K67" ca="1">IFERROR(INDIRECT(ADDRESS(ROW()-1,_xlfn.SHEET()-3+18,4,1,"Entered Daily Stats")),"")</f>
        <v>42</v>
      </c>
      <c r="L67" s="12">
        <f t="shared" ca="1" si="11"/>
        <v>60.333333333333336</v>
      </c>
      <c r="M67" s="11"/>
      <c r="N67" s="110" cm="1">
        <f t="array" aca="1" ref="N67" ca="1">IFERROR(INDIRECT(ADDRESS(ROW()-1,_xlfn.SHEET()-3+25,4,1,"Entered Daily Stats")),"")</f>
        <v>8.1944444444444445E-2</v>
      </c>
      <c r="O67" s="13">
        <f t="shared" ca="1" si="9"/>
        <v>0.15833333333333333</v>
      </c>
      <c r="P67" s="11"/>
      <c r="Q67" s="51">
        <f t="shared" ca="1" si="10"/>
        <v>0.60683822816710287</v>
      </c>
      <c r="R67" s="11"/>
      <c r="S67" s="39" cm="1">
        <f t="array" aca="1" ref="S67" ca="1">INDIRECT(ADDRESS(ROW()-1,_xlfn.SHEET()-3+39,4,1,"Entered Daily Stats"))</f>
        <v>2</v>
      </c>
      <c r="T67" s="11"/>
      <c r="U67" s="20"/>
      <c r="V67" s="11" t="s">
        <v>33</v>
      </c>
      <c r="W67" s="14">
        <v>0.5</v>
      </c>
      <c r="X67" s="70"/>
    </row>
    <row r="68" spans="1:24" ht="18" x14ac:dyDescent="0.3">
      <c r="A68" s="65"/>
      <c r="B68" s="8"/>
      <c r="C68" s="14" cm="1">
        <f t="array" aca="1" ref="C68" ca="1">INDIRECT(ADDRESS(ROW()-1,_xlfn.SHEET()-3+32,4,1,"Entered Daily Stats"))</f>
        <v>1</v>
      </c>
      <c r="D68" s="11"/>
      <c r="E68" s="10" t="str">
        <f>'Entered Daily Stats'!A67</f>
        <v>Enrollment Counclor 6</v>
      </c>
      <c r="F68" s="11"/>
      <c r="G68" s="13" cm="1">
        <f t="array" aca="1" ref="G68" ca="1">IFERROR(INDIRECT(ADDRESS(ROW()-1,_xlfn.SHEET()-3+4,4,1,"Entered Daily Stats")),"")</f>
        <v>0.13055555555555556</v>
      </c>
      <c r="H68" s="16"/>
      <c r="I68" s="12" cm="1">
        <f t="array" aca="1" ref="I68" ca="1">IFERROR(INDIRECT(ADDRESS(ROW()-1,_xlfn.SHEET()-3+11,4,1,"Entered Daily Stats")),"")</f>
        <v>1</v>
      </c>
      <c r="J68" s="11"/>
      <c r="K68" s="107" cm="1">
        <f t="array" aca="1" ref="K68" ca="1">IFERROR(INDIRECT(ADDRESS(ROW()-1,_xlfn.SHEET()-3+18,4,1,"Entered Daily Stats")),"")</f>
        <v>46</v>
      </c>
      <c r="L68" s="12">
        <f t="shared" ca="1" si="11"/>
        <v>65</v>
      </c>
      <c r="M68" s="11"/>
      <c r="N68" s="110" cm="1">
        <f t="array" aca="1" ref="N68" ca="1">IFERROR(INDIRECT(ADDRESS(ROW()-1,_xlfn.SHEET()-3+25,4,1,"Entered Daily Stats")),"")</f>
        <v>4.1666666666666664E-2</v>
      </c>
      <c r="O68" s="13">
        <f t="shared" ca="1" si="9"/>
        <v>0.14166666666666669</v>
      </c>
      <c r="P68" s="11"/>
      <c r="Q68" s="51">
        <f t="shared" ca="1" si="10"/>
        <v>0.50090497737556561</v>
      </c>
      <c r="R68" s="11"/>
      <c r="S68" s="39" cm="1">
        <f t="array" aca="1" ref="S68" ca="1">INDIRECT(ADDRESS(ROW()-1,_xlfn.SHEET()-3+39,4,1,"Entered Daily Stats"))</f>
        <v>0</v>
      </c>
      <c r="T68" s="11"/>
      <c r="U68" s="21"/>
      <c r="V68" s="11" t="s">
        <v>33</v>
      </c>
      <c r="W68" s="14">
        <v>0.3</v>
      </c>
      <c r="X68" s="70"/>
    </row>
    <row r="69" spans="1:24" ht="18" x14ac:dyDescent="0.3">
      <c r="A69" s="65"/>
      <c r="B69" s="8"/>
      <c r="C69" s="14" cm="1">
        <f t="array" aca="1" ref="C69" ca="1">INDIRECT(ADDRESS(ROW()-1,_xlfn.SHEET()-3+32,4,1,"Entered Daily Stats"))</f>
        <v>1</v>
      </c>
      <c r="D69" s="11"/>
      <c r="E69" s="10" t="str">
        <f>'Entered Daily Stats'!A68</f>
        <v>Enrollment Counclor 7</v>
      </c>
      <c r="F69" s="11"/>
      <c r="G69" s="13" cm="1">
        <f t="array" aca="1" ref="G69" ca="1">IFERROR(INDIRECT(ADDRESS(ROW()-1,_xlfn.SHEET()-3+4,4,1,"Entered Daily Stats")),"")</f>
        <v>0.23333333333333331</v>
      </c>
      <c r="H69" s="16"/>
      <c r="I69" s="12" cm="1">
        <f t="array" aca="1" ref="I69" ca="1">IFERROR(INDIRECT(ADDRESS(ROW()-1,_xlfn.SHEET()-3+11,4,1,"Entered Daily Stats")),"")</f>
        <v>19</v>
      </c>
      <c r="J69" s="11"/>
      <c r="K69" s="107" cm="1">
        <f t="array" aca="1" ref="K69" ca="1">IFERROR(INDIRECT(ADDRESS(ROW()-1,_xlfn.SHEET()-3+18,4,1,"Entered Daily Stats")),"")</f>
        <v>39</v>
      </c>
      <c r="L69" s="12">
        <f t="shared" ca="1" si="11"/>
        <v>65</v>
      </c>
      <c r="M69" s="11"/>
      <c r="N69" s="110" cm="1">
        <f t="array" aca="1" ref="N69" ca="1">IFERROR(INDIRECT(ADDRESS(ROW()-1,_xlfn.SHEET()-3+25,4,1,"Entered Daily Stats")),"")</f>
        <v>6.1111111111111116E-2</v>
      </c>
      <c r="O69" s="13">
        <f t="shared" ca="1" si="9"/>
        <v>0.17083333333333331</v>
      </c>
      <c r="P69" s="11"/>
      <c r="Q69" s="51">
        <f t="shared" ca="1" si="10"/>
        <v>0.4788617886178862</v>
      </c>
      <c r="R69" s="11"/>
      <c r="S69" s="39" cm="1">
        <f t="array" aca="1" ref="S69" ca="1">INDIRECT(ADDRESS(ROW()-1,_xlfn.SHEET()-3+39,4,1,"Entered Daily Stats"))</f>
        <v>0</v>
      </c>
      <c r="T69" s="11"/>
      <c r="U69" s="8"/>
      <c r="V69" s="8"/>
      <c r="W69" s="8"/>
      <c r="X69" s="70"/>
    </row>
    <row r="70" spans="1:24" ht="21" x14ac:dyDescent="0.3">
      <c r="A70" s="65"/>
      <c r="B70" s="8"/>
      <c r="C70" s="14" cm="1">
        <f t="array" aca="1" ref="C70" ca="1">INDIRECT(ADDRESS(ROW()-1,_xlfn.SHEET()-3+32,4,1,"Entered Daily Stats"))</f>
        <v>1</v>
      </c>
      <c r="D70" s="11"/>
      <c r="E70" s="10" t="str">
        <f>'Entered Daily Stats'!A69</f>
        <v>Enrollment Counclor 8</v>
      </c>
      <c r="F70" s="11"/>
      <c r="G70" s="13" cm="1">
        <f t="array" aca="1" ref="G70" ca="1">IFERROR(INDIRECT(ADDRESS(ROW()-1,_xlfn.SHEET()-3+4,4,1,"Entered Daily Stats")),"")</f>
        <v>0.26319444444444445</v>
      </c>
      <c r="H70" s="16"/>
      <c r="I70" s="12" cm="1">
        <f t="array" aca="1" ref="I70" ca="1">IFERROR(INDIRECT(ADDRESS(ROW()-1,_xlfn.SHEET()-3+11,4,1,"Entered Daily Stats")),"")</f>
        <v>5</v>
      </c>
      <c r="J70" s="11"/>
      <c r="K70" s="107" cm="1">
        <f t="array" aca="1" ref="K70" ca="1">IFERROR(INDIRECT(ADDRESS(ROW()-1,_xlfn.SHEET()-3+18,4,1,"Entered Daily Stats")),"")</f>
        <v>28</v>
      </c>
      <c r="L70" s="12">
        <f t="shared" ca="1" si="11"/>
        <v>38.499999999999993</v>
      </c>
      <c r="M70" s="11"/>
      <c r="N70" s="110" cm="1">
        <f t="array" aca="1" ref="N70" ca="1">IFERROR(INDIRECT(ADDRESS(ROW()-1,_xlfn.SHEET()-3+25,4,1,"Entered Daily Stats")),"")</f>
        <v>0.17291666666666669</v>
      </c>
      <c r="O70" s="13">
        <f t="shared" ca="1" si="9"/>
        <v>0.20833333333333334</v>
      </c>
      <c r="P70" s="11"/>
      <c r="Q70" s="51">
        <f t="shared" ca="1" si="10"/>
        <v>0.77863636363636379</v>
      </c>
      <c r="R70" s="11"/>
      <c r="S70" s="39" cm="1">
        <f t="array" aca="1" ref="S70" ca="1">INDIRECT(ADDRESS(ROW()-1,_xlfn.SHEET()-3+39,4,1,"Entered Daily Stats"))</f>
        <v>4</v>
      </c>
      <c r="T70" s="11"/>
      <c r="U70" s="140" t="s">
        <v>42</v>
      </c>
      <c r="V70" s="140"/>
      <c r="W70" s="140"/>
      <c r="X70" s="70"/>
    </row>
    <row r="71" spans="1:24" ht="18" customHeight="1" x14ac:dyDescent="0.3">
      <c r="A71" s="65"/>
      <c r="B71" s="8"/>
      <c r="C71" s="14" cm="1">
        <f t="array" aca="1" ref="C71" ca="1">INDIRECT(ADDRESS(ROW()-1,_xlfn.SHEET()-3+32,4,1,"Entered Daily Stats"))</f>
        <v>1</v>
      </c>
      <c r="D71" s="11"/>
      <c r="E71" s="10" t="str">
        <f>'Entered Daily Stats'!A70</f>
        <v>Enrollment Counclor 9</v>
      </c>
      <c r="F71" s="11"/>
      <c r="G71" s="13" cm="1">
        <f t="array" aca="1" ref="G71" ca="1">IFERROR(INDIRECT(ADDRESS(ROW()-1,_xlfn.SHEET()-3+4,4,1,"Entered Daily Stats")),"")</f>
        <v>0.13819444444444443</v>
      </c>
      <c r="H71" s="16"/>
      <c r="I71" s="12" cm="1">
        <f t="array" aca="1" ref="I71" ca="1">IFERROR(INDIRECT(ADDRESS(ROW()-1,_xlfn.SHEET()-3+11,4,1,"Entered Daily Stats")),"")</f>
        <v>3</v>
      </c>
      <c r="J71" s="11"/>
      <c r="K71" s="107" cm="1">
        <f t="array" aca="1" ref="K71" ca="1">IFERROR(INDIRECT(ADDRESS(ROW()-1,_xlfn.SHEET()-3+18,4,1,"Entered Daily Stats")),"")</f>
        <v>15</v>
      </c>
      <c r="L71" s="12">
        <f t="shared" ca="1" si="11"/>
        <v>48.833333333333329</v>
      </c>
      <c r="M71" s="11"/>
      <c r="N71" s="110" cm="1">
        <f t="array" aca="1" ref="N71" ca="1">IFERROR(INDIRECT(ADDRESS(ROW()-1,_xlfn.SHEET()-3+25,4,1,"Entered Daily Stats")),"")</f>
        <v>0.12986111111111112</v>
      </c>
      <c r="O71" s="13">
        <f t="shared" ca="1" si="9"/>
        <v>0.20833333333333334</v>
      </c>
      <c r="P71" s="11"/>
      <c r="Q71" s="51">
        <f t="shared" ca="1" si="10"/>
        <v>0.46525028441410698</v>
      </c>
      <c r="R71" s="11"/>
      <c r="S71" s="39" cm="1">
        <f t="array" aca="1" ref="S71" ca="1">INDIRECT(ADDRESS(ROW()-1,_xlfn.SHEET()-3+39,4,1,"Entered Daily Stats"))</f>
        <v>2</v>
      </c>
      <c r="T71" s="11"/>
      <c r="U71" s="152">
        <f ca="1">IF(SUM(S63:S82)=0,"",SUM(S63:S82))</f>
        <v>11</v>
      </c>
      <c r="V71" s="153"/>
      <c r="W71" s="154"/>
      <c r="X71" s="70"/>
    </row>
    <row r="72" spans="1:24" ht="18" customHeight="1" x14ac:dyDescent="0.3">
      <c r="A72" s="65"/>
      <c r="B72" s="8"/>
      <c r="C72" s="14" cm="1">
        <f t="array" aca="1" ref="C72" ca="1">INDIRECT(ADDRESS(ROW()-1,_xlfn.SHEET()-3+32,4,1,"Entered Daily Stats"))</f>
        <v>1</v>
      </c>
      <c r="D72" s="11"/>
      <c r="E72" s="10" t="str">
        <f>'Entered Daily Stats'!A71</f>
        <v>Enrollment Counclor 10</v>
      </c>
      <c r="F72" s="11"/>
      <c r="G72" s="13" cm="1">
        <f t="array" aca="1" ref="G72" ca="1">IFERROR(INDIRECT(ADDRESS(ROW()-1,_xlfn.SHEET()-3+4,4,1,"Entered Daily Stats")),"")</f>
        <v>0.25138888888888888</v>
      </c>
      <c r="H72" s="16"/>
      <c r="I72" s="12" cm="1">
        <f t="array" aca="1" ref="I72" ca="1">IFERROR(INDIRECT(ADDRESS(ROW()-1,_xlfn.SHEET()-3+11,4,1,"Entered Daily Stats")),"")</f>
        <v>6</v>
      </c>
      <c r="J72" s="11"/>
      <c r="K72" s="107" cm="1">
        <f t="array" aca="1" ref="K72" ca="1">IFERROR(INDIRECT(ADDRESS(ROW()-1,_xlfn.SHEET()-3+18,4,1,"Entered Daily Stats")),"")</f>
        <v>64</v>
      </c>
      <c r="L72" s="12">
        <f t="shared" ca="1" si="11"/>
        <v>41.5</v>
      </c>
      <c r="M72" s="11"/>
      <c r="N72" s="110" cm="1">
        <f t="array" aca="1" ref="N72" ca="1">IFERROR(INDIRECT(ADDRESS(ROW()-1,_xlfn.SHEET()-3+25,4,1,"Entered Daily Stats")),"")</f>
        <v>0.16041666666666668</v>
      </c>
      <c r="O72" s="13">
        <f t="shared" ca="1" si="9"/>
        <v>6.6666666666666652E-2</v>
      </c>
      <c r="P72" s="11"/>
      <c r="Q72" s="51">
        <f t="shared" ca="1" si="10"/>
        <v>1.9742093373493981</v>
      </c>
      <c r="R72" s="11"/>
      <c r="S72" s="39" cm="1">
        <f t="array" aca="1" ref="S72" ca="1">INDIRECT(ADDRESS(ROW()-1,_xlfn.SHEET()-3+39,4,1,"Entered Daily Stats"))</f>
        <v>1</v>
      </c>
      <c r="T72" s="11"/>
      <c r="U72" s="155"/>
      <c r="V72" s="156"/>
      <c r="W72" s="157"/>
      <c r="X72" s="70"/>
    </row>
    <row r="73" spans="1:24" ht="18" x14ac:dyDescent="0.3">
      <c r="A73" s="65"/>
      <c r="B73" s="8"/>
      <c r="C73" s="14" cm="1">
        <f t="array" aca="1" ref="C73" ca="1">INDIRECT(ADDRESS(ROW()-1,_xlfn.SHEET()-3+32,4,1,"Entered Daily Stats"))</f>
        <v>1</v>
      </c>
      <c r="D73" s="11"/>
      <c r="E73" s="10" t="str">
        <f>'Entered Daily Stats'!A72</f>
        <v>Enrollment Counclor 11</v>
      </c>
      <c r="F73" s="11"/>
      <c r="G73" s="13" cm="1">
        <f t="array" aca="1" ref="G73" ca="1">IFERROR(INDIRECT(ADDRESS(ROW()-1,_xlfn.SHEET()-3+4,4,1,"Entered Daily Stats")),"")</f>
        <v>0.22777777777777777</v>
      </c>
      <c r="H73" s="16"/>
      <c r="I73" s="12" cm="1">
        <f t="array" aca="1" ref="I73" ca="1">IFERROR(INDIRECT(ADDRESS(ROW()-1,_xlfn.SHEET()-3+11,4,1,"Entered Daily Stats")),"")</f>
        <v>3</v>
      </c>
      <c r="J73" s="11"/>
      <c r="K73" s="107" cm="1">
        <f t="array" aca="1" ref="K73" ca="1">IFERROR(INDIRECT(ADDRESS(ROW()-1,_xlfn.SHEET()-3+18,4,1,"Entered Daily Stats")),"")</f>
        <v>42</v>
      </c>
      <c r="L73" s="12">
        <f t="shared" ca="1" si="11"/>
        <v>52.5</v>
      </c>
      <c r="M73" s="11"/>
      <c r="N73" s="110" cm="1">
        <f t="array" aca="1" ref="N73" ca="1">IFERROR(INDIRECT(ADDRESS(ROW()-1,_xlfn.SHEET()-3+25,4,1,"Entered Daily Stats")),"")</f>
        <v>0.11458333333333333</v>
      </c>
      <c r="O73" s="13">
        <f t="shared" ca="1" si="9"/>
        <v>0.15833333333333333</v>
      </c>
      <c r="P73" s="11"/>
      <c r="Q73" s="51">
        <f t="shared" ca="1" si="10"/>
        <v>0.76184210526315788</v>
      </c>
      <c r="R73" s="11"/>
      <c r="S73" s="39" cm="1">
        <f t="array" aca="1" ref="S73" ca="1">INDIRECT(ADDRESS(ROW()-1,_xlfn.SHEET()-3+39,4,1,"Entered Daily Stats"))</f>
        <v>2</v>
      </c>
      <c r="T73" s="11"/>
      <c r="U73" s="71"/>
      <c r="V73" s="71"/>
      <c r="W73" s="71"/>
      <c r="X73" s="70"/>
    </row>
    <row r="74" spans="1:24" ht="21" x14ac:dyDescent="0.3">
      <c r="A74" s="65"/>
      <c r="B74" s="8"/>
      <c r="C74" s="14" cm="1">
        <f t="array" aca="1" ref="C74" ca="1">INDIRECT(ADDRESS(ROW()-1,_xlfn.SHEET()-3+32,4,1,"Entered Daily Stats"))</f>
        <v>1</v>
      </c>
      <c r="D74" s="11"/>
      <c r="E74" s="10" t="str">
        <f>'Entered Daily Stats'!A73</f>
        <v>Enrollment Counclor 12</v>
      </c>
      <c r="F74" s="11"/>
      <c r="G74" s="13" cm="1">
        <f t="array" aca="1" ref="G74" ca="1">IFERROR(INDIRECT(ADDRESS(ROW()-1,_xlfn.SHEET()-3+4,4,1,"Entered Daily Stats")),"")</f>
        <v>5.6250000000000001E-2</v>
      </c>
      <c r="H74" s="16"/>
      <c r="I74" s="12" cm="1">
        <f t="array" aca="1" ref="I74" ca="1">IFERROR(INDIRECT(ADDRESS(ROW()-1,_xlfn.SHEET()-3+11,4,1,"Entered Daily Stats")),"")</f>
        <v>1</v>
      </c>
      <c r="J74" s="11"/>
      <c r="K74" s="107" cm="1">
        <f t="array" aca="1" ref="K74" ca="1">IFERROR(INDIRECT(ADDRESS(ROW()-1,_xlfn.SHEET()-3+18,4,1,"Entered Daily Stats")),"")</f>
        <v>11</v>
      </c>
      <c r="L74" s="12">
        <f t="shared" ca="1" si="11"/>
        <v>65</v>
      </c>
      <c r="M74" s="11"/>
      <c r="N74" s="110" cm="1">
        <f t="array" aca="1" ref="N74" ca="1">IFERROR(INDIRECT(ADDRESS(ROW()-1,_xlfn.SHEET()-3+25,4,1,"Entered Daily Stats")),"")</f>
        <v>1.5277777777777777E-2</v>
      </c>
      <c r="O74" s="13">
        <f t="shared" ca="1" si="9"/>
        <v>0.20833333333333334</v>
      </c>
      <c r="P74" s="11"/>
      <c r="Q74" s="51">
        <f t="shared" ca="1" si="10"/>
        <v>0.12128205128205129</v>
      </c>
      <c r="R74" s="11"/>
      <c r="S74" s="39" cm="1">
        <f t="array" aca="1" ref="S74" ca="1">INDIRECT(ADDRESS(ROW()-1,_xlfn.SHEET()-3+39,4,1,"Entered Daily Stats"))</f>
        <v>0</v>
      </c>
      <c r="T74" s="11"/>
      <c r="U74" s="8"/>
      <c r="V74" s="8"/>
      <c r="W74" s="22"/>
      <c r="X74" s="79"/>
    </row>
    <row r="75" spans="1:24" ht="18" x14ac:dyDescent="0.3">
      <c r="A75" s="65"/>
      <c r="B75" s="8"/>
      <c r="C75" s="14" cm="1">
        <f t="array" aca="1" ref="C75" ca="1">INDIRECT(ADDRESS(ROW()-1,_xlfn.SHEET()-3+32,4,1,"Entered Daily Stats"))</f>
        <v>0</v>
      </c>
      <c r="D75" s="11"/>
      <c r="E75" s="10">
        <f>'Entered Daily Stats'!A74</f>
        <v>0</v>
      </c>
      <c r="F75" s="11"/>
      <c r="G75" s="13" cm="1">
        <f t="array" aca="1" ref="G75" ca="1">IFERROR(INDIRECT(ADDRESS(ROW()-1,_xlfn.SHEET()-3+4,4,1,"Entered Daily Stats")),"")</f>
        <v>0</v>
      </c>
      <c r="H75" s="16"/>
      <c r="I75" s="12" cm="1">
        <f t="array" aca="1" ref="I75" ca="1">IFERROR(INDIRECT(ADDRESS(ROW()-1,_xlfn.SHEET()-3+11,4,1,"Entered Daily Stats")),"")</f>
        <v>0</v>
      </c>
      <c r="J75" s="11"/>
      <c r="K75" s="107" cm="1">
        <f t="array" aca="1" ref="K75" ca="1">IFERROR(INDIRECT(ADDRESS(ROW()-1,_xlfn.SHEET()-3+18,4,1,"Entered Daily Stats")),"")</f>
        <v>0</v>
      </c>
      <c r="L75" s="12">
        <f t="shared" ca="1" si="11"/>
        <v>0</v>
      </c>
      <c r="M75" s="11"/>
      <c r="N75" s="110" cm="1">
        <f t="array" aca="1" ref="N75" ca="1">IFERROR(INDIRECT(ADDRESS(ROW()-1,_xlfn.SHEET()-3+25,4,1,"Entered Daily Stats")),"")</f>
        <v>0</v>
      </c>
      <c r="O75" s="13">
        <f t="shared" ca="1" si="9"/>
        <v>0</v>
      </c>
      <c r="P75" s="11"/>
      <c r="Q75" s="51" t="str">
        <f t="shared" ca="1" si="10"/>
        <v/>
      </c>
      <c r="R75" s="47"/>
      <c r="S75" s="39" cm="1">
        <f t="array" aca="1" ref="S75" ca="1">INDIRECT(ADDRESS(ROW()-1,_xlfn.SHEET()-3+39,4,1,"Entered Daily Stats"))</f>
        <v>0</v>
      </c>
      <c r="T75" s="47"/>
      <c r="U75" s="69"/>
      <c r="V75" s="8"/>
      <c r="W75" s="56"/>
      <c r="X75" s="80"/>
    </row>
    <row r="76" spans="1:24" ht="18" x14ac:dyDescent="0.3">
      <c r="A76" s="65"/>
      <c r="B76" s="8"/>
      <c r="C76" s="14" cm="1">
        <f t="array" aca="1" ref="C76" ca="1">INDIRECT(ADDRESS(ROW()-1,_xlfn.SHEET()-3+32,4,1,"Entered Daily Stats"))</f>
        <v>0</v>
      </c>
      <c r="D76" s="11"/>
      <c r="E76" s="10">
        <f>'Entered Daily Stats'!A75</f>
        <v>0</v>
      </c>
      <c r="F76" s="23"/>
      <c r="G76" s="13" cm="1">
        <f t="array" aca="1" ref="G76" ca="1">IFERROR(INDIRECT(ADDRESS(ROW()-1,_xlfn.SHEET()-3+4,4,1,"Entered Daily Stats")),"")</f>
        <v>0</v>
      </c>
      <c r="H76" s="11"/>
      <c r="I76" s="12" cm="1">
        <f t="array" aca="1" ref="I76" ca="1">IFERROR(INDIRECT(ADDRESS(ROW()-1,_xlfn.SHEET()-3+11,4,1,"Entered Daily Stats")),"")</f>
        <v>0</v>
      </c>
      <c r="J76" s="11"/>
      <c r="K76" s="107" cm="1">
        <f t="array" aca="1" ref="K76" ca="1">IFERROR(INDIRECT(ADDRESS(ROW()-1,_xlfn.SHEET()-3+18,4,1,"Entered Daily Stats")),"")</f>
        <v>0</v>
      </c>
      <c r="L76" s="12">
        <f t="shared" ca="1" si="11"/>
        <v>0</v>
      </c>
      <c r="M76" s="11"/>
      <c r="N76" s="110" cm="1">
        <f t="array" aca="1" ref="N76" ca="1">IFERROR(INDIRECT(ADDRESS(ROW()-1,_xlfn.SHEET()-3+25,4,1,"Entered Daily Stats")),"")</f>
        <v>0</v>
      </c>
      <c r="O76" s="13">
        <f t="shared" ca="1" si="9"/>
        <v>0</v>
      </c>
      <c r="P76" s="11"/>
      <c r="Q76" s="51" t="str">
        <f t="shared" ca="1" si="10"/>
        <v/>
      </c>
      <c r="R76" s="11"/>
      <c r="S76" s="39" cm="1">
        <f t="array" aca="1" ref="S76" ca="1">INDIRECT(ADDRESS(ROW()-1,_xlfn.SHEET()-3+39,4,1,"Entered Daily Stats"))</f>
        <v>0</v>
      </c>
      <c r="T76" s="11"/>
      <c r="U76" s="11"/>
      <c r="V76" s="47"/>
      <c r="W76" s="56"/>
      <c r="X76" s="81"/>
    </row>
    <row r="77" spans="1:24" ht="18" x14ac:dyDescent="0.3">
      <c r="A77" s="65"/>
      <c r="B77" s="8"/>
      <c r="C77" s="14" cm="1">
        <f t="array" aca="1" ref="C77" ca="1">INDIRECT(ADDRESS(ROW()-1,_xlfn.SHEET()-3+32,4,1,"Entered Daily Stats"))</f>
        <v>0</v>
      </c>
      <c r="D77" s="11"/>
      <c r="E77" s="10">
        <f>'Entered Daily Stats'!A76</f>
        <v>0</v>
      </c>
      <c r="F77" s="11"/>
      <c r="G77" s="13" cm="1">
        <f t="array" aca="1" ref="G77" ca="1">IFERROR(INDIRECT(ADDRESS(ROW()-1,_xlfn.SHEET()-3+4,4,1,"Entered Daily Stats")),"")</f>
        <v>0</v>
      </c>
      <c r="H77" s="16"/>
      <c r="I77" s="12" cm="1">
        <f t="array" aca="1" ref="I77" ca="1">IFERROR(INDIRECT(ADDRESS(ROW()-1,_xlfn.SHEET()-3+11,4,1,"Entered Daily Stats")),"")</f>
        <v>0</v>
      </c>
      <c r="J77" s="11"/>
      <c r="K77" s="107" cm="1">
        <f t="array" aca="1" ref="K77" ca="1">IFERROR(INDIRECT(ADDRESS(ROW()-1,_xlfn.SHEET()-3+18,4,1,"Entered Daily Stats")),"")</f>
        <v>0</v>
      </c>
      <c r="L77" s="12">
        <f t="shared" ca="1" si="11"/>
        <v>0</v>
      </c>
      <c r="M77" s="11"/>
      <c r="N77" s="110" cm="1">
        <f t="array" aca="1" ref="N77" ca="1">IFERROR(INDIRECT(ADDRESS(ROW()-1,_xlfn.SHEET()-3+25,4,1,"Entered Daily Stats")),"")</f>
        <v>0</v>
      </c>
      <c r="O77" s="13">
        <f t="shared" ca="1" si="9"/>
        <v>0</v>
      </c>
      <c r="P77" s="11"/>
      <c r="Q77" s="51" t="str">
        <f t="shared" ca="1" si="10"/>
        <v/>
      </c>
      <c r="R77" s="11"/>
      <c r="S77" s="39" cm="1">
        <f t="array" aca="1" ref="S77" ca="1">INDIRECT(ADDRESS(ROW()-1,_xlfn.SHEET()-3+39,4,1,"Entered Daily Stats"))</f>
        <v>0</v>
      </c>
      <c r="T77" s="11"/>
      <c r="U77" s="8"/>
      <c r="V77" s="8"/>
      <c r="W77" s="8"/>
      <c r="X77" s="64"/>
    </row>
    <row r="78" spans="1:24" ht="18" x14ac:dyDescent="0.3">
      <c r="A78" s="65"/>
      <c r="B78" s="8"/>
      <c r="C78" s="14" cm="1">
        <f t="array" aca="1" ref="C78" ca="1">INDIRECT(ADDRESS(ROW()-1,_xlfn.SHEET()-3+32,4,1,"Entered Daily Stats"))</f>
        <v>0</v>
      </c>
      <c r="D78" s="11"/>
      <c r="E78" s="10">
        <f>'Entered Daily Stats'!A77</f>
        <v>0</v>
      </c>
      <c r="F78" s="11"/>
      <c r="G78" s="13" cm="1">
        <f t="array" aca="1" ref="G78" ca="1">IFERROR(INDIRECT(ADDRESS(ROW()-1,_xlfn.SHEET()-3+4,4,1,"Entered Daily Stats")),"")</f>
        <v>0</v>
      </c>
      <c r="H78" s="16"/>
      <c r="I78" s="12" cm="1">
        <f t="array" aca="1" ref="I78" ca="1">IFERROR(INDIRECT(ADDRESS(ROW()-1,_xlfn.SHEET()-3+11,4,1,"Entered Daily Stats")),"")</f>
        <v>0</v>
      </c>
      <c r="J78" s="11"/>
      <c r="K78" s="107" cm="1">
        <f t="array" aca="1" ref="K78" ca="1">IFERROR(INDIRECT(ADDRESS(ROW()-1,_xlfn.SHEET()-3+18,4,1,"Entered Daily Stats")),"")</f>
        <v>0</v>
      </c>
      <c r="L78" s="12">
        <f t="shared" ca="1" si="11"/>
        <v>0</v>
      </c>
      <c r="M78" s="11"/>
      <c r="N78" s="110" cm="1">
        <f t="array" aca="1" ref="N78" ca="1">IFERROR(INDIRECT(ADDRESS(ROW()-1,_xlfn.SHEET()-3+25,4,1,"Entered Daily Stats")),"")</f>
        <v>0</v>
      </c>
      <c r="O78" s="13">
        <f t="shared" ca="1" si="9"/>
        <v>0</v>
      </c>
      <c r="P78" s="11"/>
      <c r="Q78" s="51" t="str">
        <f t="shared" ca="1" si="10"/>
        <v/>
      </c>
      <c r="R78" s="11"/>
      <c r="S78" s="39" cm="1">
        <f t="array" aca="1" ref="S78" ca="1">INDIRECT(ADDRESS(ROW()-1,_xlfn.SHEET()-3+39,4,1,"Entered Daily Stats"))</f>
        <v>0</v>
      </c>
      <c r="T78" s="11"/>
      <c r="U78" s="71"/>
      <c r="V78" s="71"/>
      <c r="W78" s="71"/>
      <c r="X78" s="70"/>
    </row>
    <row r="79" spans="1:24" ht="21" x14ac:dyDescent="0.3">
      <c r="A79" s="65"/>
      <c r="B79" s="8"/>
      <c r="C79" s="14" cm="1">
        <f t="array" aca="1" ref="C79" ca="1">INDIRECT(ADDRESS(ROW()-1,_xlfn.SHEET()-3+32,4,1,"Entered Daily Stats"))</f>
        <v>0</v>
      </c>
      <c r="D79" s="11"/>
      <c r="E79" s="10">
        <f>'Entered Daily Stats'!A78</f>
        <v>0</v>
      </c>
      <c r="F79" s="11"/>
      <c r="G79" s="13" cm="1">
        <f t="array" aca="1" ref="G79" ca="1">IFERROR(INDIRECT(ADDRESS(ROW()-1,_xlfn.SHEET()-3+4,4,1,"Entered Daily Stats")),"")</f>
        <v>0</v>
      </c>
      <c r="H79" s="16"/>
      <c r="I79" s="12" cm="1">
        <f t="array" aca="1" ref="I79" ca="1">IFERROR(INDIRECT(ADDRESS(ROW()-1,_xlfn.SHEET()-3+11,4,1,"Entered Daily Stats")),"")</f>
        <v>0</v>
      </c>
      <c r="J79" s="11"/>
      <c r="K79" s="107" cm="1">
        <f t="array" aca="1" ref="K79" ca="1">IFERROR(INDIRECT(ADDRESS(ROW()-1,_xlfn.SHEET()-3+18,4,1,"Entered Daily Stats")),"")</f>
        <v>0</v>
      </c>
      <c r="L79" s="12">
        <f t="shared" ca="1" si="11"/>
        <v>0</v>
      </c>
      <c r="M79" s="11"/>
      <c r="N79" s="110" cm="1">
        <f t="array" aca="1" ref="N79" ca="1">IFERROR(INDIRECT(ADDRESS(ROW()-1,_xlfn.SHEET()-3+25,4,1,"Entered Daily Stats")),"")</f>
        <v>0</v>
      </c>
      <c r="O79" s="13">
        <f t="shared" ca="1" si="9"/>
        <v>0</v>
      </c>
      <c r="P79" s="11"/>
      <c r="Q79" s="51" t="str">
        <f t="shared" ca="1" si="10"/>
        <v/>
      </c>
      <c r="R79" s="11"/>
      <c r="S79" s="39" cm="1">
        <f t="array" aca="1" ref="S79" ca="1">INDIRECT(ADDRESS(ROW()-1,_xlfn.SHEET()-3+39,4,1,"Entered Daily Stats"))</f>
        <v>0</v>
      </c>
      <c r="T79" s="11"/>
      <c r="U79" s="8"/>
      <c r="V79" s="8"/>
      <c r="W79" s="22"/>
      <c r="X79" s="79"/>
    </row>
    <row r="80" spans="1:24" ht="18" x14ac:dyDescent="0.3">
      <c r="A80" s="65"/>
      <c r="B80" s="8"/>
      <c r="C80" s="14" cm="1">
        <f t="array" aca="1" ref="C80" ca="1">INDIRECT(ADDRESS(ROW()-1,_xlfn.SHEET()-3+32,4,1,"Entered Daily Stats"))</f>
        <v>0</v>
      </c>
      <c r="D80" s="11"/>
      <c r="E80" s="10">
        <f>'Entered Daily Stats'!A79</f>
        <v>0</v>
      </c>
      <c r="F80" s="11"/>
      <c r="G80" s="13" cm="1">
        <f t="array" aca="1" ref="G80" ca="1">IFERROR(INDIRECT(ADDRESS(ROW()-1,_xlfn.SHEET()-3+4,4,1,"Entered Daily Stats")),"")</f>
        <v>0</v>
      </c>
      <c r="H80" s="16"/>
      <c r="I80" s="12" cm="1">
        <f t="array" aca="1" ref="I80" ca="1">IFERROR(INDIRECT(ADDRESS(ROW()-1,_xlfn.SHEET()-3+11,4,1,"Entered Daily Stats")),"")</f>
        <v>0</v>
      </c>
      <c r="J80" s="11"/>
      <c r="K80" s="107" cm="1">
        <f t="array" aca="1" ref="K80" ca="1">IFERROR(INDIRECT(ADDRESS(ROW()-1,_xlfn.SHEET()-3+18,4,1,"Entered Daily Stats")),"")</f>
        <v>0</v>
      </c>
      <c r="L80" s="12">
        <f t="shared" ca="1" si="11"/>
        <v>0</v>
      </c>
      <c r="M80" s="11"/>
      <c r="N80" s="110" cm="1">
        <f t="array" aca="1" ref="N80" ca="1">IFERROR(INDIRECT(ADDRESS(ROW()-1,_xlfn.SHEET()-3+25,4,1,"Entered Daily Stats")),"")</f>
        <v>0</v>
      </c>
      <c r="O80" s="13">
        <f t="shared" ca="1" si="9"/>
        <v>0</v>
      </c>
      <c r="P80" s="11"/>
      <c r="Q80" s="51" t="str">
        <f t="shared" ca="1" si="10"/>
        <v/>
      </c>
      <c r="R80" s="47"/>
      <c r="S80" s="39" cm="1">
        <f t="array" aca="1" ref="S80" ca="1">INDIRECT(ADDRESS(ROW()-1,_xlfn.SHEET()-3+39,4,1,"Entered Daily Stats"))</f>
        <v>0</v>
      </c>
      <c r="T80" s="47"/>
      <c r="U80" s="69"/>
      <c r="V80" s="8"/>
      <c r="W80" s="56"/>
      <c r="X80" s="80"/>
    </row>
    <row r="81" spans="1:24" ht="18" x14ac:dyDescent="0.3">
      <c r="A81" s="65"/>
      <c r="B81" s="8"/>
      <c r="C81" s="14" cm="1">
        <f t="array" aca="1" ref="C81" ca="1">INDIRECT(ADDRESS(ROW()-1,_xlfn.SHEET()-3+32,4,1,"Entered Daily Stats"))</f>
        <v>0</v>
      </c>
      <c r="D81" s="11"/>
      <c r="E81" s="10">
        <f>'Entered Daily Stats'!A80</f>
        <v>0</v>
      </c>
      <c r="F81" s="23"/>
      <c r="G81" s="13" cm="1">
        <f t="array" aca="1" ref="G81" ca="1">IFERROR(INDIRECT(ADDRESS(ROW()-1,_xlfn.SHEET()-3+4,4,1,"Entered Daily Stats")),"")</f>
        <v>0</v>
      </c>
      <c r="H81" s="11"/>
      <c r="I81" s="12" cm="1">
        <f t="array" aca="1" ref="I81" ca="1">IFERROR(INDIRECT(ADDRESS(ROW()-1,_xlfn.SHEET()-3+11,4,1,"Entered Daily Stats")),"")</f>
        <v>0</v>
      </c>
      <c r="J81" s="11"/>
      <c r="K81" s="107" cm="1">
        <f t="array" aca="1" ref="K81" ca="1">IFERROR(INDIRECT(ADDRESS(ROW()-1,_xlfn.SHEET()-3+18,4,1,"Entered Daily Stats")),"")</f>
        <v>0</v>
      </c>
      <c r="L81" s="12">
        <f t="shared" ca="1" si="11"/>
        <v>0</v>
      </c>
      <c r="M81" s="11"/>
      <c r="N81" s="110" cm="1">
        <f t="array" aca="1" ref="N81" ca="1">IFERROR(INDIRECT(ADDRESS(ROW()-1,_xlfn.SHEET()-3+25,4,1,"Entered Daily Stats")),"")</f>
        <v>0</v>
      </c>
      <c r="O81" s="13">
        <f t="shared" ca="1" si="9"/>
        <v>0</v>
      </c>
      <c r="P81" s="11"/>
      <c r="Q81" s="51" t="str">
        <f t="shared" ca="1" si="10"/>
        <v/>
      </c>
      <c r="R81" s="11"/>
      <c r="S81" s="39" cm="1">
        <f t="array" aca="1" ref="S81" ca="1">INDIRECT(ADDRESS(ROW()-1,_xlfn.SHEET()-3+39,4,1,"Entered Daily Stats"))</f>
        <v>0</v>
      </c>
      <c r="T81" s="11"/>
      <c r="U81" s="11"/>
      <c r="V81" s="47"/>
      <c r="W81" s="56"/>
      <c r="X81" s="81"/>
    </row>
    <row r="82" spans="1:24" ht="18" x14ac:dyDescent="0.3">
      <c r="A82" s="65"/>
      <c r="B82" s="8"/>
      <c r="C82" s="14" cm="1">
        <f t="array" aca="1" ref="C82" ca="1">INDIRECT(ADDRESS(ROW()-1,_xlfn.SHEET()-3+32,4,1,"Entered Daily Stats"))</f>
        <v>0</v>
      </c>
      <c r="D82" s="11"/>
      <c r="E82" s="10">
        <f>'Entered Daily Stats'!A81</f>
        <v>0</v>
      </c>
      <c r="F82" s="11"/>
      <c r="G82" s="13" cm="1">
        <f t="array" aca="1" ref="G82" ca="1">IFERROR(INDIRECT(ADDRESS(ROW()-1,_xlfn.SHEET()-3+4,4,1,"Entered Daily Stats")),"")</f>
        <v>0</v>
      </c>
      <c r="H82" s="16"/>
      <c r="I82" s="12" cm="1">
        <f t="array" aca="1" ref="I82" ca="1">IFERROR(INDIRECT(ADDRESS(ROW()-1,_xlfn.SHEET()-3+11,4,1,"Entered Daily Stats")),"")</f>
        <v>0</v>
      </c>
      <c r="J82" s="11"/>
      <c r="K82" s="107" cm="1">
        <f t="array" aca="1" ref="K82" ca="1">IFERROR(INDIRECT(ADDRESS(ROW()-1,_xlfn.SHEET()-3+18,4,1,"Entered Daily Stats")),"")</f>
        <v>0</v>
      </c>
      <c r="L82" s="12">
        <f t="shared" ca="1" si="11"/>
        <v>0</v>
      </c>
      <c r="M82" s="11"/>
      <c r="N82" s="110" cm="1">
        <f t="array" aca="1" ref="N82" ca="1">IFERROR(INDIRECT(ADDRESS(ROW()-1,_xlfn.SHEET()-3+25,4,1,"Entered Daily Stats")),"")</f>
        <v>0</v>
      </c>
      <c r="O82" s="13">
        <f t="shared" ca="1" si="9"/>
        <v>0</v>
      </c>
      <c r="P82" s="11"/>
      <c r="Q82" s="51" t="str">
        <f t="shared" ca="1" si="10"/>
        <v/>
      </c>
      <c r="R82" s="11"/>
      <c r="S82" s="39" cm="1">
        <f t="array" aca="1" ref="S82" ca="1">INDIRECT(ADDRESS(ROW()-1,_xlfn.SHEET()-3+39,4,1,"Entered Daily Stats"))</f>
        <v>0</v>
      </c>
      <c r="T82" s="11"/>
      <c r="U82" s="8"/>
      <c r="V82" s="8"/>
      <c r="W82" s="8"/>
      <c r="X82" s="64"/>
    </row>
    <row r="83" spans="1:24" ht="18" x14ac:dyDescent="0.3">
      <c r="A83" s="65"/>
      <c r="B83" s="8"/>
      <c r="C83" s="11"/>
      <c r="D83" s="11"/>
      <c r="E83" s="11"/>
      <c r="F83" s="11"/>
      <c r="G83" s="11"/>
      <c r="H83" s="11"/>
      <c r="I83" s="11"/>
      <c r="J83" s="11"/>
      <c r="K83" s="108"/>
      <c r="L83" s="11"/>
      <c r="M83" s="11"/>
      <c r="N83" s="108"/>
      <c r="O83" s="11"/>
      <c r="P83" s="11"/>
      <c r="Q83" s="11"/>
      <c r="R83" s="11"/>
      <c r="S83" s="11"/>
      <c r="T83" s="8"/>
      <c r="U83" s="8"/>
      <c r="V83" s="8"/>
      <c r="W83" s="8"/>
      <c r="X83" s="64"/>
    </row>
    <row r="84" spans="1:24" ht="21" x14ac:dyDescent="0.3">
      <c r="A84" s="65"/>
      <c r="B84" s="8"/>
      <c r="C84" s="106">
        <f ca="1">IFERROR(AVERAGEIF(C63:C82,"&gt;0"),0)</f>
        <v>1</v>
      </c>
      <c r="D84" s="11"/>
      <c r="E84" s="123" t="s">
        <v>34</v>
      </c>
      <c r="F84" s="44"/>
      <c r="G84" s="13">
        <f ca="1">IFERROR(AVERAGEIF(G63:G82,"&gt;0"),"")</f>
        <v>0.20700231481481482</v>
      </c>
      <c r="H84" s="82"/>
      <c r="I84" s="30">
        <f ca="1">IFERROR(AVERAGEIF(I63:I82,"&gt;0"),"")</f>
        <v>4.416666666666667</v>
      </c>
      <c r="J84" s="11"/>
      <c r="K84" s="109">
        <f ca="1">IFERROR(AVERAGEIF(K63:K82,"&gt;0"),0)</f>
        <v>39.416666666666664</v>
      </c>
      <c r="L84" s="12">
        <f ca="1">IFERROR(AVERAGEIF(L63:L82,"&gt;0"),"")</f>
        <v>52.180555555555564</v>
      </c>
      <c r="M84" s="11"/>
      <c r="N84" s="111">
        <f ca="1">IFERROR(AVERAGEIF(N63:N82,"&gt;0"),0)</f>
        <v>0.11145833333333333</v>
      </c>
      <c r="O84" s="13">
        <f ca="1">IFERROR(AVERAGEIF(O63:O82,"&gt;0"),"")</f>
        <v>0.15486111111111109</v>
      </c>
      <c r="P84" s="11"/>
      <c r="Q84" s="45">
        <f ca="1">IFERROR(AVERAGEIF(Q63:Q82,"&gt;0"),"")</f>
        <v>0.93705098039791335</v>
      </c>
      <c r="R84" s="17"/>
      <c r="S84" s="46">
        <f ca="1">IFERROR(AVERAGEIF(S63:S82,"&gt;0"),0)</f>
        <v>2.2000000000000002</v>
      </c>
      <c r="T84" s="83"/>
      <c r="U84" s="8"/>
      <c r="V84" s="8"/>
      <c r="W84" s="8"/>
      <c r="X84" s="64"/>
    </row>
    <row r="85" spans="1:24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8"/>
    </row>
    <row r="88" spans="1:24" ht="14.4" customHeight="1" x14ac:dyDescent="0.3">
      <c r="A88" s="160" t="str">
        <f>'Entered Daily Stats'!A88</f>
        <v>Team Lead 4</v>
      </c>
      <c r="B88" s="161"/>
      <c r="C88" s="161"/>
      <c r="D88" s="161"/>
      <c r="E88" s="161"/>
      <c r="F88" s="53"/>
      <c r="G88" s="158">
        <v>44133</v>
      </c>
      <c r="H88" s="158"/>
      <c r="I88" s="158"/>
      <c r="J88" s="158"/>
      <c r="K88" s="158"/>
      <c r="L88" s="158"/>
      <c r="M88" s="158"/>
      <c r="N88" s="158"/>
      <c r="O88" s="158"/>
      <c r="P88" s="53"/>
      <c r="Q88" s="53"/>
      <c r="R88" s="53"/>
      <c r="S88" s="53"/>
      <c r="T88" s="53"/>
      <c r="U88" s="53"/>
      <c r="V88" s="53"/>
      <c r="W88" s="53"/>
      <c r="X88" s="63"/>
    </row>
    <row r="89" spans="1:24" ht="14.4" customHeight="1" x14ac:dyDescent="0.3">
      <c r="A89" s="162"/>
      <c r="B89" s="163"/>
      <c r="C89" s="163"/>
      <c r="D89" s="163"/>
      <c r="E89" s="163"/>
      <c r="F89" s="8"/>
      <c r="G89" s="159"/>
      <c r="H89" s="159"/>
      <c r="I89" s="159"/>
      <c r="J89" s="159"/>
      <c r="K89" s="159"/>
      <c r="L89" s="159"/>
      <c r="M89" s="159"/>
      <c r="N89" s="159"/>
      <c r="O89" s="159"/>
      <c r="P89" s="8"/>
      <c r="Q89" s="8"/>
      <c r="R89" s="8"/>
      <c r="S89" s="8"/>
      <c r="T89" s="8"/>
      <c r="U89" s="8"/>
      <c r="V89" s="8"/>
      <c r="W89" s="8"/>
      <c r="X89" s="64"/>
    </row>
    <row r="90" spans="1:24" ht="21" customHeight="1" x14ac:dyDescent="0.3">
      <c r="A90" s="164"/>
      <c r="B90" s="165"/>
      <c r="C90" s="165"/>
      <c r="D90" s="165"/>
      <c r="E90" s="165"/>
      <c r="F90" s="8"/>
      <c r="G90" s="124" t="s">
        <v>18</v>
      </c>
      <c r="H90" s="123"/>
      <c r="I90" s="124" t="s">
        <v>19</v>
      </c>
      <c r="J90" s="8"/>
      <c r="K90" s="140" t="s">
        <v>20</v>
      </c>
      <c r="L90" s="140"/>
      <c r="M90" s="8"/>
      <c r="N90" s="126" t="s">
        <v>21</v>
      </c>
      <c r="O90" s="126"/>
      <c r="P90" s="8"/>
      <c r="Q90" s="8"/>
      <c r="R90" s="8"/>
      <c r="S90" s="8"/>
      <c r="T90" s="8"/>
      <c r="U90" s="8"/>
      <c r="V90" s="8"/>
      <c r="W90" s="8"/>
      <c r="X90" s="64"/>
    </row>
    <row r="91" spans="1:24" ht="45.6" x14ac:dyDescent="0.3">
      <c r="A91" s="65"/>
      <c r="B91" s="8"/>
      <c r="C91" s="67" t="s">
        <v>37</v>
      </c>
      <c r="D91" s="8"/>
      <c r="E91" s="67" t="s">
        <v>24</v>
      </c>
      <c r="F91" s="68"/>
      <c r="G91" s="56"/>
      <c r="H91" s="56"/>
      <c r="I91" s="56"/>
      <c r="J91" s="8"/>
      <c r="K91" s="56"/>
      <c r="L91" s="69" t="s">
        <v>38</v>
      </c>
      <c r="M91" s="69"/>
      <c r="N91" s="56"/>
      <c r="O91" s="69" t="s">
        <v>39</v>
      </c>
      <c r="P91" s="8"/>
      <c r="Q91" s="9" t="s">
        <v>40</v>
      </c>
      <c r="R91" s="8"/>
      <c r="S91" s="66" t="s">
        <v>41</v>
      </c>
      <c r="T91" s="8"/>
      <c r="U91" s="138" t="s">
        <v>30</v>
      </c>
      <c r="V91" s="138"/>
      <c r="W91" s="138"/>
      <c r="X91" s="70"/>
    </row>
    <row r="92" spans="1:24" ht="18" x14ac:dyDescent="0.3">
      <c r="A92" s="65"/>
      <c r="B92" s="8"/>
      <c r="C92" s="14" cm="1">
        <f t="array" aca="1" ref="C92" ca="1">INDIRECT(ADDRESS(ROW()-1,_xlfn.SHEET()-3+32,4,1,"Entered Daily Stats"))</f>
        <v>1</v>
      </c>
      <c r="D92" s="11"/>
      <c r="E92" s="10" t="str">
        <f>'Entered Daily Stats'!A91</f>
        <v>Enrollment Counclor 1</v>
      </c>
      <c r="F92" s="11"/>
      <c r="G92" s="13" cm="1">
        <f t="array" aca="1" ref="G92" ca="1">IFERROR(INDIRECT(ADDRESS(ROW()-1,_xlfn.SHEET()-3+4,4,1,"Entered Daily Stats")),"")</f>
        <v>0.20524305555555555</v>
      </c>
      <c r="H92" s="11"/>
      <c r="I92" s="12" cm="1">
        <f t="array" aca="1" ref="I92" ca="1">IFERROR(INDIRECT(ADDRESS(ROW()-1,_xlfn.SHEET()-3+11,4,1,"Entered Daily Stats")),"")</f>
        <v>3</v>
      </c>
      <c r="J92" s="11"/>
      <c r="K92" s="107" cm="1">
        <f t="array" aca="1" ref="K92" ca="1">IFERROR(INDIRECT(ADDRESS(ROW()-1,_xlfn.SHEET()-3+18,4,1,"Entered Daily Stats")),"")</f>
        <v>44</v>
      </c>
      <c r="L92" s="12">
        <f ca="1">IFERROR(IF(K92=N92,0,MIN(MAX((-10*N92*24)+80,30),65))*C92,0)</f>
        <v>42.916666666666671</v>
      </c>
      <c r="M92" s="11"/>
      <c r="N92" s="110" cm="1">
        <f t="array" aca="1" ref="N92" ca="1">IFERROR(INDIRECT(ADDRESS(ROW()-1,_xlfn.SHEET()-3+25,4,1,"Entered Daily Stats")),"")</f>
        <v>0.1545138888888889</v>
      </c>
      <c r="O92" s="13">
        <f ca="1">IFERROR(IF(N92=K92,0,MIN(MAX(8-(K92/10),1.5),5)/24)*C92,0)</f>
        <v>0.15</v>
      </c>
      <c r="P92" s="11"/>
      <c r="Q92" s="51">
        <f ca="1">IF(OR(L92=O92,K92=N92),"",((N92/O92)+(K92/L92))/2)</f>
        <v>1.0276676555195974</v>
      </c>
      <c r="R92" s="11"/>
      <c r="S92" s="39" cm="1">
        <f t="array" aca="1" ref="S92" ca="1">INDIRECT(ADDRESS(ROW()-1,_xlfn.SHEET()-3+39,4,1,"Entered Daily Stats"))</f>
        <v>0</v>
      </c>
      <c r="T92" s="11"/>
      <c r="U92" s="15"/>
      <c r="V92" s="11" t="s">
        <v>31</v>
      </c>
      <c r="W92" s="14">
        <v>1.3</v>
      </c>
      <c r="X92" s="70"/>
    </row>
    <row r="93" spans="1:24" ht="18" x14ac:dyDescent="0.3">
      <c r="A93" s="65"/>
      <c r="B93" s="8"/>
      <c r="C93" s="14" cm="1">
        <f t="array" aca="1" ref="C93" ca="1">INDIRECT(ADDRESS(ROW()-1,_xlfn.SHEET()-3+32,4,1,"Entered Daily Stats"))</f>
        <v>1</v>
      </c>
      <c r="D93" s="11"/>
      <c r="E93" s="10" t="str">
        <f>'Entered Daily Stats'!A92</f>
        <v>Enrollment Counclor 2</v>
      </c>
      <c r="F93" s="11"/>
      <c r="G93" s="13" cm="1">
        <f t="array" aca="1" ref="G93" ca="1">IFERROR(INDIRECT(ADDRESS(ROW()-1,_xlfn.SHEET()-3+4,4,1,"Entered Daily Stats")),"")</f>
        <v>0.19734953703703703</v>
      </c>
      <c r="H93" s="16"/>
      <c r="I93" s="12" cm="1">
        <f t="array" aca="1" ref="I93" ca="1">IFERROR(INDIRECT(ADDRESS(ROW()-1,_xlfn.SHEET()-3+11,4,1,"Entered Daily Stats")),"")</f>
        <v>2</v>
      </c>
      <c r="J93" s="11"/>
      <c r="K93" s="107" cm="1">
        <f t="array" aca="1" ref="K93" ca="1">IFERROR(INDIRECT(ADDRESS(ROW()-1,_xlfn.SHEET()-3+18,4,1,"Entered Daily Stats")),"")</f>
        <v>40</v>
      </c>
      <c r="L93" s="12">
        <f t="shared" ref="L93" ca="1" si="12">IFERROR(IF(K93=N93,0,MIN(MAX((-10*N93*24)+80,30),65))*C93,0)</f>
        <v>39.536111111111111</v>
      </c>
      <c r="M93" s="11"/>
      <c r="N93" s="110" cm="1">
        <f t="array" aca="1" ref="N93" ca="1">IFERROR(INDIRECT(ADDRESS(ROW()-1,_xlfn.SHEET()-3+25,4,1,"Entered Daily Stats")),"")</f>
        <v>0.16859953703703703</v>
      </c>
      <c r="O93" s="13">
        <f t="shared" ref="O93:O111" ca="1" si="13">IFERROR(IF(N93=K93,0,MIN(MAX(8-(K93/10),1.5),5)/24)*C93,0)</f>
        <v>0.16666666666666666</v>
      </c>
      <c r="P93" s="11"/>
      <c r="Q93" s="51">
        <f t="shared" ref="Q93:Q111" ca="1" si="14">IF(OR(L93=O93,K93=N93),"",((N93/O93)+(K93/L93))/2)</f>
        <v>1.0116652590419761</v>
      </c>
      <c r="R93" s="11"/>
      <c r="S93" s="39" cm="1">
        <f t="array" aca="1" ref="S93" ca="1">INDIRECT(ADDRESS(ROW()-1,_xlfn.SHEET()-3+39,4,1,"Entered Daily Stats"))</f>
        <v>0</v>
      </c>
      <c r="T93" s="11"/>
      <c r="U93" s="100"/>
      <c r="V93" s="11" t="s">
        <v>32</v>
      </c>
      <c r="W93" s="45">
        <v>1</v>
      </c>
      <c r="X93" s="70"/>
    </row>
    <row r="94" spans="1:24" ht="18" x14ac:dyDescent="0.3">
      <c r="A94" s="65"/>
      <c r="B94" s="8"/>
      <c r="C94" s="14" cm="1">
        <f t="array" aca="1" ref="C94" ca="1">INDIRECT(ADDRESS(ROW()-1,_xlfn.SHEET()-3+32,4,1,"Entered Daily Stats"))</f>
        <v>1</v>
      </c>
      <c r="D94" s="11"/>
      <c r="E94" s="10" t="str">
        <f>'Entered Daily Stats'!A93</f>
        <v>Enrollment Counclor 3</v>
      </c>
      <c r="F94" s="11"/>
      <c r="G94" s="13" cm="1">
        <f t="array" aca="1" ref="G94" ca="1">IFERROR(INDIRECT(ADDRESS(ROW()-1,_xlfn.SHEET()-3+4,4,1,"Entered Daily Stats")),"")</f>
        <v>0.22576388888888888</v>
      </c>
      <c r="H94" s="16"/>
      <c r="I94" s="12" cm="1">
        <f t="array" aca="1" ref="I94" ca="1">IFERROR(INDIRECT(ADDRESS(ROW()-1,_xlfn.SHEET()-3+11,4,1,"Entered Daily Stats")),"")</f>
        <v>2</v>
      </c>
      <c r="J94" s="11"/>
      <c r="K94" s="107" cm="1">
        <f t="array" aca="1" ref="K94" ca="1">IFERROR(INDIRECT(ADDRESS(ROW()-1,_xlfn.SHEET()-3+18,4,1,"Entered Daily Stats")),"")</f>
        <v>26</v>
      </c>
      <c r="L94" s="12">
        <f ca="1">IFERROR(IF(K94=N94,0,MIN(MAX((-10*N94*24)+80,30),65))*C94,0)</f>
        <v>51.922222222222224</v>
      </c>
      <c r="M94" s="11"/>
      <c r="N94" s="110" cm="1">
        <f t="array" aca="1" ref="N94" ca="1">IFERROR(INDIRECT(ADDRESS(ROW()-1,_xlfn.SHEET()-3+25,4,1,"Entered Daily Stats")),"")</f>
        <v>0.11699074074074074</v>
      </c>
      <c r="O94" s="13">
        <f t="shared" ca="1" si="13"/>
        <v>0.20833333333333334</v>
      </c>
      <c r="P94" s="11"/>
      <c r="Q94" s="51">
        <f t="shared" ca="1" si="14"/>
        <v>0.531152269538959</v>
      </c>
      <c r="R94" s="11"/>
      <c r="S94" s="39" cm="1">
        <f t="array" aca="1" ref="S94" ca="1">INDIRECT(ADDRESS(ROW()-1,_xlfn.SHEET()-3+39,4,1,"Entered Daily Stats"))</f>
        <v>1</v>
      </c>
      <c r="T94" s="11"/>
      <c r="U94" s="18"/>
      <c r="V94" s="11" t="s">
        <v>33</v>
      </c>
      <c r="W94" s="45">
        <v>1</v>
      </c>
      <c r="X94" s="70"/>
    </row>
    <row r="95" spans="1:24" ht="18" x14ac:dyDescent="0.3">
      <c r="A95" s="65"/>
      <c r="B95" s="8"/>
      <c r="C95" s="14" cm="1">
        <f t="array" aca="1" ref="C95" ca="1">INDIRECT(ADDRESS(ROW()-1,_xlfn.SHEET()-3+32,4,1,"Entered Daily Stats"))</f>
        <v>1</v>
      </c>
      <c r="D95" s="11"/>
      <c r="E95" s="10" t="str">
        <f>'Entered Daily Stats'!A94</f>
        <v>Enrollment Counclor 4</v>
      </c>
      <c r="F95" s="11"/>
      <c r="G95" s="13" cm="1">
        <f t="array" aca="1" ref="G95" ca="1">IFERROR(INDIRECT(ADDRESS(ROW()-1,_xlfn.SHEET()-3+4,4,1,"Entered Daily Stats")),"")</f>
        <v>0.25517361111111109</v>
      </c>
      <c r="H95" s="16"/>
      <c r="I95" s="12" cm="1">
        <f t="array" aca="1" ref="I95" ca="1">IFERROR(INDIRECT(ADDRESS(ROW()-1,_xlfn.SHEET()-3+11,4,1,"Entered Daily Stats")),"")</f>
        <v>1</v>
      </c>
      <c r="J95" s="11"/>
      <c r="K95" s="107" cm="1">
        <f t="array" aca="1" ref="K95" ca="1">IFERROR(INDIRECT(ADDRESS(ROW()-1,_xlfn.SHEET()-3+18,4,1,"Entered Daily Stats")),"")</f>
        <v>61</v>
      </c>
      <c r="L95" s="12">
        <f t="shared" ref="L95:L111" ca="1" si="15">IFERROR(IF(K95=N95,0,MIN(MAX((-10*N95*24)+80,30),65))*C95,0)</f>
        <v>53.761111111111113</v>
      </c>
      <c r="M95" s="11"/>
      <c r="N95" s="110" cm="1">
        <f t="array" aca="1" ref="N95" ca="1">IFERROR(INDIRECT(ADDRESS(ROW()-1,_xlfn.SHEET()-3+25,4,1,"Entered Daily Stats")),"")</f>
        <v>0.10932870370370369</v>
      </c>
      <c r="O95" s="13">
        <f t="shared" ca="1" si="13"/>
        <v>7.9166666666666677E-2</v>
      </c>
      <c r="P95" s="11"/>
      <c r="Q95" s="51">
        <f t="shared" ca="1" si="14"/>
        <v>1.2578216600887011</v>
      </c>
      <c r="R95" s="11"/>
      <c r="S95" s="39" cm="1">
        <f t="array" aca="1" ref="S95" ca="1">INDIRECT(ADDRESS(ROW()-1,_xlfn.SHEET()-3+39,4,1,"Entered Daily Stats"))</f>
        <v>0</v>
      </c>
      <c r="T95" s="11"/>
      <c r="U95" s="19"/>
      <c r="V95" s="11" t="s">
        <v>33</v>
      </c>
      <c r="W95" s="14">
        <v>0.7</v>
      </c>
      <c r="X95" s="70"/>
    </row>
    <row r="96" spans="1:24" ht="18" x14ac:dyDescent="0.3">
      <c r="A96" s="65"/>
      <c r="B96" s="8"/>
      <c r="C96" s="14" cm="1">
        <f t="array" aca="1" ref="C96" ca="1">INDIRECT(ADDRESS(ROW()-1,_xlfn.SHEET()-3+32,4,1,"Entered Daily Stats"))</f>
        <v>1</v>
      </c>
      <c r="D96" s="11"/>
      <c r="E96" s="10" t="str">
        <f>'Entered Daily Stats'!A95</f>
        <v>Enrollment Counclor 5</v>
      </c>
      <c r="F96" s="11"/>
      <c r="G96" s="13" cm="1">
        <f t="array" aca="1" ref="G96" ca="1">IFERROR(INDIRECT(ADDRESS(ROW()-1,_xlfn.SHEET()-3+4,4,1,"Entered Daily Stats")),"")</f>
        <v>0.26755787037037038</v>
      </c>
      <c r="H96" s="16"/>
      <c r="I96" s="12" cm="1">
        <f t="array" aca="1" ref="I96" ca="1">IFERROR(INDIRECT(ADDRESS(ROW()-1,_xlfn.SHEET()-3+11,4,1,"Entered Daily Stats")),"")</f>
        <v>5</v>
      </c>
      <c r="J96" s="11"/>
      <c r="K96" s="107" cm="1">
        <f t="array" aca="1" ref="K96" ca="1">IFERROR(INDIRECT(ADDRESS(ROW()-1,_xlfn.SHEET()-3+18,4,1,"Entered Daily Stats")),"")</f>
        <v>28</v>
      </c>
      <c r="L96" s="12">
        <f t="shared" ca="1" si="15"/>
        <v>47.56944444444445</v>
      </c>
      <c r="M96" s="11"/>
      <c r="N96" s="110" cm="1">
        <f t="array" aca="1" ref="N96" ca="1">IFERROR(INDIRECT(ADDRESS(ROW()-1,_xlfn.SHEET()-3+25,4,1,"Entered Daily Stats")),"")</f>
        <v>0.1351273148148148</v>
      </c>
      <c r="O96" s="13">
        <f t="shared" ca="1" si="13"/>
        <v>0.20833333333333334</v>
      </c>
      <c r="P96" s="11"/>
      <c r="Q96" s="51">
        <f t="shared" ca="1" si="14"/>
        <v>0.61861212489862116</v>
      </c>
      <c r="R96" s="11"/>
      <c r="S96" s="39" cm="1">
        <f t="array" aca="1" ref="S96" ca="1">INDIRECT(ADDRESS(ROW()-1,_xlfn.SHEET()-3+39,4,1,"Entered Daily Stats"))</f>
        <v>3</v>
      </c>
      <c r="T96" s="11"/>
      <c r="U96" s="20"/>
      <c r="V96" s="11" t="s">
        <v>33</v>
      </c>
      <c r="W96" s="14">
        <v>0.5</v>
      </c>
      <c r="X96" s="70"/>
    </row>
    <row r="97" spans="1:24" ht="18" x14ac:dyDescent="0.3">
      <c r="A97" s="65"/>
      <c r="B97" s="8"/>
      <c r="C97" s="14" cm="1">
        <f t="array" aca="1" ref="C97" ca="1">INDIRECT(ADDRESS(ROW()-1,_xlfn.SHEET()-3+32,4,1,"Entered Daily Stats"))</f>
        <v>1</v>
      </c>
      <c r="D97" s="11"/>
      <c r="E97" s="10" t="str">
        <f>'Entered Daily Stats'!A96</f>
        <v>Enrollment Counclor 6</v>
      </c>
      <c r="F97" s="11"/>
      <c r="G97" s="13" cm="1">
        <f t="array" aca="1" ref="G97" ca="1">IFERROR(INDIRECT(ADDRESS(ROW()-1,_xlfn.SHEET()-3+4,4,1,"Entered Daily Stats")),"")</f>
        <v>0.24660879629629628</v>
      </c>
      <c r="H97" s="16"/>
      <c r="I97" s="12" cm="1">
        <f t="array" aca="1" ref="I97" ca="1">IFERROR(INDIRECT(ADDRESS(ROW()-1,_xlfn.SHEET()-3+11,4,1,"Entered Daily Stats")),"")</f>
        <v>4</v>
      </c>
      <c r="J97" s="11"/>
      <c r="K97" s="107" cm="1">
        <f t="array" aca="1" ref="K97" ca="1">IFERROR(INDIRECT(ADDRESS(ROW()-1,_xlfn.SHEET()-3+18,4,1,"Entered Daily Stats")),"")</f>
        <v>34</v>
      </c>
      <c r="L97" s="12">
        <f t="shared" ca="1" si="15"/>
        <v>45.944444444444443</v>
      </c>
      <c r="M97" s="11"/>
      <c r="N97" s="110" cm="1">
        <f t="array" aca="1" ref="N97" ca="1">IFERROR(INDIRECT(ADDRESS(ROW()-1,_xlfn.SHEET()-3+25,4,1,"Entered Daily Stats")),"")</f>
        <v>0.14189814814814813</v>
      </c>
      <c r="O97" s="13">
        <f t="shared" ca="1" si="13"/>
        <v>0.19166666666666665</v>
      </c>
      <c r="P97" s="11"/>
      <c r="Q97" s="51">
        <f t="shared" ca="1" si="14"/>
        <v>0.74018117402403183</v>
      </c>
      <c r="R97" s="11"/>
      <c r="S97" s="39" cm="1">
        <f t="array" aca="1" ref="S97" ca="1">INDIRECT(ADDRESS(ROW()-1,_xlfn.SHEET()-3+39,4,1,"Entered Daily Stats"))</f>
        <v>0</v>
      </c>
      <c r="T97" s="11"/>
      <c r="U97" s="21"/>
      <c r="V97" s="11" t="s">
        <v>33</v>
      </c>
      <c r="W97" s="14">
        <v>0.3</v>
      </c>
      <c r="X97" s="70"/>
    </row>
    <row r="98" spans="1:24" ht="18" x14ac:dyDescent="0.3">
      <c r="A98" s="65"/>
      <c r="B98" s="8"/>
      <c r="C98" s="14" cm="1">
        <f t="array" aca="1" ref="C98" ca="1">INDIRECT(ADDRESS(ROW()-1,_xlfn.SHEET()-3+32,4,1,"Entered Daily Stats"))</f>
        <v>1</v>
      </c>
      <c r="D98" s="11"/>
      <c r="E98" s="10" t="str">
        <f>'Entered Daily Stats'!A97</f>
        <v>Enrollment Counclor 7</v>
      </c>
      <c r="F98" s="11"/>
      <c r="G98" s="13" cm="1">
        <f t="array" aca="1" ref="G98" ca="1">IFERROR(INDIRECT(ADDRESS(ROW()-1,_xlfn.SHEET()-3+4,4,1,"Entered Daily Stats")),"")</f>
        <v>0.16037037037037036</v>
      </c>
      <c r="H98" s="16"/>
      <c r="I98" s="12" cm="1">
        <f t="array" aca="1" ref="I98" ca="1">IFERROR(INDIRECT(ADDRESS(ROW()-1,_xlfn.SHEET()-3+11,4,1,"Entered Daily Stats")),"")</f>
        <v>5</v>
      </c>
      <c r="J98" s="11"/>
      <c r="K98" s="107" cm="1">
        <f t="array" aca="1" ref="K98" ca="1">IFERROR(INDIRECT(ADDRESS(ROW()-1,_xlfn.SHEET()-3+18,4,1,"Entered Daily Stats")),"")</f>
        <v>18</v>
      </c>
      <c r="L98" s="12">
        <f t="shared" ca="1" si="15"/>
        <v>65</v>
      </c>
      <c r="M98" s="11"/>
      <c r="N98" s="110" cm="1">
        <f t="array" aca="1" ref="N98" ca="1">IFERROR(INDIRECT(ADDRESS(ROW()-1,_xlfn.SHEET()-3+25,4,1,"Entered Daily Stats")),"")</f>
        <v>5.6273148148148149E-2</v>
      </c>
      <c r="O98" s="13">
        <f t="shared" ca="1" si="13"/>
        <v>0.20833333333333334</v>
      </c>
      <c r="P98" s="11"/>
      <c r="Q98" s="51">
        <f t="shared" ca="1" si="14"/>
        <v>0.27351709401709401</v>
      </c>
      <c r="R98" s="11"/>
      <c r="S98" s="39" cm="1">
        <f t="array" aca="1" ref="S98" ca="1">INDIRECT(ADDRESS(ROW()-1,_xlfn.SHEET()-3+39,4,1,"Entered Daily Stats"))</f>
        <v>0</v>
      </c>
      <c r="T98" s="11"/>
      <c r="U98" s="8"/>
      <c r="V98" s="8"/>
      <c r="W98" s="8"/>
      <c r="X98" s="70"/>
    </row>
    <row r="99" spans="1:24" ht="21" x14ac:dyDescent="0.3">
      <c r="A99" s="65"/>
      <c r="B99" s="8"/>
      <c r="C99" s="14" cm="1">
        <f t="array" aca="1" ref="C99" ca="1">INDIRECT(ADDRESS(ROW()-1,_xlfn.SHEET()-3+32,4,1,"Entered Daily Stats"))</f>
        <v>1</v>
      </c>
      <c r="D99" s="11"/>
      <c r="E99" s="10" t="str">
        <f>'Entered Daily Stats'!A98</f>
        <v>Enrollment Counclor 8</v>
      </c>
      <c r="F99" s="11"/>
      <c r="G99" s="13" cm="1">
        <f t="array" aca="1" ref="G99" ca="1">IFERROR(INDIRECT(ADDRESS(ROW()-1,_xlfn.SHEET()-3+4,4,1,"Entered Daily Stats")),"")</f>
        <v>0.28630787037037037</v>
      </c>
      <c r="H99" s="16"/>
      <c r="I99" s="12" cm="1">
        <f t="array" aca="1" ref="I99" ca="1">IFERROR(INDIRECT(ADDRESS(ROW()-1,_xlfn.SHEET()-3+11,4,1,"Entered Daily Stats")),"")</f>
        <v>8</v>
      </c>
      <c r="J99" s="11"/>
      <c r="K99" s="107" cm="1">
        <f t="array" aca="1" ref="K99" ca="1">IFERROR(INDIRECT(ADDRESS(ROW()-1,_xlfn.SHEET()-3+18,4,1,"Entered Daily Stats")),"")</f>
        <v>37</v>
      </c>
      <c r="L99" s="12">
        <f t="shared" ca="1" si="15"/>
        <v>56.819444444444443</v>
      </c>
      <c r="M99" s="11"/>
      <c r="N99" s="110" cm="1">
        <f t="array" aca="1" ref="N99" ca="1">IFERROR(INDIRECT(ADDRESS(ROW()-1,_xlfn.SHEET()-3+25,4,1,"Entered Daily Stats")),"")</f>
        <v>9.6585648148148143E-2</v>
      </c>
      <c r="O99" s="13">
        <f t="shared" ca="1" si="13"/>
        <v>0.17916666666666667</v>
      </c>
      <c r="P99" s="11"/>
      <c r="Q99" s="51">
        <f t="shared" ca="1" si="14"/>
        <v>0.59513410827448165</v>
      </c>
      <c r="R99" s="11"/>
      <c r="S99" s="39" cm="1">
        <f t="array" aca="1" ref="S99" ca="1">INDIRECT(ADDRESS(ROW()-1,_xlfn.SHEET()-3+39,4,1,"Entered Daily Stats"))</f>
        <v>3</v>
      </c>
      <c r="T99" s="11"/>
      <c r="U99" s="140" t="s">
        <v>42</v>
      </c>
      <c r="V99" s="140"/>
      <c r="W99" s="140"/>
      <c r="X99" s="70"/>
    </row>
    <row r="100" spans="1:24" ht="18" customHeight="1" x14ac:dyDescent="0.3">
      <c r="A100" s="65"/>
      <c r="B100" s="8"/>
      <c r="C100" s="14" cm="1">
        <f t="array" aca="1" ref="C100" ca="1">INDIRECT(ADDRESS(ROW()-1,_xlfn.SHEET()-3+32,4,1,"Entered Daily Stats"))</f>
        <v>1</v>
      </c>
      <c r="D100" s="11"/>
      <c r="E100" s="10" t="str">
        <f>'Entered Daily Stats'!A99</f>
        <v>Enrollment Counclor 9</v>
      </c>
      <c r="F100" s="11"/>
      <c r="G100" s="13" cm="1">
        <f t="array" aca="1" ref="G100" ca="1">IFERROR(INDIRECT(ADDRESS(ROW()-1,_xlfn.SHEET()-3+4,4,1,"Entered Daily Stats")),"")</f>
        <v>0.2575810185185185</v>
      </c>
      <c r="H100" s="16"/>
      <c r="I100" s="12" cm="1">
        <f t="array" aca="1" ref="I100" ca="1">IFERROR(INDIRECT(ADDRESS(ROW()-1,_xlfn.SHEET()-3+11,4,1,"Entered Daily Stats")),"")</f>
        <v>7</v>
      </c>
      <c r="J100" s="11"/>
      <c r="K100" s="107" cm="1">
        <f t="array" aca="1" ref="K100" ca="1">IFERROR(INDIRECT(ADDRESS(ROW()-1,_xlfn.SHEET()-3+18,4,1,"Entered Daily Stats")),"")</f>
        <v>43</v>
      </c>
      <c r="L100" s="12">
        <f t="shared" ca="1" si="15"/>
        <v>48.022222222222219</v>
      </c>
      <c r="M100" s="11"/>
      <c r="N100" s="110" cm="1">
        <f t="array" aca="1" ref="N100" ca="1">IFERROR(INDIRECT(ADDRESS(ROW()-1,_xlfn.SHEET()-3+25,4,1,"Entered Daily Stats")),"")</f>
        <v>0.13324074074074074</v>
      </c>
      <c r="O100" s="13">
        <f t="shared" ca="1" si="13"/>
        <v>0.15416666666666667</v>
      </c>
      <c r="P100" s="11"/>
      <c r="Q100" s="51">
        <f t="shared" ca="1" si="14"/>
        <v>0.87984152593129927</v>
      </c>
      <c r="R100" s="11"/>
      <c r="S100" s="39" cm="1">
        <f t="array" aca="1" ref="S100" ca="1">INDIRECT(ADDRESS(ROW()-1,_xlfn.SHEET()-3+39,4,1,"Entered Daily Stats"))</f>
        <v>1</v>
      </c>
      <c r="T100" s="11"/>
      <c r="U100" s="152">
        <f ca="1">IF(SUM(S92:S111)=0,"",SUM(S92:S111))</f>
        <v>11</v>
      </c>
      <c r="V100" s="153"/>
      <c r="W100" s="154"/>
      <c r="X100" s="70"/>
    </row>
    <row r="101" spans="1:24" ht="18" customHeight="1" x14ac:dyDescent="0.3">
      <c r="A101" s="65"/>
      <c r="B101" s="8"/>
      <c r="C101" s="14" cm="1">
        <f t="array" aca="1" ref="C101" ca="1">INDIRECT(ADDRESS(ROW()-1,_xlfn.SHEET()-3+32,4,1,"Entered Daily Stats"))</f>
        <v>1</v>
      </c>
      <c r="D101" s="11"/>
      <c r="E101" s="10" t="str">
        <f>'Entered Daily Stats'!A100</f>
        <v>Enrollment Counclor 10</v>
      </c>
      <c r="F101" s="11"/>
      <c r="G101" s="13" cm="1">
        <f t="array" aca="1" ref="G101" ca="1">IFERROR(INDIRECT(ADDRESS(ROW()-1,_xlfn.SHEET()-3+4,4,1,"Entered Daily Stats")),"")</f>
        <v>0.16662037037037036</v>
      </c>
      <c r="H101" s="16"/>
      <c r="I101" s="12" cm="1">
        <f t="array" aca="1" ref="I101" ca="1">IFERROR(INDIRECT(ADDRESS(ROW()-1,_xlfn.SHEET()-3+11,4,1,"Entered Daily Stats")),"")</f>
        <v>1</v>
      </c>
      <c r="J101" s="11"/>
      <c r="K101" s="107" cm="1">
        <f t="array" aca="1" ref="K101" ca="1">IFERROR(INDIRECT(ADDRESS(ROW()-1,_xlfn.SHEET()-3+18,4,1,"Entered Daily Stats")),"")</f>
        <v>32</v>
      </c>
      <c r="L101" s="12">
        <f t="shared" ca="1" si="15"/>
        <v>65</v>
      </c>
      <c r="M101" s="11"/>
      <c r="N101" s="110" cm="1">
        <f t="array" aca="1" ref="N101" ca="1">IFERROR(INDIRECT(ADDRESS(ROW()-1,_xlfn.SHEET()-3+25,4,1,"Entered Daily Stats")),"")</f>
        <v>5.6562499999999995E-2</v>
      </c>
      <c r="O101" s="13">
        <f t="shared" ca="1" si="13"/>
        <v>0.19999999999999998</v>
      </c>
      <c r="P101" s="11"/>
      <c r="Q101" s="51">
        <f t="shared" ca="1" si="14"/>
        <v>0.38756009615384618</v>
      </c>
      <c r="R101" s="11"/>
      <c r="S101" s="39" cm="1">
        <f t="array" aca="1" ref="S101" ca="1">INDIRECT(ADDRESS(ROW()-1,_xlfn.SHEET()-3+39,4,1,"Entered Daily Stats"))</f>
        <v>1</v>
      </c>
      <c r="T101" s="11"/>
      <c r="U101" s="155"/>
      <c r="V101" s="156"/>
      <c r="W101" s="157"/>
      <c r="X101" s="70"/>
    </row>
    <row r="102" spans="1:24" ht="18" x14ac:dyDescent="0.3">
      <c r="A102" s="65"/>
      <c r="B102" s="8"/>
      <c r="C102" s="14" cm="1">
        <f t="array" aca="1" ref="C102" ca="1">INDIRECT(ADDRESS(ROW()-1,_xlfn.SHEET()-3+32,4,1,"Entered Daily Stats"))</f>
        <v>1</v>
      </c>
      <c r="D102" s="11"/>
      <c r="E102" s="10" t="str">
        <f>'Entered Daily Stats'!A101</f>
        <v>Enrollment Counclor 11</v>
      </c>
      <c r="F102" s="11"/>
      <c r="G102" s="13" cm="1">
        <f t="array" aca="1" ref="G102" ca="1">IFERROR(INDIRECT(ADDRESS(ROW()-1,_xlfn.SHEET()-3+4,4,1,"Entered Daily Stats")),"")</f>
        <v>0.16501157407407407</v>
      </c>
      <c r="H102" s="16"/>
      <c r="I102" s="12" cm="1">
        <f t="array" aca="1" ref="I102" ca="1">IFERROR(INDIRECT(ADDRESS(ROW()-1,_xlfn.SHEET()-3+11,4,1,"Entered Daily Stats")),"")</f>
        <v>9</v>
      </c>
      <c r="J102" s="11"/>
      <c r="K102" s="107" cm="1">
        <f t="array" aca="1" ref="K102" ca="1">IFERROR(INDIRECT(ADDRESS(ROW()-1,_xlfn.SHEET()-3+18,4,1,"Entered Daily Stats")),"")</f>
        <v>26</v>
      </c>
      <c r="L102" s="12">
        <f t="shared" ca="1" si="15"/>
        <v>61.613888888888887</v>
      </c>
      <c r="M102" s="11"/>
      <c r="N102" s="110" cm="1">
        <f t="array" aca="1" ref="N102" ca="1">IFERROR(INDIRECT(ADDRESS(ROW()-1,_xlfn.SHEET()-3+25,4,1,"Entered Daily Stats")),"")</f>
        <v>7.66087962962963E-2</v>
      </c>
      <c r="O102" s="13">
        <f t="shared" ca="1" si="13"/>
        <v>0.20833333333333334</v>
      </c>
      <c r="P102" s="11"/>
      <c r="Q102" s="51">
        <f t="shared" ca="1" si="14"/>
        <v>0.39485250013775552</v>
      </c>
      <c r="R102" s="11"/>
      <c r="S102" s="39" cm="1">
        <f t="array" aca="1" ref="S102" ca="1">INDIRECT(ADDRESS(ROW()-1,_xlfn.SHEET()-3+39,4,1,"Entered Daily Stats"))</f>
        <v>0</v>
      </c>
      <c r="T102" s="11"/>
      <c r="U102" s="71"/>
      <c r="V102" s="71"/>
      <c r="W102" s="71"/>
      <c r="X102" s="70"/>
    </row>
    <row r="103" spans="1:24" ht="21" x14ac:dyDescent="0.3">
      <c r="A103" s="65"/>
      <c r="B103" s="8"/>
      <c r="C103" s="14" cm="1">
        <f t="array" aca="1" ref="C103" ca="1">INDIRECT(ADDRESS(ROW()-1,_xlfn.SHEET()-3+32,4,1,"Entered Daily Stats"))</f>
        <v>1</v>
      </c>
      <c r="D103" s="11"/>
      <c r="E103" s="10" t="str">
        <f>'Entered Daily Stats'!A102</f>
        <v>Enrollment Counclor 12</v>
      </c>
      <c r="F103" s="11"/>
      <c r="G103" s="13" cm="1">
        <f t="array" aca="1" ref="G103" ca="1">IFERROR(INDIRECT(ADDRESS(ROW()-1,_xlfn.SHEET()-3+4,4,1,"Entered Daily Stats")),"")</f>
        <v>0.13965277777777776</v>
      </c>
      <c r="H103" s="16"/>
      <c r="I103" s="12" cm="1">
        <f t="array" aca="1" ref="I103" ca="1">IFERROR(INDIRECT(ADDRESS(ROW()-1,_xlfn.SHEET()-3+11,4,1,"Entered Daily Stats")),"")</f>
        <v>6</v>
      </c>
      <c r="J103" s="11"/>
      <c r="K103" s="107" cm="1">
        <f t="array" aca="1" ref="K103" ca="1">IFERROR(INDIRECT(ADDRESS(ROW()-1,_xlfn.SHEET()-3+18,4,1,"Entered Daily Stats")),"")</f>
        <v>10</v>
      </c>
      <c r="L103" s="12">
        <f t="shared" ca="1" si="15"/>
        <v>65</v>
      </c>
      <c r="M103" s="11"/>
      <c r="N103" s="110" cm="1">
        <f t="array" aca="1" ref="N103" ca="1">IFERROR(INDIRECT(ADDRESS(ROW()-1,_xlfn.SHEET()-3+25,4,1,"Entered Daily Stats")),"")</f>
        <v>5.1840277777777777E-2</v>
      </c>
      <c r="O103" s="13">
        <f t="shared" ca="1" si="13"/>
        <v>0.20833333333333334</v>
      </c>
      <c r="P103" s="11"/>
      <c r="Q103" s="51">
        <f t="shared" ca="1" si="14"/>
        <v>0.2013397435897436</v>
      </c>
      <c r="R103" s="11"/>
      <c r="S103" s="39" cm="1">
        <f t="array" aca="1" ref="S103" ca="1">INDIRECT(ADDRESS(ROW()-1,_xlfn.SHEET()-3+39,4,1,"Entered Daily Stats"))</f>
        <v>2</v>
      </c>
      <c r="T103" s="11"/>
      <c r="U103" s="8"/>
      <c r="V103" s="8"/>
      <c r="W103" s="22"/>
      <c r="X103" s="79"/>
    </row>
    <row r="104" spans="1:24" ht="18" x14ac:dyDescent="0.3">
      <c r="A104" s="65"/>
      <c r="B104" s="8"/>
      <c r="C104" s="14" cm="1">
        <f t="array" aca="1" ref="C104" ca="1">INDIRECT(ADDRESS(ROW()-1,_xlfn.SHEET()-3+32,4,1,"Entered Daily Stats"))</f>
        <v>1</v>
      </c>
      <c r="D104" s="11"/>
      <c r="E104" s="10" t="str">
        <f>'Entered Daily Stats'!A103</f>
        <v>Enrollment Counclor 13</v>
      </c>
      <c r="F104" s="11"/>
      <c r="G104" s="13" cm="1">
        <f t="array" aca="1" ref="G104" ca="1">IFERROR(INDIRECT(ADDRESS(ROW()-1,_xlfn.SHEET()-3+4,4,1,"Entered Daily Stats")),"")</f>
        <v>0.22622685185185185</v>
      </c>
      <c r="H104" s="16"/>
      <c r="I104" s="12" cm="1">
        <f t="array" aca="1" ref="I104" ca="1">IFERROR(INDIRECT(ADDRESS(ROW()-1,_xlfn.SHEET()-3+11,4,1,"Entered Daily Stats")),"")</f>
        <v>5</v>
      </c>
      <c r="J104" s="11"/>
      <c r="K104" s="107" cm="1">
        <f t="array" aca="1" ref="K104" ca="1">IFERROR(INDIRECT(ADDRESS(ROW()-1,_xlfn.SHEET()-3+18,4,1,"Entered Daily Stats")),"")</f>
        <v>36</v>
      </c>
      <c r="L104" s="12">
        <f t="shared" ca="1" si="15"/>
        <v>58.275000000000006</v>
      </c>
      <c r="M104" s="11"/>
      <c r="N104" s="110" cm="1">
        <f t="array" aca="1" ref="N104" ca="1">IFERROR(INDIRECT(ADDRESS(ROW()-1,_xlfn.SHEET()-3+25,4,1,"Entered Daily Stats")),"")</f>
        <v>9.0520833333333328E-2</v>
      </c>
      <c r="O104" s="13">
        <f t="shared" ca="1" si="13"/>
        <v>0.18333333333333335</v>
      </c>
      <c r="P104" s="11"/>
      <c r="Q104" s="51">
        <f t="shared" ca="1" si="14"/>
        <v>0.55575530888030888</v>
      </c>
      <c r="R104" s="47"/>
      <c r="S104" s="39" cm="1">
        <f t="array" aca="1" ref="S104" ca="1">INDIRECT(ADDRESS(ROW()-1,_xlfn.SHEET()-3+39,4,1,"Entered Daily Stats"))</f>
        <v>0</v>
      </c>
      <c r="T104" s="47"/>
      <c r="U104" s="69"/>
      <c r="V104" s="8"/>
      <c r="W104" s="56"/>
      <c r="X104" s="80"/>
    </row>
    <row r="105" spans="1:24" ht="18" x14ac:dyDescent="0.3">
      <c r="A105" s="65"/>
      <c r="B105" s="8"/>
      <c r="C105" s="14" cm="1">
        <f t="array" aca="1" ref="C105" ca="1">INDIRECT(ADDRESS(ROW()-1,_xlfn.SHEET()-3+32,4,1,"Entered Daily Stats"))</f>
        <v>0</v>
      </c>
      <c r="D105" s="11"/>
      <c r="E105" s="10">
        <f>'Entered Daily Stats'!A104</f>
        <v>0</v>
      </c>
      <c r="F105" s="23"/>
      <c r="G105" s="13" cm="1">
        <f t="array" aca="1" ref="G105" ca="1">IFERROR(INDIRECT(ADDRESS(ROW()-1,_xlfn.SHEET()-3+4,4,1,"Entered Daily Stats")),"")</f>
        <v>0</v>
      </c>
      <c r="H105" s="11"/>
      <c r="I105" s="12" cm="1">
        <f t="array" aca="1" ref="I105" ca="1">IFERROR(INDIRECT(ADDRESS(ROW()-1,_xlfn.SHEET()-3+11,4,1,"Entered Daily Stats")),"")</f>
        <v>0</v>
      </c>
      <c r="J105" s="11"/>
      <c r="K105" s="107" cm="1">
        <f t="array" aca="1" ref="K105" ca="1">IFERROR(INDIRECT(ADDRESS(ROW()-1,_xlfn.SHEET()-3+18,4,1,"Entered Daily Stats")),"")</f>
        <v>0</v>
      </c>
      <c r="L105" s="12">
        <f t="shared" ca="1" si="15"/>
        <v>0</v>
      </c>
      <c r="M105" s="11"/>
      <c r="N105" s="110" cm="1">
        <f t="array" aca="1" ref="N105" ca="1">IFERROR(INDIRECT(ADDRESS(ROW()-1,_xlfn.SHEET()-3+25,4,1,"Entered Daily Stats")),"")</f>
        <v>0</v>
      </c>
      <c r="O105" s="13">
        <f t="shared" ca="1" si="13"/>
        <v>0</v>
      </c>
      <c r="P105" s="11"/>
      <c r="Q105" s="51" t="str">
        <f t="shared" ca="1" si="14"/>
        <v/>
      </c>
      <c r="R105" s="11"/>
      <c r="S105" s="39" cm="1">
        <f t="array" aca="1" ref="S105" ca="1">INDIRECT(ADDRESS(ROW()-1,_xlfn.SHEET()-3+39,4,1,"Entered Daily Stats"))</f>
        <v>0</v>
      </c>
      <c r="T105" s="11"/>
      <c r="U105" s="11"/>
      <c r="V105" s="47"/>
      <c r="W105" s="56"/>
      <c r="X105" s="81"/>
    </row>
    <row r="106" spans="1:24" ht="18" x14ac:dyDescent="0.3">
      <c r="A106" s="65"/>
      <c r="B106" s="8"/>
      <c r="C106" s="14" cm="1">
        <f t="array" aca="1" ref="C106" ca="1">INDIRECT(ADDRESS(ROW()-1,_xlfn.SHEET()-3+32,4,1,"Entered Daily Stats"))</f>
        <v>0</v>
      </c>
      <c r="D106" s="11"/>
      <c r="E106" s="10">
        <f>'Entered Daily Stats'!A105</f>
        <v>0</v>
      </c>
      <c r="F106" s="11"/>
      <c r="G106" s="13" cm="1">
        <f t="array" aca="1" ref="G106" ca="1">IFERROR(INDIRECT(ADDRESS(ROW()-1,_xlfn.SHEET()-3+4,4,1,"Entered Daily Stats")),"")</f>
        <v>0</v>
      </c>
      <c r="H106" s="16"/>
      <c r="I106" s="12" cm="1">
        <f t="array" aca="1" ref="I106" ca="1">IFERROR(INDIRECT(ADDRESS(ROW()-1,_xlfn.SHEET()-3+11,4,1,"Entered Daily Stats")),"")</f>
        <v>0</v>
      </c>
      <c r="J106" s="11"/>
      <c r="K106" s="107" cm="1">
        <f t="array" aca="1" ref="K106" ca="1">IFERROR(INDIRECT(ADDRESS(ROW()-1,_xlfn.SHEET()-3+18,4,1,"Entered Daily Stats")),"")</f>
        <v>0</v>
      </c>
      <c r="L106" s="12">
        <f t="shared" ca="1" si="15"/>
        <v>0</v>
      </c>
      <c r="M106" s="11"/>
      <c r="N106" s="110" cm="1">
        <f t="array" aca="1" ref="N106" ca="1">IFERROR(INDIRECT(ADDRESS(ROW()-1,_xlfn.SHEET()-3+25,4,1,"Entered Daily Stats")),"")</f>
        <v>0</v>
      </c>
      <c r="O106" s="13">
        <f t="shared" ca="1" si="13"/>
        <v>0</v>
      </c>
      <c r="P106" s="11"/>
      <c r="Q106" s="51" t="str">
        <f t="shared" ca="1" si="14"/>
        <v/>
      </c>
      <c r="R106" s="11"/>
      <c r="S106" s="39" cm="1">
        <f t="array" aca="1" ref="S106" ca="1">INDIRECT(ADDRESS(ROW()-1,_xlfn.SHEET()-3+39,4,1,"Entered Daily Stats"))</f>
        <v>0</v>
      </c>
      <c r="T106" s="11"/>
      <c r="U106" s="8"/>
      <c r="V106" s="8"/>
      <c r="W106" s="8"/>
      <c r="X106" s="64"/>
    </row>
    <row r="107" spans="1:24" ht="18" x14ac:dyDescent="0.3">
      <c r="A107" s="65"/>
      <c r="B107" s="8"/>
      <c r="C107" s="14" cm="1">
        <f t="array" aca="1" ref="C107" ca="1">INDIRECT(ADDRESS(ROW()-1,_xlfn.SHEET()-3+32,4,1,"Entered Daily Stats"))</f>
        <v>0</v>
      </c>
      <c r="D107" s="11"/>
      <c r="E107" s="10">
        <f>'Entered Daily Stats'!A106</f>
        <v>0</v>
      </c>
      <c r="F107" s="11"/>
      <c r="G107" s="13" cm="1">
        <f t="array" aca="1" ref="G107" ca="1">IFERROR(INDIRECT(ADDRESS(ROW()-1,_xlfn.SHEET()-3+4,4,1,"Entered Daily Stats")),"")</f>
        <v>0</v>
      </c>
      <c r="H107" s="16"/>
      <c r="I107" s="12" cm="1">
        <f t="array" aca="1" ref="I107" ca="1">IFERROR(INDIRECT(ADDRESS(ROW()-1,_xlfn.SHEET()-3+11,4,1,"Entered Daily Stats")),"")</f>
        <v>0</v>
      </c>
      <c r="J107" s="11"/>
      <c r="K107" s="107" cm="1">
        <f t="array" aca="1" ref="K107" ca="1">IFERROR(INDIRECT(ADDRESS(ROW()-1,_xlfn.SHEET()-3+18,4,1,"Entered Daily Stats")),"")</f>
        <v>0</v>
      </c>
      <c r="L107" s="12">
        <f t="shared" ca="1" si="15"/>
        <v>0</v>
      </c>
      <c r="M107" s="11"/>
      <c r="N107" s="110" cm="1">
        <f t="array" aca="1" ref="N107" ca="1">IFERROR(INDIRECT(ADDRESS(ROW()-1,_xlfn.SHEET()-3+25,4,1,"Entered Daily Stats")),"")</f>
        <v>0</v>
      </c>
      <c r="O107" s="13">
        <f t="shared" ca="1" si="13"/>
        <v>0</v>
      </c>
      <c r="P107" s="11"/>
      <c r="Q107" s="51" t="str">
        <f t="shared" ca="1" si="14"/>
        <v/>
      </c>
      <c r="R107" s="11"/>
      <c r="S107" s="39" cm="1">
        <f t="array" aca="1" ref="S107" ca="1">INDIRECT(ADDRESS(ROW()-1,_xlfn.SHEET()-3+39,4,1,"Entered Daily Stats"))</f>
        <v>0</v>
      </c>
      <c r="T107" s="11"/>
      <c r="U107" s="71"/>
      <c r="V107" s="71"/>
      <c r="W107" s="71"/>
      <c r="X107" s="70"/>
    </row>
    <row r="108" spans="1:24" ht="21" x14ac:dyDescent="0.3">
      <c r="A108" s="65"/>
      <c r="B108" s="8"/>
      <c r="C108" s="14" cm="1">
        <f t="array" aca="1" ref="C108" ca="1">INDIRECT(ADDRESS(ROW()-1,_xlfn.SHEET()-3+32,4,1,"Entered Daily Stats"))</f>
        <v>0</v>
      </c>
      <c r="D108" s="11"/>
      <c r="E108" s="10">
        <f>'Entered Daily Stats'!A107</f>
        <v>0</v>
      </c>
      <c r="F108" s="11"/>
      <c r="G108" s="13" cm="1">
        <f t="array" aca="1" ref="G108" ca="1">IFERROR(INDIRECT(ADDRESS(ROW()-1,_xlfn.SHEET()-3+4,4,1,"Entered Daily Stats")),"")</f>
        <v>0</v>
      </c>
      <c r="H108" s="16"/>
      <c r="I108" s="12" cm="1">
        <f t="array" aca="1" ref="I108" ca="1">IFERROR(INDIRECT(ADDRESS(ROW()-1,_xlfn.SHEET()-3+11,4,1,"Entered Daily Stats")),"")</f>
        <v>0</v>
      </c>
      <c r="J108" s="11"/>
      <c r="K108" s="107" cm="1">
        <f t="array" aca="1" ref="K108" ca="1">IFERROR(INDIRECT(ADDRESS(ROW()-1,_xlfn.SHEET()-3+18,4,1,"Entered Daily Stats")),"")</f>
        <v>0</v>
      </c>
      <c r="L108" s="12">
        <f t="shared" ca="1" si="15"/>
        <v>0</v>
      </c>
      <c r="M108" s="11"/>
      <c r="N108" s="110" cm="1">
        <f t="array" aca="1" ref="N108" ca="1">IFERROR(INDIRECT(ADDRESS(ROW()-1,_xlfn.SHEET()-3+25,4,1,"Entered Daily Stats")),"")</f>
        <v>0</v>
      </c>
      <c r="O108" s="13">
        <f t="shared" ca="1" si="13"/>
        <v>0</v>
      </c>
      <c r="P108" s="11"/>
      <c r="Q108" s="51" t="str">
        <f t="shared" ca="1" si="14"/>
        <v/>
      </c>
      <c r="R108" s="11"/>
      <c r="S108" s="39" cm="1">
        <f t="array" aca="1" ref="S108" ca="1">INDIRECT(ADDRESS(ROW()-1,_xlfn.SHEET()-3+39,4,1,"Entered Daily Stats"))</f>
        <v>0</v>
      </c>
      <c r="T108" s="11"/>
      <c r="U108" s="8"/>
      <c r="V108" s="8"/>
      <c r="W108" s="22"/>
      <c r="X108" s="79"/>
    </row>
    <row r="109" spans="1:24" ht="18" x14ac:dyDescent="0.3">
      <c r="A109" s="65"/>
      <c r="B109" s="8"/>
      <c r="C109" s="14" cm="1">
        <f t="array" aca="1" ref="C109" ca="1">INDIRECT(ADDRESS(ROW()-1,_xlfn.SHEET()-3+32,4,1,"Entered Daily Stats"))</f>
        <v>0</v>
      </c>
      <c r="D109" s="11"/>
      <c r="E109" s="10">
        <f>'Entered Daily Stats'!A108</f>
        <v>0</v>
      </c>
      <c r="F109" s="11"/>
      <c r="G109" s="13" cm="1">
        <f t="array" aca="1" ref="G109" ca="1">IFERROR(INDIRECT(ADDRESS(ROW()-1,_xlfn.SHEET()-3+4,4,1,"Entered Daily Stats")),"")</f>
        <v>0</v>
      </c>
      <c r="H109" s="16"/>
      <c r="I109" s="12" cm="1">
        <f t="array" aca="1" ref="I109" ca="1">IFERROR(INDIRECT(ADDRESS(ROW()-1,_xlfn.SHEET()-3+11,4,1,"Entered Daily Stats")),"")</f>
        <v>0</v>
      </c>
      <c r="J109" s="11"/>
      <c r="K109" s="107" cm="1">
        <f t="array" aca="1" ref="K109" ca="1">IFERROR(INDIRECT(ADDRESS(ROW()-1,_xlfn.SHEET()-3+18,4,1,"Entered Daily Stats")),"")</f>
        <v>0</v>
      </c>
      <c r="L109" s="12">
        <f t="shared" ca="1" si="15"/>
        <v>0</v>
      </c>
      <c r="M109" s="11"/>
      <c r="N109" s="110" cm="1">
        <f t="array" aca="1" ref="N109" ca="1">IFERROR(INDIRECT(ADDRESS(ROW()-1,_xlfn.SHEET()-3+25,4,1,"Entered Daily Stats")),"")</f>
        <v>0</v>
      </c>
      <c r="O109" s="13">
        <f t="shared" ca="1" si="13"/>
        <v>0</v>
      </c>
      <c r="P109" s="11"/>
      <c r="Q109" s="51" t="str">
        <f t="shared" ca="1" si="14"/>
        <v/>
      </c>
      <c r="R109" s="47"/>
      <c r="S109" s="39" cm="1">
        <f t="array" aca="1" ref="S109" ca="1">INDIRECT(ADDRESS(ROW()-1,_xlfn.SHEET()-3+39,4,1,"Entered Daily Stats"))</f>
        <v>0</v>
      </c>
      <c r="T109" s="47"/>
      <c r="U109" s="69"/>
      <c r="V109" s="8"/>
      <c r="W109" s="56"/>
      <c r="X109" s="80"/>
    </row>
    <row r="110" spans="1:24" ht="18" x14ac:dyDescent="0.3">
      <c r="A110" s="65"/>
      <c r="B110" s="8"/>
      <c r="C110" s="14" cm="1">
        <f t="array" aca="1" ref="C110" ca="1">INDIRECT(ADDRESS(ROW()-1,_xlfn.SHEET()-3+32,4,1,"Entered Daily Stats"))</f>
        <v>0</v>
      </c>
      <c r="D110" s="11"/>
      <c r="E110" s="10">
        <f>'Entered Daily Stats'!A109</f>
        <v>0</v>
      </c>
      <c r="F110" s="23"/>
      <c r="G110" s="13" cm="1">
        <f t="array" aca="1" ref="G110" ca="1">IFERROR(INDIRECT(ADDRESS(ROW()-1,_xlfn.SHEET()-3+4,4,1,"Entered Daily Stats")),"")</f>
        <v>0</v>
      </c>
      <c r="H110" s="11"/>
      <c r="I110" s="12" cm="1">
        <f t="array" aca="1" ref="I110" ca="1">IFERROR(INDIRECT(ADDRESS(ROW()-1,_xlfn.SHEET()-3+11,4,1,"Entered Daily Stats")),"")</f>
        <v>0</v>
      </c>
      <c r="J110" s="11"/>
      <c r="K110" s="107" cm="1">
        <f t="array" aca="1" ref="K110" ca="1">IFERROR(INDIRECT(ADDRESS(ROW()-1,_xlfn.SHEET()-3+18,4,1,"Entered Daily Stats")),"")</f>
        <v>0</v>
      </c>
      <c r="L110" s="12">
        <f t="shared" ca="1" si="15"/>
        <v>0</v>
      </c>
      <c r="M110" s="11"/>
      <c r="N110" s="110" cm="1">
        <f t="array" aca="1" ref="N110" ca="1">IFERROR(INDIRECT(ADDRESS(ROW()-1,_xlfn.SHEET()-3+25,4,1,"Entered Daily Stats")),"")</f>
        <v>0</v>
      </c>
      <c r="O110" s="13">
        <f t="shared" ca="1" si="13"/>
        <v>0</v>
      </c>
      <c r="P110" s="11"/>
      <c r="Q110" s="51" t="str">
        <f t="shared" ca="1" si="14"/>
        <v/>
      </c>
      <c r="R110" s="11"/>
      <c r="S110" s="39" cm="1">
        <f t="array" aca="1" ref="S110" ca="1">INDIRECT(ADDRESS(ROW()-1,_xlfn.SHEET()-3+39,4,1,"Entered Daily Stats"))</f>
        <v>0</v>
      </c>
      <c r="T110" s="11"/>
      <c r="U110" s="11"/>
      <c r="V110" s="47"/>
      <c r="W110" s="56"/>
      <c r="X110" s="81"/>
    </row>
    <row r="111" spans="1:24" ht="18" x14ac:dyDescent="0.3">
      <c r="A111" s="65"/>
      <c r="B111" s="8"/>
      <c r="C111" s="14" cm="1">
        <f t="array" aca="1" ref="C111" ca="1">INDIRECT(ADDRESS(ROW()-1,_xlfn.SHEET()-3+32,4,1,"Entered Daily Stats"))</f>
        <v>0</v>
      </c>
      <c r="D111" s="11"/>
      <c r="E111" s="10">
        <f>'Entered Daily Stats'!A110</f>
        <v>0</v>
      </c>
      <c r="F111" s="11"/>
      <c r="G111" s="13" cm="1">
        <f t="array" aca="1" ref="G111" ca="1">IFERROR(INDIRECT(ADDRESS(ROW()-1,_xlfn.SHEET()-3+4,4,1,"Entered Daily Stats")),"")</f>
        <v>0</v>
      </c>
      <c r="H111" s="16"/>
      <c r="I111" s="12" cm="1">
        <f t="array" aca="1" ref="I111" ca="1">IFERROR(INDIRECT(ADDRESS(ROW()-1,_xlfn.SHEET()-3+11,4,1,"Entered Daily Stats")),"")</f>
        <v>0</v>
      </c>
      <c r="J111" s="11"/>
      <c r="K111" s="107" cm="1">
        <f t="array" aca="1" ref="K111" ca="1">IFERROR(INDIRECT(ADDRESS(ROW()-1,_xlfn.SHEET()-3+18,4,1,"Entered Daily Stats")),"")</f>
        <v>0</v>
      </c>
      <c r="L111" s="12">
        <f t="shared" ca="1" si="15"/>
        <v>0</v>
      </c>
      <c r="M111" s="11"/>
      <c r="N111" s="110" cm="1">
        <f t="array" aca="1" ref="N111" ca="1">IFERROR(INDIRECT(ADDRESS(ROW()-1,_xlfn.SHEET()-3+25,4,1,"Entered Daily Stats")),"")</f>
        <v>0</v>
      </c>
      <c r="O111" s="13">
        <f t="shared" ca="1" si="13"/>
        <v>0</v>
      </c>
      <c r="P111" s="11"/>
      <c r="Q111" s="51" t="str">
        <f t="shared" ca="1" si="14"/>
        <v/>
      </c>
      <c r="R111" s="11"/>
      <c r="S111" s="39" cm="1">
        <f t="array" aca="1" ref="S111" ca="1">INDIRECT(ADDRESS(ROW()-1,_xlfn.SHEET()-3+39,4,1,"Entered Daily Stats"))</f>
        <v>0</v>
      </c>
      <c r="T111" s="11"/>
      <c r="U111" s="8"/>
      <c r="V111" s="8"/>
      <c r="W111" s="8"/>
      <c r="X111" s="64"/>
    </row>
    <row r="112" spans="1:24" ht="18" x14ac:dyDescent="0.3">
      <c r="A112" s="65"/>
      <c r="B112" s="8"/>
      <c r="C112" s="11"/>
      <c r="D112" s="11"/>
      <c r="E112" s="11"/>
      <c r="F112" s="11"/>
      <c r="G112" s="11"/>
      <c r="H112" s="11"/>
      <c r="I112" s="11"/>
      <c r="J112" s="11"/>
      <c r="K112" s="108"/>
      <c r="L112" s="11"/>
      <c r="M112" s="11"/>
      <c r="N112" s="108"/>
      <c r="O112" s="11"/>
      <c r="P112" s="11"/>
      <c r="Q112" s="11"/>
      <c r="R112" s="11"/>
      <c r="S112" s="11"/>
      <c r="T112" s="8"/>
      <c r="U112" s="8"/>
      <c r="V112" s="8"/>
      <c r="W112" s="8"/>
      <c r="X112" s="64"/>
    </row>
    <row r="113" spans="1:24" ht="21" x14ac:dyDescent="0.3">
      <c r="A113" s="65"/>
      <c r="B113" s="8"/>
      <c r="C113" s="106">
        <f ca="1">IFERROR(AVERAGEIF(C92:C111,"&gt;0"),0)</f>
        <v>1</v>
      </c>
      <c r="D113" s="11"/>
      <c r="E113" s="123" t="s">
        <v>34</v>
      </c>
      <c r="F113" s="44"/>
      <c r="G113" s="13">
        <f ca="1">IFERROR(AVERAGEIF(G92:G111,"&gt;0"),"")</f>
        <v>0.21534366096866095</v>
      </c>
      <c r="H113" s="82"/>
      <c r="I113" s="30">
        <f ca="1">IFERROR(AVERAGEIF(I92:I111,"&gt;0"),"")</f>
        <v>4.4615384615384617</v>
      </c>
      <c r="J113" s="11"/>
      <c r="K113" s="109">
        <f ca="1">IFERROR(AVERAGEIF(K92:K111,"&gt;0"),0)</f>
        <v>33.46153846153846</v>
      </c>
      <c r="L113" s="12">
        <f ca="1">IFERROR(AVERAGEIF(L92:L111,"&gt;0"),"")</f>
        <v>53.952350427350439</v>
      </c>
      <c r="M113" s="11"/>
      <c r="N113" s="111">
        <f ca="1">IFERROR(AVERAGEIF(N92:N111,"&gt;0"),0)</f>
        <v>0.1067761752136752</v>
      </c>
      <c r="O113" s="13">
        <f ca="1">IFERROR(AVERAGEIF(O92:O111,"&gt;0"),"")</f>
        <v>0.18044871794871795</v>
      </c>
      <c r="P113" s="11"/>
      <c r="Q113" s="45">
        <f ca="1">IFERROR(AVERAGEIF(Q92:Q111,"&gt;0"),"")</f>
        <v>0.6519308092381858</v>
      </c>
      <c r="R113" s="17"/>
      <c r="S113" s="46">
        <f ca="1">IFERROR(AVERAGEIF(S92:S111,"&gt;0"),0)</f>
        <v>1.8333333333333333</v>
      </c>
      <c r="T113" s="83"/>
      <c r="U113" s="8"/>
      <c r="V113" s="8"/>
      <c r="W113" s="8"/>
      <c r="X113" s="64"/>
    </row>
    <row r="114" spans="1:24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8"/>
    </row>
    <row r="117" spans="1:24" ht="14.4" customHeight="1" x14ac:dyDescent="0.3">
      <c r="A117" s="160" t="str">
        <f>'Entered Daily Stats'!A117</f>
        <v>Team Lead 5</v>
      </c>
      <c r="B117" s="161"/>
      <c r="C117" s="161"/>
      <c r="D117" s="161"/>
      <c r="E117" s="161"/>
      <c r="F117" s="53"/>
      <c r="G117" s="158">
        <v>44133</v>
      </c>
      <c r="H117" s="158"/>
      <c r="I117" s="158"/>
      <c r="J117" s="158"/>
      <c r="K117" s="158"/>
      <c r="L117" s="158"/>
      <c r="M117" s="158"/>
      <c r="N117" s="158"/>
      <c r="O117" s="158"/>
      <c r="P117" s="53"/>
      <c r="Q117" s="53"/>
      <c r="R117" s="53"/>
      <c r="S117" s="53"/>
      <c r="T117" s="53"/>
      <c r="U117" s="53"/>
      <c r="V117" s="53"/>
      <c r="W117" s="53"/>
      <c r="X117" s="63"/>
    </row>
    <row r="118" spans="1:24" ht="14.4" customHeight="1" x14ac:dyDescent="0.3">
      <c r="A118" s="162"/>
      <c r="B118" s="163"/>
      <c r="C118" s="163"/>
      <c r="D118" s="163"/>
      <c r="E118" s="163"/>
      <c r="F118" s="8"/>
      <c r="G118" s="159"/>
      <c r="H118" s="159"/>
      <c r="I118" s="159"/>
      <c r="J118" s="159"/>
      <c r="K118" s="159"/>
      <c r="L118" s="159"/>
      <c r="M118" s="159"/>
      <c r="N118" s="159"/>
      <c r="O118" s="159"/>
      <c r="P118" s="8"/>
      <c r="Q118" s="8"/>
      <c r="R118" s="8"/>
      <c r="S118" s="8"/>
      <c r="T118" s="8"/>
      <c r="U118" s="8"/>
      <c r="V118" s="8"/>
      <c r="W118" s="8"/>
      <c r="X118" s="64"/>
    </row>
    <row r="119" spans="1:24" ht="21" customHeight="1" x14ac:dyDescent="0.3">
      <c r="A119" s="164"/>
      <c r="B119" s="165"/>
      <c r="C119" s="165"/>
      <c r="D119" s="165"/>
      <c r="E119" s="165"/>
      <c r="F119" s="8"/>
      <c r="G119" s="124" t="s">
        <v>18</v>
      </c>
      <c r="H119" s="123"/>
      <c r="I119" s="124" t="s">
        <v>19</v>
      </c>
      <c r="J119" s="8"/>
      <c r="K119" s="140" t="s">
        <v>20</v>
      </c>
      <c r="L119" s="140"/>
      <c r="M119" s="8"/>
      <c r="N119" s="126" t="s">
        <v>21</v>
      </c>
      <c r="O119" s="126"/>
      <c r="P119" s="8"/>
      <c r="Q119" s="8"/>
      <c r="R119" s="8"/>
      <c r="S119" s="8"/>
      <c r="T119" s="8"/>
      <c r="U119" s="8"/>
      <c r="V119" s="8"/>
      <c r="W119" s="8"/>
      <c r="X119" s="64"/>
    </row>
    <row r="120" spans="1:24" ht="45.6" x14ac:dyDescent="0.3">
      <c r="A120" s="65"/>
      <c r="B120" s="8"/>
      <c r="C120" s="67" t="s">
        <v>37</v>
      </c>
      <c r="D120" s="8"/>
      <c r="E120" s="67" t="s">
        <v>24</v>
      </c>
      <c r="F120" s="68"/>
      <c r="G120" s="56"/>
      <c r="H120" s="56"/>
      <c r="I120" s="56"/>
      <c r="J120" s="8"/>
      <c r="K120" s="56"/>
      <c r="L120" s="69" t="s">
        <v>38</v>
      </c>
      <c r="M120" s="69"/>
      <c r="N120" s="56"/>
      <c r="O120" s="69" t="s">
        <v>39</v>
      </c>
      <c r="P120" s="8"/>
      <c r="Q120" s="9" t="s">
        <v>40</v>
      </c>
      <c r="R120" s="8"/>
      <c r="S120" s="66" t="s">
        <v>41</v>
      </c>
      <c r="T120" s="8"/>
      <c r="U120" s="138" t="s">
        <v>30</v>
      </c>
      <c r="V120" s="138"/>
      <c r="W120" s="138"/>
      <c r="X120" s="70"/>
    </row>
    <row r="121" spans="1:24" ht="18" x14ac:dyDescent="0.3">
      <c r="A121" s="65"/>
      <c r="B121" s="8"/>
      <c r="C121" s="14" cm="1">
        <f t="array" aca="1" ref="C121" ca="1">INDIRECT(ADDRESS(ROW()-1,_xlfn.SHEET()-3+32,4,1,"Entered Daily Stats"))</f>
        <v>1</v>
      </c>
      <c r="D121" s="11"/>
      <c r="E121" s="10" t="str">
        <f>'Entered Daily Stats'!A120</f>
        <v>Enrollment Counclor 1</v>
      </c>
      <c r="F121" s="11"/>
      <c r="G121" s="13" cm="1">
        <f t="array" aca="1" ref="G121" ca="1">IFERROR(INDIRECT(ADDRESS(ROW()-1,_xlfn.SHEET()-3+4,4,1,"Entered Daily Stats")),"")</f>
        <v>0.13472222222222222</v>
      </c>
      <c r="H121" s="11"/>
      <c r="I121" s="12" cm="1">
        <f t="array" aca="1" ref="I121" ca="1">IFERROR(INDIRECT(ADDRESS(ROW()-1,_xlfn.SHEET()-3+11,4,1,"Entered Daily Stats")),"")</f>
        <v>1</v>
      </c>
      <c r="J121" s="11"/>
      <c r="K121" s="107" cm="1">
        <f t="array" aca="1" ref="K121" ca="1">IFERROR(INDIRECT(ADDRESS(ROW()-1,_xlfn.SHEET()-3+18,4,1,"Entered Daily Stats")),"")</f>
        <v>28</v>
      </c>
      <c r="L121" s="12">
        <f ca="1">IFERROR(IF(K121=N121,0,MIN(MAX((-10*N121*24)+80,30),65))*C121,0)</f>
        <v>61.333333333333329</v>
      </c>
      <c r="M121" s="11"/>
      <c r="N121" s="110" cm="1">
        <f t="array" aca="1" ref="N121" ca="1">IFERROR(INDIRECT(ADDRESS(ROW()-1,_xlfn.SHEET()-3+25,4,1,"Entered Daily Stats")),"")</f>
        <v>7.7777777777777779E-2</v>
      </c>
      <c r="O121" s="13">
        <f ca="1">IFERROR(IF(N121=K121,0,MIN(MAX(8-(K121/10),1.5),5)/24)*C121,0)</f>
        <v>0.20833333333333334</v>
      </c>
      <c r="P121" s="11"/>
      <c r="Q121" s="51">
        <f ca="1">IF(OR(L121=O121,K121=N121),"",((N121/O121)+(K121/L121))/2)</f>
        <v>0.41492753623188405</v>
      </c>
      <c r="R121" s="11"/>
      <c r="S121" s="39" cm="1">
        <f t="array" aca="1" ref="S121" ca="1">INDIRECT(ADDRESS(ROW()-1,_xlfn.SHEET()-3+39,4,1,"Entered Daily Stats"))</f>
        <v>0</v>
      </c>
      <c r="T121" s="11"/>
      <c r="U121" s="15"/>
      <c r="V121" s="11" t="s">
        <v>31</v>
      </c>
      <c r="W121" s="14">
        <v>1.3</v>
      </c>
      <c r="X121" s="70"/>
    </row>
    <row r="122" spans="1:24" ht="18" x14ac:dyDescent="0.3">
      <c r="A122" s="65"/>
      <c r="B122" s="8"/>
      <c r="C122" s="14" cm="1">
        <f t="array" aca="1" ref="C122" ca="1">INDIRECT(ADDRESS(ROW()-1,_xlfn.SHEET()-3+32,4,1,"Entered Daily Stats"))</f>
        <v>1</v>
      </c>
      <c r="D122" s="11"/>
      <c r="E122" s="10" t="str">
        <f>'Entered Daily Stats'!A121</f>
        <v>Enrollment Counclor 2</v>
      </c>
      <c r="F122" s="11"/>
      <c r="G122" s="13" cm="1">
        <f t="array" aca="1" ref="G122" ca="1">IFERROR(INDIRECT(ADDRESS(ROW()-1,_xlfn.SHEET()-3+4,4,1,"Entered Daily Stats")),"")</f>
        <v>0.2298611111111111</v>
      </c>
      <c r="H122" s="16"/>
      <c r="I122" s="12" cm="1">
        <f t="array" aca="1" ref="I122" ca="1">IFERROR(INDIRECT(ADDRESS(ROW()-1,_xlfn.SHEET()-3+11,4,1,"Entered Daily Stats")),"")</f>
        <v>0</v>
      </c>
      <c r="J122" s="11"/>
      <c r="K122" s="107" cm="1">
        <f t="array" aca="1" ref="K122" ca="1">IFERROR(INDIRECT(ADDRESS(ROW()-1,_xlfn.SHEET()-3+18,4,1,"Entered Daily Stats")),"")</f>
        <v>45</v>
      </c>
      <c r="L122" s="12">
        <f t="shared" ref="L122" ca="1" si="16">IFERROR(IF(K122=N122,0,MIN(MAX((-10*N122*24)+80,30),65))*C122,0)</f>
        <v>51</v>
      </c>
      <c r="M122" s="11"/>
      <c r="N122" s="110" cm="1">
        <f t="array" aca="1" ref="N122" ca="1">IFERROR(INDIRECT(ADDRESS(ROW()-1,_xlfn.SHEET()-3+25,4,1,"Entered Daily Stats")),"")</f>
        <v>0.12083333333333333</v>
      </c>
      <c r="O122" s="13">
        <f t="shared" ref="O122:O140" ca="1" si="17">IFERROR(IF(N122=K122,0,MIN(MAX(8-(K122/10),1.5),5)/24)*C122,0)</f>
        <v>0.14583333333333334</v>
      </c>
      <c r="P122" s="11"/>
      <c r="Q122" s="51">
        <f t="shared" ref="Q122:Q140" ca="1" si="18">IF(OR(L122=O122,K122=N122),"",((N122/O122)+(K122/L122))/2)</f>
        <v>0.85546218487394954</v>
      </c>
      <c r="R122" s="11"/>
      <c r="S122" s="39" cm="1">
        <f t="array" aca="1" ref="S122" ca="1">INDIRECT(ADDRESS(ROW()-1,_xlfn.SHEET()-3+39,4,1,"Entered Daily Stats"))</f>
        <v>1</v>
      </c>
      <c r="T122" s="11"/>
      <c r="U122" s="100"/>
      <c r="V122" s="11" t="s">
        <v>32</v>
      </c>
      <c r="W122" s="45">
        <v>1</v>
      </c>
      <c r="X122" s="70"/>
    </row>
    <row r="123" spans="1:24" ht="18" x14ac:dyDescent="0.3">
      <c r="A123" s="65"/>
      <c r="B123" s="8"/>
      <c r="C123" s="14" cm="1">
        <f t="array" aca="1" ref="C123" ca="1">INDIRECT(ADDRESS(ROW()-1,_xlfn.SHEET()-3+32,4,1,"Entered Daily Stats"))</f>
        <v>1</v>
      </c>
      <c r="D123" s="11"/>
      <c r="E123" s="10" t="str">
        <f>'Entered Daily Stats'!A122</f>
        <v>Enrollment Counclor 3</v>
      </c>
      <c r="F123" s="11"/>
      <c r="G123" s="13" cm="1">
        <f t="array" aca="1" ref="G123" ca="1">IFERROR(INDIRECT(ADDRESS(ROW()-1,_xlfn.SHEET()-3+4,4,1,"Entered Daily Stats")),"")</f>
        <v>0.20972222222222223</v>
      </c>
      <c r="H123" s="16"/>
      <c r="I123" s="12" cm="1">
        <f t="array" aca="1" ref="I123" ca="1">IFERROR(INDIRECT(ADDRESS(ROW()-1,_xlfn.SHEET()-3+11,4,1,"Entered Daily Stats")),"")</f>
        <v>1</v>
      </c>
      <c r="J123" s="11"/>
      <c r="K123" s="107" cm="1">
        <f t="array" aca="1" ref="K123" ca="1">IFERROR(INDIRECT(ADDRESS(ROW()-1,_xlfn.SHEET()-3+18,4,1,"Entered Daily Stats")),"")</f>
        <v>42</v>
      </c>
      <c r="L123" s="12">
        <f ca="1">IFERROR(IF(K123=N123,0,MIN(MAX((-10*N123*24)+80,30),65))*C123,0)</f>
        <v>46.666666666666671</v>
      </c>
      <c r="M123" s="11"/>
      <c r="N123" s="110" cm="1">
        <f t="array" aca="1" ref="N123" ca="1">IFERROR(INDIRECT(ADDRESS(ROW()-1,_xlfn.SHEET()-3+25,4,1,"Entered Daily Stats")),"")</f>
        <v>0.1388888888888889</v>
      </c>
      <c r="O123" s="13">
        <f t="shared" ca="1" si="17"/>
        <v>0.15833333333333333</v>
      </c>
      <c r="P123" s="11"/>
      <c r="Q123" s="51">
        <f t="shared" ca="1" si="18"/>
        <v>0.88859649122807016</v>
      </c>
      <c r="R123" s="11"/>
      <c r="S123" s="39" cm="1">
        <f t="array" aca="1" ref="S123" ca="1">INDIRECT(ADDRESS(ROW()-1,_xlfn.SHEET()-3+39,4,1,"Entered Daily Stats"))</f>
        <v>0</v>
      </c>
      <c r="T123" s="11"/>
      <c r="U123" s="18"/>
      <c r="V123" s="11" t="s">
        <v>33</v>
      </c>
      <c r="W123" s="45">
        <v>1</v>
      </c>
      <c r="X123" s="70"/>
    </row>
    <row r="124" spans="1:24" ht="18" x14ac:dyDescent="0.3">
      <c r="A124" s="65"/>
      <c r="B124" s="8"/>
      <c r="C124" s="14" cm="1">
        <f t="array" aca="1" ref="C124" ca="1">INDIRECT(ADDRESS(ROW()-1,_xlfn.SHEET()-3+32,4,1,"Entered Daily Stats"))</f>
        <v>1</v>
      </c>
      <c r="D124" s="11"/>
      <c r="E124" s="10" t="str">
        <f>'Entered Daily Stats'!A123</f>
        <v>Enrollment Counclor 4</v>
      </c>
      <c r="F124" s="11"/>
      <c r="G124" s="13" cm="1">
        <f t="array" aca="1" ref="G124" ca="1">IFERROR(INDIRECT(ADDRESS(ROW()-1,_xlfn.SHEET()-3+4,4,1,"Entered Daily Stats")),"")</f>
        <v>0.22291666666666665</v>
      </c>
      <c r="H124" s="16"/>
      <c r="I124" s="12" cm="1">
        <f t="array" aca="1" ref="I124" ca="1">IFERROR(INDIRECT(ADDRESS(ROW()-1,_xlfn.SHEET()-3+11,4,1,"Entered Daily Stats")),"")</f>
        <v>9</v>
      </c>
      <c r="J124" s="11"/>
      <c r="K124" s="107" cm="1">
        <f t="array" aca="1" ref="K124" ca="1">IFERROR(INDIRECT(ADDRESS(ROW()-1,_xlfn.SHEET()-3+18,4,1,"Entered Daily Stats")),"")</f>
        <v>68</v>
      </c>
      <c r="L124" s="12">
        <f t="shared" ref="L124:L140" ca="1" si="19">IFERROR(IF(K124=N124,0,MIN(MAX((-10*N124*24)+80,30),65))*C124,0)</f>
        <v>48.666666666666664</v>
      </c>
      <c r="M124" s="11"/>
      <c r="N124" s="110" cm="1">
        <f t="array" aca="1" ref="N124" ca="1">IFERROR(INDIRECT(ADDRESS(ROW()-1,_xlfn.SHEET()-3+25,4,1,"Entered Daily Stats")),"")</f>
        <v>0.13055555555555556</v>
      </c>
      <c r="O124" s="13">
        <f t="shared" ca="1" si="17"/>
        <v>6.25E-2</v>
      </c>
      <c r="P124" s="11"/>
      <c r="Q124" s="51">
        <f t="shared" ca="1" si="18"/>
        <v>1.7430745814307458</v>
      </c>
      <c r="R124" s="11"/>
      <c r="S124" s="39" cm="1">
        <f t="array" aca="1" ref="S124" ca="1">INDIRECT(ADDRESS(ROW()-1,_xlfn.SHEET()-3+39,4,1,"Entered Daily Stats"))</f>
        <v>2</v>
      </c>
      <c r="T124" s="11"/>
      <c r="U124" s="19"/>
      <c r="V124" s="11" t="s">
        <v>33</v>
      </c>
      <c r="W124" s="14">
        <v>0.7</v>
      </c>
      <c r="X124" s="70"/>
    </row>
    <row r="125" spans="1:24" ht="18" x14ac:dyDescent="0.3">
      <c r="A125" s="65"/>
      <c r="B125" s="8"/>
      <c r="C125" s="14" cm="1">
        <f t="array" aca="1" ref="C125" ca="1">INDIRECT(ADDRESS(ROW()-1,_xlfn.SHEET()-3+32,4,1,"Entered Daily Stats"))</f>
        <v>0.5</v>
      </c>
      <c r="D125" s="11"/>
      <c r="E125" s="10" t="str">
        <f>'Entered Daily Stats'!A124</f>
        <v>Enrollment Counclor 5</v>
      </c>
      <c r="F125" s="11"/>
      <c r="G125" s="13" cm="1">
        <f t="array" aca="1" ref="G125" ca="1">IFERROR(INDIRECT(ADDRESS(ROW()-1,_xlfn.SHEET()-3+4,4,1,"Entered Daily Stats")),"")</f>
        <v>0.24097222222222223</v>
      </c>
      <c r="H125" s="16"/>
      <c r="I125" s="12" cm="1">
        <f t="array" aca="1" ref="I125" ca="1">IFERROR(INDIRECT(ADDRESS(ROW()-1,_xlfn.SHEET()-3+11,4,1,"Entered Daily Stats")),"")</f>
        <v>3</v>
      </c>
      <c r="J125" s="11"/>
      <c r="K125" s="107" cm="1">
        <f t="array" aca="1" ref="K125" ca="1">IFERROR(INDIRECT(ADDRESS(ROW()-1,_xlfn.SHEET()-3+18,4,1,"Entered Daily Stats")),"")</f>
        <v>42</v>
      </c>
      <c r="L125" s="12">
        <f t="shared" ca="1" si="19"/>
        <v>31.166666666666664</v>
      </c>
      <c r="M125" s="11"/>
      <c r="N125" s="110" cm="1">
        <f t="array" aca="1" ref="N125" ca="1">IFERROR(INDIRECT(ADDRESS(ROW()-1,_xlfn.SHEET()-3+25,4,1,"Entered Daily Stats")),"")</f>
        <v>7.3611111111111113E-2</v>
      </c>
      <c r="O125" s="13">
        <f t="shared" ca="1" si="17"/>
        <v>7.9166666666666663E-2</v>
      </c>
      <c r="P125" s="11"/>
      <c r="Q125" s="51">
        <f t="shared" ca="1" si="18"/>
        <v>1.1387090721456048</v>
      </c>
      <c r="R125" s="11"/>
      <c r="S125" s="39" cm="1">
        <f t="array" aca="1" ref="S125" ca="1">INDIRECT(ADDRESS(ROW()-1,_xlfn.SHEET()-3+39,4,1,"Entered Daily Stats"))</f>
        <v>0</v>
      </c>
      <c r="T125" s="11"/>
      <c r="U125" s="20"/>
      <c r="V125" s="11" t="s">
        <v>33</v>
      </c>
      <c r="W125" s="14">
        <v>0.5</v>
      </c>
      <c r="X125" s="70"/>
    </row>
    <row r="126" spans="1:24" ht="18" x14ac:dyDescent="0.3">
      <c r="A126" s="65"/>
      <c r="B126" s="8"/>
      <c r="C126" s="14" cm="1">
        <f t="array" aca="1" ref="C126" ca="1">INDIRECT(ADDRESS(ROW()-1,_xlfn.SHEET()-3+32,4,1,"Entered Daily Stats"))</f>
        <v>0</v>
      </c>
      <c r="D126" s="11"/>
      <c r="E126" s="10" t="str">
        <f>'Entered Daily Stats'!A125</f>
        <v>Enrollment Counclor 6</v>
      </c>
      <c r="F126" s="11"/>
      <c r="G126" s="13" cm="1">
        <f t="array" aca="1" ref="G126" ca="1">IFERROR(INDIRECT(ADDRESS(ROW()-1,_xlfn.SHEET()-3+4,4,1,"Entered Daily Stats")),"")</f>
        <v>0</v>
      </c>
      <c r="H126" s="16"/>
      <c r="I126" s="12" cm="1">
        <f t="array" aca="1" ref="I126" ca="1">IFERROR(INDIRECT(ADDRESS(ROW()-1,_xlfn.SHEET()-3+11,4,1,"Entered Daily Stats")),"")</f>
        <v>0</v>
      </c>
      <c r="J126" s="11"/>
      <c r="K126" s="107" cm="1">
        <f t="array" aca="1" ref="K126" ca="1">IFERROR(INDIRECT(ADDRESS(ROW()-1,_xlfn.SHEET()-3+18,4,1,"Entered Daily Stats")),"")</f>
        <v>0</v>
      </c>
      <c r="L126" s="12">
        <f t="shared" ca="1" si="19"/>
        <v>0</v>
      </c>
      <c r="M126" s="11"/>
      <c r="N126" s="110" cm="1">
        <f t="array" aca="1" ref="N126" ca="1">IFERROR(INDIRECT(ADDRESS(ROW()-1,_xlfn.SHEET()-3+25,4,1,"Entered Daily Stats")),"")</f>
        <v>0</v>
      </c>
      <c r="O126" s="13">
        <f t="shared" ca="1" si="17"/>
        <v>0</v>
      </c>
      <c r="P126" s="11"/>
      <c r="Q126" s="51" t="str">
        <f t="shared" ca="1" si="18"/>
        <v/>
      </c>
      <c r="R126" s="11"/>
      <c r="S126" s="39" cm="1">
        <f t="array" aca="1" ref="S126" ca="1">INDIRECT(ADDRESS(ROW()-1,_xlfn.SHEET()-3+39,4,1,"Entered Daily Stats"))</f>
        <v>0</v>
      </c>
      <c r="T126" s="11"/>
      <c r="U126" s="21"/>
      <c r="V126" s="11" t="s">
        <v>33</v>
      </c>
      <c r="W126" s="14">
        <v>0.3</v>
      </c>
      <c r="X126" s="70"/>
    </row>
    <row r="127" spans="1:24" ht="18" x14ac:dyDescent="0.3">
      <c r="A127" s="65"/>
      <c r="B127" s="8"/>
      <c r="C127" s="14" cm="1">
        <f t="array" aca="1" ref="C127" ca="1">INDIRECT(ADDRESS(ROW()-1,_xlfn.SHEET()-3+32,4,1,"Entered Daily Stats"))</f>
        <v>1</v>
      </c>
      <c r="D127" s="11"/>
      <c r="E127" s="10" t="str">
        <f>'Entered Daily Stats'!A126</f>
        <v>Enrollment Counclor 7</v>
      </c>
      <c r="F127" s="11"/>
      <c r="G127" s="13" cm="1">
        <f t="array" aca="1" ref="G127" ca="1">IFERROR(INDIRECT(ADDRESS(ROW()-1,_xlfn.SHEET()-3+4,4,1,"Entered Daily Stats")),"")</f>
        <v>0.11458333333333333</v>
      </c>
      <c r="H127" s="16"/>
      <c r="I127" s="12" cm="1">
        <f t="array" aca="1" ref="I127" ca="1">IFERROR(INDIRECT(ADDRESS(ROW()-1,_xlfn.SHEET()-3+11,4,1,"Entered Daily Stats")),"")</f>
        <v>2</v>
      </c>
      <c r="J127" s="11"/>
      <c r="K127" s="107" cm="1">
        <f t="array" aca="1" ref="K127" ca="1">IFERROR(INDIRECT(ADDRESS(ROW()-1,_xlfn.SHEET()-3+18,4,1,"Entered Daily Stats")),"")</f>
        <v>16</v>
      </c>
      <c r="L127" s="12">
        <f t="shared" ca="1" si="19"/>
        <v>64.5</v>
      </c>
      <c r="M127" s="11"/>
      <c r="N127" s="110" cm="1">
        <f t="array" aca="1" ref="N127" ca="1">IFERROR(INDIRECT(ADDRESS(ROW()-1,_xlfn.SHEET()-3+25,4,1,"Entered Daily Stats")),"")</f>
        <v>6.458333333333334E-2</v>
      </c>
      <c r="O127" s="13">
        <f t="shared" ca="1" si="17"/>
        <v>0.20833333333333334</v>
      </c>
      <c r="P127" s="11"/>
      <c r="Q127" s="51">
        <f t="shared" ca="1" si="18"/>
        <v>0.27903100775193801</v>
      </c>
      <c r="R127" s="11"/>
      <c r="S127" s="39" cm="1">
        <f t="array" aca="1" ref="S127" ca="1">INDIRECT(ADDRESS(ROW()-1,_xlfn.SHEET()-3+39,4,1,"Entered Daily Stats"))</f>
        <v>1</v>
      </c>
      <c r="T127" s="11"/>
      <c r="U127" s="8"/>
      <c r="V127" s="8"/>
      <c r="W127" s="8"/>
      <c r="X127" s="70"/>
    </row>
    <row r="128" spans="1:24" ht="21" x14ac:dyDescent="0.3">
      <c r="A128" s="65"/>
      <c r="B128" s="8"/>
      <c r="C128" s="14" cm="1">
        <f t="array" aca="1" ref="C128" ca="1">INDIRECT(ADDRESS(ROW()-1,_xlfn.SHEET()-3+32,4,1,"Entered Daily Stats"))</f>
        <v>1</v>
      </c>
      <c r="D128" s="11"/>
      <c r="E128" s="10" t="str">
        <f>'Entered Daily Stats'!A127</f>
        <v>Enrollment Counclor 8</v>
      </c>
      <c r="F128" s="11"/>
      <c r="G128" s="13" cm="1">
        <f t="array" aca="1" ref="G128" ca="1">IFERROR(INDIRECT(ADDRESS(ROW()-1,_xlfn.SHEET()-3+4,4,1,"Entered Daily Stats")),"")</f>
        <v>0.18958333333333333</v>
      </c>
      <c r="H128" s="16"/>
      <c r="I128" s="12" cm="1">
        <f t="array" aca="1" ref="I128" ca="1">IFERROR(INDIRECT(ADDRESS(ROW()-1,_xlfn.SHEET()-3+11,4,1,"Entered Daily Stats")),"")</f>
        <v>1</v>
      </c>
      <c r="J128" s="11"/>
      <c r="K128" s="107" cm="1">
        <f t="array" aca="1" ref="K128" ca="1">IFERROR(INDIRECT(ADDRESS(ROW()-1,_xlfn.SHEET()-3+18,4,1,"Entered Daily Stats")),"")</f>
        <v>81</v>
      </c>
      <c r="L128" s="12">
        <f t="shared" ca="1" si="19"/>
        <v>59.666666666666671</v>
      </c>
      <c r="M128" s="11"/>
      <c r="N128" s="110" cm="1">
        <f t="array" aca="1" ref="N128" ca="1">IFERROR(INDIRECT(ADDRESS(ROW()-1,_xlfn.SHEET()-3+25,4,1,"Entered Daily Stats")),"")</f>
        <v>8.4722222222222213E-2</v>
      </c>
      <c r="O128" s="13">
        <f t="shared" ca="1" si="17"/>
        <v>6.25E-2</v>
      </c>
      <c r="P128" s="11"/>
      <c r="Q128" s="51">
        <f t="shared" ca="1" si="18"/>
        <v>1.356548727498448</v>
      </c>
      <c r="R128" s="11"/>
      <c r="S128" s="39" cm="1">
        <f t="array" aca="1" ref="S128" ca="1">INDIRECT(ADDRESS(ROW()-1,_xlfn.SHEET()-3+39,4,1,"Entered Daily Stats"))</f>
        <v>0</v>
      </c>
      <c r="T128" s="11"/>
      <c r="U128" s="140" t="s">
        <v>42</v>
      </c>
      <c r="V128" s="140"/>
      <c r="W128" s="140"/>
      <c r="X128" s="70"/>
    </row>
    <row r="129" spans="1:24" ht="18" customHeight="1" x14ac:dyDescent="0.3">
      <c r="A129" s="65"/>
      <c r="B129" s="8"/>
      <c r="C129" s="14" cm="1">
        <f t="array" aca="1" ref="C129" ca="1">INDIRECT(ADDRESS(ROW()-1,_xlfn.SHEET()-3+32,4,1,"Entered Daily Stats"))</f>
        <v>1</v>
      </c>
      <c r="D129" s="11"/>
      <c r="E129" s="10" t="str">
        <f>'Entered Daily Stats'!A128</f>
        <v>Enrollment Counclor 9</v>
      </c>
      <c r="F129" s="11"/>
      <c r="G129" s="13" cm="1">
        <f t="array" aca="1" ref="G129" ca="1">IFERROR(INDIRECT(ADDRESS(ROW()-1,_xlfn.SHEET()-3+4,4,1,"Entered Daily Stats")),"")</f>
        <v>0.13541666666666666</v>
      </c>
      <c r="H129" s="16"/>
      <c r="I129" s="12" cm="1">
        <f t="array" aca="1" ref="I129" ca="1">IFERROR(INDIRECT(ADDRESS(ROW()-1,_xlfn.SHEET()-3+11,4,1,"Entered Daily Stats")),"")</f>
        <v>0</v>
      </c>
      <c r="J129" s="11"/>
      <c r="K129" s="107" cm="1">
        <f t="array" aca="1" ref="K129" ca="1">IFERROR(INDIRECT(ADDRESS(ROW()-1,_xlfn.SHEET()-3+18,4,1,"Entered Daily Stats")),"")</f>
        <v>52</v>
      </c>
      <c r="L129" s="12">
        <f t="shared" ca="1" si="19"/>
        <v>65</v>
      </c>
      <c r="M129" s="11"/>
      <c r="N129" s="110" cm="1">
        <f t="array" aca="1" ref="N129" ca="1">IFERROR(INDIRECT(ADDRESS(ROW()-1,_xlfn.SHEET()-3+25,4,1,"Entered Daily Stats")),"")</f>
        <v>6.25E-2</v>
      </c>
      <c r="O129" s="13">
        <f t="shared" ca="1" si="17"/>
        <v>0.11666666666666665</v>
      </c>
      <c r="P129" s="11"/>
      <c r="Q129" s="51">
        <f t="shared" ca="1" si="18"/>
        <v>0.66785714285714293</v>
      </c>
      <c r="R129" s="11"/>
      <c r="S129" s="39" cm="1">
        <f t="array" aca="1" ref="S129" ca="1">INDIRECT(ADDRESS(ROW()-1,_xlfn.SHEET()-3+39,4,1,"Entered Daily Stats"))</f>
        <v>0</v>
      </c>
      <c r="T129" s="11"/>
      <c r="U129" s="152">
        <f ca="1">IF(SUM(S121:S140)=0,"",SUM(S121:S140))</f>
        <v>8</v>
      </c>
      <c r="V129" s="153"/>
      <c r="W129" s="154"/>
      <c r="X129" s="70"/>
    </row>
    <row r="130" spans="1:24" ht="18" customHeight="1" x14ac:dyDescent="0.3">
      <c r="A130" s="65"/>
      <c r="B130" s="8"/>
      <c r="C130" s="14" cm="1">
        <f t="array" aca="1" ref="C130" ca="1">INDIRECT(ADDRESS(ROW()-1,_xlfn.SHEET()-3+32,4,1,"Entered Daily Stats"))</f>
        <v>0</v>
      </c>
      <c r="D130" s="11"/>
      <c r="E130" s="10" t="str">
        <f>'Entered Daily Stats'!A129</f>
        <v>Enrollment Counclor 10</v>
      </c>
      <c r="F130" s="11"/>
      <c r="G130" s="13" cm="1">
        <f t="array" aca="1" ref="G130" ca="1">IFERROR(INDIRECT(ADDRESS(ROW()-1,_xlfn.SHEET()-3+4,4,1,"Entered Daily Stats")),"")</f>
        <v>0</v>
      </c>
      <c r="H130" s="16"/>
      <c r="I130" s="12" cm="1">
        <f t="array" aca="1" ref="I130" ca="1">IFERROR(INDIRECT(ADDRESS(ROW()-1,_xlfn.SHEET()-3+11,4,1,"Entered Daily Stats")),"")</f>
        <v>0</v>
      </c>
      <c r="J130" s="11"/>
      <c r="K130" s="107" cm="1">
        <f t="array" aca="1" ref="K130" ca="1">IFERROR(INDIRECT(ADDRESS(ROW()-1,_xlfn.SHEET()-3+18,4,1,"Entered Daily Stats")),"")</f>
        <v>0</v>
      </c>
      <c r="L130" s="12">
        <f t="shared" ca="1" si="19"/>
        <v>0</v>
      </c>
      <c r="M130" s="11"/>
      <c r="N130" s="110" cm="1">
        <f t="array" aca="1" ref="N130" ca="1">IFERROR(INDIRECT(ADDRESS(ROW()-1,_xlfn.SHEET()-3+25,4,1,"Entered Daily Stats")),"")</f>
        <v>0</v>
      </c>
      <c r="O130" s="13">
        <f t="shared" ca="1" si="17"/>
        <v>0</v>
      </c>
      <c r="P130" s="11"/>
      <c r="Q130" s="51" t="str">
        <f t="shared" ca="1" si="18"/>
        <v/>
      </c>
      <c r="R130" s="11"/>
      <c r="S130" s="39" cm="1">
        <f t="array" aca="1" ref="S130" ca="1">INDIRECT(ADDRESS(ROW()-1,_xlfn.SHEET()-3+39,4,1,"Entered Daily Stats"))</f>
        <v>0</v>
      </c>
      <c r="T130" s="11"/>
      <c r="U130" s="155"/>
      <c r="V130" s="156"/>
      <c r="W130" s="157"/>
      <c r="X130" s="70"/>
    </row>
    <row r="131" spans="1:24" ht="18" x14ac:dyDescent="0.3">
      <c r="A131" s="65"/>
      <c r="B131" s="8"/>
      <c r="C131" s="14" cm="1">
        <f t="array" aca="1" ref="C131" ca="1">INDIRECT(ADDRESS(ROW()-1,_xlfn.SHEET()-3+32,4,1,"Entered Daily Stats"))</f>
        <v>1</v>
      </c>
      <c r="D131" s="11"/>
      <c r="E131" s="10" t="str">
        <f>'Entered Daily Stats'!A130</f>
        <v>Enrollment Counclor 11</v>
      </c>
      <c r="F131" s="11"/>
      <c r="G131" s="13" cm="1">
        <f t="array" aca="1" ref="G131" ca="1">IFERROR(INDIRECT(ADDRESS(ROW()-1,_xlfn.SHEET()-3+4,4,1,"Entered Daily Stats")),"")</f>
        <v>0.27499999999999997</v>
      </c>
      <c r="H131" s="16"/>
      <c r="I131" s="12" cm="1">
        <f t="array" aca="1" ref="I131" ca="1">IFERROR(INDIRECT(ADDRESS(ROW()-1,_xlfn.SHEET()-3+11,4,1,"Entered Daily Stats")),"")</f>
        <v>9</v>
      </c>
      <c r="J131" s="11"/>
      <c r="K131" s="107" cm="1">
        <f t="array" aca="1" ref="K131" ca="1">IFERROR(INDIRECT(ADDRESS(ROW()-1,_xlfn.SHEET()-3+18,4,1,"Entered Daily Stats")),"")</f>
        <v>28</v>
      </c>
      <c r="L131" s="12">
        <f t="shared" ca="1" si="19"/>
        <v>40.333333333333336</v>
      </c>
      <c r="M131" s="11"/>
      <c r="N131" s="110" cm="1">
        <f t="array" aca="1" ref="N131" ca="1">IFERROR(INDIRECT(ADDRESS(ROW()-1,_xlfn.SHEET()-3+25,4,1,"Entered Daily Stats")),"")</f>
        <v>0.16527777777777777</v>
      </c>
      <c r="O131" s="13">
        <f t="shared" ca="1" si="17"/>
        <v>0.20833333333333334</v>
      </c>
      <c r="P131" s="11"/>
      <c r="Q131" s="51">
        <f t="shared" ca="1" si="18"/>
        <v>0.74377410468319549</v>
      </c>
      <c r="R131" s="11"/>
      <c r="S131" s="39" cm="1">
        <f t="array" aca="1" ref="S131" ca="1">INDIRECT(ADDRESS(ROW()-1,_xlfn.SHEET()-3+39,4,1,"Entered Daily Stats"))</f>
        <v>4</v>
      </c>
      <c r="T131" s="11"/>
      <c r="U131" s="71"/>
      <c r="V131" s="71"/>
      <c r="W131" s="71"/>
      <c r="X131" s="70"/>
    </row>
    <row r="132" spans="1:24" ht="21" x14ac:dyDescent="0.3">
      <c r="A132" s="65"/>
      <c r="B132" s="8"/>
      <c r="C132" s="14" cm="1">
        <f t="array" aca="1" ref="C132" ca="1">INDIRECT(ADDRESS(ROW()-1,_xlfn.SHEET()-3+32,4,1,"Entered Daily Stats"))</f>
        <v>1</v>
      </c>
      <c r="D132" s="11"/>
      <c r="E132" s="10" t="str">
        <f>'Entered Daily Stats'!A131</f>
        <v>Enrollment Counclor 12</v>
      </c>
      <c r="F132" s="11"/>
      <c r="G132" s="13" cm="1">
        <f t="array" aca="1" ref="G132" ca="1">IFERROR(INDIRECT(ADDRESS(ROW()-1,_xlfn.SHEET()-3+4,4,1,"Entered Daily Stats")),"")</f>
        <v>0.27708333333333335</v>
      </c>
      <c r="H132" s="16"/>
      <c r="I132" s="12" cm="1">
        <f t="array" aca="1" ref="I132" ca="1">IFERROR(INDIRECT(ADDRESS(ROW()-1,_xlfn.SHEET()-3+11,4,1,"Entered Daily Stats")),"")</f>
        <v>9</v>
      </c>
      <c r="J132" s="11"/>
      <c r="K132" s="107" cm="1">
        <f t="array" aca="1" ref="K132" ca="1">IFERROR(INDIRECT(ADDRESS(ROW()-1,_xlfn.SHEET()-3+18,4,1,"Entered Daily Stats")),"")</f>
        <v>36</v>
      </c>
      <c r="L132" s="12">
        <f t="shared" ca="1" si="19"/>
        <v>35.833333333333329</v>
      </c>
      <c r="M132" s="11"/>
      <c r="N132" s="110" cm="1">
        <f t="array" aca="1" ref="N132" ca="1">IFERROR(INDIRECT(ADDRESS(ROW()-1,_xlfn.SHEET()-3+25,4,1,"Entered Daily Stats")),"")</f>
        <v>0.18402777777777779</v>
      </c>
      <c r="O132" s="13">
        <f t="shared" ca="1" si="17"/>
        <v>0.18333333333333335</v>
      </c>
      <c r="P132" s="11"/>
      <c r="Q132" s="51">
        <f t="shared" ca="1" si="18"/>
        <v>1.0042195207892881</v>
      </c>
      <c r="R132" s="11"/>
      <c r="S132" s="39" cm="1">
        <f t="array" aca="1" ref="S132" ca="1">INDIRECT(ADDRESS(ROW()-1,_xlfn.SHEET()-3+39,4,1,"Entered Daily Stats"))</f>
        <v>0</v>
      </c>
      <c r="T132" s="11"/>
      <c r="U132" s="8"/>
      <c r="V132" s="8"/>
      <c r="W132" s="22"/>
      <c r="X132" s="79"/>
    </row>
    <row r="133" spans="1:24" ht="18" x14ac:dyDescent="0.3">
      <c r="A133" s="65"/>
      <c r="B133" s="8"/>
      <c r="C133" s="14" cm="1">
        <f t="array" aca="1" ref="C133" ca="1">INDIRECT(ADDRESS(ROW()-1,_xlfn.SHEET()-3+32,4,1,"Entered Daily Stats"))</f>
        <v>0</v>
      </c>
      <c r="D133" s="11"/>
      <c r="E133" s="10">
        <f>'Entered Daily Stats'!A132</f>
        <v>0</v>
      </c>
      <c r="F133" s="11"/>
      <c r="G133" s="13" cm="1">
        <f t="array" aca="1" ref="G133" ca="1">IFERROR(INDIRECT(ADDRESS(ROW()-1,_xlfn.SHEET()-3+4,4,1,"Entered Daily Stats")),"")</f>
        <v>0</v>
      </c>
      <c r="H133" s="16"/>
      <c r="I133" s="12" cm="1">
        <f t="array" aca="1" ref="I133" ca="1">IFERROR(INDIRECT(ADDRESS(ROW()-1,_xlfn.SHEET()-3+11,4,1,"Entered Daily Stats")),"")</f>
        <v>0</v>
      </c>
      <c r="J133" s="11"/>
      <c r="K133" s="107" cm="1">
        <f t="array" aca="1" ref="K133" ca="1">IFERROR(INDIRECT(ADDRESS(ROW()-1,_xlfn.SHEET()-3+18,4,1,"Entered Daily Stats")),"")</f>
        <v>0</v>
      </c>
      <c r="L133" s="12">
        <f t="shared" ca="1" si="19"/>
        <v>0</v>
      </c>
      <c r="M133" s="11"/>
      <c r="N133" s="110" cm="1">
        <f t="array" aca="1" ref="N133" ca="1">IFERROR(INDIRECT(ADDRESS(ROW()-1,_xlfn.SHEET()-3+25,4,1,"Entered Daily Stats")),"")</f>
        <v>0</v>
      </c>
      <c r="O133" s="13">
        <f t="shared" ca="1" si="17"/>
        <v>0</v>
      </c>
      <c r="P133" s="11"/>
      <c r="Q133" s="51" t="str">
        <f t="shared" ca="1" si="18"/>
        <v/>
      </c>
      <c r="R133" s="47"/>
      <c r="S133" s="39" cm="1">
        <f t="array" aca="1" ref="S133" ca="1">INDIRECT(ADDRESS(ROW()-1,_xlfn.SHEET()-3+39,4,1,"Entered Daily Stats"))</f>
        <v>0</v>
      </c>
      <c r="T133" s="47"/>
      <c r="U133" s="69"/>
      <c r="V133" s="8"/>
      <c r="W133" s="56"/>
      <c r="X133" s="80"/>
    </row>
    <row r="134" spans="1:24" ht="18" x14ac:dyDescent="0.3">
      <c r="A134" s="65"/>
      <c r="B134" s="8"/>
      <c r="C134" s="14" cm="1">
        <f t="array" aca="1" ref="C134" ca="1">INDIRECT(ADDRESS(ROW()-1,_xlfn.SHEET()-3+32,4,1,"Entered Daily Stats"))</f>
        <v>0</v>
      </c>
      <c r="D134" s="11"/>
      <c r="E134" s="10">
        <f>'Entered Daily Stats'!A133</f>
        <v>0</v>
      </c>
      <c r="F134" s="23"/>
      <c r="G134" s="13" cm="1">
        <f t="array" aca="1" ref="G134" ca="1">IFERROR(INDIRECT(ADDRESS(ROW()-1,_xlfn.SHEET()-3+4,4,1,"Entered Daily Stats")),"")</f>
        <v>0</v>
      </c>
      <c r="H134" s="11"/>
      <c r="I134" s="12" cm="1">
        <f t="array" aca="1" ref="I134" ca="1">IFERROR(INDIRECT(ADDRESS(ROW()-1,_xlfn.SHEET()-3+11,4,1,"Entered Daily Stats")),"")</f>
        <v>0</v>
      </c>
      <c r="J134" s="11"/>
      <c r="K134" s="107" cm="1">
        <f t="array" aca="1" ref="K134" ca="1">IFERROR(INDIRECT(ADDRESS(ROW()-1,_xlfn.SHEET()-3+18,4,1,"Entered Daily Stats")),"")</f>
        <v>0</v>
      </c>
      <c r="L134" s="12">
        <f t="shared" ca="1" si="19"/>
        <v>0</v>
      </c>
      <c r="M134" s="11"/>
      <c r="N134" s="110" cm="1">
        <f t="array" aca="1" ref="N134" ca="1">IFERROR(INDIRECT(ADDRESS(ROW()-1,_xlfn.SHEET()-3+25,4,1,"Entered Daily Stats")),"")</f>
        <v>0</v>
      </c>
      <c r="O134" s="13">
        <f t="shared" ca="1" si="17"/>
        <v>0</v>
      </c>
      <c r="P134" s="11"/>
      <c r="Q134" s="51" t="str">
        <f t="shared" ca="1" si="18"/>
        <v/>
      </c>
      <c r="R134" s="11"/>
      <c r="S134" s="39" cm="1">
        <f t="array" aca="1" ref="S134" ca="1">INDIRECT(ADDRESS(ROW()-1,_xlfn.SHEET()-3+39,4,1,"Entered Daily Stats"))</f>
        <v>0</v>
      </c>
      <c r="T134" s="11"/>
      <c r="U134" s="11"/>
      <c r="V134" s="47"/>
      <c r="W134" s="56"/>
      <c r="X134" s="81"/>
    </row>
    <row r="135" spans="1:24" ht="18" x14ac:dyDescent="0.3">
      <c r="A135" s="65"/>
      <c r="B135" s="8"/>
      <c r="C135" s="14" cm="1">
        <f t="array" aca="1" ref="C135" ca="1">INDIRECT(ADDRESS(ROW()-1,_xlfn.SHEET()-3+32,4,1,"Entered Daily Stats"))</f>
        <v>0</v>
      </c>
      <c r="D135" s="11"/>
      <c r="E135" s="10">
        <f>'Entered Daily Stats'!A134</f>
        <v>0</v>
      </c>
      <c r="F135" s="11"/>
      <c r="G135" s="13" cm="1">
        <f t="array" aca="1" ref="G135" ca="1">IFERROR(INDIRECT(ADDRESS(ROW()-1,_xlfn.SHEET()-3+4,4,1,"Entered Daily Stats")),"")</f>
        <v>0</v>
      </c>
      <c r="H135" s="16"/>
      <c r="I135" s="12" cm="1">
        <f t="array" aca="1" ref="I135" ca="1">IFERROR(INDIRECT(ADDRESS(ROW()-1,_xlfn.SHEET()-3+11,4,1,"Entered Daily Stats")),"")</f>
        <v>0</v>
      </c>
      <c r="J135" s="11"/>
      <c r="K135" s="107" cm="1">
        <f t="array" aca="1" ref="K135" ca="1">IFERROR(INDIRECT(ADDRESS(ROW()-1,_xlfn.SHEET()-3+18,4,1,"Entered Daily Stats")),"")</f>
        <v>0</v>
      </c>
      <c r="L135" s="12">
        <f t="shared" ca="1" si="19"/>
        <v>0</v>
      </c>
      <c r="M135" s="11"/>
      <c r="N135" s="110" cm="1">
        <f t="array" aca="1" ref="N135" ca="1">IFERROR(INDIRECT(ADDRESS(ROW()-1,_xlfn.SHEET()-3+25,4,1,"Entered Daily Stats")),"")</f>
        <v>0</v>
      </c>
      <c r="O135" s="13">
        <f t="shared" ca="1" si="17"/>
        <v>0</v>
      </c>
      <c r="P135" s="11"/>
      <c r="Q135" s="51" t="str">
        <f t="shared" ca="1" si="18"/>
        <v/>
      </c>
      <c r="R135" s="11"/>
      <c r="S135" s="39" cm="1">
        <f t="array" aca="1" ref="S135" ca="1">INDIRECT(ADDRESS(ROW()-1,_xlfn.SHEET()-3+39,4,1,"Entered Daily Stats"))</f>
        <v>0</v>
      </c>
      <c r="T135" s="11"/>
      <c r="U135" s="8"/>
      <c r="V135" s="8"/>
      <c r="W135" s="8"/>
      <c r="X135" s="64"/>
    </row>
    <row r="136" spans="1:24" ht="18" x14ac:dyDescent="0.3">
      <c r="A136" s="65"/>
      <c r="B136" s="8"/>
      <c r="C136" s="14" cm="1">
        <f t="array" aca="1" ref="C136" ca="1">INDIRECT(ADDRESS(ROW()-1,_xlfn.SHEET()-3+32,4,1,"Entered Daily Stats"))</f>
        <v>0</v>
      </c>
      <c r="D136" s="11"/>
      <c r="E136" s="10">
        <f>'Entered Daily Stats'!A135</f>
        <v>0</v>
      </c>
      <c r="F136" s="11"/>
      <c r="G136" s="13" cm="1">
        <f t="array" aca="1" ref="G136" ca="1">IFERROR(INDIRECT(ADDRESS(ROW()-1,_xlfn.SHEET()-3+4,4,1,"Entered Daily Stats")),"")</f>
        <v>0</v>
      </c>
      <c r="H136" s="16"/>
      <c r="I136" s="12" cm="1">
        <f t="array" aca="1" ref="I136" ca="1">IFERROR(INDIRECT(ADDRESS(ROW()-1,_xlfn.SHEET()-3+11,4,1,"Entered Daily Stats")),"")</f>
        <v>0</v>
      </c>
      <c r="J136" s="11"/>
      <c r="K136" s="107" cm="1">
        <f t="array" aca="1" ref="K136" ca="1">IFERROR(INDIRECT(ADDRESS(ROW()-1,_xlfn.SHEET()-3+18,4,1,"Entered Daily Stats")),"")</f>
        <v>0</v>
      </c>
      <c r="L136" s="12">
        <f t="shared" ca="1" si="19"/>
        <v>0</v>
      </c>
      <c r="M136" s="11"/>
      <c r="N136" s="110" cm="1">
        <f t="array" aca="1" ref="N136" ca="1">IFERROR(INDIRECT(ADDRESS(ROW()-1,_xlfn.SHEET()-3+25,4,1,"Entered Daily Stats")),"")</f>
        <v>0</v>
      </c>
      <c r="O136" s="13">
        <f t="shared" ca="1" si="17"/>
        <v>0</v>
      </c>
      <c r="P136" s="11"/>
      <c r="Q136" s="51" t="str">
        <f t="shared" ca="1" si="18"/>
        <v/>
      </c>
      <c r="R136" s="11"/>
      <c r="S136" s="39" cm="1">
        <f t="array" aca="1" ref="S136" ca="1">INDIRECT(ADDRESS(ROW()-1,_xlfn.SHEET()-3+39,4,1,"Entered Daily Stats"))</f>
        <v>0</v>
      </c>
      <c r="T136" s="11"/>
      <c r="U136" s="71"/>
      <c r="V136" s="71"/>
      <c r="W136" s="71"/>
      <c r="X136" s="70"/>
    </row>
    <row r="137" spans="1:24" ht="21" x14ac:dyDescent="0.3">
      <c r="A137" s="65"/>
      <c r="B137" s="8"/>
      <c r="C137" s="14" cm="1">
        <f t="array" aca="1" ref="C137" ca="1">INDIRECT(ADDRESS(ROW()-1,_xlfn.SHEET()-3+32,4,1,"Entered Daily Stats"))</f>
        <v>0</v>
      </c>
      <c r="D137" s="11"/>
      <c r="E137" s="10">
        <f>'Entered Daily Stats'!A136</f>
        <v>0</v>
      </c>
      <c r="F137" s="11"/>
      <c r="G137" s="13" cm="1">
        <f t="array" aca="1" ref="G137" ca="1">IFERROR(INDIRECT(ADDRESS(ROW()-1,_xlfn.SHEET()-3+4,4,1,"Entered Daily Stats")),"")</f>
        <v>0</v>
      </c>
      <c r="H137" s="16"/>
      <c r="I137" s="12" cm="1">
        <f t="array" aca="1" ref="I137" ca="1">IFERROR(INDIRECT(ADDRESS(ROW()-1,_xlfn.SHEET()-3+11,4,1,"Entered Daily Stats")),"")</f>
        <v>0</v>
      </c>
      <c r="J137" s="11"/>
      <c r="K137" s="107" cm="1">
        <f t="array" aca="1" ref="K137" ca="1">IFERROR(INDIRECT(ADDRESS(ROW()-1,_xlfn.SHEET()-3+18,4,1,"Entered Daily Stats")),"")</f>
        <v>0</v>
      </c>
      <c r="L137" s="12">
        <f t="shared" ca="1" si="19"/>
        <v>0</v>
      </c>
      <c r="M137" s="11"/>
      <c r="N137" s="110" cm="1">
        <f t="array" aca="1" ref="N137" ca="1">IFERROR(INDIRECT(ADDRESS(ROW()-1,_xlfn.SHEET()-3+25,4,1,"Entered Daily Stats")),"")</f>
        <v>0</v>
      </c>
      <c r="O137" s="13">
        <f t="shared" ca="1" si="17"/>
        <v>0</v>
      </c>
      <c r="P137" s="11"/>
      <c r="Q137" s="51" t="str">
        <f t="shared" ca="1" si="18"/>
        <v/>
      </c>
      <c r="R137" s="11"/>
      <c r="S137" s="39" cm="1">
        <f t="array" aca="1" ref="S137" ca="1">INDIRECT(ADDRESS(ROW()-1,_xlfn.SHEET()-3+39,4,1,"Entered Daily Stats"))</f>
        <v>0</v>
      </c>
      <c r="T137" s="11"/>
      <c r="U137" s="8"/>
      <c r="V137" s="8"/>
      <c r="W137" s="22"/>
      <c r="X137" s="79"/>
    </row>
    <row r="138" spans="1:24" ht="18" x14ac:dyDescent="0.3">
      <c r="A138" s="65"/>
      <c r="B138" s="8"/>
      <c r="C138" s="14" cm="1">
        <f t="array" aca="1" ref="C138" ca="1">INDIRECT(ADDRESS(ROW()-1,_xlfn.SHEET()-3+32,4,1,"Entered Daily Stats"))</f>
        <v>0</v>
      </c>
      <c r="D138" s="11"/>
      <c r="E138" s="10">
        <f>'Entered Daily Stats'!A137</f>
        <v>0</v>
      </c>
      <c r="F138" s="11"/>
      <c r="G138" s="13" cm="1">
        <f t="array" aca="1" ref="G138" ca="1">IFERROR(INDIRECT(ADDRESS(ROW()-1,_xlfn.SHEET()-3+4,4,1,"Entered Daily Stats")),"")</f>
        <v>0</v>
      </c>
      <c r="H138" s="16"/>
      <c r="I138" s="12" cm="1">
        <f t="array" aca="1" ref="I138" ca="1">IFERROR(INDIRECT(ADDRESS(ROW()-1,_xlfn.SHEET()-3+11,4,1,"Entered Daily Stats")),"")</f>
        <v>0</v>
      </c>
      <c r="J138" s="11"/>
      <c r="K138" s="107" cm="1">
        <f t="array" aca="1" ref="K138" ca="1">IFERROR(INDIRECT(ADDRESS(ROW()-1,_xlfn.SHEET()-3+18,4,1,"Entered Daily Stats")),"")</f>
        <v>0</v>
      </c>
      <c r="L138" s="12">
        <f t="shared" ca="1" si="19"/>
        <v>0</v>
      </c>
      <c r="M138" s="11"/>
      <c r="N138" s="110" cm="1">
        <f t="array" aca="1" ref="N138" ca="1">IFERROR(INDIRECT(ADDRESS(ROW()-1,_xlfn.SHEET()-3+25,4,1,"Entered Daily Stats")),"")</f>
        <v>0</v>
      </c>
      <c r="O138" s="13">
        <f t="shared" ca="1" si="17"/>
        <v>0</v>
      </c>
      <c r="P138" s="11"/>
      <c r="Q138" s="51" t="str">
        <f t="shared" ca="1" si="18"/>
        <v/>
      </c>
      <c r="R138" s="47"/>
      <c r="S138" s="39" cm="1">
        <f t="array" aca="1" ref="S138" ca="1">INDIRECT(ADDRESS(ROW()-1,_xlfn.SHEET()-3+39,4,1,"Entered Daily Stats"))</f>
        <v>0</v>
      </c>
      <c r="T138" s="47"/>
      <c r="U138" s="69"/>
      <c r="V138" s="8"/>
      <c r="W138" s="56"/>
      <c r="X138" s="80"/>
    </row>
    <row r="139" spans="1:24" ht="18" x14ac:dyDescent="0.3">
      <c r="A139" s="65"/>
      <c r="B139" s="8"/>
      <c r="C139" s="14" cm="1">
        <f t="array" aca="1" ref="C139" ca="1">INDIRECT(ADDRESS(ROW()-1,_xlfn.SHEET()-3+32,4,1,"Entered Daily Stats"))</f>
        <v>0</v>
      </c>
      <c r="D139" s="11"/>
      <c r="E139" s="10">
        <f>'Entered Daily Stats'!A138</f>
        <v>0</v>
      </c>
      <c r="F139" s="23"/>
      <c r="G139" s="13" cm="1">
        <f t="array" aca="1" ref="G139" ca="1">IFERROR(INDIRECT(ADDRESS(ROW()-1,_xlfn.SHEET()-3+4,4,1,"Entered Daily Stats")),"")</f>
        <v>0</v>
      </c>
      <c r="H139" s="11"/>
      <c r="I139" s="12" cm="1">
        <f t="array" aca="1" ref="I139" ca="1">IFERROR(INDIRECT(ADDRESS(ROW()-1,_xlfn.SHEET()-3+11,4,1,"Entered Daily Stats")),"")</f>
        <v>0</v>
      </c>
      <c r="J139" s="11"/>
      <c r="K139" s="107" cm="1">
        <f t="array" aca="1" ref="K139" ca="1">IFERROR(INDIRECT(ADDRESS(ROW()-1,_xlfn.SHEET()-3+18,4,1,"Entered Daily Stats")),"")</f>
        <v>0</v>
      </c>
      <c r="L139" s="12">
        <f t="shared" ca="1" si="19"/>
        <v>0</v>
      </c>
      <c r="M139" s="11"/>
      <c r="N139" s="110" cm="1">
        <f t="array" aca="1" ref="N139" ca="1">IFERROR(INDIRECT(ADDRESS(ROW()-1,_xlfn.SHEET()-3+25,4,1,"Entered Daily Stats")),"")</f>
        <v>0</v>
      </c>
      <c r="O139" s="13">
        <f t="shared" ca="1" si="17"/>
        <v>0</v>
      </c>
      <c r="P139" s="11"/>
      <c r="Q139" s="51" t="str">
        <f t="shared" ca="1" si="18"/>
        <v/>
      </c>
      <c r="R139" s="11"/>
      <c r="S139" s="39" cm="1">
        <f t="array" aca="1" ref="S139" ca="1">INDIRECT(ADDRESS(ROW()-1,_xlfn.SHEET()-3+39,4,1,"Entered Daily Stats"))</f>
        <v>0</v>
      </c>
      <c r="T139" s="11"/>
      <c r="U139" s="11"/>
      <c r="V139" s="47"/>
      <c r="W139" s="56"/>
      <c r="X139" s="81"/>
    </row>
    <row r="140" spans="1:24" ht="18" x14ac:dyDescent="0.3">
      <c r="A140" s="65"/>
      <c r="B140" s="8"/>
      <c r="C140" s="14" cm="1">
        <f t="array" aca="1" ref="C140" ca="1">INDIRECT(ADDRESS(ROW()-1,_xlfn.SHEET()-3+32,4,1,"Entered Daily Stats"))</f>
        <v>0</v>
      </c>
      <c r="D140" s="11"/>
      <c r="E140" s="10">
        <f>'Entered Daily Stats'!A139</f>
        <v>0</v>
      </c>
      <c r="F140" s="11"/>
      <c r="G140" s="13" cm="1">
        <f t="array" aca="1" ref="G140" ca="1">IFERROR(INDIRECT(ADDRESS(ROW()-1,_xlfn.SHEET()-3+4,4,1,"Entered Daily Stats")),"")</f>
        <v>0</v>
      </c>
      <c r="H140" s="16"/>
      <c r="I140" s="12" cm="1">
        <f t="array" aca="1" ref="I140" ca="1">IFERROR(INDIRECT(ADDRESS(ROW()-1,_xlfn.SHEET()-3+11,4,1,"Entered Daily Stats")),"")</f>
        <v>0</v>
      </c>
      <c r="J140" s="11"/>
      <c r="K140" s="107" cm="1">
        <f t="array" aca="1" ref="K140" ca="1">IFERROR(INDIRECT(ADDRESS(ROW()-1,_xlfn.SHEET()-3+18,4,1,"Entered Daily Stats")),"")</f>
        <v>0</v>
      </c>
      <c r="L140" s="12">
        <f t="shared" ca="1" si="19"/>
        <v>0</v>
      </c>
      <c r="M140" s="11"/>
      <c r="N140" s="110" cm="1">
        <f t="array" aca="1" ref="N140" ca="1">IFERROR(INDIRECT(ADDRESS(ROW()-1,_xlfn.SHEET()-3+25,4,1,"Entered Daily Stats")),"")</f>
        <v>0</v>
      </c>
      <c r="O140" s="13">
        <f t="shared" ca="1" si="17"/>
        <v>0</v>
      </c>
      <c r="P140" s="11"/>
      <c r="Q140" s="51" t="str">
        <f t="shared" ca="1" si="18"/>
        <v/>
      </c>
      <c r="R140" s="11"/>
      <c r="S140" s="39" cm="1">
        <f t="array" aca="1" ref="S140" ca="1">INDIRECT(ADDRESS(ROW()-1,_xlfn.SHEET()-3+39,4,1,"Entered Daily Stats"))</f>
        <v>0</v>
      </c>
      <c r="T140" s="11"/>
      <c r="U140" s="8"/>
      <c r="V140" s="8"/>
      <c r="W140" s="8"/>
      <c r="X140" s="64"/>
    </row>
    <row r="141" spans="1:24" ht="18" x14ac:dyDescent="0.3">
      <c r="A141" s="65"/>
      <c r="B141" s="8"/>
      <c r="C141" s="11"/>
      <c r="D141" s="11"/>
      <c r="E141" s="11"/>
      <c r="F141" s="11"/>
      <c r="G141" s="11"/>
      <c r="H141" s="11"/>
      <c r="I141" s="11"/>
      <c r="J141" s="11"/>
      <c r="K141" s="108"/>
      <c r="L141" s="11"/>
      <c r="M141" s="11"/>
      <c r="N141" s="108"/>
      <c r="O141" s="11"/>
      <c r="P141" s="11"/>
      <c r="Q141" s="11"/>
      <c r="R141" s="11"/>
      <c r="S141" s="11"/>
      <c r="T141" s="8"/>
      <c r="U141" s="8"/>
      <c r="V141" s="8"/>
      <c r="W141" s="8"/>
      <c r="X141" s="64"/>
    </row>
    <row r="142" spans="1:24" ht="21" x14ac:dyDescent="0.3">
      <c r="A142" s="65"/>
      <c r="B142" s="8"/>
      <c r="C142" s="106">
        <f ca="1">IFERROR(AVERAGEIF(C121:C140,"&gt;0"),0)</f>
        <v>0.95</v>
      </c>
      <c r="D142" s="11"/>
      <c r="E142" s="123" t="s">
        <v>34</v>
      </c>
      <c r="F142" s="44"/>
      <c r="G142" s="13">
        <f ca="1">IFERROR(AVERAGEIF(G121:G140,"&gt;0"),"")</f>
        <v>0.20298611111111109</v>
      </c>
      <c r="H142" s="82"/>
      <c r="I142" s="30">
        <f ca="1">IFERROR(AVERAGEIF(I121:I140,"&gt;0"),"")</f>
        <v>4.375</v>
      </c>
      <c r="J142" s="11"/>
      <c r="K142" s="109">
        <f ca="1">IFERROR(AVERAGEIF(K121:K140,"&gt;0"),0)</f>
        <v>43.8</v>
      </c>
      <c r="L142" s="12">
        <f ca="1">IFERROR(AVERAGEIF(L121:L140,"&gt;0"),"")</f>
        <v>50.416666666666664</v>
      </c>
      <c r="M142" s="11"/>
      <c r="N142" s="111">
        <f ca="1">IFERROR(AVERAGEIF(N121:N140,"&gt;0"),0)</f>
        <v>0.11027777777777778</v>
      </c>
      <c r="O142" s="13">
        <f ca="1">IFERROR(AVERAGEIF(O121:O140,"&gt;0"),"")</f>
        <v>0.14333333333333331</v>
      </c>
      <c r="P142" s="11"/>
      <c r="Q142" s="45">
        <f ca="1">IFERROR(AVERAGEIF(Q121:Q140,"&gt;0"),"")</f>
        <v>0.90922003694902664</v>
      </c>
      <c r="R142" s="17"/>
      <c r="S142" s="46">
        <f ca="1">IFERROR(AVERAGEIF(S121:S140,"&gt;0"),0)</f>
        <v>2</v>
      </c>
      <c r="T142" s="83"/>
      <c r="U142" s="8"/>
      <c r="V142" s="8"/>
      <c r="W142" s="8"/>
      <c r="X142" s="64"/>
    </row>
    <row r="143" spans="1:24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</row>
    <row r="146" spans="1:24" ht="14.4" customHeight="1" x14ac:dyDescent="0.3">
      <c r="A146" s="160" t="str">
        <f>'Entered Daily Stats'!A146</f>
        <v>Team Lead 6</v>
      </c>
      <c r="B146" s="161"/>
      <c r="C146" s="161"/>
      <c r="D146" s="161"/>
      <c r="E146" s="161"/>
      <c r="F146" s="53"/>
      <c r="G146" s="158">
        <v>44133</v>
      </c>
      <c r="H146" s="158"/>
      <c r="I146" s="158"/>
      <c r="J146" s="158"/>
      <c r="K146" s="158"/>
      <c r="L146" s="158"/>
      <c r="M146" s="158"/>
      <c r="N146" s="158"/>
      <c r="O146" s="158"/>
      <c r="P146" s="53"/>
      <c r="Q146" s="53"/>
      <c r="R146" s="53"/>
      <c r="S146" s="53"/>
      <c r="T146" s="53"/>
      <c r="U146" s="53"/>
      <c r="V146" s="53"/>
      <c r="W146" s="53"/>
      <c r="X146" s="63"/>
    </row>
    <row r="147" spans="1:24" ht="14.4" customHeight="1" x14ac:dyDescent="0.3">
      <c r="A147" s="162"/>
      <c r="B147" s="163"/>
      <c r="C147" s="163"/>
      <c r="D147" s="163"/>
      <c r="E147" s="163"/>
      <c r="F147" s="8"/>
      <c r="G147" s="159"/>
      <c r="H147" s="159"/>
      <c r="I147" s="159"/>
      <c r="J147" s="159"/>
      <c r="K147" s="159"/>
      <c r="L147" s="159"/>
      <c r="M147" s="159"/>
      <c r="N147" s="159"/>
      <c r="O147" s="159"/>
      <c r="P147" s="8"/>
      <c r="Q147" s="8"/>
      <c r="R147" s="8"/>
      <c r="S147" s="8"/>
      <c r="T147" s="8"/>
      <c r="U147" s="8"/>
      <c r="V147" s="8"/>
      <c r="W147" s="8"/>
      <c r="X147" s="64"/>
    </row>
    <row r="148" spans="1:24" ht="21" customHeight="1" x14ac:dyDescent="0.3">
      <c r="A148" s="164"/>
      <c r="B148" s="165"/>
      <c r="C148" s="165"/>
      <c r="D148" s="165"/>
      <c r="E148" s="165"/>
      <c r="F148" s="8"/>
      <c r="G148" s="124" t="s">
        <v>18</v>
      </c>
      <c r="H148" s="123"/>
      <c r="I148" s="124" t="s">
        <v>19</v>
      </c>
      <c r="J148" s="8"/>
      <c r="K148" s="140" t="s">
        <v>20</v>
      </c>
      <c r="L148" s="140"/>
      <c r="M148" s="8"/>
      <c r="N148" s="126" t="s">
        <v>21</v>
      </c>
      <c r="O148" s="126"/>
      <c r="P148" s="8"/>
      <c r="Q148" s="8"/>
      <c r="R148" s="8"/>
      <c r="S148" s="8"/>
      <c r="T148" s="8"/>
      <c r="U148" s="8"/>
      <c r="V148" s="8"/>
      <c r="W148" s="8"/>
      <c r="X148" s="64"/>
    </row>
    <row r="149" spans="1:24" ht="45.6" x14ac:dyDescent="0.3">
      <c r="A149" s="65"/>
      <c r="B149" s="8"/>
      <c r="C149" s="67" t="s">
        <v>37</v>
      </c>
      <c r="D149" s="8"/>
      <c r="E149" s="67" t="s">
        <v>24</v>
      </c>
      <c r="F149" s="68"/>
      <c r="G149" s="56"/>
      <c r="H149" s="56"/>
      <c r="I149" s="56"/>
      <c r="J149" s="8"/>
      <c r="K149" s="56"/>
      <c r="L149" s="69" t="s">
        <v>38</v>
      </c>
      <c r="M149" s="69"/>
      <c r="N149" s="56"/>
      <c r="O149" s="69" t="s">
        <v>39</v>
      </c>
      <c r="P149" s="8"/>
      <c r="Q149" s="9" t="s">
        <v>40</v>
      </c>
      <c r="R149" s="8"/>
      <c r="S149" s="66" t="s">
        <v>41</v>
      </c>
      <c r="T149" s="8"/>
      <c r="U149" s="138" t="s">
        <v>30</v>
      </c>
      <c r="V149" s="138"/>
      <c r="W149" s="138"/>
      <c r="X149" s="70"/>
    </row>
    <row r="150" spans="1:24" ht="18" x14ac:dyDescent="0.3">
      <c r="A150" s="65"/>
      <c r="B150" s="8"/>
      <c r="C150" s="14" cm="1">
        <f t="array" aca="1" ref="C150" ca="1">INDIRECT(ADDRESS(ROW()-1,_xlfn.SHEET()-3+32,4,1,"Entered Daily Stats"))</f>
        <v>1</v>
      </c>
      <c r="D150" s="11"/>
      <c r="E150" s="10" t="str">
        <f>'Entered Daily Stats'!A149</f>
        <v>Enrollment Counclor 1</v>
      </c>
      <c r="F150" s="11"/>
      <c r="G150" s="13" cm="1">
        <f t="array" aca="1" ref="G150" ca="1">IFERROR(INDIRECT(ADDRESS(ROW()-1,_xlfn.SHEET()-3+4,4,1,"Entered Daily Stats")),"")</f>
        <v>4.4444444444444446E-2</v>
      </c>
      <c r="H150" s="11"/>
      <c r="I150" s="12" cm="1">
        <f t="array" aca="1" ref="I150" ca="1">IFERROR(INDIRECT(ADDRESS(ROW()-1,_xlfn.SHEET()-3+11,4,1,"Entered Daily Stats")),"")</f>
        <v>2</v>
      </c>
      <c r="J150" s="11"/>
      <c r="K150" s="107" cm="1">
        <f t="array" aca="1" ref="K150" ca="1">IFERROR(INDIRECT(ADDRESS(ROW()-1,_xlfn.SHEET()-3+18,4,1,"Entered Daily Stats")),"")</f>
        <v>18</v>
      </c>
      <c r="L150" s="12">
        <f ca="1">IFERROR(IF(K150=N150,0,MIN(MAX((-10*N150*24)+80,30),65))*C150,0)</f>
        <v>59.666666666666671</v>
      </c>
      <c r="M150" s="11"/>
      <c r="N150" s="110" cm="1">
        <f t="array" aca="1" ref="N150" ca="1">IFERROR(INDIRECT(ADDRESS(ROW()-1,_xlfn.SHEET()-3+25,4,1,"Entered Daily Stats")),"")</f>
        <v>8.4722222222222213E-2</v>
      </c>
      <c r="O150" s="13">
        <f ca="1">IFERROR(IF(N150=K150,0,MIN(MAX(8-(K150/10),1.5),5)/24)*C150,0)</f>
        <v>0.20833333333333334</v>
      </c>
      <c r="P150" s="11"/>
      <c r="Q150" s="51">
        <f ca="1">IF(OR(L150=O150,K150=N150),"",((N150/O150)+(K150/L150))/2)</f>
        <v>0.3541713221601489</v>
      </c>
      <c r="R150" s="11"/>
      <c r="S150" s="39" cm="1">
        <f t="array" aca="1" ref="S150" ca="1">INDIRECT(ADDRESS(ROW()-1,_xlfn.SHEET()-3+39,4,1,"Entered Daily Stats"))</f>
        <v>2</v>
      </c>
      <c r="T150" s="11"/>
      <c r="U150" s="15"/>
      <c r="V150" s="11" t="s">
        <v>31</v>
      </c>
      <c r="W150" s="14">
        <v>1.3</v>
      </c>
      <c r="X150" s="70"/>
    </row>
    <row r="151" spans="1:24" ht="18" x14ac:dyDescent="0.3">
      <c r="A151" s="65"/>
      <c r="B151" s="8"/>
      <c r="C151" s="14" cm="1">
        <f t="array" aca="1" ref="C151" ca="1">INDIRECT(ADDRESS(ROW()-1,_xlfn.SHEET()-3+32,4,1,"Entered Daily Stats"))</f>
        <v>1</v>
      </c>
      <c r="D151" s="11"/>
      <c r="E151" s="10" t="str">
        <f>'Entered Daily Stats'!A150</f>
        <v>Enrollment Counclor 2</v>
      </c>
      <c r="F151" s="11"/>
      <c r="G151" s="13" cm="1">
        <f t="array" aca="1" ref="G151" ca="1">IFERROR(INDIRECT(ADDRESS(ROW()-1,_xlfn.SHEET()-3+4,4,1,"Entered Daily Stats")),"")</f>
        <v>0.27916666666666667</v>
      </c>
      <c r="H151" s="16"/>
      <c r="I151" s="12" cm="1">
        <f t="array" aca="1" ref="I151" ca="1">IFERROR(INDIRECT(ADDRESS(ROW()-1,_xlfn.SHEET()-3+11,4,1,"Entered Daily Stats")),"")</f>
        <v>0</v>
      </c>
      <c r="J151" s="11"/>
      <c r="K151" s="107" cm="1">
        <f t="array" aca="1" ref="K151" ca="1">IFERROR(INDIRECT(ADDRESS(ROW()-1,_xlfn.SHEET()-3+18,4,1,"Entered Daily Stats")),"")</f>
        <v>45</v>
      </c>
      <c r="L151" s="12">
        <f t="shared" ref="L151" ca="1" si="20">IFERROR(IF(K151=N151,0,MIN(MAX((-10*N151*24)+80,30),65))*C151,0)</f>
        <v>55</v>
      </c>
      <c r="M151" s="11"/>
      <c r="N151" s="110" cm="1">
        <f t="array" aca="1" ref="N151" ca="1">IFERROR(INDIRECT(ADDRESS(ROW()-1,_xlfn.SHEET()-3+25,4,1,"Entered Daily Stats")),"")</f>
        <v>0.10416666666666667</v>
      </c>
      <c r="O151" s="13">
        <f t="shared" ref="O151:O169" ca="1" si="21">IFERROR(IF(N151=K151,0,MIN(MAX(8-(K151/10),1.5),5)/24)*C151,0)</f>
        <v>0.14583333333333334</v>
      </c>
      <c r="P151" s="11"/>
      <c r="Q151" s="51">
        <f t="shared" ref="Q151:Q169" ca="1" si="22">IF(OR(L151=O151,K151=N151),"",((N151/O151)+(K151/L151))/2)</f>
        <v>0.76623376623376627</v>
      </c>
      <c r="R151" s="11"/>
      <c r="S151" s="39" cm="1">
        <f t="array" aca="1" ref="S151" ca="1">INDIRECT(ADDRESS(ROW()-1,_xlfn.SHEET()-3+39,4,1,"Entered Daily Stats"))</f>
        <v>0</v>
      </c>
      <c r="T151" s="11"/>
      <c r="U151" s="100"/>
      <c r="V151" s="11" t="s">
        <v>32</v>
      </c>
      <c r="W151" s="45">
        <v>1</v>
      </c>
      <c r="X151" s="70"/>
    </row>
    <row r="152" spans="1:24" ht="18" x14ac:dyDescent="0.3">
      <c r="A152" s="65"/>
      <c r="B152" s="8"/>
      <c r="C152" s="14" cm="1">
        <f t="array" aca="1" ref="C152" ca="1">INDIRECT(ADDRESS(ROW()-1,_xlfn.SHEET()-3+32,4,1,"Entered Daily Stats"))</f>
        <v>1</v>
      </c>
      <c r="D152" s="11"/>
      <c r="E152" s="10" t="str">
        <f>'Entered Daily Stats'!A151</f>
        <v>Enrollment Counclor 3</v>
      </c>
      <c r="F152" s="11"/>
      <c r="G152" s="13" cm="1">
        <f t="array" aca="1" ref="G152" ca="1">IFERROR(INDIRECT(ADDRESS(ROW()-1,_xlfn.SHEET()-3+4,4,1,"Entered Daily Stats")),"")</f>
        <v>0.22847222222222222</v>
      </c>
      <c r="H152" s="16"/>
      <c r="I152" s="12" cm="1">
        <f t="array" aca="1" ref="I152" ca="1">IFERROR(INDIRECT(ADDRESS(ROW()-1,_xlfn.SHEET()-3+11,4,1,"Entered Daily Stats")),"")</f>
        <v>9</v>
      </c>
      <c r="J152" s="11"/>
      <c r="K152" s="107" cm="1">
        <f t="array" aca="1" ref="K152" ca="1">IFERROR(INDIRECT(ADDRESS(ROW()-1,_xlfn.SHEET()-3+18,4,1,"Entered Daily Stats")),"")</f>
        <v>59</v>
      </c>
      <c r="L152" s="12">
        <f ca="1">IFERROR(IF(K152=N152,0,MIN(MAX((-10*N152*24)+80,30),65))*C152,0)</f>
        <v>53</v>
      </c>
      <c r="M152" s="11"/>
      <c r="N152" s="110" cm="1">
        <f t="array" aca="1" ref="N152" ca="1">IFERROR(INDIRECT(ADDRESS(ROW()-1,_xlfn.SHEET()-3+25,4,1,"Entered Daily Stats")),"")</f>
        <v>0.1125</v>
      </c>
      <c r="O152" s="13">
        <f t="shared" ca="1" si="21"/>
        <v>8.7499999999999981E-2</v>
      </c>
      <c r="P152" s="11"/>
      <c r="Q152" s="51">
        <f t="shared" ca="1" si="22"/>
        <v>1.1994609164420487</v>
      </c>
      <c r="R152" s="11"/>
      <c r="S152" s="39" cm="1">
        <f t="array" aca="1" ref="S152" ca="1">INDIRECT(ADDRESS(ROW()-1,_xlfn.SHEET()-3+39,4,1,"Entered Daily Stats"))</f>
        <v>0</v>
      </c>
      <c r="T152" s="11"/>
      <c r="U152" s="18"/>
      <c r="V152" s="11" t="s">
        <v>33</v>
      </c>
      <c r="W152" s="45">
        <v>1</v>
      </c>
      <c r="X152" s="70"/>
    </row>
    <row r="153" spans="1:24" ht="18" x14ac:dyDescent="0.3">
      <c r="A153" s="65"/>
      <c r="B153" s="8"/>
      <c r="C153" s="14" cm="1">
        <f t="array" aca="1" ref="C153" ca="1">INDIRECT(ADDRESS(ROW()-1,_xlfn.SHEET()-3+32,4,1,"Entered Daily Stats"))</f>
        <v>1</v>
      </c>
      <c r="D153" s="11"/>
      <c r="E153" s="10" t="str">
        <f>'Entered Daily Stats'!A152</f>
        <v>Enrollment Counclor 4</v>
      </c>
      <c r="F153" s="11"/>
      <c r="G153" s="13" cm="1">
        <f t="array" aca="1" ref="G153" ca="1">IFERROR(INDIRECT(ADDRESS(ROW()-1,_xlfn.SHEET()-3+4,4,1,"Entered Daily Stats")),"")</f>
        <v>0.24722222222222223</v>
      </c>
      <c r="H153" s="16"/>
      <c r="I153" s="12" cm="1">
        <f t="array" aca="1" ref="I153" ca="1">IFERROR(INDIRECT(ADDRESS(ROW()-1,_xlfn.SHEET()-3+11,4,1,"Entered Daily Stats")),"")</f>
        <v>3</v>
      </c>
      <c r="J153" s="11"/>
      <c r="K153" s="107" cm="1">
        <f t="array" aca="1" ref="K153" ca="1">IFERROR(INDIRECT(ADDRESS(ROW()-1,_xlfn.SHEET()-3+18,4,1,"Entered Daily Stats")),"")</f>
        <v>28</v>
      </c>
      <c r="L153" s="12">
        <f t="shared" ref="L153:L169" ca="1" si="23">IFERROR(IF(K153=N153,0,MIN(MAX((-10*N153*24)+80,30),65))*C153,0)</f>
        <v>38.833333333333343</v>
      </c>
      <c r="M153" s="11"/>
      <c r="N153" s="110" cm="1">
        <f t="array" aca="1" ref="N153" ca="1">IFERROR(INDIRECT(ADDRESS(ROW()-1,_xlfn.SHEET()-3+25,4,1,"Entered Daily Stats")),"")</f>
        <v>0.17152777777777775</v>
      </c>
      <c r="O153" s="13">
        <f t="shared" ca="1" si="21"/>
        <v>0.20833333333333334</v>
      </c>
      <c r="P153" s="11"/>
      <c r="Q153" s="51">
        <f t="shared" ca="1" si="22"/>
        <v>0.77218168812589394</v>
      </c>
      <c r="R153" s="11"/>
      <c r="S153" s="39" cm="1">
        <f t="array" aca="1" ref="S153" ca="1">INDIRECT(ADDRESS(ROW()-1,_xlfn.SHEET()-3+39,4,1,"Entered Daily Stats"))</f>
        <v>0</v>
      </c>
      <c r="T153" s="11"/>
      <c r="U153" s="19"/>
      <c r="V153" s="11" t="s">
        <v>33</v>
      </c>
      <c r="W153" s="14">
        <v>0.7</v>
      </c>
      <c r="X153" s="70"/>
    </row>
    <row r="154" spans="1:24" ht="18" x14ac:dyDescent="0.3">
      <c r="A154" s="65"/>
      <c r="B154" s="8"/>
      <c r="C154" s="14" cm="1">
        <f t="array" aca="1" ref="C154" ca="1">INDIRECT(ADDRESS(ROW()-1,_xlfn.SHEET()-3+32,4,1,"Entered Daily Stats"))</f>
        <v>0</v>
      </c>
      <c r="D154" s="11"/>
      <c r="E154" s="10" t="str">
        <f>'Entered Daily Stats'!A153</f>
        <v>Enrollment Counclor 5</v>
      </c>
      <c r="F154" s="11"/>
      <c r="G154" s="13" cm="1">
        <f t="array" aca="1" ref="G154" ca="1">IFERROR(INDIRECT(ADDRESS(ROW()-1,_xlfn.SHEET()-3+4,4,1,"Entered Daily Stats")),"")</f>
        <v>0</v>
      </c>
      <c r="H154" s="16"/>
      <c r="I154" s="12" cm="1">
        <f t="array" aca="1" ref="I154" ca="1">IFERROR(INDIRECT(ADDRESS(ROW()-1,_xlfn.SHEET()-3+11,4,1,"Entered Daily Stats")),"")</f>
        <v>0</v>
      </c>
      <c r="J154" s="11"/>
      <c r="K154" s="107" cm="1">
        <f t="array" aca="1" ref="K154" ca="1">IFERROR(INDIRECT(ADDRESS(ROW()-1,_xlfn.SHEET()-3+18,4,1,"Entered Daily Stats")),"")</f>
        <v>1</v>
      </c>
      <c r="L154" s="12">
        <f t="shared" ca="1" si="23"/>
        <v>0</v>
      </c>
      <c r="M154" s="11"/>
      <c r="N154" s="110" cm="1">
        <f t="array" aca="1" ref="N154" ca="1">IFERROR(INDIRECT(ADDRESS(ROW()-1,_xlfn.SHEET()-3+25,4,1,"Entered Daily Stats")),"")</f>
        <v>0</v>
      </c>
      <c r="O154" s="13">
        <f t="shared" ca="1" si="21"/>
        <v>0</v>
      </c>
      <c r="P154" s="11"/>
      <c r="Q154" s="51" t="str">
        <f t="shared" ca="1" si="22"/>
        <v/>
      </c>
      <c r="R154" s="11"/>
      <c r="S154" s="39" cm="1">
        <f t="array" aca="1" ref="S154" ca="1">INDIRECT(ADDRESS(ROW()-1,_xlfn.SHEET()-3+39,4,1,"Entered Daily Stats"))</f>
        <v>0</v>
      </c>
      <c r="T154" s="11"/>
      <c r="U154" s="20"/>
      <c r="V154" s="11" t="s">
        <v>33</v>
      </c>
      <c r="W154" s="14">
        <v>0.5</v>
      </c>
      <c r="X154" s="70"/>
    </row>
    <row r="155" spans="1:24" ht="18" x14ac:dyDescent="0.3">
      <c r="A155" s="65"/>
      <c r="B155" s="8"/>
      <c r="C155" s="14" cm="1">
        <f t="array" aca="1" ref="C155" ca="1">INDIRECT(ADDRESS(ROW()-1,_xlfn.SHEET()-3+32,4,1,"Entered Daily Stats"))</f>
        <v>0</v>
      </c>
      <c r="D155" s="11"/>
      <c r="E155" s="10" t="str">
        <f>'Entered Daily Stats'!A154</f>
        <v>Enrollment Counclor 6</v>
      </c>
      <c r="F155" s="11"/>
      <c r="G155" s="13" cm="1">
        <f t="array" aca="1" ref="G155" ca="1">IFERROR(INDIRECT(ADDRESS(ROW()-1,_xlfn.SHEET()-3+4,4,1,"Entered Daily Stats")),"")</f>
        <v>0</v>
      </c>
      <c r="H155" s="16"/>
      <c r="I155" s="12" cm="1">
        <f t="array" aca="1" ref="I155" ca="1">IFERROR(INDIRECT(ADDRESS(ROW()-1,_xlfn.SHEET()-3+11,4,1,"Entered Daily Stats")),"")</f>
        <v>0</v>
      </c>
      <c r="J155" s="11"/>
      <c r="K155" s="107" cm="1">
        <f t="array" aca="1" ref="K155" ca="1">IFERROR(INDIRECT(ADDRESS(ROW()-1,_xlfn.SHEET()-3+18,4,1,"Entered Daily Stats")),"")</f>
        <v>0</v>
      </c>
      <c r="L155" s="12">
        <f t="shared" ca="1" si="23"/>
        <v>0</v>
      </c>
      <c r="M155" s="11"/>
      <c r="N155" s="110" cm="1">
        <f t="array" aca="1" ref="N155" ca="1">IFERROR(INDIRECT(ADDRESS(ROW()-1,_xlfn.SHEET()-3+25,4,1,"Entered Daily Stats")),"")</f>
        <v>0</v>
      </c>
      <c r="O155" s="13">
        <f t="shared" ca="1" si="21"/>
        <v>0</v>
      </c>
      <c r="P155" s="11"/>
      <c r="Q155" s="51" t="str">
        <f t="shared" ca="1" si="22"/>
        <v/>
      </c>
      <c r="R155" s="11"/>
      <c r="S155" s="39" cm="1">
        <f t="array" aca="1" ref="S155" ca="1">INDIRECT(ADDRESS(ROW()-1,_xlfn.SHEET()-3+39,4,1,"Entered Daily Stats"))</f>
        <v>0</v>
      </c>
      <c r="T155" s="11"/>
      <c r="U155" s="21"/>
      <c r="V155" s="11" t="s">
        <v>33</v>
      </c>
      <c r="W155" s="14">
        <v>0.3</v>
      </c>
      <c r="X155" s="70"/>
    </row>
    <row r="156" spans="1:24" ht="18" x14ac:dyDescent="0.3">
      <c r="A156" s="65"/>
      <c r="B156" s="8"/>
      <c r="C156" s="14" cm="1">
        <f t="array" aca="1" ref="C156" ca="1">INDIRECT(ADDRESS(ROW()-1,_xlfn.SHEET()-3+32,4,1,"Entered Daily Stats"))</f>
        <v>1</v>
      </c>
      <c r="D156" s="11"/>
      <c r="E156" s="10" t="str">
        <f>'Entered Daily Stats'!A155</f>
        <v>Enrollment Counclor 7</v>
      </c>
      <c r="F156" s="11"/>
      <c r="G156" s="13" cm="1">
        <f t="array" aca="1" ref="G156" ca="1">IFERROR(INDIRECT(ADDRESS(ROW()-1,_xlfn.SHEET()-3+4,4,1,"Entered Daily Stats")),"")</f>
        <v>0.23194444444444443</v>
      </c>
      <c r="H156" s="16"/>
      <c r="I156" s="12" cm="1">
        <f t="array" aca="1" ref="I156" ca="1">IFERROR(INDIRECT(ADDRESS(ROW()-1,_xlfn.SHEET()-3+11,4,1,"Entered Daily Stats")),"")</f>
        <v>8</v>
      </c>
      <c r="J156" s="11"/>
      <c r="K156" s="107" cm="1">
        <f t="array" aca="1" ref="K156" ca="1">IFERROR(INDIRECT(ADDRESS(ROW()-1,_xlfn.SHEET()-3+18,4,1,"Entered Daily Stats")),"")</f>
        <v>46</v>
      </c>
      <c r="L156" s="12">
        <f t="shared" ca="1" si="23"/>
        <v>44</v>
      </c>
      <c r="M156" s="11"/>
      <c r="N156" s="110" cm="1">
        <f t="array" aca="1" ref="N156" ca="1">IFERROR(INDIRECT(ADDRESS(ROW()-1,_xlfn.SHEET()-3+25,4,1,"Entered Daily Stats")),"")</f>
        <v>0.15</v>
      </c>
      <c r="O156" s="13">
        <f t="shared" ca="1" si="21"/>
        <v>0.14166666666666669</v>
      </c>
      <c r="P156" s="11"/>
      <c r="Q156" s="51">
        <f t="shared" ca="1" si="22"/>
        <v>1.052139037433155</v>
      </c>
      <c r="R156" s="11"/>
      <c r="S156" s="39" cm="1">
        <f t="array" aca="1" ref="S156" ca="1">INDIRECT(ADDRESS(ROW()-1,_xlfn.SHEET()-3+39,4,1,"Entered Daily Stats"))</f>
        <v>0</v>
      </c>
      <c r="T156" s="11"/>
      <c r="U156" s="8"/>
      <c r="V156" s="8"/>
      <c r="W156" s="8"/>
      <c r="X156" s="70"/>
    </row>
    <row r="157" spans="1:24" ht="21" x14ac:dyDescent="0.3">
      <c r="A157" s="65"/>
      <c r="B157" s="8"/>
      <c r="C157" s="14" cm="1">
        <f t="array" aca="1" ref="C157" ca="1">INDIRECT(ADDRESS(ROW()-1,_xlfn.SHEET()-3+32,4,1,"Entered Daily Stats"))</f>
        <v>1</v>
      </c>
      <c r="D157" s="11"/>
      <c r="E157" s="10" t="str">
        <f>'Entered Daily Stats'!A156</f>
        <v>Enrollment Counclor 8</v>
      </c>
      <c r="F157" s="11"/>
      <c r="G157" s="13" cm="1">
        <f t="array" aca="1" ref="G157" ca="1">IFERROR(INDIRECT(ADDRESS(ROW()-1,_xlfn.SHEET()-3+4,4,1,"Entered Daily Stats")),"")</f>
        <v>0.25277777777777777</v>
      </c>
      <c r="H157" s="16"/>
      <c r="I157" s="12" cm="1">
        <f t="array" aca="1" ref="I157" ca="1">IFERROR(INDIRECT(ADDRESS(ROW()-1,_xlfn.SHEET()-3+11,4,1,"Entered Daily Stats")),"")</f>
        <v>2</v>
      </c>
      <c r="J157" s="11"/>
      <c r="K157" s="107" cm="1">
        <f t="array" aca="1" ref="K157" ca="1">IFERROR(INDIRECT(ADDRESS(ROW()-1,_xlfn.SHEET()-3+18,4,1,"Entered Daily Stats")),"")</f>
        <v>47</v>
      </c>
      <c r="L157" s="12">
        <f t="shared" ca="1" si="23"/>
        <v>48.833333333333329</v>
      </c>
      <c r="M157" s="11"/>
      <c r="N157" s="110" cm="1">
        <f t="array" aca="1" ref="N157" ca="1">IFERROR(INDIRECT(ADDRESS(ROW()-1,_xlfn.SHEET()-3+25,4,1,"Entered Daily Stats")),"")</f>
        <v>0.12986111111111112</v>
      </c>
      <c r="O157" s="13">
        <f t="shared" ca="1" si="21"/>
        <v>0.13749999999999998</v>
      </c>
      <c r="P157" s="11"/>
      <c r="Q157" s="51">
        <f t="shared" ca="1" si="22"/>
        <v>0.9534508911642019</v>
      </c>
      <c r="R157" s="11"/>
      <c r="S157" s="39" cm="1">
        <f t="array" aca="1" ref="S157" ca="1">INDIRECT(ADDRESS(ROW()-1,_xlfn.SHEET()-3+39,4,1,"Entered Daily Stats"))</f>
        <v>0</v>
      </c>
      <c r="T157" s="11"/>
      <c r="U157" s="140" t="s">
        <v>42</v>
      </c>
      <c r="V157" s="140"/>
      <c r="W157" s="140"/>
      <c r="X157" s="70"/>
    </row>
    <row r="158" spans="1:24" ht="18" customHeight="1" x14ac:dyDescent="0.3">
      <c r="A158" s="65"/>
      <c r="B158" s="8"/>
      <c r="C158" s="14" cm="1">
        <f t="array" aca="1" ref="C158" ca="1">INDIRECT(ADDRESS(ROW()-1,_xlfn.SHEET()-3+32,4,1,"Entered Daily Stats"))</f>
        <v>1</v>
      </c>
      <c r="D158" s="11"/>
      <c r="E158" s="10" t="str">
        <f>'Entered Daily Stats'!A157</f>
        <v>Enrollment Counclor 9</v>
      </c>
      <c r="F158" s="11"/>
      <c r="G158" s="13" cm="1">
        <f t="array" aca="1" ref="G158" ca="1">IFERROR(INDIRECT(ADDRESS(ROW()-1,_xlfn.SHEET()-3+4,4,1,"Entered Daily Stats")),"")</f>
        <v>0.23541666666666669</v>
      </c>
      <c r="H158" s="16"/>
      <c r="I158" s="12" cm="1">
        <f t="array" aca="1" ref="I158" ca="1">IFERROR(INDIRECT(ADDRESS(ROW()-1,_xlfn.SHEET()-3+11,4,1,"Entered Daily Stats")),"")</f>
        <v>2</v>
      </c>
      <c r="J158" s="11"/>
      <c r="K158" s="107" cm="1">
        <f t="array" aca="1" ref="K158" ca="1">IFERROR(INDIRECT(ADDRESS(ROW()-1,_xlfn.SHEET()-3+18,4,1,"Entered Daily Stats")),"")</f>
        <v>40</v>
      </c>
      <c r="L158" s="12">
        <f t="shared" ca="1" si="23"/>
        <v>38.499999999999993</v>
      </c>
      <c r="M158" s="11"/>
      <c r="N158" s="110" cm="1">
        <f t="array" aca="1" ref="N158" ca="1">IFERROR(INDIRECT(ADDRESS(ROW()-1,_xlfn.SHEET()-3+25,4,1,"Entered Daily Stats")),"")</f>
        <v>0.17291666666666669</v>
      </c>
      <c r="O158" s="13">
        <f t="shared" ca="1" si="21"/>
        <v>0.16666666666666666</v>
      </c>
      <c r="P158" s="11"/>
      <c r="Q158" s="51">
        <f t="shared" ca="1" si="22"/>
        <v>1.0382305194805197</v>
      </c>
      <c r="R158" s="11"/>
      <c r="S158" s="39" cm="1">
        <f t="array" aca="1" ref="S158" ca="1">INDIRECT(ADDRESS(ROW()-1,_xlfn.SHEET()-3+39,4,1,"Entered Daily Stats"))</f>
        <v>0</v>
      </c>
      <c r="T158" s="11"/>
      <c r="U158" s="152">
        <f ca="1">IF(SUM(S150:S169)=0,"",SUM(S150:S169))</f>
        <v>2</v>
      </c>
      <c r="V158" s="153"/>
      <c r="W158" s="154"/>
      <c r="X158" s="70"/>
    </row>
    <row r="159" spans="1:24" ht="18" customHeight="1" x14ac:dyDescent="0.3">
      <c r="A159" s="65"/>
      <c r="B159" s="8"/>
      <c r="C159" s="14" cm="1">
        <f t="array" aca="1" ref="C159" ca="1">INDIRECT(ADDRESS(ROW()-1,_xlfn.SHEET()-3+32,4,1,"Entered Daily Stats"))</f>
        <v>1</v>
      </c>
      <c r="D159" s="11"/>
      <c r="E159" s="10" t="str">
        <f>'Entered Daily Stats'!A158</f>
        <v>Enrollment Counclor 10</v>
      </c>
      <c r="F159" s="11"/>
      <c r="G159" s="13" cm="1">
        <f t="array" aca="1" ref="G159" ca="1">IFERROR(INDIRECT(ADDRESS(ROW()-1,_xlfn.SHEET()-3+4,4,1,"Entered Daily Stats")),"")</f>
        <v>0.31041666666666667</v>
      </c>
      <c r="H159" s="16"/>
      <c r="I159" s="12" cm="1">
        <f t="array" aca="1" ref="I159" ca="1">IFERROR(INDIRECT(ADDRESS(ROW()-1,_xlfn.SHEET()-3+11,4,1,"Entered Daily Stats")),"")</f>
        <v>5</v>
      </c>
      <c r="J159" s="11"/>
      <c r="K159" s="107" cm="1">
        <f t="array" aca="1" ref="K159" ca="1">IFERROR(INDIRECT(ADDRESS(ROW()-1,_xlfn.SHEET()-3+18,4,1,"Entered Daily Stats")),"")</f>
        <v>45</v>
      </c>
      <c r="L159" s="12">
        <f t="shared" ca="1" si="23"/>
        <v>41.333333333333329</v>
      </c>
      <c r="M159" s="11"/>
      <c r="N159" s="110" cm="1">
        <f t="array" aca="1" ref="N159" ca="1">IFERROR(INDIRECT(ADDRESS(ROW()-1,_xlfn.SHEET()-3+25,4,1,"Entered Daily Stats")),"")</f>
        <v>0.16111111111111112</v>
      </c>
      <c r="O159" s="13">
        <f t="shared" ca="1" si="21"/>
        <v>0.14583333333333334</v>
      </c>
      <c r="P159" s="11"/>
      <c r="Q159" s="51">
        <f t="shared" ca="1" si="22"/>
        <v>1.0967357910906299</v>
      </c>
      <c r="R159" s="11"/>
      <c r="S159" s="39" cm="1">
        <f t="array" aca="1" ref="S159" ca="1">INDIRECT(ADDRESS(ROW()-1,_xlfn.SHEET()-3+39,4,1,"Entered Daily Stats"))</f>
        <v>0</v>
      </c>
      <c r="T159" s="11"/>
      <c r="U159" s="155"/>
      <c r="V159" s="156"/>
      <c r="W159" s="157"/>
      <c r="X159" s="70"/>
    </row>
    <row r="160" spans="1:24" ht="18" x14ac:dyDescent="0.3">
      <c r="A160" s="65"/>
      <c r="B160" s="8"/>
      <c r="C160" s="14" cm="1">
        <f t="array" aca="1" ref="C160" ca="1">INDIRECT(ADDRESS(ROW()-1,_xlfn.SHEET()-3+32,4,1,"Entered Daily Stats"))</f>
        <v>1</v>
      </c>
      <c r="D160" s="11"/>
      <c r="E160" s="10" t="str">
        <f>'Entered Daily Stats'!A159</f>
        <v>Enrollment Counclor 11</v>
      </c>
      <c r="F160" s="11"/>
      <c r="G160" s="13" cm="1">
        <f t="array" aca="1" ref="G160" ca="1">IFERROR(INDIRECT(ADDRESS(ROW()-1,_xlfn.SHEET()-3+4,4,1,"Entered Daily Stats")),"")</f>
        <v>0.24236111111111111</v>
      </c>
      <c r="H160" s="16"/>
      <c r="I160" s="12" cm="1">
        <f t="array" aca="1" ref="I160" ca="1">IFERROR(INDIRECT(ADDRESS(ROW()-1,_xlfn.SHEET()-3+11,4,1,"Entered Daily Stats")),"")</f>
        <v>0</v>
      </c>
      <c r="J160" s="11"/>
      <c r="K160" s="107" cm="1">
        <f t="array" aca="1" ref="K160" ca="1">IFERROR(INDIRECT(ADDRESS(ROW()-1,_xlfn.SHEET()-3+18,4,1,"Entered Daily Stats")),"")</f>
        <v>36</v>
      </c>
      <c r="L160" s="12">
        <f t="shared" ca="1" si="23"/>
        <v>31.500000000000007</v>
      </c>
      <c r="M160" s="11"/>
      <c r="N160" s="110" cm="1">
        <f t="array" aca="1" ref="N160" ca="1">IFERROR(INDIRECT(ADDRESS(ROW()-1,_xlfn.SHEET()-3+25,4,1,"Entered Daily Stats")),"")</f>
        <v>0.20208333333333331</v>
      </c>
      <c r="O160" s="13">
        <f t="shared" ca="1" si="21"/>
        <v>0.18333333333333335</v>
      </c>
      <c r="P160" s="11"/>
      <c r="Q160" s="51">
        <f t="shared" ca="1" si="22"/>
        <v>1.1225649350649349</v>
      </c>
      <c r="R160" s="11"/>
      <c r="S160" s="39" cm="1">
        <f t="array" aca="1" ref="S160" ca="1">INDIRECT(ADDRESS(ROW()-1,_xlfn.SHEET()-3+39,4,1,"Entered Daily Stats"))</f>
        <v>0</v>
      </c>
      <c r="T160" s="11"/>
      <c r="U160" s="71"/>
      <c r="V160" s="71"/>
      <c r="W160" s="71"/>
      <c r="X160" s="70"/>
    </row>
    <row r="161" spans="1:24" ht="21" x14ac:dyDescent="0.3">
      <c r="A161" s="65"/>
      <c r="B161" s="8"/>
      <c r="C161" s="14" cm="1">
        <f t="array" aca="1" ref="C161" ca="1">INDIRECT(ADDRESS(ROW()-1,_xlfn.SHEET()-3+32,4,1,"Entered Daily Stats"))</f>
        <v>1</v>
      </c>
      <c r="D161" s="11"/>
      <c r="E161" s="10" t="str">
        <f>'Entered Daily Stats'!A160</f>
        <v>Enrollment Counclor 12</v>
      </c>
      <c r="F161" s="11"/>
      <c r="G161" s="13" cm="1">
        <f t="array" aca="1" ref="G161" ca="1">IFERROR(INDIRECT(ADDRESS(ROW()-1,_xlfn.SHEET()-3+4,4,1,"Entered Daily Stats")),"")</f>
        <v>0.23541666666666669</v>
      </c>
      <c r="H161" s="16"/>
      <c r="I161" s="12" cm="1">
        <f t="array" aca="1" ref="I161" ca="1">IFERROR(INDIRECT(ADDRESS(ROW()-1,_xlfn.SHEET()-3+11,4,1,"Entered Daily Stats")),"")</f>
        <v>6</v>
      </c>
      <c r="J161" s="11"/>
      <c r="K161" s="107" cm="1">
        <f t="array" aca="1" ref="K161" ca="1">IFERROR(INDIRECT(ADDRESS(ROW()-1,_xlfn.SHEET()-3+18,4,1,"Entered Daily Stats")),"")</f>
        <v>34</v>
      </c>
      <c r="L161" s="12">
        <f t="shared" ca="1" si="23"/>
        <v>62.5</v>
      </c>
      <c r="M161" s="11"/>
      <c r="N161" s="110" cm="1">
        <f t="array" aca="1" ref="N161" ca="1">IFERROR(INDIRECT(ADDRESS(ROW()-1,_xlfn.SHEET()-3+25,4,1,"Entered Daily Stats")),"")</f>
        <v>7.2916666666666671E-2</v>
      </c>
      <c r="O161" s="13">
        <f t="shared" ca="1" si="21"/>
        <v>0.19166666666666665</v>
      </c>
      <c r="P161" s="11"/>
      <c r="Q161" s="51">
        <f t="shared" ca="1" si="22"/>
        <v>0.46221739130434791</v>
      </c>
      <c r="R161" s="11"/>
      <c r="S161" s="39" cm="1">
        <f t="array" aca="1" ref="S161" ca="1">INDIRECT(ADDRESS(ROW()-1,_xlfn.SHEET()-3+39,4,1,"Entered Daily Stats"))</f>
        <v>0</v>
      </c>
      <c r="T161" s="11"/>
      <c r="U161" s="8"/>
      <c r="V161" s="8"/>
      <c r="W161" s="22"/>
      <c r="X161" s="79"/>
    </row>
    <row r="162" spans="1:24" ht="18" x14ac:dyDescent="0.3">
      <c r="A162" s="65"/>
      <c r="B162" s="8"/>
      <c r="C162" s="14" cm="1">
        <f t="array" aca="1" ref="C162" ca="1">INDIRECT(ADDRESS(ROW()-1,_xlfn.SHEET()-3+32,4,1,"Entered Daily Stats"))</f>
        <v>0</v>
      </c>
      <c r="D162" s="11"/>
      <c r="E162" s="10">
        <f>'Entered Daily Stats'!A161</f>
        <v>0</v>
      </c>
      <c r="F162" s="11"/>
      <c r="G162" s="13" cm="1">
        <f t="array" aca="1" ref="G162" ca="1">IFERROR(INDIRECT(ADDRESS(ROW()-1,_xlfn.SHEET()-3+4,4,1,"Entered Daily Stats")),"")</f>
        <v>0</v>
      </c>
      <c r="H162" s="16"/>
      <c r="I162" s="12" cm="1">
        <f t="array" aca="1" ref="I162" ca="1">IFERROR(INDIRECT(ADDRESS(ROW()-1,_xlfn.SHEET()-3+11,4,1,"Entered Daily Stats")),"")</f>
        <v>0</v>
      </c>
      <c r="J162" s="11"/>
      <c r="K162" s="107" cm="1">
        <f t="array" aca="1" ref="K162" ca="1">IFERROR(INDIRECT(ADDRESS(ROW()-1,_xlfn.SHEET()-3+18,4,1,"Entered Daily Stats")),"")</f>
        <v>0</v>
      </c>
      <c r="L162" s="12">
        <f t="shared" ca="1" si="23"/>
        <v>0</v>
      </c>
      <c r="M162" s="11"/>
      <c r="N162" s="110" cm="1">
        <f t="array" aca="1" ref="N162" ca="1">IFERROR(INDIRECT(ADDRESS(ROW()-1,_xlfn.SHEET()-3+25,4,1,"Entered Daily Stats")),"")</f>
        <v>0</v>
      </c>
      <c r="O162" s="13">
        <f t="shared" ca="1" si="21"/>
        <v>0</v>
      </c>
      <c r="P162" s="11"/>
      <c r="Q162" s="51" t="str">
        <f t="shared" ca="1" si="22"/>
        <v/>
      </c>
      <c r="R162" s="47"/>
      <c r="S162" s="39" cm="1">
        <f t="array" aca="1" ref="S162" ca="1">INDIRECT(ADDRESS(ROW()-1,_xlfn.SHEET()-3+39,4,1,"Entered Daily Stats"))</f>
        <v>0</v>
      </c>
      <c r="T162" s="47"/>
      <c r="U162" s="69"/>
      <c r="V162" s="8"/>
      <c r="W162" s="56"/>
      <c r="X162" s="80"/>
    </row>
    <row r="163" spans="1:24" ht="18" x14ac:dyDescent="0.3">
      <c r="A163" s="65"/>
      <c r="B163" s="8"/>
      <c r="C163" s="14" cm="1">
        <f t="array" aca="1" ref="C163" ca="1">INDIRECT(ADDRESS(ROW()-1,_xlfn.SHEET()-3+32,4,1,"Entered Daily Stats"))</f>
        <v>1</v>
      </c>
      <c r="D163" s="11"/>
      <c r="E163" s="10">
        <f>'Entered Daily Stats'!A162</f>
        <v>0</v>
      </c>
      <c r="F163" s="23"/>
      <c r="G163" s="13" cm="1">
        <f t="array" aca="1" ref="G163" ca="1">IFERROR(INDIRECT(ADDRESS(ROW()-1,_xlfn.SHEET()-3+4,4,1,"Entered Daily Stats")),"")</f>
        <v>0</v>
      </c>
      <c r="H163" s="11"/>
      <c r="I163" s="12" cm="1">
        <f t="array" aca="1" ref="I163" ca="1">IFERROR(INDIRECT(ADDRESS(ROW()-1,_xlfn.SHEET()-3+11,4,1,"Entered Daily Stats")),"")</f>
        <v>3</v>
      </c>
      <c r="J163" s="11"/>
      <c r="K163" s="107" cm="1">
        <f t="array" aca="1" ref="K163" ca="1">IFERROR(INDIRECT(ADDRESS(ROW()-1,_xlfn.SHEET()-3+18,4,1,"Entered Daily Stats")),"")</f>
        <v>16</v>
      </c>
      <c r="L163" s="12">
        <f t="shared" ca="1" si="23"/>
        <v>65</v>
      </c>
      <c r="M163" s="11"/>
      <c r="N163" s="110" cm="1">
        <f t="array" aca="1" ref="N163" ca="1">IFERROR(INDIRECT(ADDRESS(ROW()-1,_xlfn.SHEET()-3+25,4,1,"Entered Daily Stats")),"")</f>
        <v>4.9305555555555554E-2</v>
      </c>
      <c r="O163" s="13">
        <f t="shared" ca="1" si="21"/>
        <v>0.20833333333333334</v>
      </c>
      <c r="P163" s="11"/>
      <c r="Q163" s="51">
        <f t="shared" ca="1" si="22"/>
        <v>0.2414102564102564</v>
      </c>
      <c r="R163" s="11"/>
      <c r="S163" s="39" cm="1">
        <f t="array" aca="1" ref="S163" ca="1">INDIRECT(ADDRESS(ROW()-1,_xlfn.SHEET()-3+39,4,1,"Entered Daily Stats"))</f>
        <v>0</v>
      </c>
      <c r="T163" s="11"/>
      <c r="U163" s="11"/>
      <c r="V163" s="47"/>
      <c r="W163" s="56"/>
      <c r="X163" s="81"/>
    </row>
    <row r="164" spans="1:24" ht="18" x14ac:dyDescent="0.3">
      <c r="A164" s="65"/>
      <c r="B164" s="8"/>
      <c r="C164" s="14" cm="1">
        <f t="array" aca="1" ref="C164" ca="1">INDIRECT(ADDRESS(ROW()-1,_xlfn.SHEET()-3+32,4,1,"Entered Daily Stats"))</f>
        <v>0</v>
      </c>
      <c r="D164" s="11"/>
      <c r="E164" s="10">
        <f>'Entered Daily Stats'!A163</f>
        <v>0</v>
      </c>
      <c r="F164" s="11"/>
      <c r="G164" s="13" cm="1">
        <f t="array" aca="1" ref="G164" ca="1">IFERROR(INDIRECT(ADDRESS(ROW()-1,_xlfn.SHEET()-3+4,4,1,"Entered Daily Stats")),"")</f>
        <v>0</v>
      </c>
      <c r="H164" s="16"/>
      <c r="I164" s="12" cm="1">
        <f t="array" aca="1" ref="I164" ca="1">IFERROR(INDIRECT(ADDRESS(ROW()-1,_xlfn.SHEET()-3+11,4,1,"Entered Daily Stats")),"")</f>
        <v>0</v>
      </c>
      <c r="J164" s="11"/>
      <c r="K164" s="107" cm="1">
        <f t="array" aca="1" ref="K164" ca="1">IFERROR(INDIRECT(ADDRESS(ROW()-1,_xlfn.SHEET()-3+18,4,1,"Entered Daily Stats")),"")</f>
        <v>0</v>
      </c>
      <c r="L164" s="12">
        <f t="shared" ca="1" si="23"/>
        <v>0</v>
      </c>
      <c r="M164" s="11"/>
      <c r="N164" s="110" cm="1">
        <f t="array" aca="1" ref="N164" ca="1">IFERROR(INDIRECT(ADDRESS(ROW()-1,_xlfn.SHEET()-3+25,4,1,"Entered Daily Stats")),"")</f>
        <v>0</v>
      </c>
      <c r="O164" s="13">
        <f t="shared" ca="1" si="21"/>
        <v>0</v>
      </c>
      <c r="P164" s="11"/>
      <c r="Q164" s="51" t="str">
        <f t="shared" ca="1" si="22"/>
        <v/>
      </c>
      <c r="R164" s="11"/>
      <c r="S164" s="39" cm="1">
        <f t="array" aca="1" ref="S164" ca="1">INDIRECT(ADDRESS(ROW()-1,_xlfn.SHEET()-3+39,4,1,"Entered Daily Stats"))</f>
        <v>0</v>
      </c>
      <c r="T164" s="11"/>
      <c r="U164" s="8"/>
      <c r="V164" s="8"/>
      <c r="W164" s="8"/>
      <c r="X164" s="64"/>
    </row>
    <row r="165" spans="1:24" ht="18" x14ac:dyDescent="0.3">
      <c r="A165" s="65"/>
      <c r="B165" s="8"/>
      <c r="C165" s="14" cm="1">
        <f t="array" aca="1" ref="C165" ca="1">INDIRECT(ADDRESS(ROW()-1,_xlfn.SHEET()-3+32,4,1,"Entered Daily Stats"))</f>
        <v>0</v>
      </c>
      <c r="D165" s="11"/>
      <c r="E165" s="10">
        <f>'Entered Daily Stats'!A164</f>
        <v>0</v>
      </c>
      <c r="F165" s="11"/>
      <c r="G165" s="13" cm="1">
        <f t="array" aca="1" ref="G165" ca="1">IFERROR(INDIRECT(ADDRESS(ROW()-1,_xlfn.SHEET()-3+4,4,1,"Entered Daily Stats")),"")</f>
        <v>0</v>
      </c>
      <c r="H165" s="16"/>
      <c r="I165" s="12" cm="1">
        <f t="array" aca="1" ref="I165" ca="1">IFERROR(INDIRECT(ADDRESS(ROW()-1,_xlfn.SHEET()-3+11,4,1,"Entered Daily Stats")),"")</f>
        <v>0</v>
      </c>
      <c r="J165" s="11"/>
      <c r="K165" s="107" cm="1">
        <f t="array" aca="1" ref="K165" ca="1">IFERROR(INDIRECT(ADDRESS(ROW()-1,_xlfn.SHEET()-3+18,4,1,"Entered Daily Stats")),"")</f>
        <v>0</v>
      </c>
      <c r="L165" s="12">
        <f t="shared" ca="1" si="23"/>
        <v>0</v>
      </c>
      <c r="M165" s="11"/>
      <c r="N165" s="110" cm="1">
        <f t="array" aca="1" ref="N165" ca="1">IFERROR(INDIRECT(ADDRESS(ROW()-1,_xlfn.SHEET()-3+25,4,1,"Entered Daily Stats")),"")</f>
        <v>0</v>
      </c>
      <c r="O165" s="13">
        <f t="shared" ca="1" si="21"/>
        <v>0</v>
      </c>
      <c r="P165" s="11"/>
      <c r="Q165" s="51" t="str">
        <f t="shared" ca="1" si="22"/>
        <v/>
      </c>
      <c r="R165" s="11"/>
      <c r="S165" s="39" cm="1">
        <f t="array" aca="1" ref="S165" ca="1">INDIRECT(ADDRESS(ROW()-1,_xlfn.SHEET()-3+39,4,1,"Entered Daily Stats"))</f>
        <v>0</v>
      </c>
      <c r="T165" s="11"/>
      <c r="U165" s="71"/>
      <c r="V165" s="71"/>
      <c r="W165" s="71"/>
      <c r="X165" s="70"/>
    </row>
    <row r="166" spans="1:24" ht="21" x14ac:dyDescent="0.3">
      <c r="A166" s="65"/>
      <c r="B166" s="8"/>
      <c r="C166" s="14" cm="1">
        <f t="array" aca="1" ref="C166" ca="1">INDIRECT(ADDRESS(ROW()-1,_xlfn.SHEET()-3+32,4,1,"Entered Daily Stats"))</f>
        <v>0</v>
      </c>
      <c r="D166" s="11"/>
      <c r="E166" s="10">
        <f>'Entered Daily Stats'!A165</f>
        <v>0</v>
      </c>
      <c r="F166" s="11"/>
      <c r="G166" s="13" cm="1">
        <f t="array" aca="1" ref="G166" ca="1">IFERROR(INDIRECT(ADDRESS(ROW()-1,_xlfn.SHEET()-3+4,4,1,"Entered Daily Stats")),"")</f>
        <v>0</v>
      </c>
      <c r="H166" s="16"/>
      <c r="I166" s="12" cm="1">
        <f t="array" aca="1" ref="I166" ca="1">IFERROR(INDIRECT(ADDRESS(ROW()-1,_xlfn.SHEET()-3+11,4,1,"Entered Daily Stats")),"")</f>
        <v>0</v>
      </c>
      <c r="J166" s="11"/>
      <c r="K166" s="107" cm="1">
        <f t="array" aca="1" ref="K166" ca="1">IFERROR(INDIRECT(ADDRESS(ROW()-1,_xlfn.SHEET()-3+18,4,1,"Entered Daily Stats")),"")</f>
        <v>0</v>
      </c>
      <c r="L166" s="12">
        <f t="shared" ca="1" si="23"/>
        <v>0</v>
      </c>
      <c r="M166" s="11"/>
      <c r="N166" s="110" cm="1">
        <f t="array" aca="1" ref="N166" ca="1">IFERROR(INDIRECT(ADDRESS(ROW()-1,_xlfn.SHEET()-3+25,4,1,"Entered Daily Stats")),"")</f>
        <v>0</v>
      </c>
      <c r="O166" s="13">
        <f t="shared" ca="1" si="21"/>
        <v>0</v>
      </c>
      <c r="P166" s="11"/>
      <c r="Q166" s="51" t="str">
        <f t="shared" ca="1" si="22"/>
        <v/>
      </c>
      <c r="R166" s="11"/>
      <c r="S166" s="39" cm="1">
        <f t="array" aca="1" ref="S166" ca="1">INDIRECT(ADDRESS(ROW()-1,_xlfn.SHEET()-3+39,4,1,"Entered Daily Stats"))</f>
        <v>0</v>
      </c>
      <c r="T166" s="11"/>
      <c r="U166" s="8"/>
      <c r="V166" s="8"/>
      <c r="W166" s="22"/>
      <c r="X166" s="79"/>
    </row>
    <row r="167" spans="1:24" ht="18" x14ac:dyDescent="0.3">
      <c r="A167" s="65"/>
      <c r="B167" s="8"/>
      <c r="C167" s="14" cm="1">
        <f t="array" aca="1" ref="C167" ca="1">INDIRECT(ADDRESS(ROW()-1,_xlfn.SHEET()-3+32,4,1,"Entered Daily Stats"))</f>
        <v>0</v>
      </c>
      <c r="D167" s="11"/>
      <c r="E167" s="10">
        <f>'Entered Daily Stats'!A166</f>
        <v>0</v>
      </c>
      <c r="F167" s="11"/>
      <c r="G167" s="13" cm="1">
        <f t="array" aca="1" ref="G167" ca="1">IFERROR(INDIRECT(ADDRESS(ROW()-1,_xlfn.SHEET()-3+4,4,1,"Entered Daily Stats")),"")</f>
        <v>0</v>
      </c>
      <c r="H167" s="16"/>
      <c r="I167" s="12" cm="1">
        <f t="array" aca="1" ref="I167" ca="1">IFERROR(INDIRECT(ADDRESS(ROW()-1,_xlfn.SHEET()-3+11,4,1,"Entered Daily Stats")),"")</f>
        <v>0</v>
      </c>
      <c r="J167" s="11"/>
      <c r="K167" s="107" cm="1">
        <f t="array" aca="1" ref="K167" ca="1">IFERROR(INDIRECT(ADDRESS(ROW()-1,_xlfn.SHEET()-3+18,4,1,"Entered Daily Stats")),"")</f>
        <v>0</v>
      </c>
      <c r="L167" s="12">
        <f t="shared" ca="1" si="23"/>
        <v>0</v>
      </c>
      <c r="M167" s="11"/>
      <c r="N167" s="110" cm="1">
        <f t="array" aca="1" ref="N167" ca="1">IFERROR(INDIRECT(ADDRESS(ROW()-1,_xlfn.SHEET()-3+25,4,1,"Entered Daily Stats")),"")</f>
        <v>0</v>
      </c>
      <c r="O167" s="13">
        <f t="shared" ca="1" si="21"/>
        <v>0</v>
      </c>
      <c r="P167" s="11"/>
      <c r="Q167" s="51" t="str">
        <f t="shared" ca="1" si="22"/>
        <v/>
      </c>
      <c r="R167" s="47"/>
      <c r="S167" s="39" cm="1">
        <f t="array" aca="1" ref="S167" ca="1">INDIRECT(ADDRESS(ROW()-1,_xlfn.SHEET()-3+39,4,1,"Entered Daily Stats"))</f>
        <v>0</v>
      </c>
      <c r="T167" s="47"/>
      <c r="U167" s="69"/>
      <c r="V167" s="8"/>
      <c r="W167" s="56"/>
      <c r="X167" s="80"/>
    </row>
    <row r="168" spans="1:24" ht="18" x14ac:dyDescent="0.3">
      <c r="A168" s="65"/>
      <c r="B168" s="8"/>
      <c r="C168" s="14" cm="1">
        <f t="array" aca="1" ref="C168" ca="1">INDIRECT(ADDRESS(ROW()-1,_xlfn.SHEET()-3+32,4,1,"Entered Daily Stats"))</f>
        <v>0</v>
      </c>
      <c r="D168" s="11"/>
      <c r="E168" s="10">
        <f>'Entered Daily Stats'!A167</f>
        <v>0</v>
      </c>
      <c r="F168" s="23"/>
      <c r="G168" s="13" cm="1">
        <f t="array" aca="1" ref="G168" ca="1">IFERROR(INDIRECT(ADDRESS(ROW()-1,_xlfn.SHEET()-3+4,4,1,"Entered Daily Stats")),"")</f>
        <v>0</v>
      </c>
      <c r="H168" s="11"/>
      <c r="I168" s="12" cm="1">
        <f t="array" aca="1" ref="I168" ca="1">IFERROR(INDIRECT(ADDRESS(ROW()-1,_xlfn.SHEET()-3+11,4,1,"Entered Daily Stats")),"")</f>
        <v>0</v>
      </c>
      <c r="J168" s="11"/>
      <c r="K168" s="107" cm="1">
        <f t="array" aca="1" ref="K168" ca="1">IFERROR(INDIRECT(ADDRESS(ROW()-1,_xlfn.SHEET()-3+18,4,1,"Entered Daily Stats")),"")</f>
        <v>0</v>
      </c>
      <c r="L168" s="12">
        <f t="shared" ca="1" si="23"/>
        <v>0</v>
      </c>
      <c r="M168" s="11"/>
      <c r="N168" s="110" cm="1">
        <f t="array" aca="1" ref="N168" ca="1">IFERROR(INDIRECT(ADDRESS(ROW()-1,_xlfn.SHEET()-3+25,4,1,"Entered Daily Stats")),"")</f>
        <v>0</v>
      </c>
      <c r="O168" s="13">
        <f t="shared" ca="1" si="21"/>
        <v>0</v>
      </c>
      <c r="P168" s="11"/>
      <c r="Q168" s="51" t="str">
        <f t="shared" ca="1" si="22"/>
        <v/>
      </c>
      <c r="R168" s="11"/>
      <c r="S168" s="39" cm="1">
        <f t="array" aca="1" ref="S168" ca="1">INDIRECT(ADDRESS(ROW()-1,_xlfn.SHEET()-3+39,4,1,"Entered Daily Stats"))</f>
        <v>0</v>
      </c>
      <c r="T168" s="11"/>
      <c r="U168" s="11"/>
      <c r="V168" s="47"/>
      <c r="W168" s="56"/>
      <c r="X168" s="81"/>
    </row>
    <row r="169" spans="1:24" ht="18" x14ac:dyDescent="0.3">
      <c r="A169" s="65"/>
      <c r="B169" s="8"/>
      <c r="C169" s="14" cm="1">
        <f t="array" aca="1" ref="C169" ca="1">INDIRECT(ADDRESS(ROW()-1,_xlfn.SHEET()-3+32,4,1,"Entered Daily Stats"))</f>
        <v>0</v>
      </c>
      <c r="D169" s="11"/>
      <c r="E169" s="10">
        <f>'Entered Daily Stats'!A168</f>
        <v>0</v>
      </c>
      <c r="F169" s="11"/>
      <c r="G169" s="13" cm="1">
        <f t="array" aca="1" ref="G169" ca="1">IFERROR(INDIRECT(ADDRESS(ROW()-1,_xlfn.SHEET()-3+4,4,1,"Entered Daily Stats")),"")</f>
        <v>0</v>
      </c>
      <c r="H169" s="16"/>
      <c r="I169" s="12" cm="1">
        <f t="array" aca="1" ref="I169" ca="1">IFERROR(INDIRECT(ADDRESS(ROW()-1,_xlfn.SHEET()-3+11,4,1,"Entered Daily Stats")),"")</f>
        <v>0</v>
      </c>
      <c r="J169" s="11"/>
      <c r="K169" s="107" cm="1">
        <f t="array" aca="1" ref="K169" ca="1">IFERROR(INDIRECT(ADDRESS(ROW()-1,_xlfn.SHEET()-3+18,4,1,"Entered Daily Stats")),"")</f>
        <v>0</v>
      </c>
      <c r="L169" s="12">
        <f t="shared" ca="1" si="23"/>
        <v>0</v>
      </c>
      <c r="M169" s="11"/>
      <c r="N169" s="110" cm="1">
        <f t="array" aca="1" ref="N169" ca="1">IFERROR(INDIRECT(ADDRESS(ROW()-1,_xlfn.SHEET()-3+25,4,1,"Entered Daily Stats")),"")</f>
        <v>0</v>
      </c>
      <c r="O169" s="13">
        <f t="shared" ca="1" si="21"/>
        <v>0</v>
      </c>
      <c r="P169" s="11"/>
      <c r="Q169" s="51" t="str">
        <f t="shared" ca="1" si="22"/>
        <v/>
      </c>
      <c r="R169" s="11"/>
      <c r="S169" s="39" cm="1">
        <f t="array" aca="1" ref="S169" ca="1">INDIRECT(ADDRESS(ROW()-1,_xlfn.SHEET()-3+39,4,1,"Entered Daily Stats"))</f>
        <v>0</v>
      </c>
      <c r="T169" s="11"/>
      <c r="U169" s="8"/>
      <c r="V169" s="8"/>
      <c r="W169" s="8"/>
      <c r="X169" s="64"/>
    </row>
    <row r="170" spans="1:24" ht="18" x14ac:dyDescent="0.3">
      <c r="A170" s="65"/>
      <c r="B170" s="8"/>
      <c r="C170" s="11"/>
      <c r="D170" s="11"/>
      <c r="E170" s="11"/>
      <c r="F170" s="11"/>
      <c r="G170" s="11"/>
      <c r="H170" s="11"/>
      <c r="I170" s="11"/>
      <c r="J170" s="11"/>
      <c r="K170" s="108"/>
      <c r="L170" s="11"/>
      <c r="M170" s="11"/>
      <c r="N170" s="108"/>
      <c r="O170" s="11"/>
      <c r="P170" s="11"/>
      <c r="Q170" s="11"/>
      <c r="R170" s="11"/>
      <c r="S170" s="11"/>
      <c r="T170" s="8"/>
      <c r="U170" s="8"/>
      <c r="V170" s="8"/>
      <c r="W170" s="8"/>
      <c r="X170" s="64"/>
    </row>
    <row r="171" spans="1:24" ht="21" x14ac:dyDescent="0.3">
      <c r="A171" s="65"/>
      <c r="B171" s="8"/>
      <c r="C171" s="106">
        <f ca="1">IFERROR(AVERAGEIF(C150:C169,"&gt;0"),0)</f>
        <v>1</v>
      </c>
      <c r="D171" s="11"/>
      <c r="E171" s="123" t="s">
        <v>34</v>
      </c>
      <c r="F171" s="44"/>
      <c r="G171" s="13">
        <f ca="1">IFERROR(AVERAGEIF(G150:G169,"&gt;0"),"")</f>
        <v>0.23076388888888891</v>
      </c>
      <c r="H171" s="82"/>
      <c r="I171" s="30">
        <f ca="1">IFERROR(AVERAGEIF(I150:I169,"&gt;0"),"")</f>
        <v>4.4444444444444446</v>
      </c>
      <c r="J171" s="11"/>
      <c r="K171" s="109">
        <f ca="1">IFERROR(AVERAGEIF(K150:K169,"&gt;0"),0)</f>
        <v>34.583333333333336</v>
      </c>
      <c r="L171" s="12">
        <f ca="1">IFERROR(AVERAGEIF(L150:L169,"&gt;0"),"")</f>
        <v>48.924242424242429</v>
      </c>
      <c r="M171" s="11"/>
      <c r="N171" s="111">
        <f ca="1">IFERROR(AVERAGEIF(N150:N169,"&gt;0"),0)</f>
        <v>0.1282828282828283</v>
      </c>
      <c r="O171" s="13">
        <f ca="1">IFERROR(AVERAGEIF(O150:O169,"&gt;0"),"")</f>
        <v>0.16590909090909089</v>
      </c>
      <c r="P171" s="11"/>
      <c r="Q171" s="45">
        <f ca="1">IFERROR(AVERAGEIF(Q150:Q169,"&gt;0"),"")</f>
        <v>0.82352695590090041</v>
      </c>
      <c r="R171" s="17"/>
      <c r="S171" s="46">
        <f ca="1">IFERROR(AVERAGEIF(S150:S169,"&gt;0"),0)</f>
        <v>2</v>
      </c>
      <c r="T171" s="83"/>
      <c r="U171" s="8"/>
      <c r="V171" s="8"/>
      <c r="W171" s="8"/>
      <c r="X171" s="64"/>
    </row>
    <row r="172" spans="1:24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8"/>
    </row>
    <row r="175" spans="1:24" ht="14.4" customHeight="1" x14ac:dyDescent="0.3">
      <c r="A175" s="160" t="str">
        <f>'Entered Daily Stats'!A175</f>
        <v>Team Lead 7</v>
      </c>
      <c r="B175" s="161"/>
      <c r="C175" s="161"/>
      <c r="D175" s="161"/>
      <c r="E175" s="161"/>
      <c r="F175" s="53"/>
      <c r="G175" s="158">
        <v>44133</v>
      </c>
      <c r="H175" s="158"/>
      <c r="I175" s="158"/>
      <c r="J175" s="158"/>
      <c r="K175" s="158"/>
      <c r="L175" s="158"/>
      <c r="M175" s="158"/>
      <c r="N175" s="158"/>
      <c r="O175" s="158"/>
      <c r="P175" s="53"/>
      <c r="Q175" s="53"/>
      <c r="R175" s="53"/>
      <c r="S175" s="53"/>
      <c r="T175" s="53"/>
      <c r="U175" s="53"/>
      <c r="V175" s="53"/>
      <c r="W175" s="53"/>
      <c r="X175" s="63"/>
    </row>
    <row r="176" spans="1:24" ht="14.4" customHeight="1" x14ac:dyDescent="0.3">
      <c r="A176" s="162"/>
      <c r="B176" s="163"/>
      <c r="C176" s="163"/>
      <c r="D176" s="163"/>
      <c r="E176" s="163"/>
      <c r="F176" s="8"/>
      <c r="G176" s="159"/>
      <c r="H176" s="159"/>
      <c r="I176" s="159"/>
      <c r="J176" s="159"/>
      <c r="K176" s="159"/>
      <c r="L176" s="159"/>
      <c r="M176" s="159"/>
      <c r="N176" s="159"/>
      <c r="O176" s="159"/>
      <c r="P176" s="8"/>
      <c r="Q176" s="8"/>
      <c r="R176" s="8"/>
      <c r="S176" s="8"/>
      <c r="T176" s="8"/>
      <c r="U176" s="8"/>
      <c r="V176" s="8"/>
      <c r="W176" s="8"/>
      <c r="X176" s="64"/>
    </row>
    <row r="177" spans="1:24" ht="21" customHeight="1" x14ac:dyDescent="0.3">
      <c r="A177" s="164"/>
      <c r="B177" s="165"/>
      <c r="C177" s="165"/>
      <c r="D177" s="165"/>
      <c r="E177" s="165"/>
      <c r="F177" s="8"/>
      <c r="G177" s="124" t="s">
        <v>18</v>
      </c>
      <c r="H177" s="123"/>
      <c r="I177" s="124" t="s">
        <v>19</v>
      </c>
      <c r="J177" s="8"/>
      <c r="K177" s="140" t="s">
        <v>20</v>
      </c>
      <c r="L177" s="140"/>
      <c r="M177" s="8"/>
      <c r="N177" s="126" t="s">
        <v>21</v>
      </c>
      <c r="O177" s="126"/>
      <c r="P177" s="8"/>
      <c r="Q177" s="8"/>
      <c r="R177" s="8"/>
      <c r="S177" s="8"/>
      <c r="T177" s="8"/>
      <c r="U177" s="8"/>
      <c r="V177" s="8"/>
      <c r="W177" s="8"/>
      <c r="X177" s="64"/>
    </row>
    <row r="178" spans="1:24" ht="45.6" x14ac:dyDescent="0.3">
      <c r="A178" s="65"/>
      <c r="B178" s="8"/>
      <c r="C178" s="67" t="s">
        <v>37</v>
      </c>
      <c r="D178" s="8"/>
      <c r="E178" s="67" t="s">
        <v>24</v>
      </c>
      <c r="F178" s="68"/>
      <c r="G178" s="56"/>
      <c r="H178" s="56"/>
      <c r="I178" s="56"/>
      <c r="J178" s="8"/>
      <c r="K178" s="56"/>
      <c r="L178" s="69" t="s">
        <v>38</v>
      </c>
      <c r="M178" s="69"/>
      <c r="N178" s="56"/>
      <c r="O178" s="69" t="s">
        <v>39</v>
      </c>
      <c r="P178" s="8"/>
      <c r="Q178" s="9" t="s">
        <v>40</v>
      </c>
      <c r="R178" s="8"/>
      <c r="S178" s="66" t="s">
        <v>41</v>
      </c>
      <c r="T178" s="8"/>
      <c r="U178" s="138" t="s">
        <v>30</v>
      </c>
      <c r="V178" s="138"/>
      <c r="W178" s="138"/>
      <c r="X178" s="70"/>
    </row>
    <row r="179" spans="1:24" ht="18" x14ac:dyDescent="0.3">
      <c r="A179" s="65"/>
      <c r="B179" s="8"/>
      <c r="C179" s="14" cm="1">
        <f t="array" aca="1" ref="C179" ca="1">INDIRECT(ADDRESS(ROW()-1,_xlfn.SHEET()-3+32,4,1,"Entered Daily Stats"))</f>
        <v>0</v>
      </c>
      <c r="D179" s="11"/>
      <c r="E179" s="10" t="str">
        <f>'Entered Daily Stats'!A178</f>
        <v>Enrollment Counclor 1</v>
      </c>
      <c r="F179" s="11"/>
      <c r="G179" s="13" cm="1">
        <f t="array" aca="1" ref="G179" ca="1">IFERROR(INDIRECT(ADDRESS(ROW()-1,_xlfn.SHEET()-3+4,4,1,"Entered Daily Stats")),"")</f>
        <v>0</v>
      </c>
      <c r="H179" s="11"/>
      <c r="I179" s="12" cm="1">
        <f t="array" aca="1" ref="I179" ca="1">IFERROR(INDIRECT(ADDRESS(ROW()-1,_xlfn.SHEET()-3+11,4,1,"Entered Daily Stats")),"")</f>
        <v>0</v>
      </c>
      <c r="J179" s="11"/>
      <c r="K179" s="107" cm="1">
        <f t="array" aca="1" ref="K179" ca="1">IFERROR(INDIRECT(ADDRESS(ROW()-1,_xlfn.SHEET()-3+18,4,1,"Entered Daily Stats")),"")</f>
        <v>0</v>
      </c>
      <c r="L179" s="12">
        <f ca="1">IFERROR(IF(K179=N179,0,MIN(MAX((-10*N179*24)+80,30),65))*C179,0)</f>
        <v>0</v>
      </c>
      <c r="M179" s="11"/>
      <c r="N179" s="110" cm="1">
        <f t="array" aca="1" ref="N179" ca="1">IFERROR(INDIRECT(ADDRESS(ROW()-1,_xlfn.SHEET()-3+25,4,1,"Entered Daily Stats")),"")</f>
        <v>0</v>
      </c>
      <c r="O179" s="13">
        <f ca="1">IFERROR(IF(N179=K179,0,MIN(MAX(8-(K179/10),1.5),5)/24)*C179,0)</f>
        <v>0</v>
      </c>
      <c r="P179" s="11"/>
      <c r="Q179" s="51" t="str">
        <f ca="1">IF(OR(L179=O179,K179=N179),"",((N179/O179)+(K179/L179))/2)</f>
        <v/>
      </c>
      <c r="R179" s="11"/>
      <c r="S179" s="39" cm="1">
        <f t="array" aca="1" ref="S179" ca="1">INDIRECT(ADDRESS(ROW()-1,_xlfn.SHEET()-3+39,4,1,"Entered Daily Stats"))</f>
        <v>0</v>
      </c>
      <c r="T179" s="11"/>
      <c r="U179" s="15"/>
      <c r="V179" s="11" t="s">
        <v>31</v>
      </c>
      <c r="W179" s="14">
        <v>1.3</v>
      </c>
      <c r="X179" s="70"/>
    </row>
    <row r="180" spans="1:24" ht="18" x14ac:dyDescent="0.3">
      <c r="A180" s="65"/>
      <c r="B180" s="8"/>
      <c r="C180" s="14" cm="1">
        <f t="array" aca="1" ref="C180" ca="1">INDIRECT(ADDRESS(ROW()-1,_xlfn.SHEET()-3+32,4,1,"Entered Daily Stats"))</f>
        <v>1</v>
      </c>
      <c r="D180" s="11"/>
      <c r="E180" s="10" t="str">
        <f>'Entered Daily Stats'!A179</f>
        <v>Enrollment Counclor 2</v>
      </c>
      <c r="F180" s="11"/>
      <c r="G180" s="13" cm="1">
        <f t="array" aca="1" ref="G180" ca="1">IFERROR(INDIRECT(ADDRESS(ROW()-1,_xlfn.SHEET()-3+4,4,1,"Entered Daily Stats")),"")</f>
        <v>0.22638888888888889</v>
      </c>
      <c r="H180" s="16"/>
      <c r="I180" s="12" cm="1">
        <f t="array" aca="1" ref="I180" ca="1">IFERROR(INDIRECT(ADDRESS(ROW()-1,_xlfn.SHEET()-3+11,4,1,"Entered Daily Stats")),"")</f>
        <v>5</v>
      </c>
      <c r="J180" s="11"/>
      <c r="K180" s="107" cm="1">
        <f t="array" aca="1" ref="K180" ca="1">IFERROR(INDIRECT(ADDRESS(ROW()-1,_xlfn.SHEET()-3+18,4,1,"Entered Daily Stats")),"")</f>
        <v>15</v>
      </c>
      <c r="L180" s="12">
        <f t="shared" ref="L180" ca="1" si="24">IFERROR(IF(K180=N180,0,MIN(MAX((-10*N180*24)+80,30),65))*C180,0)</f>
        <v>41.333333333333329</v>
      </c>
      <c r="M180" s="11"/>
      <c r="N180" s="110" cm="1">
        <f t="array" aca="1" ref="N180" ca="1">IFERROR(INDIRECT(ADDRESS(ROW()-1,_xlfn.SHEET()-3+25,4,1,"Entered Daily Stats")),"")</f>
        <v>0.16111111111111112</v>
      </c>
      <c r="O180" s="13">
        <f t="shared" ref="O180:O198" ca="1" si="25">IFERROR(IF(N180=K180,0,MIN(MAX(8-(K180/10),1.5),5)/24)*C180,0)</f>
        <v>0.20833333333333334</v>
      </c>
      <c r="P180" s="11"/>
      <c r="Q180" s="51">
        <f t="shared" ref="Q180:Q198" ca="1" si="26">IF(OR(L180=O180,K180=N180),"",((N180/O180)+(K180/L180))/2)</f>
        <v>0.56811827956989247</v>
      </c>
      <c r="R180" s="11"/>
      <c r="S180" s="39" cm="1">
        <f t="array" aca="1" ref="S180" ca="1">INDIRECT(ADDRESS(ROW()-1,_xlfn.SHEET()-3+39,4,1,"Entered Daily Stats"))</f>
        <v>0</v>
      </c>
      <c r="T180" s="11"/>
      <c r="U180" s="100"/>
      <c r="V180" s="11" t="s">
        <v>32</v>
      </c>
      <c r="W180" s="45">
        <v>1</v>
      </c>
      <c r="X180" s="70"/>
    </row>
    <row r="181" spans="1:24" ht="18" x14ac:dyDescent="0.3">
      <c r="A181" s="65"/>
      <c r="B181" s="8"/>
      <c r="C181" s="14" cm="1">
        <f t="array" aca="1" ref="C181" ca="1">INDIRECT(ADDRESS(ROW()-1,_xlfn.SHEET()-3+32,4,1,"Entered Daily Stats"))</f>
        <v>1</v>
      </c>
      <c r="D181" s="11"/>
      <c r="E181" s="10" t="str">
        <f>'Entered Daily Stats'!A180</f>
        <v>Enrollment Counclor 3</v>
      </c>
      <c r="F181" s="11"/>
      <c r="G181" s="13" cm="1">
        <f t="array" aca="1" ref="G181" ca="1">IFERROR(INDIRECT(ADDRESS(ROW()-1,_xlfn.SHEET()-3+4,4,1,"Entered Daily Stats")),"")</f>
        <v>0.22430555555555556</v>
      </c>
      <c r="H181" s="16"/>
      <c r="I181" s="12" cm="1">
        <f t="array" aca="1" ref="I181" ca="1">IFERROR(INDIRECT(ADDRESS(ROW()-1,_xlfn.SHEET()-3+11,4,1,"Entered Daily Stats")),"")</f>
        <v>14</v>
      </c>
      <c r="J181" s="11"/>
      <c r="K181" s="107" cm="1">
        <f t="array" aca="1" ref="K181" ca="1">IFERROR(INDIRECT(ADDRESS(ROW()-1,_xlfn.SHEET()-3+18,4,1,"Entered Daily Stats")),"")</f>
        <v>42</v>
      </c>
      <c r="L181" s="12">
        <f ca="1">IFERROR(IF(K181=N181,0,MIN(MAX((-10*N181*24)+80,30),65))*C181,0)</f>
        <v>41.333333333333329</v>
      </c>
      <c r="M181" s="11"/>
      <c r="N181" s="110" cm="1">
        <f t="array" aca="1" ref="N181" ca="1">IFERROR(INDIRECT(ADDRESS(ROW()-1,_xlfn.SHEET()-3+25,4,1,"Entered Daily Stats")),"")</f>
        <v>0.16111111111111112</v>
      </c>
      <c r="O181" s="13">
        <f t="shared" ca="1" si="25"/>
        <v>0.15833333333333333</v>
      </c>
      <c r="P181" s="11"/>
      <c r="Q181" s="51">
        <f t="shared" ca="1" si="26"/>
        <v>1.0168364459535937</v>
      </c>
      <c r="R181" s="11"/>
      <c r="S181" s="39" cm="1">
        <f t="array" aca="1" ref="S181" ca="1">INDIRECT(ADDRESS(ROW()-1,_xlfn.SHEET()-3+39,4,1,"Entered Daily Stats"))</f>
        <v>0</v>
      </c>
      <c r="T181" s="11"/>
      <c r="U181" s="18"/>
      <c r="V181" s="11" t="s">
        <v>33</v>
      </c>
      <c r="W181" s="45">
        <v>1</v>
      </c>
      <c r="X181" s="70"/>
    </row>
    <row r="182" spans="1:24" ht="18" x14ac:dyDescent="0.3">
      <c r="A182" s="65"/>
      <c r="B182" s="8"/>
      <c r="C182" s="14" cm="1">
        <f t="array" aca="1" ref="C182" ca="1">INDIRECT(ADDRESS(ROW()-1,_xlfn.SHEET()-3+32,4,1,"Entered Daily Stats"))</f>
        <v>1</v>
      </c>
      <c r="D182" s="11"/>
      <c r="E182" s="10" t="str">
        <f>'Entered Daily Stats'!A181</f>
        <v>Enrollment Counclor 4</v>
      </c>
      <c r="F182" s="11"/>
      <c r="G182" s="13" cm="1">
        <f t="array" aca="1" ref="G182" ca="1">IFERROR(INDIRECT(ADDRESS(ROW()-1,_xlfn.SHEET()-3+4,4,1,"Entered Daily Stats")),"")</f>
        <v>0.20069444444444443</v>
      </c>
      <c r="H182" s="16"/>
      <c r="I182" s="12" cm="1">
        <f t="array" aca="1" ref="I182" ca="1">IFERROR(INDIRECT(ADDRESS(ROW()-1,_xlfn.SHEET()-3+11,4,1,"Entered Daily Stats")),"")</f>
        <v>1</v>
      </c>
      <c r="J182" s="11"/>
      <c r="K182" s="107" cm="1">
        <f t="array" aca="1" ref="K182" ca="1">IFERROR(INDIRECT(ADDRESS(ROW()-1,_xlfn.SHEET()-3+18,4,1,"Entered Daily Stats")),"")</f>
        <v>44</v>
      </c>
      <c r="L182" s="12">
        <f t="shared" ref="L182:L198" ca="1" si="27">IFERROR(IF(K182=N182,0,MIN(MAX((-10*N182*24)+80,30),65))*C182,0)</f>
        <v>65</v>
      </c>
      <c r="M182" s="11"/>
      <c r="N182" s="110" cm="1">
        <f t="array" aca="1" ref="N182" ca="1">IFERROR(INDIRECT(ADDRESS(ROW()-1,_xlfn.SHEET()-3+25,4,1,"Entered Daily Stats")),"")</f>
        <v>5.9722222222222225E-2</v>
      </c>
      <c r="O182" s="13">
        <f t="shared" ca="1" si="25"/>
        <v>0.15</v>
      </c>
      <c r="P182" s="11"/>
      <c r="Q182" s="51">
        <f t="shared" ca="1" si="26"/>
        <v>0.53753561253561255</v>
      </c>
      <c r="R182" s="11"/>
      <c r="S182" s="39" cm="1">
        <f t="array" aca="1" ref="S182" ca="1">INDIRECT(ADDRESS(ROW()-1,_xlfn.SHEET()-3+39,4,1,"Entered Daily Stats"))</f>
        <v>0</v>
      </c>
      <c r="T182" s="11"/>
      <c r="U182" s="19"/>
      <c r="V182" s="11" t="s">
        <v>33</v>
      </c>
      <c r="W182" s="14">
        <v>0.7</v>
      </c>
      <c r="X182" s="70"/>
    </row>
    <row r="183" spans="1:24" ht="18" x14ac:dyDescent="0.3">
      <c r="A183" s="65"/>
      <c r="B183" s="8"/>
      <c r="C183" s="14" cm="1">
        <f t="array" aca="1" ref="C183" ca="1">INDIRECT(ADDRESS(ROW()-1,_xlfn.SHEET()-3+32,4,1,"Entered Daily Stats"))</f>
        <v>1</v>
      </c>
      <c r="D183" s="11"/>
      <c r="E183" s="10" t="str">
        <f>'Entered Daily Stats'!A182</f>
        <v>Enrollment Counclor 5</v>
      </c>
      <c r="F183" s="11"/>
      <c r="G183" s="13" cm="1">
        <f t="array" aca="1" ref="G183" ca="1">IFERROR(INDIRECT(ADDRESS(ROW()-1,_xlfn.SHEET()-3+4,4,1,"Entered Daily Stats")),"")</f>
        <v>0.23958333333333334</v>
      </c>
      <c r="H183" s="16"/>
      <c r="I183" s="12" cm="1">
        <f t="array" aca="1" ref="I183" ca="1">IFERROR(INDIRECT(ADDRESS(ROW()-1,_xlfn.SHEET()-3+11,4,1,"Entered Daily Stats")),"")</f>
        <v>1</v>
      </c>
      <c r="J183" s="11"/>
      <c r="K183" s="107" cm="1">
        <f t="array" aca="1" ref="K183" ca="1">IFERROR(INDIRECT(ADDRESS(ROW()-1,_xlfn.SHEET()-3+18,4,1,"Entered Daily Stats")),"")</f>
        <v>93</v>
      </c>
      <c r="L183" s="12">
        <f t="shared" ca="1" si="27"/>
        <v>48.666666666666664</v>
      </c>
      <c r="M183" s="11"/>
      <c r="N183" s="110" cm="1">
        <f t="array" aca="1" ref="N183" ca="1">IFERROR(INDIRECT(ADDRESS(ROW()-1,_xlfn.SHEET()-3+25,4,1,"Entered Daily Stats")),"")</f>
        <v>0.13055555555555556</v>
      </c>
      <c r="O183" s="13">
        <f t="shared" ca="1" si="25"/>
        <v>6.25E-2</v>
      </c>
      <c r="P183" s="11"/>
      <c r="Q183" s="51">
        <f t="shared" ca="1" si="26"/>
        <v>1.9999238964992392</v>
      </c>
      <c r="R183" s="11"/>
      <c r="S183" s="39" cm="1">
        <f t="array" aca="1" ref="S183" ca="1">INDIRECT(ADDRESS(ROW()-1,_xlfn.SHEET()-3+39,4,1,"Entered Daily Stats"))</f>
        <v>0</v>
      </c>
      <c r="T183" s="11"/>
      <c r="U183" s="20"/>
      <c r="V183" s="11" t="s">
        <v>33</v>
      </c>
      <c r="W183" s="14">
        <v>0.5</v>
      </c>
      <c r="X183" s="70"/>
    </row>
    <row r="184" spans="1:24" ht="18" x14ac:dyDescent="0.3">
      <c r="A184" s="65"/>
      <c r="B184" s="8"/>
      <c r="C184" s="14" cm="1">
        <f t="array" aca="1" ref="C184" ca="1">INDIRECT(ADDRESS(ROW()-1,_xlfn.SHEET()-3+32,4,1,"Entered Daily Stats"))</f>
        <v>1</v>
      </c>
      <c r="D184" s="11"/>
      <c r="E184" s="10" t="str">
        <f>'Entered Daily Stats'!A183</f>
        <v>Enrollment Counclor 6</v>
      </c>
      <c r="F184" s="11"/>
      <c r="G184" s="13" cm="1">
        <f t="array" aca="1" ref="G184" ca="1">IFERROR(INDIRECT(ADDRESS(ROW()-1,_xlfn.SHEET()-3+4,4,1,"Entered Daily Stats")),"")</f>
        <v>0.29305555555555557</v>
      </c>
      <c r="H184" s="16"/>
      <c r="I184" s="12" cm="1">
        <f t="array" aca="1" ref="I184" ca="1">IFERROR(INDIRECT(ADDRESS(ROW()-1,_xlfn.SHEET()-3+11,4,1,"Entered Daily Stats")),"")</f>
        <v>3</v>
      </c>
      <c r="J184" s="11"/>
      <c r="K184" s="107" cm="1">
        <f t="array" aca="1" ref="K184" ca="1">IFERROR(INDIRECT(ADDRESS(ROW()-1,_xlfn.SHEET()-3+18,4,1,"Entered Daily Stats")),"")</f>
        <v>36</v>
      </c>
      <c r="L184" s="12">
        <f t="shared" ca="1" si="27"/>
        <v>37.833333333333329</v>
      </c>
      <c r="M184" s="11"/>
      <c r="N184" s="110" cm="1">
        <f t="array" aca="1" ref="N184" ca="1">IFERROR(INDIRECT(ADDRESS(ROW()-1,_xlfn.SHEET()-3+25,4,1,"Entered Daily Stats")),"")</f>
        <v>0.17569444444444446</v>
      </c>
      <c r="O184" s="13">
        <f t="shared" ca="1" si="25"/>
        <v>0.18333333333333335</v>
      </c>
      <c r="P184" s="11"/>
      <c r="Q184" s="51">
        <f t="shared" ca="1" si="26"/>
        <v>0.95493759177679882</v>
      </c>
      <c r="R184" s="11"/>
      <c r="S184" s="39" cm="1">
        <f t="array" aca="1" ref="S184" ca="1">INDIRECT(ADDRESS(ROW()-1,_xlfn.SHEET()-3+39,4,1,"Entered Daily Stats"))</f>
        <v>0</v>
      </c>
      <c r="T184" s="11"/>
      <c r="U184" s="21"/>
      <c r="V184" s="11" t="s">
        <v>33</v>
      </c>
      <c r="W184" s="14">
        <v>0.3</v>
      </c>
      <c r="X184" s="70"/>
    </row>
    <row r="185" spans="1:24" ht="18" x14ac:dyDescent="0.3">
      <c r="A185" s="65"/>
      <c r="B185" s="8"/>
      <c r="C185" s="14" cm="1">
        <f t="array" aca="1" ref="C185" ca="1">INDIRECT(ADDRESS(ROW()-1,_xlfn.SHEET()-3+32,4,1,"Entered Daily Stats"))</f>
        <v>0</v>
      </c>
      <c r="D185" s="11"/>
      <c r="E185" s="10" t="str">
        <f>'Entered Daily Stats'!A184</f>
        <v>Enrollment Counclor 7</v>
      </c>
      <c r="F185" s="11"/>
      <c r="G185" s="13" cm="1">
        <f t="array" aca="1" ref="G185" ca="1">IFERROR(INDIRECT(ADDRESS(ROW()-1,_xlfn.SHEET()-3+4,4,1,"Entered Daily Stats")),"")</f>
        <v>0</v>
      </c>
      <c r="H185" s="16"/>
      <c r="I185" s="12" cm="1">
        <f t="array" aca="1" ref="I185" ca="1">IFERROR(INDIRECT(ADDRESS(ROW()-1,_xlfn.SHEET()-3+11,4,1,"Entered Daily Stats")),"")</f>
        <v>0</v>
      </c>
      <c r="J185" s="11"/>
      <c r="K185" s="107" cm="1">
        <f t="array" aca="1" ref="K185" ca="1">IFERROR(INDIRECT(ADDRESS(ROW()-1,_xlfn.SHEET()-3+18,4,1,"Entered Daily Stats")),"")</f>
        <v>0</v>
      </c>
      <c r="L185" s="12">
        <f t="shared" ca="1" si="27"/>
        <v>0</v>
      </c>
      <c r="M185" s="11"/>
      <c r="N185" s="110" cm="1">
        <f t="array" aca="1" ref="N185" ca="1">IFERROR(INDIRECT(ADDRESS(ROW()-1,_xlfn.SHEET()-3+25,4,1,"Entered Daily Stats")),"")</f>
        <v>0</v>
      </c>
      <c r="O185" s="13">
        <f t="shared" ca="1" si="25"/>
        <v>0</v>
      </c>
      <c r="P185" s="11"/>
      <c r="Q185" s="51" t="str">
        <f t="shared" ca="1" si="26"/>
        <v/>
      </c>
      <c r="R185" s="11"/>
      <c r="S185" s="39" cm="1">
        <f t="array" aca="1" ref="S185" ca="1">INDIRECT(ADDRESS(ROW()-1,_xlfn.SHEET()-3+39,4,1,"Entered Daily Stats"))</f>
        <v>0</v>
      </c>
      <c r="T185" s="11"/>
      <c r="U185" s="8"/>
      <c r="V185" s="8"/>
      <c r="W185" s="8"/>
      <c r="X185" s="70"/>
    </row>
    <row r="186" spans="1:24" ht="21" x14ac:dyDescent="0.3">
      <c r="A186" s="65"/>
      <c r="B186" s="8"/>
      <c r="C186" s="14" cm="1">
        <f t="array" aca="1" ref="C186" ca="1">INDIRECT(ADDRESS(ROW()-1,_xlfn.SHEET()-3+32,4,1,"Entered Daily Stats"))</f>
        <v>1</v>
      </c>
      <c r="D186" s="11"/>
      <c r="E186" s="10" t="str">
        <f>'Entered Daily Stats'!A185</f>
        <v>Enrollment Counclor 8</v>
      </c>
      <c r="F186" s="11"/>
      <c r="G186" s="13" cm="1">
        <f t="array" aca="1" ref="G186" ca="1">IFERROR(INDIRECT(ADDRESS(ROW()-1,_xlfn.SHEET()-3+4,4,1,"Entered Daily Stats")),"")</f>
        <v>0.21875</v>
      </c>
      <c r="H186" s="16"/>
      <c r="I186" s="12" cm="1">
        <f t="array" aca="1" ref="I186" ca="1">IFERROR(INDIRECT(ADDRESS(ROW()-1,_xlfn.SHEET()-3+11,4,1,"Entered Daily Stats")),"")</f>
        <v>5</v>
      </c>
      <c r="J186" s="11"/>
      <c r="K186" s="107" cm="1">
        <f t="array" aca="1" ref="K186" ca="1">IFERROR(INDIRECT(ADDRESS(ROW()-1,_xlfn.SHEET()-3+18,4,1,"Entered Daily Stats")),"")</f>
        <v>46</v>
      </c>
      <c r="L186" s="12">
        <f t="shared" ca="1" si="27"/>
        <v>55.5</v>
      </c>
      <c r="M186" s="11"/>
      <c r="N186" s="110" cm="1">
        <f t="array" aca="1" ref="N186" ca="1">IFERROR(INDIRECT(ADDRESS(ROW()-1,_xlfn.SHEET()-3+25,4,1,"Entered Daily Stats")),"")</f>
        <v>0.10208333333333335</v>
      </c>
      <c r="O186" s="13">
        <f t="shared" ca="1" si="25"/>
        <v>0.14166666666666669</v>
      </c>
      <c r="P186" s="11"/>
      <c r="Q186" s="51">
        <f t="shared" ca="1" si="26"/>
        <v>0.77470853206147328</v>
      </c>
      <c r="R186" s="11"/>
      <c r="S186" s="39" cm="1">
        <f t="array" aca="1" ref="S186" ca="1">INDIRECT(ADDRESS(ROW()-1,_xlfn.SHEET()-3+39,4,1,"Entered Daily Stats"))</f>
        <v>0</v>
      </c>
      <c r="T186" s="11"/>
      <c r="U186" s="140" t="s">
        <v>42</v>
      </c>
      <c r="V186" s="140"/>
      <c r="W186" s="140"/>
      <c r="X186" s="70"/>
    </row>
    <row r="187" spans="1:24" ht="18" customHeight="1" x14ac:dyDescent="0.3">
      <c r="A187" s="65"/>
      <c r="B187" s="8"/>
      <c r="C187" s="14" cm="1">
        <f t="array" aca="1" ref="C187" ca="1">INDIRECT(ADDRESS(ROW()-1,_xlfn.SHEET()-3+32,4,1,"Entered Daily Stats"))</f>
        <v>1</v>
      </c>
      <c r="D187" s="11"/>
      <c r="E187" s="10" t="str">
        <f>'Entered Daily Stats'!A186</f>
        <v>Enrollment Counclor 9</v>
      </c>
      <c r="F187" s="11"/>
      <c r="G187" s="13" cm="1">
        <f t="array" aca="1" ref="G187" ca="1">IFERROR(INDIRECT(ADDRESS(ROW()-1,_xlfn.SHEET()-3+4,4,1,"Entered Daily Stats")),"")</f>
        <v>0.18055555555555555</v>
      </c>
      <c r="H187" s="16"/>
      <c r="I187" s="12" cm="1">
        <f t="array" aca="1" ref="I187" ca="1">IFERROR(INDIRECT(ADDRESS(ROW()-1,_xlfn.SHEET()-3+11,4,1,"Entered Daily Stats")),"")</f>
        <v>0</v>
      </c>
      <c r="J187" s="11"/>
      <c r="K187" s="107" cm="1">
        <f t="array" aca="1" ref="K187" ca="1">IFERROR(INDIRECT(ADDRESS(ROW()-1,_xlfn.SHEET()-3+18,4,1,"Entered Daily Stats")),"")</f>
        <v>20</v>
      </c>
      <c r="L187" s="12">
        <f t="shared" ca="1" si="27"/>
        <v>65</v>
      </c>
      <c r="M187" s="11"/>
      <c r="N187" s="110" cm="1">
        <f t="array" aca="1" ref="N187" ca="1">IFERROR(INDIRECT(ADDRESS(ROW()-1,_xlfn.SHEET()-3+25,4,1,"Entered Daily Stats")),"")</f>
        <v>3.9583333333333331E-2</v>
      </c>
      <c r="O187" s="13">
        <f t="shared" ca="1" si="25"/>
        <v>0.20833333333333334</v>
      </c>
      <c r="P187" s="11"/>
      <c r="Q187" s="51">
        <f t="shared" ca="1" si="26"/>
        <v>0.24884615384615383</v>
      </c>
      <c r="R187" s="11"/>
      <c r="S187" s="39" cm="1">
        <f t="array" aca="1" ref="S187" ca="1">INDIRECT(ADDRESS(ROW()-1,_xlfn.SHEET()-3+39,4,1,"Entered Daily Stats"))</f>
        <v>0</v>
      </c>
      <c r="T187" s="11"/>
      <c r="U187" s="152" t="str">
        <f ca="1">IF(SUM(S179:S198)=0,"",SUM(S179:S198))</f>
        <v/>
      </c>
      <c r="V187" s="153"/>
      <c r="W187" s="154"/>
      <c r="X187" s="70"/>
    </row>
    <row r="188" spans="1:24" ht="18" customHeight="1" x14ac:dyDescent="0.3">
      <c r="A188" s="65"/>
      <c r="B188" s="8"/>
      <c r="C188" s="14" cm="1">
        <f t="array" aca="1" ref="C188" ca="1">INDIRECT(ADDRESS(ROW()-1,_xlfn.SHEET()-3+32,4,1,"Entered Daily Stats"))</f>
        <v>0</v>
      </c>
      <c r="D188" s="11"/>
      <c r="E188" s="10" t="str">
        <f>'Entered Daily Stats'!A187</f>
        <v>Enrollment Counclor 10</v>
      </c>
      <c r="F188" s="11"/>
      <c r="G188" s="13" cm="1">
        <f t="array" aca="1" ref="G188" ca="1">IFERROR(INDIRECT(ADDRESS(ROW()-1,_xlfn.SHEET()-3+4,4,1,"Entered Daily Stats")),"")</f>
        <v>0</v>
      </c>
      <c r="H188" s="16"/>
      <c r="I188" s="12" cm="1">
        <f t="array" aca="1" ref="I188" ca="1">IFERROR(INDIRECT(ADDRESS(ROW()-1,_xlfn.SHEET()-3+11,4,1,"Entered Daily Stats")),"")</f>
        <v>0</v>
      </c>
      <c r="J188" s="11"/>
      <c r="K188" s="107" cm="1">
        <f t="array" aca="1" ref="K188" ca="1">IFERROR(INDIRECT(ADDRESS(ROW()-1,_xlfn.SHEET()-3+18,4,1,"Entered Daily Stats")),"")</f>
        <v>0</v>
      </c>
      <c r="L188" s="12">
        <f t="shared" ca="1" si="27"/>
        <v>0</v>
      </c>
      <c r="M188" s="11"/>
      <c r="N188" s="110" cm="1">
        <f t="array" aca="1" ref="N188" ca="1">IFERROR(INDIRECT(ADDRESS(ROW()-1,_xlfn.SHEET()-3+25,4,1,"Entered Daily Stats")),"")</f>
        <v>0</v>
      </c>
      <c r="O188" s="13">
        <f t="shared" ca="1" si="25"/>
        <v>0</v>
      </c>
      <c r="P188" s="11"/>
      <c r="Q188" s="51" t="str">
        <f t="shared" ca="1" si="26"/>
        <v/>
      </c>
      <c r="R188" s="11"/>
      <c r="S188" s="39" cm="1">
        <f t="array" aca="1" ref="S188" ca="1">INDIRECT(ADDRESS(ROW()-1,_xlfn.SHEET()-3+39,4,1,"Entered Daily Stats"))</f>
        <v>0</v>
      </c>
      <c r="T188" s="11"/>
      <c r="U188" s="155"/>
      <c r="V188" s="156"/>
      <c r="W188" s="157"/>
      <c r="X188" s="70"/>
    </row>
    <row r="189" spans="1:24" ht="18" x14ac:dyDescent="0.3">
      <c r="A189" s="65"/>
      <c r="B189" s="8"/>
      <c r="C189" s="14" cm="1">
        <f t="array" aca="1" ref="C189" ca="1">INDIRECT(ADDRESS(ROW()-1,_xlfn.SHEET()-3+32,4,1,"Entered Daily Stats"))</f>
        <v>1</v>
      </c>
      <c r="D189" s="11"/>
      <c r="E189" s="10" t="str">
        <f>'Entered Daily Stats'!A188</f>
        <v>Enrollment Counclor 11</v>
      </c>
      <c r="F189" s="11"/>
      <c r="G189" s="13" cm="1">
        <f t="array" aca="1" ref="G189" ca="1">IFERROR(INDIRECT(ADDRESS(ROW()-1,_xlfn.SHEET()-3+4,4,1,"Entered Daily Stats")),"")</f>
        <v>0.20138888888888887</v>
      </c>
      <c r="H189" s="16"/>
      <c r="I189" s="12" cm="1">
        <f t="array" aca="1" ref="I189" ca="1">IFERROR(INDIRECT(ADDRESS(ROW()-1,_xlfn.SHEET()-3+11,4,1,"Entered Daily Stats")),"")</f>
        <v>3</v>
      </c>
      <c r="J189" s="11"/>
      <c r="K189" s="107" cm="1">
        <f t="array" aca="1" ref="K189" ca="1">IFERROR(INDIRECT(ADDRESS(ROW()-1,_xlfn.SHEET()-3+18,4,1,"Entered Daily Stats")),"")</f>
        <v>43</v>
      </c>
      <c r="L189" s="12">
        <f t="shared" ca="1" si="27"/>
        <v>65</v>
      </c>
      <c r="M189" s="11"/>
      <c r="N189" s="110" cm="1">
        <f t="array" aca="1" ref="N189" ca="1">IFERROR(INDIRECT(ADDRESS(ROW()-1,_xlfn.SHEET()-3+25,4,1,"Entered Daily Stats")),"")</f>
        <v>5.2777777777777778E-2</v>
      </c>
      <c r="O189" s="13">
        <f t="shared" ca="1" si="25"/>
        <v>0.15416666666666667</v>
      </c>
      <c r="P189" s="11"/>
      <c r="Q189" s="51">
        <f t="shared" ca="1" si="26"/>
        <v>0.5019404019404019</v>
      </c>
      <c r="R189" s="11"/>
      <c r="S189" s="39" cm="1">
        <f t="array" aca="1" ref="S189" ca="1">INDIRECT(ADDRESS(ROW()-1,_xlfn.SHEET()-3+39,4,1,"Entered Daily Stats"))</f>
        <v>0</v>
      </c>
      <c r="T189" s="11"/>
      <c r="U189" s="71"/>
      <c r="V189" s="71"/>
      <c r="W189" s="71"/>
      <c r="X189" s="70"/>
    </row>
    <row r="190" spans="1:24" ht="21" x14ac:dyDescent="0.3">
      <c r="A190" s="65"/>
      <c r="B190" s="8"/>
      <c r="C190" s="14" cm="1">
        <f t="array" aca="1" ref="C190" ca="1">INDIRECT(ADDRESS(ROW()-1,_xlfn.SHEET()-3+32,4,1,"Entered Daily Stats"))</f>
        <v>1</v>
      </c>
      <c r="D190" s="11"/>
      <c r="E190" s="10" t="str">
        <f>'Entered Daily Stats'!A189</f>
        <v>Enrollment Counclor 12</v>
      </c>
      <c r="F190" s="11"/>
      <c r="G190" s="13" cm="1">
        <f t="array" aca="1" ref="G190" ca="1">IFERROR(INDIRECT(ADDRESS(ROW()-1,_xlfn.SHEET()-3+4,4,1,"Entered Daily Stats")),"")</f>
        <v>0.21388888888888891</v>
      </c>
      <c r="H190" s="16"/>
      <c r="I190" s="12" cm="1">
        <f t="array" aca="1" ref="I190" ca="1">IFERROR(INDIRECT(ADDRESS(ROW()-1,_xlfn.SHEET()-3+11,4,1,"Entered Daily Stats")),"")</f>
        <v>1</v>
      </c>
      <c r="J190" s="11"/>
      <c r="K190" s="107" cm="1">
        <f t="array" aca="1" ref="K190" ca="1">IFERROR(INDIRECT(ADDRESS(ROW()-1,_xlfn.SHEET()-3+18,4,1,"Entered Daily Stats")),"")</f>
        <v>45</v>
      </c>
      <c r="L190" s="12">
        <f t="shared" ca="1" si="27"/>
        <v>52.333333333333336</v>
      </c>
      <c r="M190" s="11"/>
      <c r="N190" s="110" cm="1">
        <f t="array" aca="1" ref="N190" ca="1">IFERROR(INDIRECT(ADDRESS(ROW()-1,_xlfn.SHEET()-3+25,4,1,"Entered Daily Stats")),"")</f>
        <v>0.11527777777777777</v>
      </c>
      <c r="O190" s="13">
        <f t="shared" ca="1" si="25"/>
        <v>0.14583333333333334</v>
      </c>
      <c r="P190" s="11"/>
      <c r="Q190" s="51">
        <f t="shared" ca="1" si="26"/>
        <v>0.82517440097057926</v>
      </c>
      <c r="R190" s="11"/>
      <c r="S190" s="39" cm="1">
        <f t="array" aca="1" ref="S190" ca="1">INDIRECT(ADDRESS(ROW()-1,_xlfn.SHEET()-3+39,4,1,"Entered Daily Stats"))</f>
        <v>0</v>
      </c>
      <c r="T190" s="11"/>
      <c r="U190" s="8"/>
      <c r="V190" s="8"/>
      <c r="W190" s="22"/>
      <c r="X190" s="79"/>
    </row>
    <row r="191" spans="1:24" ht="18" x14ac:dyDescent="0.3">
      <c r="A191" s="65"/>
      <c r="B191" s="8"/>
      <c r="C191" s="14" cm="1">
        <f t="array" aca="1" ref="C191" ca="1">INDIRECT(ADDRESS(ROW()-1,_xlfn.SHEET()-3+32,4,1,"Entered Daily Stats"))</f>
        <v>0</v>
      </c>
      <c r="D191" s="11"/>
      <c r="E191" s="10" t="str">
        <f>'Entered Daily Stats'!A190</f>
        <v>Enrollment Counclor 13</v>
      </c>
      <c r="F191" s="11"/>
      <c r="G191" s="13" cm="1">
        <f t="array" aca="1" ref="G191" ca="1">IFERROR(INDIRECT(ADDRESS(ROW()-1,_xlfn.SHEET()-3+4,4,1,"Entered Daily Stats")),"")</f>
        <v>0</v>
      </c>
      <c r="H191" s="16"/>
      <c r="I191" s="12" cm="1">
        <f t="array" aca="1" ref="I191" ca="1">IFERROR(INDIRECT(ADDRESS(ROW()-1,_xlfn.SHEET()-3+11,4,1,"Entered Daily Stats")),"")</f>
        <v>0</v>
      </c>
      <c r="J191" s="11"/>
      <c r="K191" s="107" cm="1">
        <f t="array" aca="1" ref="K191" ca="1">IFERROR(INDIRECT(ADDRESS(ROW()-1,_xlfn.SHEET()-3+18,4,1,"Entered Daily Stats")),"")</f>
        <v>0</v>
      </c>
      <c r="L191" s="12">
        <f t="shared" ca="1" si="27"/>
        <v>0</v>
      </c>
      <c r="M191" s="11"/>
      <c r="N191" s="110" cm="1">
        <f t="array" aca="1" ref="N191" ca="1">IFERROR(INDIRECT(ADDRESS(ROW()-1,_xlfn.SHEET()-3+25,4,1,"Entered Daily Stats")),"")</f>
        <v>0</v>
      </c>
      <c r="O191" s="13">
        <f t="shared" ca="1" si="25"/>
        <v>0</v>
      </c>
      <c r="P191" s="11"/>
      <c r="Q191" s="51" t="str">
        <f t="shared" ca="1" si="26"/>
        <v/>
      </c>
      <c r="R191" s="47"/>
      <c r="S191" s="39" cm="1">
        <f t="array" aca="1" ref="S191" ca="1">INDIRECT(ADDRESS(ROW()-1,_xlfn.SHEET()-3+39,4,1,"Entered Daily Stats"))</f>
        <v>0</v>
      </c>
      <c r="T191" s="47"/>
      <c r="U191" s="69"/>
      <c r="V191" s="8"/>
      <c r="W191" s="56"/>
      <c r="X191" s="80"/>
    </row>
    <row r="192" spans="1:24" ht="18" x14ac:dyDescent="0.3">
      <c r="A192" s="65"/>
      <c r="B192" s="8"/>
      <c r="C192" s="14" cm="1">
        <f t="array" aca="1" ref="C192" ca="1">INDIRECT(ADDRESS(ROW()-1,_xlfn.SHEET()-3+32,4,1,"Entered Daily Stats"))</f>
        <v>1</v>
      </c>
      <c r="D192" s="11"/>
      <c r="E192" s="10" t="str">
        <f>'Entered Daily Stats'!A191</f>
        <v>Enrollment Counclor 14</v>
      </c>
      <c r="F192" s="23"/>
      <c r="G192" s="13" cm="1">
        <f t="array" aca="1" ref="G192" ca="1">IFERROR(INDIRECT(ADDRESS(ROW()-1,_xlfn.SHEET()-3+4,4,1,"Entered Daily Stats")),"")</f>
        <v>0.23958333333333334</v>
      </c>
      <c r="H192" s="11"/>
      <c r="I192" s="12" cm="1">
        <f t="array" aca="1" ref="I192" ca="1">IFERROR(INDIRECT(ADDRESS(ROW()-1,_xlfn.SHEET()-3+11,4,1,"Entered Daily Stats")),"")</f>
        <v>1</v>
      </c>
      <c r="J192" s="11"/>
      <c r="K192" s="107" cm="1">
        <f t="array" aca="1" ref="K192" ca="1">IFERROR(INDIRECT(ADDRESS(ROW()-1,_xlfn.SHEET()-3+18,4,1,"Entered Daily Stats")),"")</f>
        <v>45</v>
      </c>
      <c r="L192" s="12">
        <f t="shared" ca="1" si="27"/>
        <v>61</v>
      </c>
      <c r="M192" s="11"/>
      <c r="N192" s="110" cm="1">
        <f t="array" aca="1" ref="N192" ca="1">IFERROR(INDIRECT(ADDRESS(ROW()-1,_xlfn.SHEET()-3+25,4,1,"Entered Daily Stats")),"")</f>
        <v>7.9166666666666663E-2</v>
      </c>
      <c r="O192" s="13">
        <f t="shared" ca="1" si="25"/>
        <v>0.14583333333333334</v>
      </c>
      <c r="P192" s="11"/>
      <c r="Q192" s="51">
        <f t="shared" ca="1" si="26"/>
        <v>0.64028103044496487</v>
      </c>
      <c r="R192" s="11"/>
      <c r="S192" s="39" cm="1">
        <f t="array" aca="1" ref="S192" ca="1">INDIRECT(ADDRESS(ROW()-1,_xlfn.SHEET()-3+39,4,1,"Entered Daily Stats"))</f>
        <v>0</v>
      </c>
      <c r="T192" s="11"/>
      <c r="U192" s="11"/>
      <c r="V192" s="47"/>
      <c r="W192" s="56"/>
      <c r="X192" s="81"/>
    </row>
    <row r="193" spans="1:24" ht="18" x14ac:dyDescent="0.3">
      <c r="A193" s="65"/>
      <c r="B193" s="8"/>
      <c r="C193" s="14" cm="1">
        <f t="array" aca="1" ref="C193" ca="1">INDIRECT(ADDRESS(ROW()-1,_xlfn.SHEET()-3+32,4,1,"Entered Daily Stats"))</f>
        <v>0</v>
      </c>
      <c r="D193" s="11"/>
      <c r="E193" s="10">
        <f>'Entered Daily Stats'!A192</f>
        <v>0</v>
      </c>
      <c r="F193" s="11"/>
      <c r="G193" s="13" cm="1">
        <f t="array" aca="1" ref="G193" ca="1">IFERROR(INDIRECT(ADDRESS(ROW()-1,_xlfn.SHEET()-3+4,4,1,"Entered Daily Stats")),"")</f>
        <v>0</v>
      </c>
      <c r="H193" s="16"/>
      <c r="I193" s="12" cm="1">
        <f t="array" aca="1" ref="I193" ca="1">IFERROR(INDIRECT(ADDRESS(ROW()-1,_xlfn.SHEET()-3+11,4,1,"Entered Daily Stats")),"")</f>
        <v>0</v>
      </c>
      <c r="J193" s="11"/>
      <c r="K193" s="107" cm="1">
        <f t="array" aca="1" ref="K193" ca="1">IFERROR(INDIRECT(ADDRESS(ROW()-1,_xlfn.SHEET()-3+18,4,1,"Entered Daily Stats")),"")</f>
        <v>0</v>
      </c>
      <c r="L193" s="12">
        <f t="shared" ca="1" si="27"/>
        <v>0</v>
      </c>
      <c r="M193" s="11"/>
      <c r="N193" s="110" cm="1">
        <f t="array" aca="1" ref="N193" ca="1">IFERROR(INDIRECT(ADDRESS(ROW()-1,_xlfn.SHEET()-3+25,4,1,"Entered Daily Stats")),"")</f>
        <v>0</v>
      </c>
      <c r="O193" s="13">
        <f t="shared" ca="1" si="25"/>
        <v>0</v>
      </c>
      <c r="P193" s="11"/>
      <c r="Q193" s="51" t="str">
        <f t="shared" ca="1" si="26"/>
        <v/>
      </c>
      <c r="R193" s="11"/>
      <c r="S193" s="39" cm="1">
        <f t="array" aca="1" ref="S193" ca="1">INDIRECT(ADDRESS(ROW()-1,_xlfn.SHEET()-3+39,4,1,"Entered Daily Stats"))</f>
        <v>0</v>
      </c>
      <c r="T193" s="11"/>
      <c r="U193" s="8"/>
      <c r="V193" s="8"/>
      <c r="W193" s="8"/>
      <c r="X193" s="64"/>
    </row>
    <row r="194" spans="1:24" ht="18" x14ac:dyDescent="0.3">
      <c r="A194" s="65"/>
      <c r="B194" s="8"/>
      <c r="C194" s="14" cm="1">
        <f t="array" aca="1" ref="C194" ca="1">INDIRECT(ADDRESS(ROW()-1,_xlfn.SHEET()-3+32,4,1,"Entered Daily Stats"))</f>
        <v>0</v>
      </c>
      <c r="D194" s="11"/>
      <c r="E194" s="10">
        <f>'Entered Daily Stats'!A193</f>
        <v>0</v>
      </c>
      <c r="F194" s="11"/>
      <c r="G194" s="13" cm="1">
        <f t="array" aca="1" ref="G194" ca="1">IFERROR(INDIRECT(ADDRESS(ROW()-1,_xlfn.SHEET()-3+4,4,1,"Entered Daily Stats")),"")</f>
        <v>0</v>
      </c>
      <c r="H194" s="16"/>
      <c r="I194" s="12" cm="1">
        <f t="array" aca="1" ref="I194" ca="1">IFERROR(INDIRECT(ADDRESS(ROW()-1,_xlfn.SHEET()-3+11,4,1,"Entered Daily Stats")),"")</f>
        <v>0</v>
      </c>
      <c r="J194" s="11"/>
      <c r="K194" s="107" cm="1">
        <f t="array" aca="1" ref="K194" ca="1">IFERROR(INDIRECT(ADDRESS(ROW()-1,_xlfn.SHEET()-3+18,4,1,"Entered Daily Stats")),"")</f>
        <v>0</v>
      </c>
      <c r="L194" s="12">
        <f t="shared" ca="1" si="27"/>
        <v>0</v>
      </c>
      <c r="M194" s="11"/>
      <c r="N194" s="110" cm="1">
        <f t="array" aca="1" ref="N194" ca="1">IFERROR(INDIRECT(ADDRESS(ROW()-1,_xlfn.SHEET()-3+25,4,1,"Entered Daily Stats")),"")</f>
        <v>0</v>
      </c>
      <c r="O194" s="13">
        <f t="shared" ca="1" si="25"/>
        <v>0</v>
      </c>
      <c r="P194" s="11"/>
      <c r="Q194" s="51" t="str">
        <f t="shared" ca="1" si="26"/>
        <v/>
      </c>
      <c r="R194" s="11"/>
      <c r="S194" s="39" cm="1">
        <f t="array" aca="1" ref="S194" ca="1">INDIRECT(ADDRESS(ROW()-1,_xlfn.SHEET()-3+39,4,1,"Entered Daily Stats"))</f>
        <v>0</v>
      </c>
      <c r="T194" s="11"/>
      <c r="U194" s="71"/>
      <c r="V194" s="71"/>
      <c r="W194" s="71"/>
      <c r="X194" s="70"/>
    </row>
    <row r="195" spans="1:24" ht="21" x14ac:dyDescent="0.3">
      <c r="A195" s="65"/>
      <c r="B195" s="8"/>
      <c r="C195" s="14" cm="1">
        <f t="array" aca="1" ref="C195" ca="1">INDIRECT(ADDRESS(ROW()-1,_xlfn.SHEET()-3+32,4,1,"Entered Daily Stats"))</f>
        <v>0</v>
      </c>
      <c r="D195" s="11"/>
      <c r="E195" s="10">
        <f>'Entered Daily Stats'!A194</f>
        <v>0</v>
      </c>
      <c r="F195" s="11"/>
      <c r="G195" s="13" cm="1">
        <f t="array" aca="1" ref="G195" ca="1">IFERROR(INDIRECT(ADDRESS(ROW()-1,_xlfn.SHEET()-3+4,4,1,"Entered Daily Stats")),"")</f>
        <v>0</v>
      </c>
      <c r="H195" s="16"/>
      <c r="I195" s="12" cm="1">
        <f t="array" aca="1" ref="I195" ca="1">IFERROR(INDIRECT(ADDRESS(ROW()-1,_xlfn.SHEET()-3+11,4,1,"Entered Daily Stats")),"")</f>
        <v>0</v>
      </c>
      <c r="J195" s="11"/>
      <c r="K195" s="107" cm="1">
        <f t="array" aca="1" ref="K195" ca="1">IFERROR(INDIRECT(ADDRESS(ROW()-1,_xlfn.SHEET()-3+18,4,1,"Entered Daily Stats")),"")</f>
        <v>0</v>
      </c>
      <c r="L195" s="12">
        <f t="shared" ca="1" si="27"/>
        <v>0</v>
      </c>
      <c r="M195" s="11"/>
      <c r="N195" s="110" cm="1">
        <f t="array" aca="1" ref="N195" ca="1">IFERROR(INDIRECT(ADDRESS(ROW()-1,_xlfn.SHEET()-3+25,4,1,"Entered Daily Stats")),"")</f>
        <v>0</v>
      </c>
      <c r="O195" s="13">
        <f t="shared" ca="1" si="25"/>
        <v>0</v>
      </c>
      <c r="P195" s="11"/>
      <c r="Q195" s="51" t="str">
        <f t="shared" ca="1" si="26"/>
        <v/>
      </c>
      <c r="R195" s="11"/>
      <c r="S195" s="39" cm="1">
        <f t="array" aca="1" ref="S195" ca="1">INDIRECT(ADDRESS(ROW()-1,_xlfn.SHEET()-3+39,4,1,"Entered Daily Stats"))</f>
        <v>0</v>
      </c>
      <c r="T195" s="11"/>
      <c r="U195" s="8"/>
      <c r="V195" s="8"/>
      <c r="W195" s="22"/>
      <c r="X195" s="79"/>
    </row>
    <row r="196" spans="1:24" ht="18" x14ac:dyDescent="0.3">
      <c r="A196" s="65"/>
      <c r="B196" s="8"/>
      <c r="C196" s="14" cm="1">
        <f t="array" aca="1" ref="C196" ca="1">INDIRECT(ADDRESS(ROW()-1,_xlfn.SHEET()-3+32,4,1,"Entered Daily Stats"))</f>
        <v>0</v>
      </c>
      <c r="D196" s="11"/>
      <c r="E196" s="10">
        <f>'Entered Daily Stats'!A195</f>
        <v>0</v>
      </c>
      <c r="F196" s="11"/>
      <c r="G196" s="13" cm="1">
        <f t="array" aca="1" ref="G196" ca="1">IFERROR(INDIRECT(ADDRESS(ROW()-1,_xlfn.SHEET()-3+4,4,1,"Entered Daily Stats")),"")</f>
        <v>0</v>
      </c>
      <c r="H196" s="16"/>
      <c r="I196" s="12" cm="1">
        <f t="array" aca="1" ref="I196" ca="1">IFERROR(INDIRECT(ADDRESS(ROW()-1,_xlfn.SHEET()-3+11,4,1,"Entered Daily Stats")),"")</f>
        <v>0</v>
      </c>
      <c r="J196" s="11"/>
      <c r="K196" s="107" cm="1">
        <f t="array" aca="1" ref="K196" ca="1">IFERROR(INDIRECT(ADDRESS(ROW()-1,_xlfn.SHEET()-3+18,4,1,"Entered Daily Stats")),"")</f>
        <v>0</v>
      </c>
      <c r="L196" s="12">
        <f t="shared" ca="1" si="27"/>
        <v>0</v>
      </c>
      <c r="M196" s="11"/>
      <c r="N196" s="110" cm="1">
        <f t="array" aca="1" ref="N196" ca="1">IFERROR(INDIRECT(ADDRESS(ROW()-1,_xlfn.SHEET()-3+25,4,1,"Entered Daily Stats")),"")</f>
        <v>0</v>
      </c>
      <c r="O196" s="13">
        <f t="shared" ca="1" si="25"/>
        <v>0</v>
      </c>
      <c r="P196" s="11"/>
      <c r="Q196" s="51" t="str">
        <f t="shared" ca="1" si="26"/>
        <v/>
      </c>
      <c r="R196" s="47"/>
      <c r="S196" s="39" cm="1">
        <f t="array" aca="1" ref="S196" ca="1">INDIRECT(ADDRESS(ROW()-1,_xlfn.SHEET()-3+39,4,1,"Entered Daily Stats"))</f>
        <v>0</v>
      </c>
      <c r="T196" s="47"/>
      <c r="U196" s="69"/>
      <c r="V196" s="8"/>
      <c r="W196" s="56"/>
      <c r="X196" s="80"/>
    </row>
    <row r="197" spans="1:24" ht="18" x14ac:dyDescent="0.3">
      <c r="A197" s="65"/>
      <c r="B197" s="8"/>
      <c r="C197" s="14" cm="1">
        <f t="array" aca="1" ref="C197" ca="1">INDIRECT(ADDRESS(ROW()-1,_xlfn.SHEET()-3+32,4,1,"Entered Daily Stats"))</f>
        <v>0</v>
      </c>
      <c r="D197" s="11"/>
      <c r="E197" s="10">
        <f>'Entered Daily Stats'!A196</f>
        <v>0</v>
      </c>
      <c r="F197" s="23"/>
      <c r="G197" s="13" cm="1">
        <f t="array" aca="1" ref="G197" ca="1">IFERROR(INDIRECT(ADDRESS(ROW()-1,_xlfn.SHEET()-3+4,4,1,"Entered Daily Stats")),"")</f>
        <v>0</v>
      </c>
      <c r="H197" s="11"/>
      <c r="I197" s="12" cm="1">
        <f t="array" aca="1" ref="I197" ca="1">IFERROR(INDIRECT(ADDRESS(ROW()-1,_xlfn.SHEET()-3+11,4,1,"Entered Daily Stats")),"")</f>
        <v>0</v>
      </c>
      <c r="J197" s="11"/>
      <c r="K197" s="107" cm="1">
        <f t="array" aca="1" ref="K197" ca="1">IFERROR(INDIRECT(ADDRESS(ROW()-1,_xlfn.SHEET()-3+18,4,1,"Entered Daily Stats")),"")</f>
        <v>0</v>
      </c>
      <c r="L197" s="12">
        <f t="shared" ca="1" si="27"/>
        <v>0</v>
      </c>
      <c r="M197" s="11"/>
      <c r="N197" s="110" cm="1">
        <f t="array" aca="1" ref="N197" ca="1">IFERROR(INDIRECT(ADDRESS(ROW()-1,_xlfn.SHEET()-3+25,4,1,"Entered Daily Stats")),"")</f>
        <v>0</v>
      </c>
      <c r="O197" s="13">
        <f t="shared" ca="1" si="25"/>
        <v>0</v>
      </c>
      <c r="P197" s="11"/>
      <c r="Q197" s="51" t="str">
        <f t="shared" ca="1" si="26"/>
        <v/>
      </c>
      <c r="R197" s="11"/>
      <c r="S197" s="39" cm="1">
        <f t="array" aca="1" ref="S197" ca="1">INDIRECT(ADDRESS(ROW()-1,_xlfn.SHEET()-3+39,4,1,"Entered Daily Stats"))</f>
        <v>0</v>
      </c>
      <c r="T197" s="11"/>
      <c r="U197" s="11"/>
      <c r="V197" s="47"/>
      <c r="W197" s="56"/>
      <c r="X197" s="81"/>
    </row>
    <row r="198" spans="1:24" ht="18" x14ac:dyDescent="0.3">
      <c r="A198" s="65"/>
      <c r="B198" s="8"/>
      <c r="C198" s="14" cm="1">
        <f t="array" aca="1" ref="C198" ca="1">INDIRECT(ADDRESS(ROW()-1,_xlfn.SHEET()-3+32,4,1,"Entered Daily Stats"))</f>
        <v>0</v>
      </c>
      <c r="D198" s="11"/>
      <c r="E198" s="10">
        <f>'Entered Daily Stats'!A197</f>
        <v>0</v>
      </c>
      <c r="F198" s="11"/>
      <c r="G198" s="13" cm="1">
        <f t="array" aca="1" ref="G198" ca="1">IFERROR(INDIRECT(ADDRESS(ROW()-1,_xlfn.SHEET()-3+4,4,1,"Entered Daily Stats")),"")</f>
        <v>0</v>
      </c>
      <c r="H198" s="16"/>
      <c r="I198" s="12" cm="1">
        <f t="array" aca="1" ref="I198" ca="1">IFERROR(INDIRECT(ADDRESS(ROW()-1,_xlfn.SHEET()-3+11,4,1,"Entered Daily Stats")),"")</f>
        <v>0</v>
      </c>
      <c r="J198" s="11"/>
      <c r="K198" s="107" cm="1">
        <f t="array" aca="1" ref="K198" ca="1">IFERROR(INDIRECT(ADDRESS(ROW()-1,_xlfn.SHEET()-3+18,4,1,"Entered Daily Stats")),"")</f>
        <v>0</v>
      </c>
      <c r="L198" s="12">
        <f t="shared" ca="1" si="27"/>
        <v>0</v>
      </c>
      <c r="M198" s="11"/>
      <c r="N198" s="110" cm="1">
        <f t="array" aca="1" ref="N198" ca="1">IFERROR(INDIRECT(ADDRESS(ROW()-1,_xlfn.SHEET()-3+25,4,1,"Entered Daily Stats")),"")</f>
        <v>0</v>
      </c>
      <c r="O198" s="13">
        <f t="shared" ca="1" si="25"/>
        <v>0</v>
      </c>
      <c r="P198" s="11"/>
      <c r="Q198" s="51" t="str">
        <f t="shared" ca="1" si="26"/>
        <v/>
      </c>
      <c r="R198" s="11"/>
      <c r="S198" s="39" cm="1">
        <f t="array" aca="1" ref="S198" ca="1">INDIRECT(ADDRESS(ROW()-1,_xlfn.SHEET()-3+39,4,1,"Entered Daily Stats"))</f>
        <v>0</v>
      </c>
      <c r="T198" s="11"/>
      <c r="U198" s="8"/>
      <c r="V198" s="8"/>
      <c r="W198" s="8"/>
      <c r="X198" s="64"/>
    </row>
    <row r="199" spans="1:24" ht="18" x14ac:dyDescent="0.3">
      <c r="A199" s="65"/>
      <c r="B199" s="8"/>
      <c r="C199" s="11"/>
      <c r="D199" s="11"/>
      <c r="E199" s="11"/>
      <c r="F199" s="11"/>
      <c r="G199" s="11"/>
      <c r="H199" s="11"/>
      <c r="I199" s="11"/>
      <c r="J199" s="11"/>
      <c r="K199" s="108"/>
      <c r="L199" s="11"/>
      <c r="M199" s="11"/>
      <c r="N199" s="108"/>
      <c r="O199" s="11"/>
      <c r="P199" s="11"/>
      <c r="Q199" s="11"/>
      <c r="R199" s="11"/>
      <c r="S199" s="11"/>
      <c r="T199" s="8"/>
      <c r="U199" s="8"/>
      <c r="V199" s="8"/>
      <c r="W199" s="8"/>
      <c r="X199" s="64"/>
    </row>
    <row r="200" spans="1:24" ht="21" x14ac:dyDescent="0.3">
      <c r="A200" s="65"/>
      <c r="B200" s="8"/>
      <c r="C200" s="106">
        <f ca="1">IFERROR(AVERAGEIF(C179:C198,"&gt;0"),0)</f>
        <v>1</v>
      </c>
      <c r="D200" s="11"/>
      <c r="E200" s="123" t="s">
        <v>34</v>
      </c>
      <c r="F200" s="44"/>
      <c r="G200" s="13">
        <f ca="1">IFERROR(AVERAGEIF(G179:G198,"&gt;0"),"")</f>
        <v>0.22381944444444449</v>
      </c>
      <c r="H200" s="82"/>
      <c r="I200" s="30">
        <f ca="1">IFERROR(AVERAGEIF(I179:I198,"&gt;0"),"")</f>
        <v>3.7777777777777777</v>
      </c>
      <c r="J200" s="11"/>
      <c r="K200" s="109">
        <f ca="1">IFERROR(AVERAGEIF(K179:K198,"&gt;0"),0)</f>
        <v>42.9</v>
      </c>
      <c r="L200" s="12">
        <f ca="1">IFERROR(AVERAGEIF(L179:L198,"&gt;0"),"")</f>
        <v>53.3</v>
      </c>
      <c r="M200" s="11"/>
      <c r="N200" s="111">
        <f ca="1">IFERROR(AVERAGEIF(N179:N198,"&gt;0"),0)</f>
        <v>0.10770833333333334</v>
      </c>
      <c r="O200" s="13">
        <f ca="1">IFERROR(AVERAGEIF(O179:O198,"&gt;0"),"")</f>
        <v>0.15583333333333332</v>
      </c>
      <c r="P200" s="11"/>
      <c r="Q200" s="45">
        <f ca="1">IFERROR(AVERAGEIF(Q179:Q198,"&gt;0"),"")</f>
        <v>0.80683023455987113</v>
      </c>
      <c r="R200" s="17"/>
      <c r="S200" s="46">
        <f ca="1">IFERROR(AVERAGEIF(S179:S198,"&gt;0"),0)</f>
        <v>0</v>
      </c>
      <c r="T200" s="83"/>
      <c r="U200" s="8"/>
      <c r="V200" s="8"/>
      <c r="W200" s="8"/>
      <c r="X200" s="64"/>
    </row>
    <row r="201" spans="1:24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8"/>
    </row>
    <row r="204" spans="1:24" ht="14.4" customHeight="1" x14ac:dyDescent="0.3">
      <c r="A204" s="160" t="str">
        <f>'Entered Daily Stats'!A204</f>
        <v>Team Lead 8</v>
      </c>
      <c r="B204" s="161"/>
      <c r="C204" s="161"/>
      <c r="D204" s="161"/>
      <c r="E204" s="161"/>
      <c r="F204" s="53"/>
      <c r="G204" s="158">
        <v>44133</v>
      </c>
      <c r="H204" s="158"/>
      <c r="I204" s="158"/>
      <c r="J204" s="158"/>
      <c r="K204" s="158"/>
      <c r="L204" s="158"/>
      <c r="M204" s="158"/>
      <c r="N204" s="158"/>
      <c r="O204" s="158"/>
      <c r="P204" s="53"/>
      <c r="Q204" s="53"/>
      <c r="R204" s="53"/>
      <c r="S204" s="53"/>
      <c r="T204" s="53"/>
      <c r="U204" s="53"/>
      <c r="V204" s="53"/>
      <c r="W204" s="53"/>
      <c r="X204" s="63"/>
    </row>
    <row r="205" spans="1:24" ht="14.4" customHeight="1" x14ac:dyDescent="0.3">
      <c r="A205" s="162"/>
      <c r="B205" s="163"/>
      <c r="C205" s="163"/>
      <c r="D205" s="163"/>
      <c r="E205" s="163"/>
      <c r="F205" s="8"/>
      <c r="G205" s="159"/>
      <c r="H205" s="159"/>
      <c r="I205" s="159"/>
      <c r="J205" s="159"/>
      <c r="K205" s="159"/>
      <c r="L205" s="159"/>
      <c r="M205" s="159"/>
      <c r="N205" s="159"/>
      <c r="O205" s="159"/>
      <c r="P205" s="8"/>
      <c r="Q205" s="8"/>
      <c r="R205" s="8"/>
      <c r="S205" s="8"/>
      <c r="T205" s="8"/>
      <c r="U205" s="8"/>
      <c r="V205" s="8"/>
      <c r="W205" s="8"/>
      <c r="X205" s="64"/>
    </row>
    <row r="206" spans="1:24" ht="21" customHeight="1" x14ac:dyDescent="0.3">
      <c r="A206" s="164"/>
      <c r="B206" s="165"/>
      <c r="C206" s="165"/>
      <c r="D206" s="165"/>
      <c r="E206" s="165"/>
      <c r="F206" s="8"/>
      <c r="G206" s="124" t="s">
        <v>18</v>
      </c>
      <c r="H206" s="123"/>
      <c r="I206" s="124" t="s">
        <v>19</v>
      </c>
      <c r="J206" s="8"/>
      <c r="K206" s="140" t="s">
        <v>20</v>
      </c>
      <c r="L206" s="140"/>
      <c r="M206" s="8"/>
      <c r="N206" s="126" t="s">
        <v>21</v>
      </c>
      <c r="O206" s="126"/>
      <c r="P206" s="8"/>
      <c r="Q206" s="8"/>
      <c r="R206" s="8"/>
      <c r="S206" s="8"/>
      <c r="T206" s="8"/>
      <c r="U206" s="8"/>
      <c r="V206" s="8"/>
      <c r="W206" s="8"/>
      <c r="X206" s="64"/>
    </row>
    <row r="207" spans="1:24" ht="61.95" customHeight="1" x14ac:dyDescent="0.3">
      <c r="A207" s="65"/>
      <c r="B207" s="8"/>
      <c r="C207" s="67" t="s">
        <v>37</v>
      </c>
      <c r="D207" s="8"/>
      <c r="E207" s="67" t="s">
        <v>24</v>
      </c>
      <c r="F207" s="68"/>
      <c r="G207" s="56"/>
      <c r="H207" s="56"/>
      <c r="I207" s="56"/>
      <c r="J207" s="8"/>
      <c r="K207" s="56"/>
      <c r="L207" s="69" t="s">
        <v>38</v>
      </c>
      <c r="M207" s="69"/>
      <c r="N207" s="56"/>
      <c r="O207" s="69" t="s">
        <v>39</v>
      </c>
      <c r="P207" s="8"/>
      <c r="Q207" s="9" t="s">
        <v>40</v>
      </c>
      <c r="R207" s="8"/>
      <c r="S207" s="66" t="s">
        <v>41</v>
      </c>
      <c r="T207" s="8"/>
      <c r="U207" s="138" t="s">
        <v>30</v>
      </c>
      <c r="V207" s="138"/>
      <c r="W207" s="138"/>
      <c r="X207" s="70"/>
    </row>
    <row r="208" spans="1:24" ht="18" x14ac:dyDescent="0.3">
      <c r="A208" s="65"/>
      <c r="B208" s="8"/>
      <c r="C208" s="14" cm="1">
        <f t="array" aca="1" ref="C208" ca="1">INDIRECT(ADDRESS(ROW()-1,_xlfn.SHEET()-3+32,4,1,"Entered Daily Stats"))</f>
        <v>1</v>
      </c>
      <c r="D208" s="11"/>
      <c r="E208" s="10" t="str">
        <f>'Entered Daily Stats'!A207</f>
        <v>Enrollment Counclor 1</v>
      </c>
      <c r="F208" s="11"/>
      <c r="G208" s="13" cm="1">
        <f t="array" aca="1" ref="G208" ca="1">IFERROR(INDIRECT(ADDRESS(ROW()-1,_xlfn.SHEET()-3+4,4,1,"Entered Daily Stats")),"")</f>
        <v>0.24374999999999999</v>
      </c>
      <c r="H208" s="11"/>
      <c r="I208" s="12" cm="1">
        <f t="array" aca="1" ref="I208" ca="1">IFERROR(INDIRECT(ADDRESS(ROW()-1,_xlfn.SHEET()-3+11,4,1,"Entered Daily Stats")),"")</f>
        <v>3</v>
      </c>
      <c r="J208" s="11"/>
      <c r="K208" s="107" cm="1">
        <f t="array" aca="1" ref="K208" ca="1">IFERROR(INDIRECT(ADDRESS(ROW()-1,_xlfn.SHEET()-3+18,4,1,"Entered Daily Stats")),"")</f>
        <v>28</v>
      </c>
      <c r="L208" s="12">
        <f ca="1">IFERROR(IF(K208=N208,0,MIN(MAX((-10*N208*24)+80,30),65))*C208,0)</f>
        <v>48.333333333333336</v>
      </c>
      <c r="M208" s="11"/>
      <c r="N208" s="110" cm="1">
        <f t="array" aca="1" ref="N208" ca="1">IFERROR(INDIRECT(ADDRESS(ROW()-1,_xlfn.SHEET()-3+25,4,1,"Entered Daily Stats")),"")</f>
        <v>0.13194444444444445</v>
      </c>
      <c r="O208" s="13">
        <f ca="1">IFERROR(IF(N208=K208,0,MIN(MAX(8-(K208/10),1.5),5)/24)*C208,0)</f>
        <v>0.20833333333333334</v>
      </c>
      <c r="P208" s="11"/>
      <c r="Q208" s="51">
        <f ca="1">IF(OR(L208=O208,K208=N208),"",((N208/O208)+(K208/L208))/2)</f>
        <v>0.60632183908045967</v>
      </c>
      <c r="R208" s="11"/>
      <c r="S208" s="39" cm="1">
        <f t="array" aca="1" ref="S208" ca="1">INDIRECT(ADDRESS(ROW()-1,_xlfn.SHEET()-3+39,4,1,"Entered Daily Stats"))</f>
        <v>0</v>
      </c>
      <c r="T208" s="11"/>
      <c r="U208" s="15"/>
      <c r="V208" s="11" t="s">
        <v>31</v>
      </c>
      <c r="W208" s="14">
        <v>1.3</v>
      </c>
      <c r="X208" s="70"/>
    </row>
    <row r="209" spans="1:24" ht="18" x14ac:dyDescent="0.3">
      <c r="A209" s="65"/>
      <c r="B209" s="8"/>
      <c r="C209" s="14" cm="1">
        <f t="array" aca="1" ref="C209" ca="1">INDIRECT(ADDRESS(ROW()-1,_xlfn.SHEET()-3+32,4,1,"Entered Daily Stats"))</f>
        <v>1</v>
      </c>
      <c r="D209" s="11"/>
      <c r="E209" s="10" t="str">
        <f>'Entered Daily Stats'!A208</f>
        <v>Enrollment Counclor 2</v>
      </c>
      <c r="F209" s="11"/>
      <c r="G209" s="13" cm="1">
        <f t="array" aca="1" ref="G209" ca="1">IFERROR(INDIRECT(ADDRESS(ROW()-1,_xlfn.SHEET()-3+4,4,1,"Entered Daily Stats")),"")</f>
        <v>0.1986111111111111</v>
      </c>
      <c r="H209" s="16"/>
      <c r="I209" s="12" cm="1">
        <f t="array" aca="1" ref="I209" ca="1">IFERROR(INDIRECT(ADDRESS(ROW()-1,_xlfn.SHEET()-3+11,4,1,"Entered Daily Stats")),"")</f>
        <v>1</v>
      </c>
      <c r="J209" s="11"/>
      <c r="K209" s="107" cm="1">
        <f t="array" aca="1" ref="K209" ca="1">IFERROR(INDIRECT(ADDRESS(ROW()-1,_xlfn.SHEET()-3+18,4,1,"Entered Daily Stats")),"")</f>
        <v>38</v>
      </c>
      <c r="L209" s="12">
        <f t="shared" ref="L209" ca="1" si="28">IFERROR(IF(K209=N209,0,MIN(MAX((-10*N209*24)+80,30),65))*C209,0)</f>
        <v>60.666666666666664</v>
      </c>
      <c r="M209" s="11"/>
      <c r="N209" s="110" cm="1">
        <f t="array" aca="1" ref="N209" ca="1">IFERROR(INDIRECT(ADDRESS(ROW()-1,_xlfn.SHEET()-3+25,4,1,"Entered Daily Stats")),"")</f>
        <v>8.0555555555555561E-2</v>
      </c>
      <c r="O209" s="13">
        <f t="shared" ref="O209:O227" ca="1" si="29">IFERROR(IF(N209=K209,0,MIN(MAX(8-(K209/10),1.5),5)/24)*C209,0)</f>
        <v>0.17500000000000002</v>
      </c>
      <c r="P209" s="11"/>
      <c r="Q209" s="51">
        <f t="shared" ref="Q209:Q227" ca="1" si="30">IF(OR(L209=O209,K209=N209),"",((N209/O209)+(K209/L209))/2)</f>
        <v>0.5433455433455433</v>
      </c>
      <c r="R209" s="11"/>
      <c r="S209" s="39" cm="1">
        <f t="array" aca="1" ref="S209" ca="1">INDIRECT(ADDRESS(ROW()-1,_xlfn.SHEET()-3+39,4,1,"Entered Daily Stats"))</f>
        <v>0</v>
      </c>
      <c r="T209" s="11"/>
      <c r="U209" s="100"/>
      <c r="V209" s="11" t="s">
        <v>32</v>
      </c>
      <c r="W209" s="45">
        <v>1</v>
      </c>
      <c r="X209" s="70"/>
    </row>
    <row r="210" spans="1:24" ht="18" x14ac:dyDescent="0.3">
      <c r="A210" s="65"/>
      <c r="B210" s="8"/>
      <c r="C210" s="14" cm="1">
        <f t="array" aca="1" ref="C210" ca="1">INDIRECT(ADDRESS(ROW()-1,_xlfn.SHEET()-3+32,4,1,"Entered Daily Stats"))</f>
        <v>1</v>
      </c>
      <c r="D210" s="11"/>
      <c r="E210" s="10" t="str">
        <f>'Entered Daily Stats'!A209</f>
        <v>Enrollment Counclor 3</v>
      </c>
      <c r="F210" s="11"/>
      <c r="G210" s="13" cm="1">
        <f t="array" aca="1" ref="G210" ca="1">IFERROR(INDIRECT(ADDRESS(ROW()-1,_xlfn.SHEET()-3+4,4,1,"Entered Daily Stats")),"")</f>
        <v>0.23402777777777781</v>
      </c>
      <c r="H210" s="16"/>
      <c r="I210" s="12" cm="1">
        <f t="array" aca="1" ref="I210" ca="1">IFERROR(INDIRECT(ADDRESS(ROW()-1,_xlfn.SHEET()-3+11,4,1,"Entered Daily Stats")),"")</f>
        <v>4</v>
      </c>
      <c r="J210" s="11"/>
      <c r="K210" s="107" cm="1">
        <f t="array" aca="1" ref="K210" ca="1">IFERROR(INDIRECT(ADDRESS(ROW()-1,_xlfn.SHEET()-3+18,4,1,"Entered Daily Stats")),"")</f>
        <v>60</v>
      </c>
      <c r="L210" s="12">
        <f ca="1">IFERROR(IF(K210=N210,0,MIN(MAX((-10*N210*24)+80,30),65))*C210,0)</f>
        <v>54</v>
      </c>
      <c r="M210" s="11"/>
      <c r="N210" s="110" cm="1">
        <f t="array" aca="1" ref="N210" ca="1">IFERROR(INDIRECT(ADDRESS(ROW()-1,_xlfn.SHEET()-3+25,4,1,"Entered Daily Stats")),"")</f>
        <v>0.10833333333333334</v>
      </c>
      <c r="O210" s="13">
        <f t="shared" ca="1" si="29"/>
        <v>8.3333333333333329E-2</v>
      </c>
      <c r="P210" s="11"/>
      <c r="Q210" s="51">
        <f t="shared" ca="1" si="30"/>
        <v>1.2055555555555557</v>
      </c>
      <c r="R210" s="11"/>
      <c r="S210" s="39" cm="1">
        <f t="array" aca="1" ref="S210" ca="1">INDIRECT(ADDRESS(ROW()-1,_xlfn.SHEET()-3+39,4,1,"Entered Daily Stats"))</f>
        <v>1</v>
      </c>
      <c r="T210" s="11"/>
      <c r="U210" s="18"/>
      <c r="V210" s="11" t="s">
        <v>33</v>
      </c>
      <c r="W210" s="45">
        <v>1</v>
      </c>
      <c r="X210" s="70"/>
    </row>
    <row r="211" spans="1:24" ht="18" x14ac:dyDescent="0.3">
      <c r="A211" s="65"/>
      <c r="B211" s="8"/>
      <c r="C211" s="14" cm="1">
        <f t="array" aca="1" ref="C211" ca="1">INDIRECT(ADDRESS(ROW()-1,_xlfn.SHEET()-3+32,4,1,"Entered Daily Stats"))</f>
        <v>1</v>
      </c>
      <c r="D211" s="11"/>
      <c r="E211" s="10" t="str">
        <f>'Entered Daily Stats'!A210</f>
        <v>Enrollment Counclor 4</v>
      </c>
      <c r="F211" s="11"/>
      <c r="G211" s="13" cm="1">
        <f t="array" aca="1" ref="G211" ca="1">IFERROR(INDIRECT(ADDRESS(ROW()-1,_xlfn.SHEET()-3+4,4,1,"Entered Daily Stats")),"")</f>
        <v>0.21875</v>
      </c>
      <c r="H211" s="16"/>
      <c r="I211" s="12" cm="1">
        <f t="array" aca="1" ref="I211" ca="1">IFERROR(INDIRECT(ADDRESS(ROW()-1,_xlfn.SHEET()-3+11,4,1,"Entered Daily Stats")),"")</f>
        <v>4</v>
      </c>
      <c r="J211" s="11"/>
      <c r="K211" s="107" cm="1">
        <f t="array" aca="1" ref="K211" ca="1">IFERROR(INDIRECT(ADDRESS(ROW()-1,_xlfn.SHEET()-3+18,4,1,"Entered Daily Stats")),"")</f>
        <v>17</v>
      </c>
      <c r="L211" s="12">
        <f t="shared" ref="L211:L227" ca="1" si="31">IFERROR(IF(K211=N211,0,MIN(MAX((-10*N211*24)+80,30),65))*C211,0)</f>
        <v>47.833333333333336</v>
      </c>
      <c r="M211" s="11"/>
      <c r="N211" s="110" cm="1">
        <f t="array" aca="1" ref="N211" ca="1">IFERROR(INDIRECT(ADDRESS(ROW()-1,_xlfn.SHEET()-3+25,4,1,"Entered Daily Stats")),"")</f>
        <v>0.13402777777777777</v>
      </c>
      <c r="O211" s="13">
        <f t="shared" ca="1" si="29"/>
        <v>0.20833333333333334</v>
      </c>
      <c r="P211" s="11"/>
      <c r="Q211" s="51">
        <f t="shared" ca="1" si="30"/>
        <v>0.49936701509872239</v>
      </c>
      <c r="R211" s="11"/>
      <c r="S211" s="39" cm="1">
        <f t="array" aca="1" ref="S211" ca="1">INDIRECT(ADDRESS(ROW()-1,_xlfn.SHEET()-3+39,4,1,"Entered Daily Stats"))</f>
        <v>0</v>
      </c>
      <c r="T211" s="11"/>
      <c r="U211" s="19"/>
      <c r="V211" s="11" t="s">
        <v>33</v>
      </c>
      <c r="W211" s="14">
        <v>0.7</v>
      </c>
      <c r="X211" s="70"/>
    </row>
    <row r="212" spans="1:24" ht="18" x14ac:dyDescent="0.3">
      <c r="A212" s="65"/>
      <c r="B212" s="8"/>
      <c r="C212" s="14" cm="1">
        <f t="array" aca="1" ref="C212" ca="1">INDIRECT(ADDRESS(ROW()-1,_xlfn.SHEET()-3+32,4,1,"Entered Daily Stats"))</f>
        <v>1</v>
      </c>
      <c r="D212" s="11"/>
      <c r="E212" s="10" t="str">
        <f>'Entered Daily Stats'!A211</f>
        <v>Enrollment Counclor 5</v>
      </c>
      <c r="F212" s="11"/>
      <c r="G212" s="13" cm="1">
        <f t="array" aca="1" ref="G212" ca="1">IFERROR(INDIRECT(ADDRESS(ROW()-1,_xlfn.SHEET()-3+4,4,1,"Entered Daily Stats")),"")</f>
        <v>0.25486111111111109</v>
      </c>
      <c r="H212" s="16"/>
      <c r="I212" s="12" cm="1">
        <f t="array" aca="1" ref="I212" ca="1">IFERROR(INDIRECT(ADDRESS(ROW()-1,_xlfn.SHEET()-3+11,4,1,"Entered Daily Stats")),"")</f>
        <v>10</v>
      </c>
      <c r="J212" s="11"/>
      <c r="K212" s="107" cm="1">
        <f t="array" aca="1" ref="K212" ca="1">IFERROR(INDIRECT(ADDRESS(ROW()-1,_xlfn.SHEET()-3+18,4,1,"Entered Daily Stats")),"")</f>
        <v>40</v>
      </c>
      <c r="L212" s="12">
        <f t="shared" ca="1" si="31"/>
        <v>65</v>
      </c>
      <c r="M212" s="11"/>
      <c r="N212" s="110" cm="1">
        <f t="array" aca="1" ref="N212" ca="1">IFERROR(INDIRECT(ADDRESS(ROW()-1,_xlfn.SHEET()-3+25,4,1,"Entered Daily Stats")),"")</f>
        <v>3.888888888888889E-2</v>
      </c>
      <c r="O212" s="13">
        <f t="shared" ca="1" si="29"/>
        <v>0.16666666666666666</v>
      </c>
      <c r="P212" s="11"/>
      <c r="Q212" s="51">
        <f t="shared" ca="1" si="30"/>
        <v>0.42435897435897441</v>
      </c>
      <c r="R212" s="11"/>
      <c r="S212" s="39" cm="1">
        <f t="array" aca="1" ref="S212" ca="1">INDIRECT(ADDRESS(ROW()-1,_xlfn.SHEET()-3+39,4,1,"Entered Daily Stats"))</f>
        <v>2</v>
      </c>
      <c r="T212" s="11"/>
      <c r="U212" s="20"/>
      <c r="V212" s="11" t="s">
        <v>33</v>
      </c>
      <c r="W212" s="14">
        <v>0.5</v>
      </c>
      <c r="X212" s="70"/>
    </row>
    <row r="213" spans="1:24" ht="18" x14ac:dyDescent="0.3">
      <c r="A213" s="65"/>
      <c r="B213" s="8"/>
      <c r="C213" s="14" cm="1">
        <f t="array" aca="1" ref="C213" ca="1">INDIRECT(ADDRESS(ROW()-1,_xlfn.SHEET()-3+32,4,1,"Entered Daily Stats"))</f>
        <v>1</v>
      </c>
      <c r="D213" s="11"/>
      <c r="E213" s="10" t="str">
        <f>'Entered Daily Stats'!A212</f>
        <v>Enrollment Counclor 6</v>
      </c>
      <c r="F213" s="11"/>
      <c r="G213" s="13" cm="1">
        <f t="array" aca="1" ref="G213" ca="1">IFERROR(INDIRECT(ADDRESS(ROW()-1,_xlfn.SHEET()-3+4,4,1,"Entered Daily Stats")),"")</f>
        <v>0.30069444444444443</v>
      </c>
      <c r="H213" s="16"/>
      <c r="I213" s="12" cm="1">
        <f t="array" aca="1" ref="I213" ca="1">IFERROR(INDIRECT(ADDRESS(ROW()-1,_xlfn.SHEET()-3+11,4,1,"Entered Daily Stats")),"")</f>
        <v>6</v>
      </c>
      <c r="J213" s="11"/>
      <c r="K213" s="107" cm="1">
        <f t="array" aca="1" ref="K213" ca="1">IFERROR(INDIRECT(ADDRESS(ROW()-1,_xlfn.SHEET()-3+18,4,1,"Entered Daily Stats")),"")</f>
        <v>26</v>
      </c>
      <c r="L213" s="12">
        <f t="shared" ca="1" si="31"/>
        <v>52</v>
      </c>
      <c r="M213" s="11"/>
      <c r="N213" s="110" cm="1">
        <f t="array" aca="1" ref="N213" ca="1">IFERROR(INDIRECT(ADDRESS(ROW()-1,_xlfn.SHEET()-3+25,4,1,"Entered Daily Stats")),"")</f>
        <v>0.11666666666666665</v>
      </c>
      <c r="O213" s="13">
        <f t="shared" ca="1" si="29"/>
        <v>0.20833333333333334</v>
      </c>
      <c r="P213" s="11"/>
      <c r="Q213" s="51">
        <f t="shared" ca="1" si="30"/>
        <v>0.53</v>
      </c>
      <c r="R213" s="11"/>
      <c r="S213" s="39" cm="1">
        <f t="array" aca="1" ref="S213" ca="1">INDIRECT(ADDRESS(ROW()-1,_xlfn.SHEET()-3+39,4,1,"Entered Daily Stats"))</f>
        <v>0</v>
      </c>
      <c r="T213" s="11"/>
      <c r="U213" s="21"/>
      <c r="V213" s="11" t="s">
        <v>33</v>
      </c>
      <c r="W213" s="14">
        <v>0.3</v>
      </c>
      <c r="X213" s="70"/>
    </row>
    <row r="214" spans="1:24" ht="18" x14ac:dyDescent="0.3">
      <c r="A214" s="65"/>
      <c r="B214" s="8"/>
      <c r="C214" s="14" cm="1">
        <f t="array" aca="1" ref="C214" ca="1">INDIRECT(ADDRESS(ROW()-1,_xlfn.SHEET()-3+32,4,1,"Entered Daily Stats"))</f>
        <v>1</v>
      </c>
      <c r="D214" s="11"/>
      <c r="E214" s="10" t="str">
        <f>'Entered Daily Stats'!A213</f>
        <v>Enrollment Counclor 7</v>
      </c>
      <c r="F214" s="11"/>
      <c r="G214" s="13" cm="1">
        <f t="array" aca="1" ref="G214" ca="1">IFERROR(INDIRECT(ADDRESS(ROW()-1,_xlfn.SHEET()-3+4,4,1,"Entered Daily Stats")),"")</f>
        <v>0.21944444444444444</v>
      </c>
      <c r="H214" s="16"/>
      <c r="I214" s="12" cm="1">
        <f t="array" aca="1" ref="I214" ca="1">IFERROR(INDIRECT(ADDRESS(ROW()-1,_xlfn.SHEET()-3+11,4,1,"Entered Daily Stats")),"")</f>
        <v>6</v>
      </c>
      <c r="J214" s="11"/>
      <c r="K214" s="107" cm="1">
        <f t="array" aca="1" ref="K214" ca="1">IFERROR(INDIRECT(ADDRESS(ROW()-1,_xlfn.SHEET()-3+18,4,1,"Entered Daily Stats")),"")</f>
        <v>36</v>
      </c>
      <c r="L214" s="12">
        <f t="shared" ca="1" si="31"/>
        <v>44.666666666666664</v>
      </c>
      <c r="M214" s="11"/>
      <c r="N214" s="110" cm="1">
        <f t="array" aca="1" ref="N214" ca="1">IFERROR(INDIRECT(ADDRESS(ROW()-1,_xlfn.SHEET()-3+25,4,1,"Entered Daily Stats")),"")</f>
        <v>0.14722222222222223</v>
      </c>
      <c r="O214" s="13">
        <f t="shared" ca="1" si="29"/>
        <v>0.18333333333333335</v>
      </c>
      <c r="P214" s="11"/>
      <c r="Q214" s="51">
        <f t="shared" ca="1" si="30"/>
        <v>0.80450022614201711</v>
      </c>
      <c r="R214" s="11"/>
      <c r="S214" s="39" cm="1">
        <f t="array" aca="1" ref="S214" ca="1">INDIRECT(ADDRESS(ROW()-1,_xlfn.SHEET()-3+39,4,1,"Entered Daily Stats"))</f>
        <v>0</v>
      </c>
      <c r="T214" s="11"/>
      <c r="U214" s="8"/>
      <c r="V214" s="8"/>
      <c r="W214" s="8"/>
      <c r="X214" s="70"/>
    </row>
    <row r="215" spans="1:24" ht="21" x14ac:dyDescent="0.3">
      <c r="A215" s="65"/>
      <c r="B215" s="8"/>
      <c r="C215" s="14" cm="1">
        <f t="array" aca="1" ref="C215" ca="1">INDIRECT(ADDRESS(ROW()-1,_xlfn.SHEET()-3+32,4,1,"Entered Daily Stats"))</f>
        <v>1</v>
      </c>
      <c r="D215" s="11"/>
      <c r="E215" s="10" t="str">
        <f>'Entered Daily Stats'!A214</f>
        <v>Enrollment Counclor 8</v>
      </c>
      <c r="F215" s="11"/>
      <c r="G215" s="13" cm="1">
        <f t="array" aca="1" ref="G215" ca="1">IFERROR(INDIRECT(ADDRESS(ROW()-1,_xlfn.SHEET()-3+4,4,1,"Entered Daily Stats")),"")</f>
        <v>0.25625000000000003</v>
      </c>
      <c r="H215" s="16"/>
      <c r="I215" s="12" cm="1">
        <f t="array" aca="1" ref="I215" ca="1">IFERROR(INDIRECT(ADDRESS(ROW()-1,_xlfn.SHEET()-3+11,4,1,"Entered Daily Stats")),"")</f>
        <v>3</v>
      </c>
      <c r="J215" s="11"/>
      <c r="K215" s="107" cm="1">
        <f t="array" aca="1" ref="K215" ca="1">IFERROR(INDIRECT(ADDRESS(ROW()-1,_xlfn.SHEET()-3+18,4,1,"Entered Daily Stats")),"")</f>
        <v>50</v>
      </c>
      <c r="L215" s="12">
        <f t="shared" ca="1" si="31"/>
        <v>65</v>
      </c>
      <c r="M215" s="11"/>
      <c r="N215" s="110" cm="1">
        <f t="array" aca="1" ref="N215" ca="1">IFERROR(INDIRECT(ADDRESS(ROW()-1,_xlfn.SHEET()-3+25,4,1,"Entered Daily Stats")),"")</f>
        <v>5.5555555555555552E-2</v>
      </c>
      <c r="O215" s="13">
        <f t="shared" ca="1" si="29"/>
        <v>0.125</v>
      </c>
      <c r="P215" s="11"/>
      <c r="Q215" s="51">
        <f t="shared" ca="1" si="30"/>
        <v>0.6068376068376069</v>
      </c>
      <c r="R215" s="11"/>
      <c r="S215" s="39" cm="1">
        <f t="array" aca="1" ref="S215" ca="1">INDIRECT(ADDRESS(ROW()-1,_xlfn.SHEET()-3+39,4,1,"Entered Daily Stats"))</f>
        <v>0</v>
      </c>
      <c r="T215" s="11"/>
      <c r="U215" s="140" t="s">
        <v>42</v>
      </c>
      <c r="V215" s="140"/>
      <c r="W215" s="140"/>
      <c r="X215" s="70"/>
    </row>
    <row r="216" spans="1:24" ht="18" customHeight="1" x14ac:dyDescent="0.3">
      <c r="A216" s="65"/>
      <c r="B216" s="8"/>
      <c r="C216" s="14" cm="1">
        <f t="array" aca="1" ref="C216" ca="1">INDIRECT(ADDRESS(ROW()-1,_xlfn.SHEET()-3+32,4,1,"Entered Daily Stats"))</f>
        <v>1</v>
      </c>
      <c r="D216" s="11"/>
      <c r="E216" s="10" t="str">
        <f>'Entered Daily Stats'!A215</f>
        <v>Enrollment Counclor 9</v>
      </c>
      <c r="F216" s="11"/>
      <c r="G216" s="13" cm="1">
        <f t="array" aca="1" ref="G216" ca="1">IFERROR(INDIRECT(ADDRESS(ROW()-1,_xlfn.SHEET()-3+4,4,1,"Entered Daily Stats")),"")</f>
        <v>0.34930555555555554</v>
      </c>
      <c r="H216" s="16"/>
      <c r="I216" s="12" cm="1">
        <f t="array" aca="1" ref="I216" ca="1">IFERROR(INDIRECT(ADDRESS(ROW()-1,_xlfn.SHEET()-3+11,4,1,"Entered Daily Stats")),"")</f>
        <v>6</v>
      </c>
      <c r="J216" s="11"/>
      <c r="K216" s="107" cm="1">
        <f t="array" aca="1" ref="K216" ca="1">IFERROR(INDIRECT(ADDRESS(ROW()-1,_xlfn.SHEET()-3+18,4,1,"Entered Daily Stats")),"")</f>
        <v>57</v>
      </c>
      <c r="L216" s="12">
        <f t="shared" ca="1" si="31"/>
        <v>51.5</v>
      </c>
      <c r="M216" s="11"/>
      <c r="N216" s="110" cm="1">
        <f t="array" aca="1" ref="N216" ca="1">IFERROR(INDIRECT(ADDRESS(ROW()-1,_xlfn.SHEET()-3+25,4,1,"Entered Daily Stats")),"")</f>
        <v>0.11875000000000001</v>
      </c>
      <c r="O216" s="13">
        <f t="shared" ca="1" si="29"/>
        <v>9.5833333333333326E-2</v>
      </c>
      <c r="P216" s="11"/>
      <c r="Q216" s="51">
        <f t="shared" ca="1" si="30"/>
        <v>1.1729632756437316</v>
      </c>
      <c r="R216" s="11"/>
      <c r="S216" s="39" cm="1">
        <f t="array" aca="1" ref="S216" ca="1">INDIRECT(ADDRESS(ROW()-1,_xlfn.SHEET()-3+39,4,1,"Entered Daily Stats"))</f>
        <v>0</v>
      </c>
      <c r="T216" s="11"/>
      <c r="U216" s="152">
        <f ca="1">IF(SUM(S208:S227)=0,"",SUM(S208:S227))</f>
        <v>6</v>
      </c>
      <c r="V216" s="153"/>
      <c r="W216" s="154"/>
      <c r="X216" s="70"/>
    </row>
    <row r="217" spans="1:24" ht="18" customHeight="1" x14ac:dyDescent="0.3">
      <c r="A217" s="65"/>
      <c r="B217" s="8"/>
      <c r="C217" s="14" cm="1">
        <f t="array" aca="1" ref="C217" ca="1">INDIRECT(ADDRESS(ROW()-1,_xlfn.SHEET()-3+32,4,1,"Entered Daily Stats"))</f>
        <v>1</v>
      </c>
      <c r="D217" s="11"/>
      <c r="E217" s="10" t="str">
        <f>'Entered Daily Stats'!A216</f>
        <v>Enrollment Counclor 10</v>
      </c>
      <c r="F217" s="11"/>
      <c r="G217" s="13" cm="1">
        <f t="array" aca="1" ref="G217" ca="1">IFERROR(INDIRECT(ADDRESS(ROW()-1,_xlfn.SHEET()-3+4,4,1,"Entered Daily Stats")),"")</f>
        <v>0.24513888888888888</v>
      </c>
      <c r="H217" s="16"/>
      <c r="I217" s="12" cm="1">
        <f t="array" aca="1" ref="I217" ca="1">IFERROR(INDIRECT(ADDRESS(ROW()-1,_xlfn.SHEET()-3+11,4,1,"Entered Daily Stats")),"")</f>
        <v>5</v>
      </c>
      <c r="J217" s="11"/>
      <c r="K217" s="107" cm="1">
        <f t="array" aca="1" ref="K217" ca="1">IFERROR(INDIRECT(ADDRESS(ROW()-1,_xlfn.SHEET()-3+18,4,1,"Entered Daily Stats")),"")</f>
        <v>59</v>
      </c>
      <c r="L217" s="12">
        <f t="shared" ca="1" si="31"/>
        <v>50</v>
      </c>
      <c r="M217" s="11"/>
      <c r="N217" s="110" cm="1">
        <f t="array" aca="1" ref="N217" ca="1">IFERROR(INDIRECT(ADDRESS(ROW()-1,_xlfn.SHEET()-3+25,4,1,"Entered Daily Stats")),"")</f>
        <v>0.125</v>
      </c>
      <c r="O217" s="13">
        <f t="shared" ca="1" si="29"/>
        <v>8.7499999999999981E-2</v>
      </c>
      <c r="P217" s="11"/>
      <c r="Q217" s="51">
        <f t="shared" ca="1" si="30"/>
        <v>1.3042857142857143</v>
      </c>
      <c r="R217" s="11"/>
      <c r="S217" s="39" cm="1">
        <f t="array" aca="1" ref="S217" ca="1">INDIRECT(ADDRESS(ROW()-1,_xlfn.SHEET()-3+39,4,1,"Entered Daily Stats"))</f>
        <v>1</v>
      </c>
      <c r="T217" s="11"/>
      <c r="U217" s="155"/>
      <c r="V217" s="156"/>
      <c r="W217" s="157"/>
      <c r="X217" s="70"/>
    </row>
    <row r="218" spans="1:24" ht="18" x14ac:dyDescent="0.3">
      <c r="A218" s="65"/>
      <c r="B218" s="8"/>
      <c r="C218" s="14" cm="1">
        <f t="array" aca="1" ref="C218" ca="1">INDIRECT(ADDRESS(ROW()-1,_xlfn.SHEET()-3+32,4,1,"Entered Daily Stats"))</f>
        <v>1</v>
      </c>
      <c r="D218" s="11"/>
      <c r="E218" s="10" t="str">
        <f>'Entered Daily Stats'!A217</f>
        <v>Enrollment Counclor 11</v>
      </c>
      <c r="F218" s="11"/>
      <c r="G218" s="13" cm="1">
        <f t="array" aca="1" ref="G218" ca="1">IFERROR(INDIRECT(ADDRESS(ROW()-1,_xlfn.SHEET()-3+4,4,1,"Entered Daily Stats")),"")</f>
        <v>0.22083333333333333</v>
      </c>
      <c r="H218" s="16"/>
      <c r="I218" s="12" cm="1">
        <f t="array" aca="1" ref="I218" ca="1">IFERROR(INDIRECT(ADDRESS(ROW()-1,_xlfn.SHEET()-3+11,4,1,"Entered Daily Stats")),"")</f>
        <v>2</v>
      </c>
      <c r="J218" s="11"/>
      <c r="K218" s="107" cm="1">
        <f t="array" aca="1" ref="K218" ca="1">IFERROR(INDIRECT(ADDRESS(ROW()-1,_xlfn.SHEET()-3+18,4,1,"Entered Daily Stats")),"")</f>
        <v>15</v>
      </c>
      <c r="L218" s="12">
        <f t="shared" ca="1" si="31"/>
        <v>59.666666666666671</v>
      </c>
      <c r="M218" s="11"/>
      <c r="N218" s="110" cm="1">
        <f t="array" aca="1" ref="N218" ca="1">IFERROR(INDIRECT(ADDRESS(ROW()-1,_xlfn.SHEET()-3+25,4,1,"Entered Daily Stats")),"")</f>
        <v>8.4722222222222213E-2</v>
      </c>
      <c r="O218" s="13">
        <f t="shared" ca="1" si="29"/>
        <v>0.20833333333333334</v>
      </c>
      <c r="P218" s="11"/>
      <c r="Q218" s="51">
        <f t="shared" ca="1" si="30"/>
        <v>0.32903165735567963</v>
      </c>
      <c r="R218" s="11"/>
      <c r="S218" s="39" cm="1">
        <f t="array" aca="1" ref="S218" ca="1">INDIRECT(ADDRESS(ROW()-1,_xlfn.SHEET()-3+39,4,1,"Entered Daily Stats"))</f>
        <v>2</v>
      </c>
      <c r="T218" s="11"/>
      <c r="U218" s="71"/>
      <c r="V218" s="71"/>
      <c r="W218" s="71"/>
      <c r="X218" s="70"/>
    </row>
    <row r="219" spans="1:24" ht="21" x14ac:dyDescent="0.3">
      <c r="A219" s="65"/>
      <c r="B219" s="8"/>
      <c r="C219" s="14" cm="1">
        <f t="array" aca="1" ref="C219" ca="1">INDIRECT(ADDRESS(ROW()-1,_xlfn.SHEET()-3+32,4,1,"Entered Daily Stats"))</f>
        <v>0.8</v>
      </c>
      <c r="D219" s="11"/>
      <c r="E219" s="10" t="str">
        <f>'Entered Daily Stats'!A218</f>
        <v>Enrollment Counclor 12</v>
      </c>
      <c r="F219" s="11"/>
      <c r="G219" s="13" cm="1">
        <f t="array" aca="1" ref="G219" ca="1">IFERROR(INDIRECT(ADDRESS(ROW()-1,_xlfn.SHEET()-3+4,4,1,"Entered Daily Stats")),"")</f>
        <v>0.21597222222222223</v>
      </c>
      <c r="H219" s="16"/>
      <c r="I219" s="12" cm="1">
        <f t="array" aca="1" ref="I219" ca="1">IFERROR(INDIRECT(ADDRESS(ROW()-1,_xlfn.SHEET()-3+11,4,1,"Entered Daily Stats")),"")</f>
        <v>3</v>
      </c>
      <c r="J219" s="11"/>
      <c r="K219" s="107" cm="1">
        <f t="array" aca="1" ref="K219" ca="1">IFERROR(INDIRECT(ADDRESS(ROW()-1,_xlfn.SHEET()-3+18,4,1,"Entered Daily Stats")),"")</f>
        <v>32</v>
      </c>
      <c r="L219" s="12">
        <f t="shared" ca="1" si="31"/>
        <v>51.333333333333343</v>
      </c>
      <c r="M219" s="11"/>
      <c r="N219" s="110" cm="1">
        <f t="array" aca="1" ref="N219" ca="1">IFERROR(INDIRECT(ADDRESS(ROW()-1,_xlfn.SHEET()-3+25,4,1,"Entered Daily Stats")),"")</f>
        <v>6.5972222222222224E-2</v>
      </c>
      <c r="O219" s="13">
        <f t="shared" ca="1" si="29"/>
        <v>0.16</v>
      </c>
      <c r="P219" s="11"/>
      <c r="Q219" s="51">
        <f t="shared" ca="1" si="30"/>
        <v>0.5178515061327561</v>
      </c>
      <c r="R219" s="11"/>
      <c r="S219" s="39" cm="1">
        <f t="array" aca="1" ref="S219" ca="1">INDIRECT(ADDRESS(ROW()-1,_xlfn.SHEET()-3+39,4,1,"Entered Daily Stats"))</f>
        <v>0</v>
      </c>
      <c r="T219" s="11"/>
      <c r="U219" s="8"/>
      <c r="V219" s="8"/>
      <c r="W219" s="22"/>
      <c r="X219" s="79"/>
    </row>
    <row r="220" spans="1:24" ht="18" x14ac:dyDescent="0.3">
      <c r="A220" s="65"/>
      <c r="B220" s="8"/>
      <c r="C220" s="14" cm="1">
        <f t="array" aca="1" ref="C220" ca="1">INDIRECT(ADDRESS(ROW()-1,_xlfn.SHEET()-3+32,4,1,"Entered Daily Stats"))</f>
        <v>0</v>
      </c>
      <c r="D220" s="11"/>
      <c r="E220" s="10">
        <f>'Entered Daily Stats'!A219</f>
        <v>0</v>
      </c>
      <c r="F220" s="11"/>
      <c r="G220" s="13" cm="1">
        <f t="array" aca="1" ref="G220" ca="1">IFERROR(INDIRECT(ADDRESS(ROW()-1,_xlfn.SHEET()-3+4,4,1,"Entered Daily Stats")),"")</f>
        <v>0</v>
      </c>
      <c r="H220" s="16"/>
      <c r="I220" s="12" cm="1">
        <f t="array" aca="1" ref="I220" ca="1">IFERROR(INDIRECT(ADDRESS(ROW()-1,_xlfn.SHEET()-3+11,4,1,"Entered Daily Stats")),"")</f>
        <v>0</v>
      </c>
      <c r="J220" s="11"/>
      <c r="K220" s="107" cm="1">
        <f t="array" aca="1" ref="K220" ca="1">IFERROR(INDIRECT(ADDRESS(ROW()-1,_xlfn.SHEET()-3+18,4,1,"Entered Daily Stats")),"")</f>
        <v>0</v>
      </c>
      <c r="L220" s="12">
        <f t="shared" ca="1" si="31"/>
        <v>0</v>
      </c>
      <c r="M220" s="11"/>
      <c r="N220" s="110" cm="1">
        <f t="array" aca="1" ref="N220" ca="1">IFERROR(INDIRECT(ADDRESS(ROW()-1,_xlfn.SHEET()-3+25,4,1,"Entered Daily Stats")),"")</f>
        <v>0</v>
      </c>
      <c r="O220" s="13">
        <f t="shared" ca="1" si="29"/>
        <v>0</v>
      </c>
      <c r="P220" s="11"/>
      <c r="Q220" s="51" t="str">
        <f t="shared" ca="1" si="30"/>
        <v/>
      </c>
      <c r="R220" s="47"/>
      <c r="S220" s="39" cm="1">
        <f t="array" aca="1" ref="S220" ca="1">INDIRECT(ADDRESS(ROW()-1,_xlfn.SHEET()-3+39,4,1,"Entered Daily Stats"))</f>
        <v>0</v>
      </c>
      <c r="T220" s="47"/>
      <c r="U220" s="69"/>
      <c r="V220" s="8"/>
      <c r="W220" s="56"/>
      <c r="X220" s="80"/>
    </row>
    <row r="221" spans="1:24" ht="18" x14ac:dyDescent="0.3">
      <c r="A221" s="65"/>
      <c r="B221" s="8"/>
      <c r="C221" s="14" cm="1">
        <f t="array" aca="1" ref="C221" ca="1">INDIRECT(ADDRESS(ROW()-1,_xlfn.SHEET()-3+32,4,1,"Entered Daily Stats"))</f>
        <v>0</v>
      </c>
      <c r="D221" s="11"/>
      <c r="E221" s="10">
        <f>'Entered Daily Stats'!A220</f>
        <v>0</v>
      </c>
      <c r="F221" s="23"/>
      <c r="G221" s="13" cm="1">
        <f t="array" aca="1" ref="G221" ca="1">IFERROR(INDIRECT(ADDRESS(ROW()-1,_xlfn.SHEET()-3+4,4,1,"Entered Daily Stats")),"")</f>
        <v>0</v>
      </c>
      <c r="H221" s="11"/>
      <c r="I221" s="12" cm="1">
        <f t="array" aca="1" ref="I221" ca="1">IFERROR(INDIRECT(ADDRESS(ROW()-1,_xlfn.SHEET()-3+11,4,1,"Entered Daily Stats")),"")</f>
        <v>0</v>
      </c>
      <c r="J221" s="11"/>
      <c r="K221" s="107" cm="1">
        <f t="array" aca="1" ref="K221" ca="1">IFERROR(INDIRECT(ADDRESS(ROW()-1,_xlfn.SHEET()-3+18,4,1,"Entered Daily Stats")),"")</f>
        <v>0</v>
      </c>
      <c r="L221" s="12">
        <f t="shared" ca="1" si="31"/>
        <v>0</v>
      </c>
      <c r="M221" s="11"/>
      <c r="N221" s="110" cm="1">
        <f t="array" aca="1" ref="N221" ca="1">IFERROR(INDIRECT(ADDRESS(ROW()-1,_xlfn.SHEET()-3+25,4,1,"Entered Daily Stats")),"")</f>
        <v>0</v>
      </c>
      <c r="O221" s="13">
        <f t="shared" ca="1" si="29"/>
        <v>0</v>
      </c>
      <c r="P221" s="11"/>
      <c r="Q221" s="51" t="str">
        <f t="shared" ca="1" si="30"/>
        <v/>
      </c>
      <c r="R221" s="11"/>
      <c r="S221" s="39" cm="1">
        <f t="array" aca="1" ref="S221" ca="1">INDIRECT(ADDRESS(ROW()-1,_xlfn.SHEET()-3+39,4,1,"Entered Daily Stats"))</f>
        <v>0</v>
      </c>
      <c r="T221" s="11"/>
      <c r="U221" s="11"/>
      <c r="V221" s="47"/>
      <c r="W221" s="56"/>
      <c r="X221" s="81"/>
    </row>
    <row r="222" spans="1:24" ht="18" x14ac:dyDescent="0.3">
      <c r="A222" s="65"/>
      <c r="B222" s="8"/>
      <c r="C222" s="14" cm="1">
        <f t="array" aca="1" ref="C222" ca="1">INDIRECT(ADDRESS(ROW()-1,_xlfn.SHEET()-3+32,4,1,"Entered Daily Stats"))</f>
        <v>0</v>
      </c>
      <c r="D222" s="11"/>
      <c r="E222" s="10">
        <f>'Entered Daily Stats'!A221</f>
        <v>0</v>
      </c>
      <c r="F222" s="11"/>
      <c r="G222" s="13" cm="1">
        <f t="array" aca="1" ref="G222" ca="1">IFERROR(INDIRECT(ADDRESS(ROW()-1,_xlfn.SHEET()-3+4,4,1,"Entered Daily Stats")),"")</f>
        <v>0</v>
      </c>
      <c r="H222" s="16"/>
      <c r="I222" s="12" cm="1">
        <f t="array" aca="1" ref="I222" ca="1">IFERROR(INDIRECT(ADDRESS(ROW()-1,_xlfn.SHEET()-3+11,4,1,"Entered Daily Stats")),"")</f>
        <v>0</v>
      </c>
      <c r="J222" s="11"/>
      <c r="K222" s="107" cm="1">
        <f t="array" aca="1" ref="K222" ca="1">IFERROR(INDIRECT(ADDRESS(ROW()-1,_xlfn.SHEET()-3+18,4,1,"Entered Daily Stats")),"")</f>
        <v>0</v>
      </c>
      <c r="L222" s="12">
        <f t="shared" ca="1" si="31"/>
        <v>0</v>
      </c>
      <c r="M222" s="11"/>
      <c r="N222" s="110" cm="1">
        <f t="array" aca="1" ref="N222" ca="1">IFERROR(INDIRECT(ADDRESS(ROW()-1,_xlfn.SHEET()-3+25,4,1,"Entered Daily Stats")),"")</f>
        <v>0</v>
      </c>
      <c r="O222" s="13">
        <f t="shared" ca="1" si="29"/>
        <v>0</v>
      </c>
      <c r="P222" s="11"/>
      <c r="Q222" s="51" t="str">
        <f t="shared" ca="1" si="30"/>
        <v/>
      </c>
      <c r="R222" s="11"/>
      <c r="S222" s="39" cm="1">
        <f t="array" aca="1" ref="S222" ca="1">INDIRECT(ADDRESS(ROW()-1,_xlfn.SHEET()-3+39,4,1,"Entered Daily Stats"))</f>
        <v>0</v>
      </c>
      <c r="T222" s="11"/>
      <c r="U222" s="8"/>
      <c r="V222" s="8"/>
      <c r="W222" s="8"/>
      <c r="X222" s="64"/>
    </row>
    <row r="223" spans="1:24" ht="18" x14ac:dyDescent="0.3">
      <c r="A223" s="65"/>
      <c r="B223" s="8"/>
      <c r="C223" s="14" cm="1">
        <f t="array" aca="1" ref="C223" ca="1">INDIRECT(ADDRESS(ROW()-1,_xlfn.SHEET()-3+32,4,1,"Entered Daily Stats"))</f>
        <v>0</v>
      </c>
      <c r="D223" s="11"/>
      <c r="E223" s="10">
        <f>'Entered Daily Stats'!A222</f>
        <v>0</v>
      </c>
      <c r="F223" s="11"/>
      <c r="G223" s="13" cm="1">
        <f t="array" aca="1" ref="G223" ca="1">IFERROR(INDIRECT(ADDRESS(ROW()-1,_xlfn.SHEET()-3+4,4,1,"Entered Daily Stats")),"")</f>
        <v>0</v>
      </c>
      <c r="H223" s="16"/>
      <c r="I223" s="12" cm="1">
        <f t="array" aca="1" ref="I223" ca="1">IFERROR(INDIRECT(ADDRESS(ROW()-1,_xlfn.SHEET()-3+11,4,1,"Entered Daily Stats")),"")</f>
        <v>0</v>
      </c>
      <c r="J223" s="11"/>
      <c r="K223" s="107" cm="1">
        <f t="array" aca="1" ref="K223" ca="1">IFERROR(INDIRECT(ADDRESS(ROW()-1,_xlfn.SHEET()-3+18,4,1,"Entered Daily Stats")),"")</f>
        <v>0</v>
      </c>
      <c r="L223" s="12">
        <f t="shared" ca="1" si="31"/>
        <v>0</v>
      </c>
      <c r="M223" s="11"/>
      <c r="N223" s="110" cm="1">
        <f t="array" aca="1" ref="N223" ca="1">IFERROR(INDIRECT(ADDRESS(ROW()-1,_xlfn.SHEET()-3+25,4,1,"Entered Daily Stats")),"")</f>
        <v>0</v>
      </c>
      <c r="O223" s="13">
        <f t="shared" ca="1" si="29"/>
        <v>0</v>
      </c>
      <c r="P223" s="11"/>
      <c r="Q223" s="51" t="str">
        <f t="shared" ca="1" si="30"/>
        <v/>
      </c>
      <c r="R223" s="11"/>
      <c r="S223" s="39" cm="1">
        <f t="array" aca="1" ref="S223" ca="1">INDIRECT(ADDRESS(ROW()-1,_xlfn.SHEET()-3+39,4,1,"Entered Daily Stats"))</f>
        <v>0</v>
      </c>
      <c r="T223" s="11"/>
      <c r="U223" s="71"/>
      <c r="V223" s="71"/>
      <c r="W223" s="71"/>
      <c r="X223" s="70"/>
    </row>
    <row r="224" spans="1:24" ht="21" x14ac:dyDescent="0.3">
      <c r="A224" s="65"/>
      <c r="B224" s="8"/>
      <c r="C224" s="14" cm="1">
        <f t="array" aca="1" ref="C224" ca="1">INDIRECT(ADDRESS(ROW()-1,_xlfn.SHEET()-3+32,4,1,"Entered Daily Stats"))</f>
        <v>0</v>
      </c>
      <c r="D224" s="11"/>
      <c r="E224" s="10">
        <f>'Entered Daily Stats'!A223</f>
        <v>0</v>
      </c>
      <c r="F224" s="11"/>
      <c r="G224" s="13" cm="1">
        <f t="array" aca="1" ref="G224" ca="1">IFERROR(INDIRECT(ADDRESS(ROW()-1,_xlfn.SHEET()-3+4,4,1,"Entered Daily Stats")),"")</f>
        <v>0</v>
      </c>
      <c r="H224" s="16"/>
      <c r="I224" s="12" cm="1">
        <f t="array" aca="1" ref="I224" ca="1">IFERROR(INDIRECT(ADDRESS(ROW()-1,_xlfn.SHEET()-3+11,4,1,"Entered Daily Stats")),"")</f>
        <v>0</v>
      </c>
      <c r="J224" s="11"/>
      <c r="K224" s="107" cm="1">
        <f t="array" aca="1" ref="K224" ca="1">IFERROR(INDIRECT(ADDRESS(ROW()-1,_xlfn.SHEET()-3+18,4,1,"Entered Daily Stats")),"")</f>
        <v>0</v>
      </c>
      <c r="L224" s="12">
        <f t="shared" ca="1" si="31"/>
        <v>0</v>
      </c>
      <c r="M224" s="11"/>
      <c r="N224" s="110" cm="1">
        <f t="array" aca="1" ref="N224" ca="1">IFERROR(INDIRECT(ADDRESS(ROW()-1,_xlfn.SHEET()-3+25,4,1,"Entered Daily Stats")),"")</f>
        <v>0</v>
      </c>
      <c r="O224" s="13">
        <f t="shared" ca="1" si="29"/>
        <v>0</v>
      </c>
      <c r="P224" s="11"/>
      <c r="Q224" s="51" t="str">
        <f t="shared" ca="1" si="30"/>
        <v/>
      </c>
      <c r="R224" s="11"/>
      <c r="S224" s="39" cm="1">
        <f t="array" aca="1" ref="S224" ca="1">INDIRECT(ADDRESS(ROW()-1,_xlfn.SHEET()-3+39,4,1,"Entered Daily Stats"))</f>
        <v>0</v>
      </c>
      <c r="T224" s="11"/>
      <c r="U224" s="8"/>
      <c r="V224" s="8"/>
      <c r="W224" s="22"/>
      <c r="X224" s="79"/>
    </row>
    <row r="225" spans="1:24" ht="18" x14ac:dyDescent="0.3">
      <c r="A225" s="65"/>
      <c r="B225" s="8"/>
      <c r="C225" s="14" cm="1">
        <f t="array" aca="1" ref="C225" ca="1">INDIRECT(ADDRESS(ROW()-1,_xlfn.SHEET()-3+32,4,1,"Entered Daily Stats"))</f>
        <v>0</v>
      </c>
      <c r="D225" s="11"/>
      <c r="E225" s="10">
        <f>'Entered Daily Stats'!A224</f>
        <v>0</v>
      </c>
      <c r="F225" s="11"/>
      <c r="G225" s="13" cm="1">
        <f t="array" aca="1" ref="G225" ca="1">IFERROR(INDIRECT(ADDRESS(ROW()-1,_xlfn.SHEET()-3+4,4,1,"Entered Daily Stats")),"")</f>
        <v>0</v>
      </c>
      <c r="H225" s="16"/>
      <c r="I225" s="12" cm="1">
        <f t="array" aca="1" ref="I225" ca="1">IFERROR(INDIRECT(ADDRESS(ROW()-1,_xlfn.SHEET()-3+11,4,1,"Entered Daily Stats")),"")</f>
        <v>0</v>
      </c>
      <c r="J225" s="11"/>
      <c r="K225" s="107" cm="1">
        <f t="array" aca="1" ref="K225" ca="1">IFERROR(INDIRECT(ADDRESS(ROW()-1,_xlfn.SHEET()-3+18,4,1,"Entered Daily Stats")),"")</f>
        <v>0</v>
      </c>
      <c r="L225" s="12">
        <f t="shared" ca="1" si="31"/>
        <v>0</v>
      </c>
      <c r="M225" s="11"/>
      <c r="N225" s="110" cm="1">
        <f t="array" aca="1" ref="N225" ca="1">IFERROR(INDIRECT(ADDRESS(ROW()-1,_xlfn.SHEET()-3+25,4,1,"Entered Daily Stats")),"")</f>
        <v>0</v>
      </c>
      <c r="O225" s="13">
        <f t="shared" ca="1" si="29"/>
        <v>0</v>
      </c>
      <c r="P225" s="11"/>
      <c r="Q225" s="51" t="str">
        <f t="shared" ca="1" si="30"/>
        <v/>
      </c>
      <c r="R225" s="47"/>
      <c r="S225" s="39" cm="1">
        <f t="array" aca="1" ref="S225" ca="1">INDIRECT(ADDRESS(ROW()-1,_xlfn.SHEET()-3+39,4,1,"Entered Daily Stats"))</f>
        <v>0</v>
      </c>
      <c r="T225" s="47"/>
      <c r="U225" s="69"/>
      <c r="V225" s="8"/>
      <c r="W225" s="56"/>
      <c r="X225" s="80"/>
    </row>
    <row r="226" spans="1:24" ht="18" x14ac:dyDescent="0.3">
      <c r="A226" s="65"/>
      <c r="B226" s="8"/>
      <c r="C226" s="14" cm="1">
        <f t="array" aca="1" ref="C226" ca="1">INDIRECT(ADDRESS(ROW()-1,_xlfn.SHEET()-3+32,4,1,"Entered Daily Stats"))</f>
        <v>0</v>
      </c>
      <c r="D226" s="11"/>
      <c r="E226" s="10">
        <f>'Entered Daily Stats'!A225</f>
        <v>0</v>
      </c>
      <c r="F226" s="23"/>
      <c r="G226" s="13" cm="1">
        <f t="array" aca="1" ref="G226" ca="1">IFERROR(INDIRECT(ADDRESS(ROW()-1,_xlfn.SHEET()-3+4,4,1,"Entered Daily Stats")),"")</f>
        <v>0</v>
      </c>
      <c r="H226" s="11"/>
      <c r="I226" s="12" cm="1">
        <f t="array" aca="1" ref="I226" ca="1">IFERROR(INDIRECT(ADDRESS(ROW()-1,_xlfn.SHEET()-3+11,4,1,"Entered Daily Stats")),"")</f>
        <v>0</v>
      </c>
      <c r="J226" s="11"/>
      <c r="K226" s="107" cm="1">
        <f t="array" aca="1" ref="K226" ca="1">IFERROR(INDIRECT(ADDRESS(ROW()-1,_xlfn.SHEET()-3+18,4,1,"Entered Daily Stats")),"")</f>
        <v>0</v>
      </c>
      <c r="L226" s="12">
        <f t="shared" ca="1" si="31"/>
        <v>0</v>
      </c>
      <c r="M226" s="11"/>
      <c r="N226" s="110" cm="1">
        <f t="array" aca="1" ref="N226" ca="1">IFERROR(INDIRECT(ADDRESS(ROW()-1,_xlfn.SHEET()-3+25,4,1,"Entered Daily Stats")),"")</f>
        <v>0</v>
      </c>
      <c r="O226" s="13">
        <f t="shared" ca="1" si="29"/>
        <v>0</v>
      </c>
      <c r="P226" s="11"/>
      <c r="Q226" s="51" t="str">
        <f t="shared" ca="1" si="30"/>
        <v/>
      </c>
      <c r="R226" s="11"/>
      <c r="S226" s="39" cm="1">
        <f t="array" aca="1" ref="S226" ca="1">INDIRECT(ADDRESS(ROW()-1,_xlfn.SHEET()-3+39,4,1,"Entered Daily Stats"))</f>
        <v>0</v>
      </c>
      <c r="T226" s="11"/>
      <c r="U226" s="11"/>
      <c r="V226" s="47"/>
      <c r="W226" s="56"/>
      <c r="X226" s="81"/>
    </row>
    <row r="227" spans="1:24" ht="18" x14ac:dyDescent="0.3">
      <c r="A227" s="65"/>
      <c r="B227" s="8"/>
      <c r="C227" s="14" cm="1">
        <f t="array" aca="1" ref="C227" ca="1">INDIRECT(ADDRESS(ROW()-1,_xlfn.SHEET()-3+32,4,1,"Entered Daily Stats"))</f>
        <v>0</v>
      </c>
      <c r="D227" s="11"/>
      <c r="E227" s="10">
        <f>'Entered Daily Stats'!A226</f>
        <v>0</v>
      </c>
      <c r="F227" s="11"/>
      <c r="G227" s="13" cm="1">
        <f t="array" aca="1" ref="G227" ca="1">IFERROR(INDIRECT(ADDRESS(ROW()-1,_xlfn.SHEET()-3+4,4,1,"Entered Daily Stats")),"")</f>
        <v>0</v>
      </c>
      <c r="H227" s="16"/>
      <c r="I227" s="12" cm="1">
        <f t="array" aca="1" ref="I227" ca="1">IFERROR(INDIRECT(ADDRESS(ROW()-1,_xlfn.SHEET()-3+11,4,1,"Entered Daily Stats")),"")</f>
        <v>0</v>
      </c>
      <c r="J227" s="11"/>
      <c r="K227" s="107" cm="1">
        <f t="array" aca="1" ref="K227" ca="1">IFERROR(INDIRECT(ADDRESS(ROW()-1,_xlfn.SHEET()-3+18,4,1,"Entered Daily Stats")),"")</f>
        <v>0</v>
      </c>
      <c r="L227" s="12">
        <f t="shared" ca="1" si="31"/>
        <v>0</v>
      </c>
      <c r="M227" s="11"/>
      <c r="N227" s="110" cm="1">
        <f t="array" aca="1" ref="N227" ca="1">IFERROR(INDIRECT(ADDRESS(ROW()-1,_xlfn.SHEET()-3+25,4,1,"Entered Daily Stats")),"")</f>
        <v>0</v>
      </c>
      <c r="O227" s="13">
        <f t="shared" ca="1" si="29"/>
        <v>0</v>
      </c>
      <c r="P227" s="11"/>
      <c r="Q227" s="51" t="str">
        <f t="shared" ca="1" si="30"/>
        <v/>
      </c>
      <c r="R227" s="11"/>
      <c r="S227" s="39" cm="1">
        <f t="array" aca="1" ref="S227" ca="1">INDIRECT(ADDRESS(ROW()-1,_xlfn.SHEET()-3+39,4,1,"Entered Daily Stats"))</f>
        <v>0</v>
      </c>
      <c r="T227" s="11"/>
      <c r="U227" s="8"/>
      <c r="V227" s="8"/>
      <c r="W227" s="8"/>
      <c r="X227" s="64"/>
    </row>
    <row r="228" spans="1:24" ht="18" x14ac:dyDescent="0.3">
      <c r="A228" s="65"/>
      <c r="B228" s="8"/>
      <c r="C228" s="11"/>
      <c r="D228" s="11"/>
      <c r="E228" s="11"/>
      <c r="F228" s="11"/>
      <c r="G228" s="11"/>
      <c r="H228" s="11"/>
      <c r="I228" s="11"/>
      <c r="J228" s="11"/>
      <c r="K228" s="108"/>
      <c r="L228" s="11"/>
      <c r="M228" s="11"/>
      <c r="N228" s="108"/>
      <c r="O228" s="11"/>
      <c r="P228" s="11"/>
      <c r="Q228" s="11"/>
      <c r="R228" s="11"/>
      <c r="S228" s="11"/>
      <c r="T228" s="8"/>
      <c r="U228" s="8"/>
      <c r="V228" s="8"/>
      <c r="W228" s="8"/>
      <c r="X228" s="64"/>
    </row>
    <row r="229" spans="1:24" ht="21" x14ac:dyDescent="0.3">
      <c r="A229" s="65"/>
      <c r="B229" s="8"/>
      <c r="C229" s="106">
        <f ca="1">IFERROR(AVERAGEIF(C208:C227,"&gt;0"),0)</f>
        <v>0.98333333333333339</v>
      </c>
      <c r="D229" s="11"/>
      <c r="E229" s="123" t="s">
        <v>34</v>
      </c>
      <c r="F229" s="44"/>
      <c r="G229" s="13">
        <f ca="1">IFERROR(AVERAGEIF(G208:G227,"&gt;0"),"")</f>
        <v>0.2464699074074074</v>
      </c>
      <c r="H229" s="82"/>
      <c r="I229" s="30">
        <f ca="1">IFERROR(AVERAGEIF(I208:I227,"&gt;0"),"")</f>
        <v>4.416666666666667</v>
      </c>
      <c r="J229" s="11"/>
      <c r="K229" s="109">
        <f ca="1">IFERROR(AVERAGEIF(K208:K227,"&gt;0"),0)</f>
        <v>38.166666666666664</v>
      </c>
      <c r="L229" s="12">
        <f ca="1">IFERROR(AVERAGEIF(L208:L227,"&gt;0"),"")</f>
        <v>54.166666666666664</v>
      </c>
      <c r="M229" s="11"/>
      <c r="N229" s="111">
        <f ca="1">IFERROR(AVERAGEIF(N208:N227,"&gt;0"),0)</f>
        <v>0.10063657407407407</v>
      </c>
      <c r="O229" s="13">
        <f ca="1">IFERROR(AVERAGEIF(O208:O227,"&gt;0"),"")</f>
        <v>0.15916666666666665</v>
      </c>
      <c r="P229" s="11"/>
      <c r="Q229" s="45">
        <f ca="1">IFERROR(AVERAGEIF(Q208:Q227,"&gt;0"),"")</f>
        <v>0.71203490948639658</v>
      </c>
      <c r="R229" s="17"/>
      <c r="S229" s="46">
        <f ca="1">IFERROR(AVERAGEIF(S208:S227,"&gt;0"),0)</f>
        <v>1.5</v>
      </c>
      <c r="T229" s="83"/>
      <c r="U229" s="8"/>
      <c r="V229" s="8"/>
      <c r="W229" s="8"/>
      <c r="X229" s="64"/>
    </row>
    <row r="230" spans="1:24" ht="15" thickBot="1" x14ac:dyDescent="0.35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8"/>
    </row>
    <row r="233" spans="1:24" ht="15.6" customHeight="1" x14ac:dyDescent="0.3">
      <c r="A233" s="160" t="str">
        <f>'Entered Daily Stats'!A233</f>
        <v>Team Lead 9</v>
      </c>
      <c r="B233" s="161"/>
      <c r="C233" s="161"/>
      <c r="D233" s="161"/>
      <c r="E233" s="161"/>
      <c r="F233" s="53"/>
      <c r="G233" s="158">
        <v>44133</v>
      </c>
      <c r="H233" s="158"/>
      <c r="I233" s="158"/>
      <c r="J233" s="158"/>
      <c r="K233" s="158"/>
      <c r="L233" s="158"/>
      <c r="M233" s="158"/>
      <c r="N233" s="158"/>
      <c r="O233" s="158"/>
      <c r="P233" s="53"/>
      <c r="Q233" s="53"/>
      <c r="R233" s="53"/>
      <c r="S233" s="53"/>
      <c r="T233" s="53"/>
      <c r="U233" s="53"/>
      <c r="V233" s="53"/>
      <c r="W233" s="53"/>
      <c r="X233" s="63"/>
    </row>
    <row r="234" spans="1:24" ht="15.6" customHeight="1" x14ac:dyDescent="0.3">
      <c r="A234" s="162"/>
      <c r="B234" s="163"/>
      <c r="C234" s="163"/>
      <c r="D234" s="163"/>
      <c r="E234" s="163"/>
      <c r="F234" s="8"/>
      <c r="G234" s="159"/>
      <c r="H234" s="159"/>
      <c r="I234" s="159"/>
      <c r="J234" s="159"/>
      <c r="K234" s="159"/>
      <c r="L234" s="159"/>
      <c r="M234" s="159"/>
      <c r="N234" s="159"/>
      <c r="O234" s="159"/>
      <c r="P234" s="8"/>
      <c r="Q234" s="8"/>
      <c r="R234" s="8"/>
      <c r="S234" s="8"/>
      <c r="T234" s="8"/>
      <c r="U234" s="8"/>
      <c r="V234" s="8"/>
      <c r="W234" s="8"/>
      <c r="X234" s="64"/>
    </row>
    <row r="235" spans="1:24" ht="15.6" customHeight="1" x14ac:dyDescent="0.3">
      <c r="A235" s="164"/>
      <c r="B235" s="165"/>
      <c r="C235" s="165"/>
      <c r="D235" s="165"/>
      <c r="E235" s="165"/>
      <c r="F235" s="8"/>
      <c r="G235" s="124" t="s">
        <v>18</v>
      </c>
      <c r="H235" s="123"/>
      <c r="I235" s="124" t="s">
        <v>19</v>
      </c>
      <c r="J235" s="8"/>
      <c r="K235" s="140" t="s">
        <v>20</v>
      </c>
      <c r="L235" s="140"/>
      <c r="M235" s="8"/>
      <c r="N235" s="126" t="s">
        <v>21</v>
      </c>
      <c r="O235" s="126"/>
      <c r="P235" s="8"/>
      <c r="Q235" s="8"/>
      <c r="R235" s="8"/>
      <c r="S235" s="8"/>
      <c r="T235" s="8"/>
      <c r="U235" s="8"/>
      <c r="V235" s="8"/>
      <c r="W235" s="8"/>
      <c r="X235" s="64"/>
    </row>
    <row r="236" spans="1:24" ht="41.4" customHeight="1" x14ac:dyDescent="0.3">
      <c r="A236" s="65"/>
      <c r="B236" s="8"/>
      <c r="C236" s="67" t="s">
        <v>37</v>
      </c>
      <c r="D236" s="8"/>
      <c r="E236" s="67" t="s">
        <v>24</v>
      </c>
      <c r="F236" s="68"/>
      <c r="G236" s="56"/>
      <c r="H236" s="56"/>
      <c r="I236" s="56"/>
      <c r="J236" s="8"/>
      <c r="K236" s="56"/>
      <c r="L236" s="69" t="s">
        <v>38</v>
      </c>
      <c r="M236" s="69"/>
      <c r="N236" s="56"/>
      <c r="O236" s="69" t="s">
        <v>39</v>
      </c>
      <c r="P236" s="8"/>
      <c r="Q236" s="9" t="s">
        <v>40</v>
      </c>
      <c r="R236" s="8"/>
      <c r="S236" s="66" t="s">
        <v>41</v>
      </c>
      <c r="T236" s="8"/>
      <c r="U236" s="138" t="s">
        <v>30</v>
      </c>
      <c r="V236" s="138"/>
      <c r="W236" s="138"/>
      <c r="X236" s="70"/>
    </row>
    <row r="237" spans="1:24" ht="15.6" customHeight="1" x14ac:dyDescent="0.3">
      <c r="A237" s="65"/>
      <c r="B237" s="8"/>
      <c r="C237" s="14" cm="1">
        <f t="array" aca="1" ref="C237" ca="1">INDIRECT(ADDRESS(ROW()-1,_xlfn.SHEET()-3+32,4,1,"Entered Daily Stats"))</f>
        <v>1</v>
      </c>
      <c r="D237" s="11"/>
      <c r="E237" s="10" t="str">
        <f>'Entered Daily Stats'!A236</f>
        <v>Enrollment Counclor 1</v>
      </c>
      <c r="F237" s="11"/>
      <c r="G237" s="13" cm="1">
        <f t="array" aca="1" ref="G237" ca="1">IFERROR(INDIRECT(ADDRESS(ROW()-1,_xlfn.SHEET()-3+4,4,1,"Entered Daily Stats")),"")</f>
        <v>0.22638888888888889</v>
      </c>
      <c r="H237" s="11"/>
      <c r="I237" s="12" cm="1">
        <f t="array" aca="1" ref="I237" ca="1">IFERROR(INDIRECT(ADDRESS(ROW()-1,_xlfn.SHEET()-3+11,4,1,"Entered Daily Stats")),"")</f>
        <v>7</v>
      </c>
      <c r="J237" s="11"/>
      <c r="K237" s="107" cm="1">
        <f t="array" aca="1" ref="K237" ca="1">IFERROR(INDIRECT(ADDRESS(ROW()-1,_xlfn.SHEET()-3+18,4,1,"Entered Daily Stats")),"")</f>
        <v>13</v>
      </c>
      <c r="L237" s="12">
        <f ca="1">IFERROR(IF(K237=N237,0,MIN(MAX((-10*N237*24)+80,30),65))*C237,0)</f>
        <v>47.166666666666671</v>
      </c>
      <c r="M237" s="11"/>
      <c r="N237" s="110" cm="1">
        <f t="array" aca="1" ref="N237" ca="1">IFERROR(INDIRECT(ADDRESS(ROW()-1,_xlfn.SHEET()-3+25,4,1,"Entered Daily Stats")),"")</f>
        <v>0.13680555555555554</v>
      </c>
      <c r="O237" s="13">
        <f ca="1">IFERROR(IF(N237=K237,0,MIN(MAX(8-(K237/10),1.5),5)/24)*C237,0)</f>
        <v>0.20833333333333334</v>
      </c>
      <c r="P237" s="11"/>
      <c r="Q237" s="51">
        <f ca="1">IF(OR(L237=O237,K237=N237),"",((N237/O237)+(K237/L237))/2)</f>
        <v>0.46614252061248523</v>
      </c>
      <c r="R237" s="11"/>
      <c r="S237" s="39" cm="1">
        <f t="array" aca="1" ref="S237" ca="1">INDIRECT(ADDRESS(ROW()-1,_xlfn.SHEET()-3+39,4,1,"Entered Daily Stats"))</f>
        <v>0</v>
      </c>
      <c r="T237" s="11"/>
      <c r="U237" s="15"/>
      <c r="V237" s="11" t="s">
        <v>31</v>
      </c>
      <c r="W237" s="14">
        <v>1.3</v>
      </c>
      <c r="X237" s="70"/>
    </row>
    <row r="238" spans="1:24" ht="15.6" customHeight="1" x14ac:dyDescent="0.3">
      <c r="A238" s="65"/>
      <c r="B238" s="8"/>
      <c r="C238" s="14" cm="1">
        <f t="array" aca="1" ref="C238" ca="1">INDIRECT(ADDRESS(ROW()-1,_xlfn.SHEET()-3+32,4,1,"Entered Daily Stats"))</f>
        <v>1</v>
      </c>
      <c r="D238" s="11"/>
      <c r="E238" s="10" t="str">
        <f>'Entered Daily Stats'!A237</f>
        <v>Enrollment Counclor 2</v>
      </c>
      <c r="F238" s="11"/>
      <c r="G238" s="13" cm="1">
        <f t="array" aca="1" ref="G238" ca="1">IFERROR(INDIRECT(ADDRESS(ROW()-1,_xlfn.SHEET()-3+4,4,1,"Entered Daily Stats")),"")</f>
        <v>0.22777777777777777</v>
      </c>
      <c r="H238" s="16"/>
      <c r="I238" s="12" cm="1">
        <f t="array" aca="1" ref="I238" ca="1">IFERROR(INDIRECT(ADDRESS(ROW()-1,_xlfn.SHEET()-3+11,4,1,"Entered Daily Stats")),"")</f>
        <v>3</v>
      </c>
      <c r="J238" s="11"/>
      <c r="K238" s="107" cm="1">
        <f t="array" aca="1" ref="K238" ca="1">IFERROR(INDIRECT(ADDRESS(ROW()-1,_xlfn.SHEET()-3+18,4,1,"Entered Daily Stats")),"")</f>
        <v>60</v>
      </c>
      <c r="L238" s="12">
        <f t="shared" ref="L238" ca="1" si="32">IFERROR(IF(K238=N238,0,MIN(MAX((-10*N238*24)+80,30),65))*C238,0)</f>
        <v>56.333333333333336</v>
      </c>
      <c r="M238" s="11"/>
      <c r="N238" s="110" cm="1">
        <f t="array" aca="1" ref="N238" ca="1">IFERROR(INDIRECT(ADDRESS(ROW()-1,_xlfn.SHEET()-3+25,4,1,"Entered Daily Stats")),"")</f>
        <v>9.8611111111111108E-2</v>
      </c>
      <c r="O238" s="13">
        <f t="shared" ref="O238:O256" ca="1" si="33">IFERROR(IF(N238=K238,0,MIN(MAX(8-(K238/10),1.5),5)/24)*C238,0)</f>
        <v>8.3333333333333329E-2</v>
      </c>
      <c r="P238" s="11"/>
      <c r="Q238" s="51">
        <f t="shared" ref="Q238:Q256" ca="1" si="34">IF(OR(L238=O238,K238=N238),"",((N238/O238)+(K238/L238))/2)</f>
        <v>1.1242110453648915</v>
      </c>
      <c r="R238" s="11"/>
      <c r="S238" s="39" cm="1">
        <f t="array" aca="1" ref="S238" ca="1">INDIRECT(ADDRESS(ROW()-1,_xlfn.SHEET()-3+39,4,1,"Entered Daily Stats"))</f>
        <v>2</v>
      </c>
      <c r="T238" s="11"/>
      <c r="U238" s="100"/>
      <c r="V238" s="11" t="s">
        <v>32</v>
      </c>
      <c r="W238" s="45">
        <v>1</v>
      </c>
      <c r="X238" s="70"/>
    </row>
    <row r="239" spans="1:24" ht="15.6" customHeight="1" x14ac:dyDescent="0.3">
      <c r="A239" s="65"/>
      <c r="B239" s="8"/>
      <c r="C239" s="14" cm="1">
        <f t="array" aca="1" ref="C239" ca="1">INDIRECT(ADDRESS(ROW()-1,_xlfn.SHEET()-3+32,4,1,"Entered Daily Stats"))</f>
        <v>1</v>
      </c>
      <c r="D239" s="11"/>
      <c r="E239" s="10" t="str">
        <f>'Entered Daily Stats'!A238</f>
        <v>Enrollment Counclor 3</v>
      </c>
      <c r="F239" s="11"/>
      <c r="G239" s="13" cm="1">
        <f t="array" aca="1" ref="G239" ca="1">IFERROR(INDIRECT(ADDRESS(ROW()-1,_xlfn.SHEET()-3+4,4,1,"Entered Daily Stats")),"")</f>
        <v>0.24097222222222223</v>
      </c>
      <c r="H239" s="16"/>
      <c r="I239" s="12" cm="1">
        <f t="array" aca="1" ref="I239" ca="1">IFERROR(INDIRECT(ADDRESS(ROW()-1,_xlfn.SHEET()-3+11,4,1,"Entered Daily Stats")),"")</f>
        <v>1</v>
      </c>
      <c r="J239" s="11"/>
      <c r="K239" s="107" cm="1">
        <f t="array" aca="1" ref="K239" ca="1">IFERROR(INDIRECT(ADDRESS(ROW()-1,_xlfn.SHEET()-3+18,4,1,"Entered Daily Stats")),"")</f>
        <v>73</v>
      </c>
      <c r="L239" s="12">
        <f ca="1">IFERROR(IF(K239=N239,0,MIN(MAX((-10*N239*24)+80,30),65))*C239,0)</f>
        <v>51.833333333333336</v>
      </c>
      <c r="M239" s="11"/>
      <c r="N239" s="110" cm="1">
        <f t="array" aca="1" ref="N239" ca="1">IFERROR(INDIRECT(ADDRESS(ROW()-1,_xlfn.SHEET()-3+25,4,1,"Entered Daily Stats")),"")</f>
        <v>0.1173611111111111</v>
      </c>
      <c r="O239" s="13">
        <f t="shared" ca="1" si="33"/>
        <v>6.25E-2</v>
      </c>
      <c r="P239" s="11"/>
      <c r="Q239" s="51">
        <f t="shared" ca="1" si="34"/>
        <v>1.6430689531975704</v>
      </c>
      <c r="R239" s="11"/>
      <c r="S239" s="39" cm="1">
        <f t="array" aca="1" ref="S239" ca="1">INDIRECT(ADDRESS(ROW()-1,_xlfn.SHEET()-3+39,4,1,"Entered Daily Stats"))</f>
        <v>0</v>
      </c>
      <c r="T239" s="11"/>
      <c r="U239" s="18"/>
      <c r="V239" s="11" t="s">
        <v>33</v>
      </c>
      <c r="W239" s="45">
        <v>1</v>
      </c>
      <c r="X239" s="70"/>
    </row>
    <row r="240" spans="1:24" ht="15.6" customHeight="1" x14ac:dyDescent="0.3">
      <c r="A240" s="65"/>
      <c r="B240" s="8"/>
      <c r="C240" s="14" cm="1">
        <f t="array" aca="1" ref="C240" ca="1">INDIRECT(ADDRESS(ROW()-1,_xlfn.SHEET()-3+32,4,1,"Entered Daily Stats"))</f>
        <v>0.5</v>
      </c>
      <c r="D240" s="11"/>
      <c r="E240" s="10" t="str">
        <f>'Entered Daily Stats'!A239</f>
        <v>Enrollment Counclor 4</v>
      </c>
      <c r="F240" s="11"/>
      <c r="G240" s="13" cm="1">
        <f t="array" aca="1" ref="G240" ca="1">IFERROR(INDIRECT(ADDRESS(ROW()-1,_xlfn.SHEET()-3+4,4,1,"Entered Daily Stats")),"")</f>
        <v>9.375E-2</v>
      </c>
      <c r="H240" s="16"/>
      <c r="I240" s="12" cm="1">
        <f t="array" aca="1" ref="I240" ca="1">IFERROR(INDIRECT(ADDRESS(ROW()-1,_xlfn.SHEET()-3+11,4,1,"Entered Daily Stats")),"")</f>
        <v>1</v>
      </c>
      <c r="J240" s="11"/>
      <c r="K240" s="107" cm="1">
        <f t="array" aca="1" ref="K240" ca="1">IFERROR(INDIRECT(ADDRESS(ROW()-1,_xlfn.SHEET()-3+18,4,1,"Entered Daily Stats")),"")</f>
        <v>21</v>
      </c>
      <c r="L240" s="12">
        <f t="shared" ref="L240:L256" ca="1" si="35">IFERROR(IF(K240=N240,0,MIN(MAX((-10*N240*24)+80,30),65))*C240,0)</f>
        <v>32.5</v>
      </c>
      <c r="M240" s="11"/>
      <c r="N240" s="110" cm="1">
        <f t="array" aca="1" ref="N240" ca="1">IFERROR(INDIRECT(ADDRESS(ROW()-1,_xlfn.SHEET()-3+25,4,1,"Entered Daily Stats")),"")</f>
        <v>1.4583333333333332E-2</v>
      </c>
      <c r="O240" s="13">
        <f t="shared" ca="1" si="33"/>
        <v>0.10416666666666667</v>
      </c>
      <c r="P240" s="11"/>
      <c r="Q240" s="51">
        <f t="shared" ca="1" si="34"/>
        <v>0.3930769230769231</v>
      </c>
      <c r="R240" s="11"/>
      <c r="S240" s="39" cm="1">
        <f t="array" aca="1" ref="S240" ca="1">INDIRECT(ADDRESS(ROW()-1,_xlfn.SHEET()-3+39,4,1,"Entered Daily Stats"))</f>
        <v>0</v>
      </c>
      <c r="T240" s="11"/>
      <c r="U240" s="19"/>
      <c r="V240" s="11" t="s">
        <v>33</v>
      </c>
      <c r="W240" s="14">
        <v>0.7</v>
      </c>
      <c r="X240" s="70"/>
    </row>
    <row r="241" spans="1:24" ht="15.6" customHeight="1" x14ac:dyDescent="0.3">
      <c r="A241" s="65"/>
      <c r="B241" s="8"/>
      <c r="C241" s="14" cm="1">
        <f t="array" aca="1" ref="C241" ca="1">INDIRECT(ADDRESS(ROW()-1,_xlfn.SHEET()-3+32,4,1,"Entered Daily Stats"))</f>
        <v>1</v>
      </c>
      <c r="D241" s="11"/>
      <c r="E241" s="10" t="str">
        <f>'Entered Daily Stats'!A240</f>
        <v>Enrollment Counclor 5</v>
      </c>
      <c r="F241" s="11"/>
      <c r="G241" s="13" cm="1">
        <f t="array" aca="1" ref="G241" ca="1">IFERROR(INDIRECT(ADDRESS(ROW()-1,_xlfn.SHEET()-3+4,4,1,"Entered Daily Stats")),"")</f>
        <v>0.25347222222222221</v>
      </c>
      <c r="H241" s="16"/>
      <c r="I241" s="12" cm="1">
        <f t="array" aca="1" ref="I241" ca="1">IFERROR(INDIRECT(ADDRESS(ROW()-1,_xlfn.SHEET()-3+11,4,1,"Entered Daily Stats")),"")</f>
        <v>4</v>
      </c>
      <c r="J241" s="11"/>
      <c r="K241" s="107" cm="1">
        <f t="array" aca="1" ref="K241" ca="1">IFERROR(INDIRECT(ADDRESS(ROW()-1,_xlfn.SHEET()-3+18,4,1,"Entered Daily Stats")),"")</f>
        <v>23</v>
      </c>
      <c r="L241" s="12">
        <f t="shared" ca="1" si="35"/>
        <v>61.5</v>
      </c>
      <c r="M241" s="11"/>
      <c r="N241" s="110" cm="1">
        <f t="array" aca="1" ref="N241" ca="1">IFERROR(INDIRECT(ADDRESS(ROW()-1,_xlfn.SHEET()-3+25,4,1,"Entered Daily Stats")),"")</f>
        <v>7.7083333333333337E-2</v>
      </c>
      <c r="O241" s="13">
        <f t="shared" ca="1" si="33"/>
        <v>0.20833333333333334</v>
      </c>
      <c r="P241" s="11"/>
      <c r="Q241" s="51">
        <f t="shared" ca="1" si="34"/>
        <v>0.37199186991869915</v>
      </c>
      <c r="R241" s="11"/>
      <c r="S241" s="39" cm="1">
        <f t="array" aca="1" ref="S241" ca="1">INDIRECT(ADDRESS(ROW()-1,_xlfn.SHEET()-3+39,4,1,"Entered Daily Stats"))</f>
        <v>1</v>
      </c>
      <c r="T241" s="11"/>
      <c r="U241" s="20"/>
      <c r="V241" s="11" t="s">
        <v>33</v>
      </c>
      <c r="W241" s="14">
        <v>0.5</v>
      </c>
      <c r="X241" s="70"/>
    </row>
    <row r="242" spans="1:24" ht="15.6" customHeight="1" x14ac:dyDescent="0.3">
      <c r="A242" s="65"/>
      <c r="B242" s="8"/>
      <c r="C242" s="14" cm="1">
        <f t="array" aca="1" ref="C242" ca="1">INDIRECT(ADDRESS(ROW()-1,_xlfn.SHEET()-3+32,4,1,"Entered Daily Stats"))</f>
        <v>1</v>
      </c>
      <c r="D242" s="11"/>
      <c r="E242" s="10" t="str">
        <f>'Entered Daily Stats'!A241</f>
        <v>Enrollment Counclor 6</v>
      </c>
      <c r="F242" s="11"/>
      <c r="G242" s="13" cm="1">
        <f t="array" aca="1" ref="G242" ca="1">IFERROR(INDIRECT(ADDRESS(ROW()-1,_xlfn.SHEET()-3+4,4,1,"Entered Daily Stats")),"")</f>
        <v>0.26944444444444443</v>
      </c>
      <c r="H242" s="16"/>
      <c r="I242" s="12" cm="1">
        <f t="array" aca="1" ref="I242" ca="1">IFERROR(INDIRECT(ADDRESS(ROW()-1,_xlfn.SHEET()-3+11,4,1,"Entered Daily Stats")),"")</f>
        <v>4</v>
      </c>
      <c r="J242" s="11"/>
      <c r="K242" s="107" cm="1">
        <f t="array" aca="1" ref="K242" ca="1">IFERROR(INDIRECT(ADDRESS(ROW()-1,_xlfn.SHEET()-3+18,4,1,"Entered Daily Stats")),"")</f>
        <v>49</v>
      </c>
      <c r="L242" s="12">
        <f t="shared" ca="1" si="35"/>
        <v>54.833333333333329</v>
      </c>
      <c r="M242" s="11"/>
      <c r="N242" s="110" cm="1">
        <f t="array" aca="1" ref="N242" ca="1">IFERROR(INDIRECT(ADDRESS(ROW()-1,_xlfn.SHEET()-3+25,4,1,"Entered Daily Stats")),"")</f>
        <v>0.10486111111111111</v>
      </c>
      <c r="O242" s="13">
        <f t="shared" ca="1" si="33"/>
        <v>0.12916666666666665</v>
      </c>
      <c r="P242" s="11"/>
      <c r="Q242" s="51">
        <f t="shared" ca="1" si="34"/>
        <v>0.85272248913292159</v>
      </c>
      <c r="R242" s="11"/>
      <c r="S242" s="39" cm="1">
        <f t="array" aca="1" ref="S242" ca="1">INDIRECT(ADDRESS(ROW()-1,_xlfn.SHEET()-3+39,4,1,"Entered Daily Stats"))</f>
        <v>0</v>
      </c>
      <c r="T242" s="11"/>
      <c r="U242" s="21"/>
      <c r="V242" s="11" t="s">
        <v>33</v>
      </c>
      <c r="W242" s="14">
        <v>0.3</v>
      </c>
      <c r="X242" s="70"/>
    </row>
    <row r="243" spans="1:24" ht="15.6" customHeight="1" x14ac:dyDescent="0.3">
      <c r="A243" s="65"/>
      <c r="B243" s="8"/>
      <c r="C243" s="14" cm="1">
        <f t="array" aca="1" ref="C243" ca="1">INDIRECT(ADDRESS(ROW()-1,_xlfn.SHEET()-3+32,4,1,"Entered Daily Stats"))</f>
        <v>0</v>
      </c>
      <c r="D243" s="11"/>
      <c r="E243" s="10" t="str">
        <f>'Entered Daily Stats'!A242</f>
        <v>Enrollment Counclor 7</v>
      </c>
      <c r="F243" s="11"/>
      <c r="G243" s="13" cm="1">
        <f t="array" aca="1" ref="G243" ca="1">IFERROR(INDIRECT(ADDRESS(ROW()-1,_xlfn.SHEET()-3+4,4,1,"Entered Daily Stats")),"")</f>
        <v>0</v>
      </c>
      <c r="H243" s="16"/>
      <c r="I243" s="12" cm="1">
        <f t="array" aca="1" ref="I243" ca="1">IFERROR(INDIRECT(ADDRESS(ROW()-1,_xlfn.SHEET()-3+11,4,1,"Entered Daily Stats")),"")</f>
        <v>0</v>
      </c>
      <c r="J243" s="11"/>
      <c r="K243" s="107" cm="1">
        <f t="array" aca="1" ref="K243" ca="1">IFERROR(INDIRECT(ADDRESS(ROW()-1,_xlfn.SHEET()-3+18,4,1,"Entered Daily Stats")),"")</f>
        <v>0</v>
      </c>
      <c r="L243" s="12">
        <f t="shared" ca="1" si="35"/>
        <v>0</v>
      </c>
      <c r="M243" s="11"/>
      <c r="N243" s="110" cm="1">
        <f t="array" aca="1" ref="N243" ca="1">IFERROR(INDIRECT(ADDRESS(ROW()-1,_xlfn.SHEET()-3+25,4,1,"Entered Daily Stats")),"")</f>
        <v>0</v>
      </c>
      <c r="O243" s="13">
        <f t="shared" ca="1" si="33"/>
        <v>0</v>
      </c>
      <c r="P243" s="11"/>
      <c r="Q243" s="51" t="str">
        <f t="shared" ca="1" si="34"/>
        <v/>
      </c>
      <c r="R243" s="11"/>
      <c r="S243" s="39" cm="1">
        <f t="array" aca="1" ref="S243" ca="1">INDIRECT(ADDRESS(ROW()-1,_xlfn.SHEET()-3+39,4,1,"Entered Daily Stats"))</f>
        <v>0</v>
      </c>
      <c r="T243" s="11"/>
      <c r="U243" s="8"/>
      <c r="V243" s="8"/>
      <c r="W243" s="8"/>
      <c r="X243" s="70"/>
    </row>
    <row r="244" spans="1:24" ht="15.6" customHeight="1" x14ac:dyDescent="0.3">
      <c r="A244" s="65"/>
      <c r="B244" s="8"/>
      <c r="C244" s="14" cm="1">
        <f t="array" aca="1" ref="C244" ca="1">INDIRECT(ADDRESS(ROW()-1,_xlfn.SHEET()-3+32,4,1,"Entered Daily Stats"))</f>
        <v>1</v>
      </c>
      <c r="D244" s="11"/>
      <c r="E244" s="10" t="str">
        <f>'Entered Daily Stats'!A243</f>
        <v>Enrollment Counclor 8</v>
      </c>
      <c r="F244" s="11"/>
      <c r="G244" s="13" cm="1">
        <f t="array" aca="1" ref="G244" ca="1">IFERROR(INDIRECT(ADDRESS(ROW()-1,_xlfn.SHEET()-3+4,4,1,"Entered Daily Stats")),"")</f>
        <v>0.29305555555555557</v>
      </c>
      <c r="H244" s="16"/>
      <c r="I244" s="12" cm="1">
        <f t="array" aca="1" ref="I244" ca="1">IFERROR(INDIRECT(ADDRESS(ROW()-1,_xlfn.SHEET()-3+11,4,1,"Entered Daily Stats")),"")</f>
        <v>11</v>
      </c>
      <c r="J244" s="11"/>
      <c r="K244" s="107" cm="1">
        <f t="array" aca="1" ref="K244" ca="1">IFERROR(INDIRECT(ADDRESS(ROW()-1,_xlfn.SHEET()-3+18,4,1,"Entered Daily Stats")),"")</f>
        <v>49</v>
      </c>
      <c r="L244" s="12">
        <f t="shared" ca="1" si="35"/>
        <v>55</v>
      </c>
      <c r="M244" s="11"/>
      <c r="N244" s="110" cm="1">
        <f t="array" aca="1" ref="N244" ca="1">IFERROR(INDIRECT(ADDRESS(ROW()-1,_xlfn.SHEET()-3+25,4,1,"Entered Daily Stats")),"")</f>
        <v>0.10416666666666667</v>
      </c>
      <c r="O244" s="13">
        <f t="shared" ca="1" si="33"/>
        <v>0.12916666666666665</v>
      </c>
      <c r="P244" s="11"/>
      <c r="Q244" s="51">
        <f t="shared" ca="1" si="34"/>
        <v>0.84868035190615843</v>
      </c>
      <c r="R244" s="11"/>
      <c r="S244" s="39" cm="1">
        <f t="array" aca="1" ref="S244" ca="1">INDIRECT(ADDRESS(ROW()-1,_xlfn.SHEET()-3+39,4,1,"Entered Daily Stats"))</f>
        <v>0</v>
      </c>
      <c r="T244" s="11"/>
      <c r="U244" s="140" t="s">
        <v>42</v>
      </c>
      <c r="V244" s="140"/>
      <c r="W244" s="140"/>
      <c r="X244" s="70"/>
    </row>
    <row r="245" spans="1:24" ht="15.6" customHeight="1" x14ac:dyDescent="0.3">
      <c r="A245" s="65"/>
      <c r="B245" s="8"/>
      <c r="C245" s="14" cm="1">
        <f t="array" aca="1" ref="C245" ca="1">INDIRECT(ADDRESS(ROW()-1,_xlfn.SHEET()-3+32,4,1,"Entered Daily Stats"))</f>
        <v>1</v>
      </c>
      <c r="D245" s="11"/>
      <c r="E245" s="10" t="str">
        <f>'Entered Daily Stats'!A244</f>
        <v>Enrollment Counclor 9</v>
      </c>
      <c r="F245" s="11"/>
      <c r="G245" s="13" cm="1">
        <f t="array" aca="1" ref="G245" ca="1">IFERROR(INDIRECT(ADDRESS(ROW()-1,_xlfn.SHEET()-3+4,4,1,"Entered Daily Stats")),"")</f>
        <v>0.2638888888888889</v>
      </c>
      <c r="H245" s="16"/>
      <c r="I245" s="12" cm="1">
        <f t="array" aca="1" ref="I245" ca="1">IFERROR(INDIRECT(ADDRESS(ROW()-1,_xlfn.SHEET()-3+11,4,1,"Entered Daily Stats")),"")</f>
        <v>4</v>
      </c>
      <c r="J245" s="11"/>
      <c r="K245" s="107" cm="1">
        <f t="array" aca="1" ref="K245" ca="1">IFERROR(INDIRECT(ADDRESS(ROW()-1,_xlfn.SHEET()-3+18,4,1,"Entered Daily Stats")),"")</f>
        <v>40</v>
      </c>
      <c r="L245" s="12">
        <f t="shared" ca="1" si="35"/>
        <v>51.5</v>
      </c>
      <c r="M245" s="11"/>
      <c r="N245" s="110" cm="1">
        <f t="array" aca="1" ref="N245" ca="1">IFERROR(INDIRECT(ADDRESS(ROW()-1,_xlfn.SHEET()-3+25,4,1,"Entered Daily Stats")),"")</f>
        <v>0.11875000000000001</v>
      </c>
      <c r="O245" s="13">
        <f t="shared" ca="1" si="33"/>
        <v>0.16666666666666666</v>
      </c>
      <c r="P245" s="11"/>
      <c r="Q245" s="51">
        <f t="shared" ca="1" si="34"/>
        <v>0.7445995145631068</v>
      </c>
      <c r="R245" s="11"/>
      <c r="S245" s="39" cm="1">
        <f t="array" aca="1" ref="S245" ca="1">INDIRECT(ADDRESS(ROW()-1,_xlfn.SHEET()-3+39,4,1,"Entered Daily Stats"))</f>
        <v>0</v>
      </c>
      <c r="T245" s="11"/>
      <c r="U245" s="152">
        <f ca="1">IF(SUM(S237:S256)=0,"",SUM(S237:S256))</f>
        <v>8</v>
      </c>
      <c r="V245" s="153"/>
      <c r="W245" s="154"/>
      <c r="X245" s="70"/>
    </row>
    <row r="246" spans="1:24" ht="15.6" customHeight="1" x14ac:dyDescent="0.3">
      <c r="A246" s="65"/>
      <c r="B246" s="8"/>
      <c r="C246" s="14" cm="1">
        <f t="array" aca="1" ref="C246" ca="1">INDIRECT(ADDRESS(ROW()-1,_xlfn.SHEET()-3+32,4,1,"Entered Daily Stats"))</f>
        <v>0</v>
      </c>
      <c r="D246" s="11"/>
      <c r="E246" s="10" t="str">
        <f>'Entered Daily Stats'!A245</f>
        <v>Enrollment Counclor 10</v>
      </c>
      <c r="F246" s="11"/>
      <c r="G246" s="13" cm="1">
        <f t="array" aca="1" ref="G246" ca="1">IFERROR(INDIRECT(ADDRESS(ROW()-1,_xlfn.SHEET()-3+4,4,1,"Entered Daily Stats")),"")</f>
        <v>0</v>
      </c>
      <c r="H246" s="16"/>
      <c r="I246" s="12" cm="1">
        <f t="array" aca="1" ref="I246" ca="1">IFERROR(INDIRECT(ADDRESS(ROW()-1,_xlfn.SHEET()-3+11,4,1,"Entered Daily Stats")),"")</f>
        <v>0</v>
      </c>
      <c r="J246" s="11"/>
      <c r="K246" s="107" cm="1">
        <f t="array" aca="1" ref="K246" ca="1">IFERROR(INDIRECT(ADDRESS(ROW()-1,_xlfn.SHEET()-3+18,4,1,"Entered Daily Stats")),"")</f>
        <v>0</v>
      </c>
      <c r="L246" s="12">
        <f t="shared" ca="1" si="35"/>
        <v>0</v>
      </c>
      <c r="M246" s="11"/>
      <c r="N246" s="110" cm="1">
        <f t="array" aca="1" ref="N246" ca="1">IFERROR(INDIRECT(ADDRESS(ROW()-1,_xlfn.SHEET()-3+25,4,1,"Entered Daily Stats")),"")</f>
        <v>0</v>
      </c>
      <c r="O246" s="13">
        <f t="shared" ca="1" si="33"/>
        <v>0</v>
      </c>
      <c r="P246" s="11"/>
      <c r="Q246" s="51" t="str">
        <f t="shared" ca="1" si="34"/>
        <v/>
      </c>
      <c r="R246" s="11"/>
      <c r="S246" s="39" cm="1">
        <f t="array" aca="1" ref="S246" ca="1">INDIRECT(ADDRESS(ROW()-1,_xlfn.SHEET()-3+39,4,1,"Entered Daily Stats"))</f>
        <v>1</v>
      </c>
      <c r="T246" s="11"/>
      <c r="U246" s="155"/>
      <c r="V246" s="156"/>
      <c r="W246" s="157"/>
      <c r="X246" s="70"/>
    </row>
    <row r="247" spans="1:24" ht="15.6" customHeight="1" x14ac:dyDescent="0.3">
      <c r="A247" s="65"/>
      <c r="B247" s="8"/>
      <c r="C247" s="14" cm="1">
        <f t="array" aca="1" ref="C247" ca="1">INDIRECT(ADDRESS(ROW()-1,_xlfn.SHEET()-3+32,4,1,"Entered Daily Stats"))</f>
        <v>1</v>
      </c>
      <c r="D247" s="11"/>
      <c r="E247" s="10" t="str">
        <f>'Entered Daily Stats'!A246</f>
        <v>Enrollment Counclor 11</v>
      </c>
      <c r="F247" s="11"/>
      <c r="G247" s="13" cm="1">
        <f t="array" aca="1" ref="G247" ca="1">IFERROR(INDIRECT(ADDRESS(ROW()-1,_xlfn.SHEET()-3+4,4,1,"Entered Daily Stats")),"")</f>
        <v>0.19999999999999998</v>
      </c>
      <c r="H247" s="16"/>
      <c r="I247" s="12" cm="1">
        <f t="array" aca="1" ref="I247" ca="1">IFERROR(INDIRECT(ADDRESS(ROW()-1,_xlfn.SHEET()-3+11,4,1,"Entered Daily Stats")),"")</f>
        <v>2</v>
      </c>
      <c r="J247" s="11"/>
      <c r="K247" s="107" cm="1">
        <f t="array" aca="1" ref="K247" ca="1">IFERROR(INDIRECT(ADDRESS(ROW()-1,_xlfn.SHEET()-3+18,4,1,"Entered Daily Stats")),"")</f>
        <v>45</v>
      </c>
      <c r="L247" s="12">
        <f t="shared" ca="1" si="35"/>
        <v>59.833333333333336</v>
      </c>
      <c r="M247" s="11"/>
      <c r="N247" s="110" cm="1">
        <f t="array" aca="1" ref="N247" ca="1">IFERROR(INDIRECT(ADDRESS(ROW()-1,_xlfn.SHEET()-3+25,4,1,"Entered Daily Stats")),"")</f>
        <v>8.4027777777777771E-2</v>
      </c>
      <c r="O247" s="13">
        <f t="shared" ca="1" si="33"/>
        <v>0.14583333333333334</v>
      </c>
      <c r="P247" s="11"/>
      <c r="Q247" s="51">
        <f t="shared" ca="1" si="34"/>
        <v>0.6641398063403634</v>
      </c>
      <c r="R247" s="11"/>
      <c r="S247" s="39" cm="1">
        <f t="array" aca="1" ref="S247" ca="1">INDIRECT(ADDRESS(ROW()-1,_xlfn.SHEET()-3+39,4,1,"Entered Daily Stats"))</f>
        <v>0</v>
      </c>
      <c r="T247" s="11"/>
      <c r="U247" s="71"/>
      <c r="V247" s="71"/>
      <c r="W247" s="71"/>
      <c r="X247" s="70"/>
    </row>
    <row r="248" spans="1:24" ht="15.6" customHeight="1" x14ac:dyDescent="0.3">
      <c r="A248" s="65"/>
      <c r="B248" s="8"/>
      <c r="C248" s="14" cm="1">
        <f t="array" aca="1" ref="C248" ca="1">INDIRECT(ADDRESS(ROW()-1,_xlfn.SHEET()-3+32,4,1,"Entered Daily Stats"))</f>
        <v>1</v>
      </c>
      <c r="D248" s="11"/>
      <c r="E248" s="10" t="str">
        <f>'Entered Daily Stats'!A247</f>
        <v>Enrollment Counclor 12</v>
      </c>
      <c r="F248" s="11"/>
      <c r="G248" s="13" cm="1">
        <f t="array" aca="1" ref="G248" ca="1">IFERROR(INDIRECT(ADDRESS(ROW()-1,_xlfn.SHEET()-3+4,4,1,"Entered Daily Stats")),"")</f>
        <v>0.20902777777777778</v>
      </c>
      <c r="H248" s="16"/>
      <c r="I248" s="12" cm="1">
        <f t="array" aca="1" ref="I248" ca="1">IFERROR(INDIRECT(ADDRESS(ROW()-1,_xlfn.SHEET()-3+11,4,1,"Entered Daily Stats")),"")</f>
        <v>2</v>
      </c>
      <c r="J248" s="11"/>
      <c r="K248" s="107" cm="1">
        <f t="array" aca="1" ref="K248" ca="1">IFERROR(INDIRECT(ADDRESS(ROW()-1,_xlfn.SHEET()-3+18,4,1,"Entered Daily Stats")),"")</f>
        <v>48</v>
      </c>
      <c r="L248" s="12">
        <f t="shared" ca="1" si="35"/>
        <v>61.333333333333329</v>
      </c>
      <c r="M248" s="11"/>
      <c r="N248" s="110" cm="1">
        <f t="array" aca="1" ref="N248" ca="1">IFERROR(INDIRECT(ADDRESS(ROW()-1,_xlfn.SHEET()-3+25,4,1,"Entered Daily Stats")),"")</f>
        <v>7.7777777777777779E-2</v>
      </c>
      <c r="O248" s="13">
        <f t="shared" ca="1" si="33"/>
        <v>0.13333333333333333</v>
      </c>
      <c r="P248" s="11"/>
      <c r="Q248" s="51">
        <f t="shared" ca="1" si="34"/>
        <v>0.68297101449275366</v>
      </c>
      <c r="R248" s="11"/>
      <c r="S248" s="39" cm="1">
        <f t="array" aca="1" ref="S248" ca="1">INDIRECT(ADDRESS(ROW()-1,_xlfn.SHEET()-3+39,4,1,"Entered Daily Stats"))</f>
        <v>0</v>
      </c>
      <c r="T248" s="11"/>
      <c r="U248" s="8"/>
      <c r="V248" s="8"/>
      <c r="W248" s="22"/>
      <c r="X248" s="79"/>
    </row>
    <row r="249" spans="1:24" ht="15.6" customHeight="1" x14ac:dyDescent="0.3">
      <c r="A249" s="65"/>
      <c r="B249" s="8"/>
      <c r="C249" s="14" cm="1">
        <f t="array" aca="1" ref="C249" ca="1">INDIRECT(ADDRESS(ROW()-1,_xlfn.SHEET()-3+32,4,1,"Entered Daily Stats"))</f>
        <v>1</v>
      </c>
      <c r="D249" s="11"/>
      <c r="E249" s="10" t="str">
        <f>'Entered Daily Stats'!A248</f>
        <v>Enrollment Counclor 13</v>
      </c>
      <c r="F249" s="11"/>
      <c r="G249" s="13" cm="1">
        <f t="array" aca="1" ref="G249" ca="1">IFERROR(INDIRECT(ADDRESS(ROW()-1,_xlfn.SHEET()-3+4,4,1,"Entered Daily Stats")),"")</f>
        <v>0.22916666666666666</v>
      </c>
      <c r="H249" s="16"/>
      <c r="I249" s="12" cm="1">
        <f t="array" aca="1" ref="I249" ca="1">IFERROR(INDIRECT(ADDRESS(ROW()-1,_xlfn.SHEET()-3+11,4,1,"Entered Daily Stats")),"")</f>
        <v>0</v>
      </c>
      <c r="J249" s="11"/>
      <c r="K249" s="107" cm="1">
        <f t="array" aca="1" ref="K249" ca="1">IFERROR(INDIRECT(ADDRESS(ROW()-1,_xlfn.SHEET()-3+18,4,1,"Entered Daily Stats")),"")</f>
        <v>36</v>
      </c>
      <c r="L249" s="12">
        <f t="shared" ca="1" si="35"/>
        <v>65</v>
      </c>
      <c r="M249" s="11"/>
      <c r="N249" s="110" cm="1">
        <f t="array" aca="1" ref="N249" ca="1">IFERROR(INDIRECT(ADDRESS(ROW()-1,_xlfn.SHEET()-3+25,4,1,"Entered Daily Stats")),"")</f>
        <v>4.7222222222222221E-2</v>
      </c>
      <c r="O249" s="13">
        <f t="shared" ca="1" si="33"/>
        <v>0.18333333333333335</v>
      </c>
      <c r="P249" s="11"/>
      <c r="Q249" s="51">
        <f t="shared" ca="1" si="34"/>
        <v>0.40571095571095572</v>
      </c>
      <c r="R249" s="47"/>
      <c r="S249" s="39" cm="1">
        <f t="array" aca="1" ref="S249" ca="1">INDIRECT(ADDRESS(ROW()-1,_xlfn.SHEET()-3+39,4,1,"Entered Daily Stats"))</f>
        <v>2</v>
      </c>
      <c r="T249" s="47"/>
      <c r="U249" s="69"/>
      <c r="V249" s="8"/>
      <c r="W249" s="56"/>
      <c r="X249" s="80"/>
    </row>
    <row r="250" spans="1:24" ht="15.6" customHeight="1" x14ac:dyDescent="0.3">
      <c r="A250" s="65"/>
      <c r="B250" s="8"/>
      <c r="C250" s="14" cm="1">
        <f t="array" aca="1" ref="C250" ca="1">INDIRECT(ADDRESS(ROW()-1,_xlfn.SHEET()-3+32,4,1,"Entered Daily Stats"))</f>
        <v>0.5</v>
      </c>
      <c r="D250" s="11"/>
      <c r="E250" s="10" t="str">
        <f>'Entered Daily Stats'!A249</f>
        <v>Enrollment Counclor 14</v>
      </c>
      <c r="F250" s="23"/>
      <c r="G250" s="13" cm="1">
        <f t="array" aca="1" ref="G250" ca="1">IFERROR(INDIRECT(ADDRESS(ROW()-1,_xlfn.SHEET()-3+4,4,1,"Entered Daily Stats")),"")</f>
        <v>0.12638888888888888</v>
      </c>
      <c r="H250" s="11"/>
      <c r="I250" s="12" cm="1">
        <f t="array" aca="1" ref="I250" ca="1">IFERROR(INDIRECT(ADDRESS(ROW()-1,_xlfn.SHEET()-3+11,4,1,"Entered Daily Stats")),"")</f>
        <v>2</v>
      </c>
      <c r="J250" s="11"/>
      <c r="K250" s="107" cm="1">
        <f t="array" aca="1" ref="K250" ca="1">IFERROR(INDIRECT(ADDRESS(ROW()-1,_xlfn.SHEET()-3+18,4,1,"Entered Daily Stats")),"")</f>
        <v>20</v>
      </c>
      <c r="L250" s="12">
        <f t="shared" ca="1" si="35"/>
        <v>29.416666666666664</v>
      </c>
      <c r="M250" s="11"/>
      <c r="N250" s="110" cm="1">
        <f t="array" aca="1" ref="N250" ca="1">IFERROR(INDIRECT(ADDRESS(ROW()-1,_xlfn.SHEET()-3+25,4,1,"Entered Daily Stats")),"")</f>
        <v>8.819444444444445E-2</v>
      </c>
      <c r="O250" s="13">
        <f t="shared" ca="1" si="33"/>
        <v>0.10416666666666667</v>
      </c>
      <c r="P250" s="11"/>
      <c r="Q250" s="51">
        <f t="shared" ca="1" si="34"/>
        <v>0.76327667610953731</v>
      </c>
      <c r="R250" s="11"/>
      <c r="S250" s="39" cm="1">
        <f t="array" aca="1" ref="S250" ca="1">INDIRECT(ADDRESS(ROW()-1,_xlfn.SHEET()-3+39,4,1,"Entered Daily Stats"))</f>
        <v>2</v>
      </c>
      <c r="T250" s="11"/>
      <c r="U250" s="11"/>
      <c r="V250" s="47"/>
      <c r="W250" s="56"/>
      <c r="X250" s="81"/>
    </row>
    <row r="251" spans="1:24" ht="15.6" customHeight="1" x14ac:dyDescent="0.3">
      <c r="A251" s="65"/>
      <c r="B251" s="8"/>
      <c r="C251" s="14" t="str" cm="1">
        <f t="array" aca="1" ref="C251" ca="1">INDIRECT(ADDRESS(ROW()-1,_xlfn.SHEET()-3+32,4,1,"Entered Daily Stats"))</f>
        <v>.</v>
      </c>
      <c r="D251" s="11"/>
      <c r="E251" s="10">
        <f>'Entered Daily Stats'!A250</f>
        <v>0</v>
      </c>
      <c r="F251" s="11"/>
      <c r="G251" s="13" cm="1">
        <f t="array" aca="1" ref="G251" ca="1">IFERROR(INDIRECT(ADDRESS(ROW()-1,_xlfn.SHEET()-3+4,4,1,"Entered Daily Stats")),"")</f>
        <v>0</v>
      </c>
      <c r="H251" s="16"/>
      <c r="I251" s="12" cm="1">
        <f t="array" aca="1" ref="I251" ca="1">IFERROR(INDIRECT(ADDRESS(ROW()-1,_xlfn.SHEET()-3+11,4,1,"Entered Daily Stats")),"")</f>
        <v>0</v>
      </c>
      <c r="J251" s="11"/>
      <c r="K251" s="107" cm="1">
        <f t="array" aca="1" ref="K251" ca="1">IFERROR(INDIRECT(ADDRESS(ROW()-1,_xlfn.SHEET()-3+18,4,1,"Entered Daily Stats")),"")</f>
        <v>0</v>
      </c>
      <c r="L251" s="12">
        <f t="shared" ca="1" si="35"/>
        <v>0</v>
      </c>
      <c r="M251" s="11"/>
      <c r="N251" s="110" cm="1">
        <f t="array" aca="1" ref="N251" ca="1">IFERROR(INDIRECT(ADDRESS(ROW()-1,_xlfn.SHEET()-3+25,4,1,"Entered Daily Stats")),"")</f>
        <v>0</v>
      </c>
      <c r="O251" s="13">
        <f t="shared" ca="1" si="33"/>
        <v>0</v>
      </c>
      <c r="P251" s="11"/>
      <c r="Q251" s="51" t="str">
        <f t="shared" ca="1" si="34"/>
        <v/>
      </c>
      <c r="R251" s="11"/>
      <c r="S251" s="39" cm="1">
        <f t="array" aca="1" ref="S251" ca="1">INDIRECT(ADDRESS(ROW()-1,_xlfn.SHEET()-3+39,4,1,"Entered Daily Stats"))</f>
        <v>0</v>
      </c>
      <c r="T251" s="11"/>
      <c r="U251" s="8"/>
      <c r="V251" s="8"/>
      <c r="W251" s="8"/>
      <c r="X251" s="64"/>
    </row>
    <row r="252" spans="1:24" ht="15.6" customHeight="1" x14ac:dyDescent="0.3">
      <c r="A252" s="65"/>
      <c r="B252" s="8"/>
      <c r="C252" s="14" cm="1">
        <f t="array" aca="1" ref="C252" ca="1">INDIRECT(ADDRESS(ROW()-1,_xlfn.SHEET()-3+32,4,1,"Entered Daily Stats"))</f>
        <v>0</v>
      </c>
      <c r="D252" s="11"/>
      <c r="E252" s="10">
        <f>'Entered Daily Stats'!A251</f>
        <v>0</v>
      </c>
      <c r="F252" s="11"/>
      <c r="G252" s="13" cm="1">
        <f t="array" aca="1" ref="G252" ca="1">IFERROR(INDIRECT(ADDRESS(ROW()-1,_xlfn.SHEET()-3+4,4,1,"Entered Daily Stats")),"")</f>
        <v>0</v>
      </c>
      <c r="H252" s="16"/>
      <c r="I252" s="12" cm="1">
        <f t="array" aca="1" ref="I252" ca="1">IFERROR(INDIRECT(ADDRESS(ROW()-1,_xlfn.SHEET()-3+11,4,1,"Entered Daily Stats")),"")</f>
        <v>0</v>
      </c>
      <c r="J252" s="11"/>
      <c r="K252" s="107" cm="1">
        <f t="array" aca="1" ref="K252" ca="1">IFERROR(INDIRECT(ADDRESS(ROW()-1,_xlfn.SHEET()-3+18,4,1,"Entered Daily Stats")),"")</f>
        <v>0</v>
      </c>
      <c r="L252" s="12">
        <f t="shared" ca="1" si="35"/>
        <v>0</v>
      </c>
      <c r="M252" s="11"/>
      <c r="N252" s="110" cm="1">
        <f t="array" aca="1" ref="N252" ca="1">IFERROR(INDIRECT(ADDRESS(ROW()-1,_xlfn.SHEET()-3+25,4,1,"Entered Daily Stats")),"")</f>
        <v>0</v>
      </c>
      <c r="O252" s="13">
        <f t="shared" ca="1" si="33"/>
        <v>0</v>
      </c>
      <c r="P252" s="11"/>
      <c r="Q252" s="51" t="str">
        <f t="shared" ca="1" si="34"/>
        <v/>
      </c>
      <c r="R252" s="11"/>
      <c r="S252" s="39" cm="1">
        <f t="array" aca="1" ref="S252" ca="1">INDIRECT(ADDRESS(ROW()-1,_xlfn.SHEET()-3+39,4,1,"Entered Daily Stats"))</f>
        <v>0</v>
      </c>
      <c r="T252" s="11"/>
      <c r="U252" s="71"/>
      <c r="V252" s="71"/>
      <c r="W252" s="71"/>
      <c r="X252" s="70"/>
    </row>
    <row r="253" spans="1:24" ht="15.6" customHeight="1" x14ac:dyDescent="0.3">
      <c r="A253" s="65"/>
      <c r="B253" s="8"/>
      <c r="C253" s="14" cm="1">
        <f t="array" aca="1" ref="C253" ca="1">INDIRECT(ADDRESS(ROW()-1,_xlfn.SHEET()-3+32,4,1,"Entered Daily Stats"))</f>
        <v>0</v>
      </c>
      <c r="D253" s="11"/>
      <c r="E253" s="10">
        <f>'Entered Daily Stats'!A252</f>
        <v>0</v>
      </c>
      <c r="F253" s="11"/>
      <c r="G253" s="13" cm="1">
        <f t="array" aca="1" ref="G253" ca="1">IFERROR(INDIRECT(ADDRESS(ROW()-1,_xlfn.SHEET()-3+4,4,1,"Entered Daily Stats")),"")</f>
        <v>0</v>
      </c>
      <c r="H253" s="16"/>
      <c r="I253" s="12" cm="1">
        <f t="array" aca="1" ref="I253" ca="1">IFERROR(INDIRECT(ADDRESS(ROW()-1,_xlfn.SHEET()-3+11,4,1,"Entered Daily Stats")),"")</f>
        <v>0</v>
      </c>
      <c r="J253" s="11"/>
      <c r="K253" s="107" cm="1">
        <f t="array" aca="1" ref="K253" ca="1">IFERROR(INDIRECT(ADDRESS(ROW()-1,_xlfn.SHEET()-3+18,4,1,"Entered Daily Stats")),"")</f>
        <v>0</v>
      </c>
      <c r="L253" s="12">
        <f t="shared" ca="1" si="35"/>
        <v>0</v>
      </c>
      <c r="M253" s="11"/>
      <c r="N253" s="110" cm="1">
        <f t="array" aca="1" ref="N253" ca="1">IFERROR(INDIRECT(ADDRESS(ROW()-1,_xlfn.SHEET()-3+25,4,1,"Entered Daily Stats")),"")</f>
        <v>0</v>
      </c>
      <c r="O253" s="13">
        <f t="shared" ca="1" si="33"/>
        <v>0</v>
      </c>
      <c r="P253" s="11"/>
      <c r="Q253" s="51" t="str">
        <f t="shared" ca="1" si="34"/>
        <v/>
      </c>
      <c r="R253" s="11"/>
      <c r="S253" s="39" cm="1">
        <f t="array" aca="1" ref="S253" ca="1">INDIRECT(ADDRESS(ROW()-1,_xlfn.SHEET()-3+39,4,1,"Entered Daily Stats"))</f>
        <v>0</v>
      </c>
      <c r="T253" s="11"/>
      <c r="U253" s="8"/>
      <c r="V253" s="8"/>
      <c r="W253" s="22"/>
      <c r="X253" s="79"/>
    </row>
    <row r="254" spans="1:24" ht="15.6" customHeight="1" x14ac:dyDescent="0.3">
      <c r="A254" s="65"/>
      <c r="B254" s="8"/>
      <c r="C254" s="14" cm="1">
        <f t="array" aca="1" ref="C254" ca="1">INDIRECT(ADDRESS(ROW()-1,_xlfn.SHEET()-3+32,4,1,"Entered Daily Stats"))</f>
        <v>0</v>
      </c>
      <c r="D254" s="11"/>
      <c r="E254" s="10">
        <f>'Entered Daily Stats'!A253</f>
        <v>0</v>
      </c>
      <c r="F254" s="11"/>
      <c r="G254" s="13" cm="1">
        <f t="array" aca="1" ref="G254" ca="1">IFERROR(INDIRECT(ADDRESS(ROW()-1,_xlfn.SHEET()-3+4,4,1,"Entered Daily Stats")),"")</f>
        <v>0</v>
      </c>
      <c r="H254" s="16"/>
      <c r="I254" s="12" cm="1">
        <f t="array" aca="1" ref="I254" ca="1">IFERROR(INDIRECT(ADDRESS(ROW()-1,_xlfn.SHEET()-3+11,4,1,"Entered Daily Stats")),"")</f>
        <v>0</v>
      </c>
      <c r="J254" s="11"/>
      <c r="K254" s="107" cm="1">
        <f t="array" aca="1" ref="K254" ca="1">IFERROR(INDIRECT(ADDRESS(ROW()-1,_xlfn.SHEET()-3+18,4,1,"Entered Daily Stats")),"")</f>
        <v>0</v>
      </c>
      <c r="L254" s="12">
        <f t="shared" ca="1" si="35"/>
        <v>0</v>
      </c>
      <c r="M254" s="11"/>
      <c r="N254" s="110" cm="1">
        <f t="array" aca="1" ref="N254" ca="1">IFERROR(INDIRECT(ADDRESS(ROW()-1,_xlfn.SHEET()-3+25,4,1,"Entered Daily Stats")),"")</f>
        <v>0</v>
      </c>
      <c r="O254" s="13">
        <f t="shared" ca="1" si="33"/>
        <v>0</v>
      </c>
      <c r="P254" s="11"/>
      <c r="Q254" s="51" t="str">
        <f t="shared" ca="1" si="34"/>
        <v/>
      </c>
      <c r="R254" s="47"/>
      <c r="S254" s="39" cm="1">
        <f t="array" aca="1" ref="S254" ca="1">INDIRECT(ADDRESS(ROW()-1,_xlfn.SHEET()-3+39,4,1,"Entered Daily Stats"))</f>
        <v>0</v>
      </c>
      <c r="T254" s="47"/>
      <c r="U254" s="69"/>
      <c r="V254" s="8"/>
      <c r="W254" s="56"/>
      <c r="X254" s="80"/>
    </row>
    <row r="255" spans="1:24" ht="15.6" customHeight="1" x14ac:dyDescent="0.3">
      <c r="A255" s="65"/>
      <c r="B255" s="8"/>
      <c r="C255" s="14" cm="1">
        <f t="array" aca="1" ref="C255" ca="1">INDIRECT(ADDRESS(ROW()-1,_xlfn.SHEET()-3+32,4,1,"Entered Daily Stats"))</f>
        <v>0</v>
      </c>
      <c r="D255" s="11"/>
      <c r="E255" s="10">
        <f>'Entered Daily Stats'!A254</f>
        <v>0</v>
      </c>
      <c r="F255" s="23"/>
      <c r="G255" s="13" cm="1">
        <f t="array" aca="1" ref="G255" ca="1">IFERROR(INDIRECT(ADDRESS(ROW()-1,_xlfn.SHEET()-3+4,4,1,"Entered Daily Stats")),"")</f>
        <v>0</v>
      </c>
      <c r="H255" s="11"/>
      <c r="I255" s="12" cm="1">
        <f t="array" aca="1" ref="I255" ca="1">IFERROR(INDIRECT(ADDRESS(ROW()-1,_xlfn.SHEET()-3+11,4,1,"Entered Daily Stats")),"")</f>
        <v>0</v>
      </c>
      <c r="J255" s="11"/>
      <c r="K255" s="107" cm="1">
        <f t="array" aca="1" ref="K255" ca="1">IFERROR(INDIRECT(ADDRESS(ROW()-1,_xlfn.SHEET()-3+18,4,1,"Entered Daily Stats")),"")</f>
        <v>0</v>
      </c>
      <c r="L255" s="12">
        <f t="shared" ca="1" si="35"/>
        <v>0</v>
      </c>
      <c r="M255" s="11"/>
      <c r="N255" s="110" cm="1">
        <f t="array" aca="1" ref="N255" ca="1">IFERROR(INDIRECT(ADDRESS(ROW()-1,_xlfn.SHEET()-3+25,4,1,"Entered Daily Stats")),"")</f>
        <v>0</v>
      </c>
      <c r="O255" s="13">
        <f t="shared" ca="1" si="33"/>
        <v>0</v>
      </c>
      <c r="P255" s="11"/>
      <c r="Q255" s="51" t="str">
        <f t="shared" ca="1" si="34"/>
        <v/>
      </c>
      <c r="R255" s="11"/>
      <c r="S255" s="39" cm="1">
        <f t="array" aca="1" ref="S255" ca="1">INDIRECT(ADDRESS(ROW()-1,_xlfn.SHEET()-3+39,4,1,"Entered Daily Stats"))</f>
        <v>0</v>
      </c>
      <c r="T255" s="11"/>
      <c r="U255" s="11"/>
      <c r="V255" s="47"/>
      <c r="W255" s="56"/>
      <c r="X255" s="81"/>
    </row>
    <row r="256" spans="1:24" ht="15.6" customHeight="1" x14ac:dyDescent="0.3">
      <c r="A256" s="65"/>
      <c r="B256" s="8"/>
      <c r="C256" s="14" cm="1">
        <f t="array" aca="1" ref="C256" ca="1">INDIRECT(ADDRESS(ROW()-1,_xlfn.SHEET()-3+32,4,1,"Entered Daily Stats"))</f>
        <v>0</v>
      </c>
      <c r="D256" s="11"/>
      <c r="E256" s="10">
        <f>'Entered Daily Stats'!A255</f>
        <v>0</v>
      </c>
      <c r="F256" s="11"/>
      <c r="G256" s="13" cm="1">
        <f t="array" aca="1" ref="G256" ca="1">IFERROR(INDIRECT(ADDRESS(ROW()-1,_xlfn.SHEET()-3+4,4,1,"Entered Daily Stats")),"")</f>
        <v>0</v>
      </c>
      <c r="H256" s="16"/>
      <c r="I256" s="12" cm="1">
        <f t="array" aca="1" ref="I256" ca="1">IFERROR(INDIRECT(ADDRESS(ROW()-1,_xlfn.SHEET()-3+11,4,1,"Entered Daily Stats")),"")</f>
        <v>0</v>
      </c>
      <c r="J256" s="11"/>
      <c r="K256" s="107" cm="1">
        <f t="array" aca="1" ref="K256" ca="1">IFERROR(INDIRECT(ADDRESS(ROW()-1,_xlfn.SHEET()-3+18,4,1,"Entered Daily Stats")),"")</f>
        <v>0</v>
      </c>
      <c r="L256" s="12">
        <f t="shared" ca="1" si="35"/>
        <v>0</v>
      </c>
      <c r="M256" s="11"/>
      <c r="N256" s="110" cm="1">
        <f t="array" aca="1" ref="N256" ca="1">IFERROR(INDIRECT(ADDRESS(ROW()-1,_xlfn.SHEET()-3+25,4,1,"Entered Daily Stats")),"")</f>
        <v>0</v>
      </c>
      <c r="O256" s="13">
        <f t="shared" ca="1" si="33"/>
        <v>0</v>
      </c>
      <c r="P256" s="11"/>
      <c r="Q256" s="51" t="str">
        <f t="shared" ca="1" si="34"/>
        <v/>
      </c>
      <c r="R256" s="11"/>
      <c r="S256" s="39" cm="1">
        <f t="array" aca="1" ref="S256" ca="1">INDIRECT(ADDRESS(ROW()-1,_xlfn.SHEET()-3+39,4,1,"Entered Daily Stats"))</f>
        <v>0</v>
      </c>
      <c r="T256" s="11"/>
      <c r="U256" s="8"/>
      <c r="V256" s="8"/>
      <c r="W256" s="8"/>
      <c r="X256" s="64"/>
    </row>
    <row r="257" spans="1:24" ht="15.6" customHeight="1" x14ac:dyDescent="0.3">
      <c r="A257" s="65"/>
      <c r="B257" s="8"/>
      <c r="C257" s="11"/>
      <c r="D257" s="11"/>
      <c r="E257" s="11"/>
      <c r="F257" s="11"/>
      <c r="G257" s="11"/>
      <c r="H257" s="11"/>
      <c r="I257" s="11"/>
      <c r="J257" s="11"/>
      <c r="K257" s="108"/>
      <c r="L257" s="11"/>
      <c r="M257" s="11"/>
      <c r="N257" s="108"/>
      <c r="O257" s="11"/>
      <c r="P257" s="11"/>
      <c r="Q257" s="11"/>
      <c r="R257" s="11"/>
      <c r="S257" s="11"/>
      <c r="T257" s="8"/>
      <c r="U257" s="8"/>
      <c r="V257" s="8"/>
      <c r="W257" s="8"/>
      <c r="X257" s="64"/>
    </row>
    <row r="258" spans="1:24" ht="15.6" customHeight="1" x14ac:dyDescent="0.3">
      <c r="A258" s="65"/>
      <c r="B258" s="8"/>
      <c r="C258" s="106">
        <f ca="1">IFERROR(AVERAGEIF(C237:C256,"&gt;0"),0)</f>
        <v>0.91666666666666663</v>
      </c>
      <c r="D258" s="11"/>
      <c r="E258" s="123" t="s">
        <v>34</v>
      </c>
      <c r="F258" s="44"/>
      <c r="G258" s="13">
        <f ca="1">IFERROR(AVERAGEIF(G237:G256,"&gt;0"),"")</f>
        <v>0.21944444444444441</v>
      </c>
      <c r="H258" s="82"/>
      <c r="I258" s="30">
        <f ca="1">IFERROR(AVERAGEIF(I237:I256,"&gt;0"),"")</f>
        <v>3.7272727272727271</v>
      </c>
      <c r="J258" s="11"/>
      <c r="K258" s="109">
        <f ca="1">IFERROR(AVERAGEIF(K237:K256,"&gt;0"),0)</f>
        <v>39.75</v>
      </c>
      <c r="L258" s="12">
        <f ca="1">IFERROR(AVERAGEIF(L237:L256,"&gt;0"),"")</f>
        <v>52.1875</v>
      </c>
      <c r="M258" s="11"/>
      <c r="N258" s="111">
        <f ca="1">IFERROR(AVERAGEIF(N237:N256,"&gt;0"),0)</f>
        <v>8.9120370370370364E-2</v>
      </c>
      <c r="O258" s="13">
        <f ca="1">IFERROR(AVERAGEIF(O237:O256,"&gt;0"),"")</f>
        <v>0.13819444444444445</v>
      </c>
      <c r="P258" s="11"/>
      <c r="Q258" s="45">
        <f ca="1">IFERROR(AVERAGEIF(Q237:Q256,"&gt;0"),"")</f>
        <v>0.74671601003553045</v>
      </c>
      <c r="R258" s="17"/>
      <c r="S258" s="46">
        <f ca="1">IFERROR(AVERAGEIF(S237:S256,"&gt;0"),0)</f>
        <v>1.6</v>
      </c>
      <c r="T258" s="83"/>
      <c r="U258" s="8"/>
      <c r="V258" s="8"/>
      <c r="W258" s="8"/>
      <c r="X258" s="64"/>
    </row>
    <row r="259" spans="1:24" ht="15.6" customHeight="1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8"/>
    </row>
    <row r="260" spans="1:24" ht="15.6" customHeight="1" x14ac:dyDescent="0.3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4" customHeight="1" x14ac:dyDescent="0.3">
      <c r="A261" s="128" t="s">
        <v>15</v>
      </c>
      <c r="B261" s="129"/>
      <c r="C261" s="129"/>
      <c r="D261" s="129"/>
      <c r="E261" s="129"/>
      <c r="F261" s="53"/>
      <c r="G261" s="158">
        <v>44133</v>
      </c>
      <c r="H261" s="158"/>
      <c r="I261" s="158"/>
      <c r="J261" s="158"/>
      <c r="K261" s="158"/>
      <c r="L261" s="158"/>
      <c r="M261" s="158"/>
      <c r="N261" s="158"/>
      <c r="O261" s="158"/>
      <c r="P261" s="53"/>
      <c r="Q261" s="53"/>
      <c r="R261" s="53"/>
      <c r="S261" s="53"/>
      <c r="T261" s="53"/>
      <c r="U261" s="53"/>
      <c r="V261" s="53"/>
      <c r="W261" s="63"/>
    </row>
    <row r="262" spans="1:24" ht="14.4" customHeight="1" x14ac:dyDescent="0.3">
      <c r="A262" s="130"/>
      <c r="B262" s="131"/>
      <c r="C262" s="131"/>
      <c r="D262" s="131"/>
      <c r="E262" s="131"/>
      <c r="F262" s="8"/>
      <c r="G262" s="159"/>
      <c r="H262" s="159"/>
      <c r="I262" s="159"/>
      <c r="J262" s="159"/>
      <c r="K262" s="159"/>
      <c r="L262" s="159"/>
      <c r="M262" s="159"/>
      <c r="N262" s="159"/>
      <c r="O262" s="159"/>
      <c r="P262" s="8"/>
      <c r="Q262" s="8"/>
      <c r="R262" s="8"/>
      <c r="S262" s="8"/>
      <c r="T262" s="8"/>
      <c r="U262" s="8"/>
      <c r="V262" s="8"/>
      <c r="W262" s="64"/>
    </row>
    <row r="263" spans="1:24" ht="21" x14ac:dyDescent="0.3">
      <c r="A263" s="132"/>
      <c r="B263" s="133"/>
      <c r="C263" s="133"/>
      <c r="D263" s="133"/>
      <c r="E263" s="133"/>
      <c r="F263" s="8"/>
      <c r="G263" s="124" t="s">
        <v>18</v>
      </c>
      <c r="H263" s="123"/>
      <c r="I263" s="124" t="s">
        <v>19</v>
      </c>
      <c r="J263" s="8"/>
      <c r="K263" s="140" t="s">
        <v>20</v>
      </c>
      <c r="L263" s="140"/>
      <c r="M263" s="8"/>
      <c r="N263" s="126" t="s">
        <v>21</v>
      </c>
      <c r="O263" s="126"/>
      <c r="P263" s="8"/>
      <c r="Q263" s="8"/>
      <c r="R263" s="8"/>
      <c r="S263" s="8"/>
      <c r="T263" s="8"/>
      <c r="U263" s="8"/>
      <c r="V263" s="8"/>
      <c r="W263" s="64"/>
    </row>
    <row r="264" spans="1:24" ht="47.4" customHeight="1" x14ac:dyDescent="0.3">
      <c r="A264" s="65"/>
      <c r="B264" s="8"/>
      <c r="C264" s="3"/>
      <c r="D264" s="8"/>
      <c r="E264" s="67" t="s">
        <v>37</v>
      </c>
      <c r="F264" s="68"/>
      <c r="G264" s="56"/>
      <c r="H264" s="56"/>
      <c r="I264" s="56"/>
      <c r="J264" s="8"/>
      <c r="K264" s="56"/>
      <c r="L264" s="69"/>
      <c r="M264" s="69"/>
      <c r="N264" s="56"/>
      <c r="O264" s="69"/>
      <c r="P264" s="8"/>
      <c r="Q264" s="9" t="s">
        <v>40</v>
      </c>
      <c r="R264" s="8"/>
      <c r="S264" s="66" t="s">
        <v>41</v>
      </c>
      <c r="T264" s="8"/>
      <c r="U264" s="138"/>
      <c r="V264" s="138"/>
      <c r="W264" s="143"/>
    </row>
    <row r="265" spans="1:24" ht="33.6" x14ac:dyDescent="0.65">
      <c r="A265" s="85"/>
      <c r="B265" s="3"/>
      <c r="C265" s="93"/>
      <c r="D265" s="121"/>
      <c r="E265" s="94" cm="1">
        <f t="array" aca="1" ref="E265" ca="1">IFERROR(INDIRECT(ADDRESS(262,_xlfn.SHEET()-3+32,4,1,"Entered Daily Stats")),"")</f>
        <v>10.574444444444445</v>
      </c>
      <c r="F265" s="121"/>
      <c r="G265" s="95" cm="1">
        <f t="array" aca="1" ref="G265" ca="1">IFERROR(INDIRECT(ADDRESS(262,_xlfn.SHEET()-3+4,4,1,"Entered Daily Stats")),"")</f>
        <v>0.22204106311998309</v>
      </c>
      <c r="H265" s="121"/>
      <c r="I265" s="90" cm="1">
        <f t="array" aca="1" ref="I265" ca="1">IFERROR(INDIRECT(ADDRESS(262,_xlfn.SHEET()-3+11,4,1,"Entered Daily Stats")),"")</f>
        <v>4.1022312800853467</v>
      </c>
      <c r="J265" s="121"/>
      <c r="K265" s="148" cm="1">
        <f t="array" aca="1" ref="K265" ca="1">IFERROR(INDIRECT(ADDRESS(262,_xlfn.SHEET()-3+18,4,1,"Entered Daily Stats")),"")</f>
        <v>38.827130623902697</v>
      </c>
      <c r="L265" s="149"/>
      <c r="M265" s="121"/>
      <c r="N265" s="150" cm="1">
        <f t="array" aca="1" ref="N265" ca="1">IFERROR(INDIRECT(ADDRESS(262,_xlfn.SHEET()-3+25,4,1,"Entered Daily Stats")),"")</f>
        <v>0.1079058832601069</v>
      </c>
      <c r="O265" s="151"/>
      <c r="P265" s="121"/>
      <c r="Q265" s="92">
        <f ca="1">IFERROR(SUM(Q26,Q55,Q84,Q113,Q142,Q171,Q200,Q229,Q258)/COUNT(Q26,Q55,Q84,Q113,Q142,Q171,Q200,Q229,Q258),"")</f>
        <v>0.75176324441468378</v>
      </c>
      <c r="R265" s="121"/>
      <c r="S265" s="96" cm="1">
        <f t="array" aca="1" ref="S265" ca="1">IFERROR(INDIRECT(ADDRESS(262,_xlfn.SHEET()-3+39,4,1,"Entered Daily Stats")),"")</f>
        <v>57</v>
      </c>
      <c r="T265" s="3"/>
      <c r="U265" s="3"/>
      <c r="V265" s="3"/>
      <c r="W265" s="86"/>
    </row>
    <row r="266" spans="1:24" ht="34.200000000000003" thickBot="1" x14ac:dyDescent="0.7">
      <c r="A266" s="76"/>
      <c r="B266" s="7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7"/>
      <c r="U266" s="77"/>
      <c r="V266" s="77"/>
      <c r="W266" s="78"/>
    </row>
  </sheetData>
  <mergeCells count="72">
    <mergeCell ref="U264:W264"/>
    <mergeCell ref="K265:L265"/>
    <mergeCell ref="N265:O265"/>
    <mergeCell ref="U207:W207"/>
    <mergeCell ref="U215:W215"/>
    <mergeCell ref="U216:W217"/>
    <mergeCell ref="U244:W244"/>
    <mergeCell ref="U245:W246"/>
    <mergeCell ref="A261:E263"/>
    <mergeCell ref="G261:O262"/>
    <mergeCell ref="K263:L263"/>
    <mergeCell ref="N263:O263"/>
    <mergeCell ref="U178:W178"/>
    <mergeCell ref="U186:W186"/>
    <mergeCell ref="U187:W188"/>
    <mergeCell ref="A204:E206"/>
    <mergeCell ref="G204:O205"/>
    <mergeCell ref="K206:L206"/>
    <mergeCell ref="N206:O206"/>
    <mergeCell ref="A233:E235"/>
    <mergeCell ref="G233:O234"/>
    <mergeCell ref="K235:L235"/>
    <mergeCell ref="N235:O235"/>
    <mergeCell ref="U236:W236"/>
    <mergeCell ref="U149:W149"/>
    <mergeCell ref="U157:W157"/>
    <mergeCell ref="U158:W159"/>
    <mergeCell ref="A175:E177"/>
    <mergeCell ref="G175:O176"/>
    <mergeCell ref="K177:L177"/>
    <mergeCell ref="N177:O177"/>
    <mergeCell ref="U120:W120"/>
    <mergeCell ref="U128:W128"/>
    <mergeCell ref="U129:W130"/>
    <mergeCell ref="A146:E148"/>
    <mergeCell ref="G146:O147"/>
    <mergeCell ref="K148:L148"/>
    <mergeCell ref="N148:O148"/>
    <mergeCell ref="U91:W91"/>
    <mergeCell ref="U99:W99"/>
    <mergeCell ref="U100:W101"/>
    <mergeCell ref="A117:E119"/>
    <mergeCell ref="G117:O118"/>
    <mergeCell ref="K119:L119"/>
    <mergeCell ref="N119:O119"/>
    <mergeCell ref="U62:W62"/>
    <mergeCell ref="U70:W70"/>
    <mergeCell ref="U71:W72"/>
    <mergeCell ref="A88:E90"/>
    <mergeCell ref="G88:O89"/>
    <mergeCell ref="K90:L90"/>
    <mergeCell ref="N90:O90"/>
    <mergeCell ref="U33:W33"/>
    <mergeCell ref="U41:W41"/>
    <mergeCell ref="U42:W43"/>
    <mergeCell ref="A59:E61"/>
    <mergeCell ref="G59:O60"/>
    <mergeCell ref="K61:L61"/>
    <mergeCell ref="N61:O61"/>
    <mergeCell ref="U13:W14"/>
    <mergeCell ref="H29:I29"/>
    <mergeCell ref="K29:L29"/>
    <mergeCell ref="A30:E32"/>
    <mergeCell ref="G30:O31"/>
    <mergeCell ref="K32:L32"/>
    <mergeCell ref="N32:O32"/>
    <mergeCell ref="U12:W12"/>
    <mergeCell ref="A1:E3"/>
    <mergeCell ref="G1:O2"/>
    <mergeCell ref="K3:L3"/>
    <mergeCell ref="N3:O3"/>
    <mergeCell ref="U4:W4"/>
  </mergeCells>
  <conditionalFormatting sqref="O5:O14 O20:O24">
    <cfRule type="expression" dxfId="1082" priority="512">
      <formula>(O5=5)</formula>
    </cfRule>
    <cfRule type="expression" dxfId="1081" priority="513">
      <formula>(O5=1.5)</formula>
    </cfRule>
  </conditionalFormatting>
  <conditionalFormatting sqref="L5:M14 L20:M24">
    <cfRule type="expression" dxfId="1080" priority="510">
      <formula>(L5=65)</formula>
    </cfRule>
    <cfRule type="expression" dxfId="1079" priority="511">
      <formula>(L5=30)</formula>
    </cfRule>
  </conditionalFormatting>
  <conditionalFormatting sqref="V23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4 L5:L14 L20:L26 O20:O26">
    <cfRule type="cellIs" dxfId="1078" priority="508" stopIfTrue="1" operator="equal">
      <formula>0</formula>
    </cfRule>
  </conditionalFormatting>
  <conditionalFormatting sqref="S5:S14 S20:S26">
    <cfRule type="cellIs" dxfId="1077" priority="499" stopIfTrue="1" operator="equal">
      <formula>0</formula>
    </cfRule>
    <cfRule type="colorScale" priority="507">
      <colorScale>
        <cfvo type="min"/>
        <cfvo type="max"/>
        <color rgb="FFFFEF9C"/>
        <color rgb="FF63BE7B"/>
      </colorScale>
    </cfRule>
  </conditionalFormatting>
  <conditionalFormatting sqref="R22 T2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5">
    <cfRule type="cellIs" dxfId="1076" priority="505" stopIfTrue="1" operator="equal">
      <formula>0</formula>
    </cfRule>
  </conditionalFormatting>
  <conditionalFormatting sqref="G5:G26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5">
    <cfRule type="cellIs" dxfId="1075" priority="498" stopIfTrue="1" operator="equal">
      <formula>0</formula>
    </cfRule>
  </conditionalFormatting>
  <conditionalFormatting sqref="Q5:Q26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074" priority="504" stopIfTrue="1" operator="equal">
      <formula>0</formula>
    </cfRule>
  </conditionalFormatting>
  <conditionalFormatting sqref="C5:C26">
    <cfRule type="cellIs" dxfId="1073" priority="470" operator="equal">
      <formula>1</formula>
    </cfRule>
    <cfRule type="cellIs" dxfId="1072" priority="502" stopIfTrue="1" operator="equal">
      <formula>0</formula>
    </cfRule>
  </conditionalFormatting>
  <conditionalFormatting sqref="C5:C24">
    <cfRule type="colorScale" priority="503">
      <colorScale>
        <cfvo type="min"/>
        <cfvo type="max"/>
        <color rgb="FFFFEF9C"/>
        <color rgb="FF63BE7B"/>
      </colorScale>
    </cfRule>
  </conditionalFormatting>
  <conditionalFormatting sqref="E5:E24">
    <cfRule type="cellIs" dxfId="1071" priority="477" operator="equal">
      <formula>0</formula>
    </cfRule>
    <cfRule type="expression" dxfId="1070" priority="500">
      <formula>C5=1</formula>
    </cfRule>
    <cfRule type="expression" dxfId="1069" priority="501">
      <formula>C5&gt;0</formula>
    </cfRule>
  </conditionalFormatting>
  <conditionalFormatting sqref="I5:I26">
    <cfRule type="colorScale" priority="471">
      <colorScale>
        <cfvo type="min"/>
        <cfvo type="max"/>
        <color rgb="FFFFEF9C"/>
        <color rgb="FF63BE7B"/>
      </colorScale>
    </cfRule>
  </conditionalFormatting>
  <conditionalFormatting sqref="S265">
    <cfRule type="cellIs" dxfId="1068" priority="497" operator="equal">
      <formula>0</formula>
    </cfRule>
  </conditionalFormatting>
  <conditionalFormatting sqref="O15:O19">
    <cfRule type="expression" dxfId="1067" priority="494">
      <formula>(O15=5)</formula>
    </cfRule>
    <cfRule type="expression" dxfId="1066" priority="495">
      <formula>(O15=1.5)</formula>
    </cfRule>
  </conditionalFormatting>
  <conditionalFormatting sqref="L15:M19">
    <cfRule type="expression" dxfId="1065" priority="492">
      <formula>(L15=65)</formula>
    </cfRule>
    <cfRule type="expression" dxfId="1064" priority="493">
      <formula>(L15=30)</formula>
    </cfRule>
  </conditionalFormatting>
  <conditionalFormatting sqref="V18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O15:O19">
    <cfRule type="cellIs" dxfId="1063" priority="490" stopIfTrue="1" operator="equal">
      <formula>0</formula>
    </cfRule>
  </conditionalFormatting>
  <conditionalFormatting sqref="S15:S19">
    <cfRule type="cellIs" dxfId="1062" priority="479" stopIfTrue="1" operator="equal">
      <formula>0</formula>
    </cfRule>
    <cfRule type="colorScale" priority="489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9">
    <cfRule type="cellIs" dxfId="1061" priority="487" stopIfTrue="1" operator="equal">
      <formula>0</formula>
    </cfRule>
  </conditionalFormatting>
  <conditionalFormatting sqref="G15:G19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9">
    <cfRule type="cellIs" dxfId="1060" priority="478" stopIfTrue="1" operator="equal">
      <formula>0</formula>
    </cfRule>
  </conditionalFormatting>
  <conditionalFormatting sqref="Q15:Q19">
    <cfRule type="cellIs" dxfId="1059" priority="484" stopIfTrue="1" operator="equal">
      <formula>0</formula>
    </cfRule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9">
    <cfRule type="cellIs" dxfId="1058" priority="482" stopIfTrue="1" operator="equal">
      <formula>0</formula>
    </cfRule>
  </conditionalFormatting>
  <conditionalFormatting sqref="C15:C19">
    <cfRule type="colorScale" priority="483">
      <colorScale>
        <cfvo type="min"/>
        <cfvo type="max"/>
        <color rgb="FFFFEF9C"/>
        <color rgb="FF63BE7B"/>
      </colorScale>
    </cfRule>
  </conditionalFormatting>
  <conditionalFormatting sqref="E15:E19">
    <cfRule type="expression" dxfId="1057" priority="480">
      <formula>C15=1</formula>
    </cfRule>
    <cfRule type="expression" dxfId="1056" priority="481">
      <formula>C15&gt;0</formula>
    </cfRule>
  </conditionalFormatting>
  <conditionalFormatting sqref="I15:I19">
    <cfRule type="colorScale" priority="486">
      <colorScale>
        <cfvo type="min"/>
        <cfvo type="max"/>
        <color rgb="FFFFEF9C"/>
        <color rgb="FF63BE7B"/>
      </colorScale>
    </cfRule>
  </conditionalFormatting>
  <conditionalFormatting sqref="C26:J26 O26:S26 L26:M26">
    <cfRule type="cellIs" dxfId="1055" priority="476" operator="equal">
      <formula>0</formula>
    </cfRule>
  </conditionalFormatting>
  <conditionalFormatting sqref="C4:C24">
    <cfRule type="colorScale" priority="475">
      <colorScale>
        <cfvo type="min"/>
        <cfvo type="max"/>
        <color rgb="FFFFEF9C"/>
        <color rgb="FF63BE7B"/>
      </colorScale>
    </cfRule>
  </conditionalFormatting>
  <conditionalFormatting sqref="G5:G26">
    <cfRule type="colorScale" priority="474">
      <colorScale>
        <cfvo type="min"/>
        <cfvo type="max"/>
        <color rgb="FFFFEF9C"/>
        <color rgb="FF63BE7B"/>
      </colorScale>
    </cfRule>
  </conditionalFormatting>
  <conditionalFormatting sqref="S5:S26">
    <cfRule type="colorScale" priority="472">
      <colorScale>
        <cfvo type="min"/>
        <cfvo type="max"/>
        <color rgb="FFFFEF9C"/>
        <color rgb="FF63BE7B"/>
      </colorScale>
    </cfRule>
  </conditionalFormatting>
  <conditionalFormatting sqref="C5:C26 G5:G26 I5:I26 S5:S26">
    <cfRule type="cellIs" dxfId="1054" priority="469" operator="equal">
      <formula>0</formula>
    </cfRule>
  </conditionalFormatting>
  <conditionalFormatting sqref="K5:K26">
    <cfRule type="cellIs" dxfId="1053" priority="463" operator="equal">
      <formula>0</formula>
    </cfRule>
    <cfRule type="expression" dxfId="1052" priority="464" stopIfTrue="1">
      <formula>K5/L5&gt;$W$5</formula>
    </cfRule>
    <cfRule type="expression" dxfId="1051" priority="465" stopIfTrue="1">
      <formula>(K5/L5)&gt;=1</formula>
    </cfRule>
    <cfRule type="expression" dxfId="1050" priority="466" stopIfTrue="1">
      <formula>K5/L5&gt;$W$8</formula>
    </cfRule>
    <cfRule type="expression" dxfId="1049" priority="467" stopIfTrue="1">
      <formula>K5/L5&gt;$W$9</formula>
    </cfRule>
    <cfRule type="expression" dxfId="1048" priority="468" stopIfTrue="1">
      <formula>K5/L5&gt;W$10</formula>
    </cfRule>
  </conditionalFormatting>
  <conditionalFormatting sqref="N5:N26">
    <cfRule type="cellIs" dxfId="1047" priority="457" operator="equal">
      <formula>0</formula>
    </cfRule>
    <cfRule type="expression" dxfId="1046" priority="458" stopIfTrue="1">
      <formula>N5/O5&gt;$W$5</formula>
    </cfRule>
    <cfRule type="expression" dxfId="1045" priority="459" stopIfTrue="1">
      <formula>(N5/O5)&gt;=1</formula>
    </cfRule>
    <cfRule type="expression" dxfId="1044" priority="460" stopIfTrue="1">
      <formula>N5/O5&gt;$W$8</formula>
    </cfRule>
    <cfRule type="expression" dxfId="1043" priority="461" stopIfTrue="1">
      <formula>N5/O5&gt;$W$9</formula>
    </cfRule>
    <cfRule type="expression" dxfId="1042" priority="462" stopIfTrue="1">
      <formula>N5/O5&gt;$W$10</formula>
    </cfRule>
  </conditionalFormatting>
  <conditionalFormatting sqref="O34:O43 O49:O53">
    <cfRule type="expression" dxfId="1041" priority="454">
      <formula>(O34=5)</formula>
    </cfRule>
    <cfRule type="expression" dxfId="1040" priority="455">
      <formula>(O34=1.5)</formula>
    </cfRule>
  </conditionalFormatting>
  <conditionalFormatting sqref="L34:M43 L49:M53">
    <cfRule type="expression" dxfId="1039" priority="452">
      <formula>(L34=65)</formula>
    </cfRule>
    <cfRule type="expression" dxfId="1038" priority="453">
      <formula>(L34=30)</formula>
    </cfRule>
  </conditionalFormatting>
  <conditionalFormatting sqref="V52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 L34:L43 L49:L55 O49:O55">
    <cfRule type="cellIs" dxfId="1037" priority="450" stopIfTrue="1" operator="equal">
      <formula>0</formula>
    </cfRule>
  </conditionalFormatting>
  <conditionalFormatting sqref="S34:S43 S49:S55">
    <cfRule type="cellIs" dxfId="1036" priority="441" stopIfTrue="1" operator="equal">
      <formula>0</formula>
    </cfRule>
    <cfRule type="colorScale" priority="449">
      <colorScale>
        <cfvo type="min"/>
        <cfvo type="max"/>
        <color rgb="FFFFEF9C"/>
        <color rgb="FF63BE7B"/>
      </colorScale>
    </cfRule>
  </conditionalFormatting>
  <conditionalFormatting sqref="R51 T51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54">
    <cfRule type="cellIs" dxfId="1035" priority="447" stopIfTrue="1" operator="equal">
      <formula>0</formula>
    </cfRule>
  </conditionalFormatting>
  <conditionalFormatting sqref="G34:G55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I54">
    <cfRule type="cellIs" dxfId="1034" priority="440" stopIfTrue="1" operator="equal">
      <formula>0</formula>
    </cfRule>
  </conditionalFormatting>
  <conditionalFormatting sqref="Q34:Q55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033" priority="446" stopIfTrue="1" operator="equal">
      <formula>0</formula>
    </cfRule>
  </conditionalFormatting>
  <conditionalFormatting sqref="C34:C55">
    <cfRule type="cellIs" dxfId="1032" priority="413" operator="equal">
      <formula>1</formula>
    </cfRule>
    <cfRule type="cellIs" dxfId="1031" priority="444" stopIfTrue="1" operator="equal">
      <formula>0</formula>
    </cfRule>
  </conditionalFormatting>
  <conditionalFormatting sqref="C34:C53">
    <cfRule type="colorScale" priority="445">
      <colorScale>
        <cfvo type="min"/>
        <cfvo type="max"/>
        <color rgb="FFFFEF9C"/>
        <color rgb="FF63BE7B"/>
      </colorScale>
    </cfRule>
  </conditionalFormatting>
  <conditionalFormatting sqref="E34:E53">
    <cfRule type="cellIs" dxfId="1030" priority="420" operator="equal">
      <formula>0</formula>
    </cfRule>
    <cfRule type="expression" dxfId="1029" priority="442">
      <formula>C34=1</formula>
    </cfRule>
    <cfRule type="expression" dxfId="1028" priority="443">
      <formula>C34&gt;0</formula>
    </cfRule>
  </conditionalFormatting>
  <conditionalFormatting sqref="I34:I55">
    <cfRule type="colorScale" priority="414">
      <colorScale>
        <cfvo type="min"/>
        <cfvo type="max"/>
        <color rgb="FFFFEF9C"/>
        <color rgb="FF63BE7B"/>
      </colorScale>
    </cfRule>
  </conditionalFormatting>
  <conditionalFormatting sqref="O44:O48">
    <cfRule type="expression" dxfId="1027" priority="437">
      <formula>(O44=5)</formula>
    </cfRule>
    <cfRule type="expression" dxfId="1026" priority="438">
      <formula>(O44=1.5)</formula>
    </cfRule>
  </conditionalFormatting>
  <conditionalFormatting sqref="L44:M48">
    <cfRule type="expression" dxfId="1025" priority="435">
      <formula>(L44=65)</formula>
    </cfRule>
    <cfRule type="expression" dxfId="1024" priority="436">
      <formula>(L44=30)</formula>
    </cfRule>
  </conditionalFormatting>
  <conditionalFormatting sqref="V47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L48 O44:O48">
    <cfRule type="cellIs" dxfId="1023" priority="433" stopIfTrue="1" operator="equal">
      <formula>0</formula>
    </cfRule>
  </conditionalFormatting>
  <conditionalFormatting sqref="S44:S48">
    <cfRule type="cellIs" dxfId="1022" priority="422" stopIfTrue="1" operator="equal">
      <formula>0</formula>
    </cfRule>
    <cfRule type="colorScale" priority="432">
      <colorScale>
        <cfvo type="min"/>
        <cfvo type="max"/>
        <color rgb="FFFFEF9C"/>
        <color rgb="FF63BE7B"/>
      </colorScale>
    </cfRule>
  </conditionalFormatting>
  <conditionalFormatting sqref="T46 R4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8">
    <cfRule type="cellIs" dxfId="1021" priority="430" stopIfTrue="1" operator="equal">
      <formula>0</formula>
    </cfRule>
  </conditionalFormatting>
  <conditionalFormatting sqref="G44:G48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">
    <cfRule type="cellIs" dxfId="1020" priority="421" stopIfTrue="1" operator="equal">
      <formula>0</formula>
    </cfRule>
  </conditionalFormatting>
  <conditionalFormatting sqref="Q44:Q48">
    <cfRule type="cellIs" dxfId="1019" priority="427" stopIfTrue="1" operator="equal">
      <formula>0</formula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8">
    <cfRule type="cellIs" dxfId="1018" priority="425" stopIfTrue="1" operator="equal">
      <formula>0</formula>
    </cfRule>
  </conditionalFormatting>
  <conditionalFormatting sqref="C44:C48">
    <cfRule type="colorScale" priority="426">
      <colorScale>
        <cfvo type="min"/>
        <cfvo type="max"/>
        <color rgb="FFFFEF9C"/>
        <color rgb="FF63BE7B"/>
      </colorScale>
    </cfRule>
  </conditionalFormatting>
  <conditionalFormatting sqref="E44:E48">
    <cfRule type="expression" dxfId="1017" priority="423">
      <formula>C44=1</formula>
    </cfRule>
    <cfRule type="expression" dxfId="1016" priority="424">
      <formula>C44&gt;0</formula>
    </cfRule>
  </conditionalFormatting>
  <conditionalFormatting sqref="I44:I48">
    <cfRule type="colorScale" priority="429">
      <colorScale>
        <cfvo type="min"/>
        <cfvo type="max"/>
        <color rgb="FFFFEF9C"/>
        <color rgb="FF63BE7B"/>
      </colorScale>
    </cfRule>
  </conditionalFormatting>
  <conditionalFormatting sqref="C55:J55 O55:S55 L55:M55">
    <cfRule type="cellIs" dxfId="1015" priority="419" operator="equal">
      <formula>0</formula>
    </cfRule>
  </conditionalFormatting>
  <conditionalFormatting sqref="C33:C53">
    <cfRule type="colorScale" priority="418">
      <colorScale>
        <cfvo type="min"/>
        <cfvo type="max"/>
        <color rgb="FFFFEF9C"/>
        <color rgb="FF63BE7B"/>
      </colorScale>
    </cfRule>
  </conditionalFormatting>
  <conditionalFormatting sqref="G34:G55">
    <cfRule type="colorScale" priority="417">
      <colorScale>
        <cfvo type="min"/>
        <cfvo type="max"/>
        <color rgb="FFFFEF9C"/>
        <color rgb="FF63BE7B"/>
      </colorScale>
    </cfRule>
  </conditionalFormatting>
  <conditionalFormatting sqref="S34:S55">
    <cfRule type="colorScale" priority="415">
      <colorScale>
        <cfvo type="min"/>
        <cfvo type="max"/>
        <color rgb="FFFFEF9C"/>
        <color rgb="FF63BE7B"/>
      </colorScale>
    </cfRule>
  </conditionalFormatting>
  <conditionalFormatting sqref="C34:C55 G34:G55 I34:I55 S34:S55">
    <cfRule type="cellIs" dxfId="1014" priority="412" operator="equal">
      <formula>0</formula>
    </cfRule>
  </conditionalFormatting>
  <conditionalFormatting sqref="K34:K55">
    <cfRule type="cellIs" dxfId="1013" priority="406" operator="equal">
      <formula>0</formula>
    </cfRule>
    <cfRule type="expression" dxfId="1012" priority="407" stopIfTrue="1">
      <formula>K34/L34&gt;$W$5</formula>
    </cfRule>
    <cfRule type="expression" dxfId="1011" priority="408" stopIfTrue="1">
      <formula>(K34/L34)&gt;=1</formula>
    </cfRule>
    <cfRule type="expression" dxfId="1010" priority="409" stopIfTrue="1">
      <formula>K34/L34&gt;$W$8</formula>
    </cfRule>
    <cfRule type="expression" dxfId="1009" priority="410" stopIfTrue="1">
      <formula>K34/L34&gt;$W$9</formula>
    </cfRule>
    <cfRule type="expression" dxfId="1008" priority="411" stopIfTrue="1">
      <formula>K34/L34&gt;W$10</formula>
    </cfRule>
  </conditionalFormatting>
  <conditionalFormatting sqref="N34:N55">
    <cfRule type="cellIs" dxfId="1007" priority="400" operator="equal">
      <formula>0</formula>
    </cfRule>
    <cfRule type="expression" dxfId="1006" priority="401" stopIfTrue="1">
      <formula>N34/O34&gt;$W$5</formula>
    </cfRule>
    <cfRule type="expression" dxfId="1005" priority="402" stopIfTrue="1">
      <formula>(N34/O34)&gt;=1</formula>
    </cfRule>
    <cfRule type="expression" dxfId="1004" priority="403" stopIfTrue="1">
      <formula>N34/O34&gt;$W$8</formula>
    </cfRule>
    <cfRule type="expression" dxfId="1003" priority="404" stopIfTrue="1">
      <formula>N34/O34&gt;$W$9</formula>
    </cfRule>
    <cfRule type="expression" dxfId="1002" priority="405" stopIfTrue="1">
      <formula>N34/O34&gt;$W$10</formula>
    </cfRule>
  </conditionalFormatting>
  <conditionalFormatting sqref="O63:O72 O78:O82">
    <cfRule type="expression" dxfId="1001" priority="397">
      <formula>(O63=5)</formula>
    </cfRule>
    <cfRule type="expression" dxfId="1000" priority="398">
      <formula>(O63=1.5)</formula>
    </cfRule>
  </conditionalFormatting>
  <conditionalFormatting sqref="L63:M72 L78:M82">
    <cfRule type="expression" dxfId="999" priority="395">
      <formula>(L63=65)</formula>
    </cfRule>
    <cfRule type="expression" dxfId="998" priority="396">
      <formula>(L63=30)</formula>
    </cfRule>
  </conditionalFormatting>
  <conditionalFormatting sqref="V8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2 L63:L72 L78:L84 O78:O84">
    <cfRule type="cellIs" dxfId="997" priority="393" stopIfTrue="1" operator="equal">
      <formula>0</formula>
    </cfRule>
  </conditionalFormatting>
  <conditionalFormatting sqref="S63:S72 S78:S84">
    <cfRule type="cellIs" dxfId="996" priority="384" stopIfTrue="1" operator="equal">
      <formula>0</formula>
    </cfRule>
    <cfRule type="colorScale" priority="392">
      <colorScale>
        <cfvo type="min"/>
        <cfvo type="max"/>
        <color rgb="FFFFEF9C"/>
        <color rgb="FF63BE7B"/>
      </colorScale>
    </cfRule>
  </conditionalFormatting>
  <conditionalFormatting sqref="T80 R8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83">
    <cfRule type="cellIs" dxfId="995" priority="390" stopIfTrue="1" operator="equal">
      <formula>0</formula>
    </cfRule>
  </conditionalFormatting>
  <conditionalFormatting sqref="G63:G84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83">
    <cfRule type="cellIs" dxfId="994" priority="383" stopIfTrue="1" operator="equal">
      <formula>0</formula>
    </cfRule>
  </conditionalFormatting>
  <conditionalFormatting sqref="Q63:Q8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93" priority="389" stopIfTrue="1" operator="equal">
      <formula>0</formula>
    </cfRule>
  </conditionalFormatting>
  <conditionalFormatting sqref="C63:C84">
    <cfRule type="cellIs" dxfId="992" priority="356" operator="equal">
      <formula>1</formula>
    </cfRule>
    <cfRule type="cellIs" dxfId="991" priority="387" stopIfTrue="1" operator="equal">
      <formula>0</formula>
    </cfRule>
  </conditionalFormatting>
  <conditionalFormatting sqref="C63:C82">
    <cfRule type="colorScale" priority="388">
      <colorScale>
        <cfvo type="min"/>
        <cfvo type="max"/>
        <color rgb="FFFFEF9C"/>
        <color rgb="FF63BE7B"/>
      </colorScale>
    </cfRule>
  </conditionalFormatting>
  <conditionalFormatting sqref="E63:E82">
    <cfRule type="cellIs" dxfId="990" priority="363" operator="equal">
      <formula>0</formula>
    </cfRule>
    <cfRule type="expression" dxfId="989" priority="385">
      <formula>C63=1</formula>
    </cfRule>
    <cfRule type="expression" dxfId="988" priority="386">
      <formula>C63&gt;0</formula>
    </cfRule>
  </conditionalFormatting>
  <conditionalFormatting sqref="I63:I84">
    <cfRule type="colorScale" priority="357">
      <colorScale>
        <cfvo type="min"/>
        <cfvo type="max"/>
        <color rgb="FFFFEF9C"/>
        <color rgb="FF63BE7B"/>
      </colorScale>
    </cfRule>
  </conditionalFormatting>
  <conditionalFormatting sqref="O73:O77">
    <cfRule type="expression" dxfId="987" priority="380">
      <formula>(O73=5)</formula>
    </cfRule>
    <cfRule type="expression" dxfId="986" priority="381">
      <formula>(O73=1.5)</formula>
    </cfRule>
  </conditionalFormatting>
  <conditionalFormatting sqref="L73:M77">
    <cfRule type="expression" dxfId="985" priority="378">
      <formula>(L73=65)</formula>
    </cfRule>
    <cfRule type="expression" dxfId="984" priority="379">
      <formula>(L73=30)</formula>
    </cfRule>
  </conditionalFormatting>
  <conditionalFormatting sqref="V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:L77 O73:O77">
    <cfRule type="cellIs" dxfId="983" priority="376" stopIfTrue="1" operator="equal">
      <formula>0</formula>
    </cfRule>
  </conditionalFormatting>
  <conditionalFormatting sqref="S73:S77">
    <cfRule type="cellIs" dxfId="982" priority="365" stopIfTrue="1" operator="equal">
      <formula>0</formula>
    </cfRule>
    <cfRule type="colorScale" priority="375">
      <colorScale>
        <cfvo type="min"/>
        <cfvo type="max"/>
        <color rgb="FFFFEF9C"/>
        <color rgb="FF63BE7B"/>
      </colorScale>
    </cfRule>
  </conditionalFormatting>
  <conditionalFormatting sqref="T75 R75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ellIs" dxfId="981" priority="373" stopIfTrue="1" operator="equal">
      <formula>0</formula>
    </cfRule>
  </conditionalFormatting>
  <conditionalFormatting sqref="G73:G77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7">
    <cfRule type="cellIs" dxfId="980" priority="364" stopIfTrue="1" operator="equal">
      <formula>0</formula>
    </cfRule>
  </conditionalFormatting>
  <conditionalFormatting sqref="Q73:Q77">
    <cfRule type="cellIs" dxfId="979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C77">
    <cfRule type="cellIs" dxfId="978" priority="368" stopIfTrue="1" operator="equal">
      <formula>0</formula>
    </cfRule>
  </conditionalFormatting>
  <conditionalFormatting sqref="C73:C77">
    <cfRule type="colorScale" priority="369">
      <colorScale>
        <cfvo type="min"/>
        <cfvo type="max"/>
        <color rgb="FFFFEF9C"/>
        <color rgb="FF63BE7B"/>
      </colorScale>
    </cfRule>
  </conditionalFormatting>
  <conditionalFormatting sqref="E73:E77">
    <cfRule type="expression" dxfId="977" priority="366">
      <formula>C73=1</formula>
    </cfRule>
    <cfRule type="expression" dxfId="976" priority="367">
      <formula>C73&gt;0</formula>
    </cfRule>
  </conditionalFormatting>
  <conditionalFormatting sqref="I73:I77">
    <cfRule type="colorScale" priority="372">
      <colorScale>
        <cfvo type="min"/>
        <cfvo type="max"/>
        <color rgb="FFFFEF9C"/>
        <color rgb="FF63BE7B"/>
      </colorScale>
    </cfRule>
  </conditionalFormatting>
  <conditionalFormatting sqref="C84:J84 O84:S84 L84:M84">
    <cfRule type="cellIs" dxfId="975" priority="362" operator="equal">
      <formula>0</formula>
    </cfRule>
  </conditionalFormatting>
  <conditionalFormatting sqref="C62:C82">
    <cfRule type="colorScale" priority="361">
      <colorScale>
        <cfvo type="min"/>
        <cfvo type="max"/>
        <color rgb="FFFFEF9C"/>
        <color rgb="FF63BE7B"/>
      </colorScale>
    </cfRule>
  </conditionalFormatting>
  <conditionalFormatting sqref="G63:G84">
    <cfRule type="colorScale" priority="360">
      <colorScale>
        <cfvo type="min"/>
        <cfvo type="max"/>
        <color rgb="FFFFEF9C"/>
        <color rgb="FF63BE7B"/>
      </colorScale>
    </cfRule>
  </conditionalFormatting>
  <conditionalFormatting sqref="S63:S84">
    <cfRule type="colorScale" priority="358">
      <colorScale>
        <cfvo type="min"/>
        <cfvo type="max"/>
        <color rgb="FFFFEF9C"/>
        <color rgb="FF63BE7B"/>
      </colorScale>
    </cfRule>
  </conditionalFormatting>
  <conditionalFormatting sqref="C63:C84 G63:G84 I63:I84 S63:S84">
    <cfRule type="cellIs" dxfId="974" priority="355" operator="equal">
      <formula>0</formula>
    </cfRule>
  </conditionalFormatting>
  <conditionalFormatting sqref="K63:K84">
    <cfRule type="cellIs" dxfId="973" priority="349" operator="equal">
      <formula>0</formula>
    </cfRule>
    <cfRule type="expression" dxfId="972" priority="350" stopIfTrue="1">
      <formula>K63/L63&gt;$W$5</formula>
    </cfRule>
    <cfRule type="expression" dxfId="971" priority="351" stopIfTrue="1">
      <formula>(K63/L63)&gt;=1</formula>
    </cfRule>
    <cfRule type="expression" dxfId="970" priority="352" stopIfTrue="1">
      <formula>K63/L63&gt;$W$8</formula>
    </cfRule>
    <cfRule type="expression" dxfId="969" priority="353" stopIfTrue="1">
      <formula>K63/L63&gt;$W$9</formula>
    </cfRule>
    <cfRule type="expression" dxfId="968" priority="354" stopIfTrue="1">
      <formula>K63/L63&gt;W$10</formula>
    </cfRule>
  </conditionalFormatting>
  <conditionalFormatting sqref="N63:N84">
    <cfRule type="cellIs" dxfId="967" priority="343" operator="equal">
      <formula>0</formula>
    </cfRule>
    <cfRule type="expression" dxfId="966" priority="344" stopIfTrue="1">
      <formula>N63/O63&gt;$W$5</formula>
    </cfRule>
    <cfRule type="expression" dxfId="965" priority="345" stopIfTrue="1">
      <formula>(N63/O63)&gt;=1</formula>
    </cfRule>
    <cfRule type="expression" dxfId="964" priority="346" stopIfTrue="1">
      <formula>N63/O63&gt;$W$8</formula>
    </cfRule>
    <cfRule type="expression" dxfId="963" priority="347" stopIfTrue="1">
      <formula>N63/O63&gt;$W$9</formula>
    </cfRule>
    <cfRule type="expression" dxfId="962" priority="348" stopIfTrue="1">
      <formula>N63/O63&gt;$W$10</formula>
    </cfRule>
  </conditionalFormatting>
  <conditionalFormatting sqref="O92:O101 O107:O111">
    <cfRule type="expression" dxfId="961" priority="340">
      <formula>(O92=5)</formula>
    </cfRule>
    <cfRule type="expression" dxfId="960" priority="341">
      <formula>(O92=1.5)</formula>
    </cfRule>
  </conditionalFormatting>
  <conditionalFormatting sqref="L92:M101 L107:M111">
    <cfRule type="expression" dxfId="959" priority="338">
      <formula>(L92=65)</formula>
    </cfRule>
    <cfRule type="expression" dxfId="958" priority="339">
      <formula>(L92=30)</formula>
    </cfRule>
  </conditionalFormatting>
  <conditionalFormatting sqref="V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2:O101 L92:L101 L107:L113 O107:O113">
    <cfRule type="cellIs" dxfId="957" priority="336" stopIfTrue="1" operator="equal">
      <formula>0</formula>
    </cfRule>
  </conditionalFormatting>
  <conditionalFormatting sqref="S92:S101 S107:S113">
    <cfRule type="cellIs" dxfId="956" priority="327" stopIfTrue="1" operator="equal">
      <formula>0</formula>
    </cfRule>
    <cfRule type="colorScale" priority="335">
      <colorScale>
        <cfvo type="min"/>
        <cfvo type="max"/>
        <color rgb="FFFFEF9C"/>
        <color rgb="FF63BE7B"/>
      </colorScale>
    </cfRule>
  </conditionalFormatting>
  <conditionalFormatting sqref="T109 R10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112">
    <cfRule type="cellIs" dxfId="955" priority="333" stopIfTrue="1" operator="equal">
      <formula>0</formula>
    </cfRule>
  </conditionalFormatting>
  <conditionalFormatting sqref="G92:G11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2:I112">
    <cfRule type="cellIs" dxfId="954" priority="326" stopIfTrue="1" operator="equal">
      <formula>0</formula>
    </cfRule>
  </conditionalFormatting>
  <conditionalFormatting sqref="Q92:Q11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53" priority="332" stopIfTrue="1" operator="equal">
      <formula>0</formula>
    </cfRule>
  </conditionalFormatting>
  <conditionalFormatting sqref="C92:C113">
    <cfRule type="cellIs" dxfId="952" priority="299" operator="equal">
      <formula>1</formula>
    </cfRule>
    <cfRule type="cellIs" dxfId="951" priority="330" stopIfTrue="1" operator="equal">
      <formula>0</formula>
    </cfRule>
  </conditionalFormatting>
  <conditionalFormatting sqref="C92:C111">
    <cfRule type="colorScale" priority="331">
      <colorScale>
        <cfvo type="min"/>
        <cfvo type="max"/>
        <color rgb="FFFFEF9C"/>
        <color rgb="FF63BE7B"/>
      </colorScale>
    </cfRule>
  </conditionalFormatting>
  <conditionalFormatting sqref="E92:E111">
    <cfRule type="cellIs" dxfId="950" priority="306" operator="equal">
      <formula>0</formula>
    </cfRule>
    <cfRule type="expression" dxfId="949" priority="328">
      <formula>C92=1</formula>
    </cfRule>
    <cfRule type="expression" dxfId="948" priority="329">
      <formula>C92&gt;0</formula>
    </cfRule>
  </conditionalFormatting>
  <conditionalFormatting sqref="I92:I113">
    <cfRule type="colorScale" priority="300">
      <colorScale>
        <cfvo type="min"/>
        <cfvo type="max"/>
        <color rgb="FFFFEF9C"/>
        <color rgb="FF63BE7B"/>
      </colorScale>
    </cfRule>
  </conditionalFormatting>
  <conditionalFormatting sqref="O102:O106">
    <cfRule type="expression" dxfId="947" priority="323">
      <formula>(O102=5)</formula>
    </cfRule>
    <cfRule type="expression" dxfId="946" priority="324">
      <formula>(O102=1.5)</formula>
    </cfRule>
  </conditionalFormatting>
  <conditionalFormatting sqref="L102:M106">
    <cfRule type="expression" dxfId="945" priority="321">
      <formula>(L102=65)</formula>
    </cfRule>
    <cfRule type="expression" dxfId="944" priority="322">
      <formula>(L102=30)</formula>
    </cfRule>
  </conditionalFormatting>
  <conditionalFormatting sqref="V10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2:L106 O102:O106">
    <cfRule type="cellIs" dxfId="943" priority="319" stopIfTrue="1" operator="equal">
      <formula>0</formula>
    </cfRule>
  </conditionalFormatting>
  <conditionalFormatting sqref="S102:S106">
    <cfRule type="cellIs" dxfId="942" priority="308" stopIfTrue="1" operator="equal">
      <formula>0</formula>
    </cfRule>
    <cfRule type="colorScale" priority="318">
      <colorScale>
        <cfvo type="min"/>
        <cfvo type="max"/>
        <color rgb="FFFFEF9C"/>
        <color rgb="FF63BE7B"/>
      </colorScale>
    </cfRule>
  </conditionalFormatting>
  <conditionalFormatting sqref="R104 T104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:G106">
    <cfRule type="cellIs" dxfId="941" priority="316" stopIfTrue="1" operator="equal">
      <formula>0</formula>
    </cfRule>
  </conditionalFormatting>
  <conditionalFormatting sqref="G102:G10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2:I106">
    <cfRule type="cellIs" dxfId="940" priority="307" stopIfTrue="1" operator="equal">
      <formula>0</formula>
    </cfRule>
  </conditionalFormatting>
  <conditionalFormatting sqref="Q102:Q106">
    <cfRule type="cellIs" dxfId="939" priority="313" stopIfTrue="1" operator="equal">
      <formula>0</formula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:C106">
    <cfRule type="cellIs" dxfId="938" priority="311" stopIfTrue="1" operator="equal">
      <formula>0</formula>
    </cfRule>
  </conditionalFormatting>
  <conditionalFormatting sqref="C102:C106">
    <cfRule type="colorScale" priority="312">
      <colorScale>
        <cfvo type="min"/>
        <cfvo type="max"/>
        <color rgb="FFFFEF9C"/>
        <color rgb="FF63BE7B"/>
      </colorScale>
    </cfRule>
  </conditionalFormatting>
  <conditionalFormatting sqref="E102:E106">
    <cfRule type="expression" dxfId="937" priority="309">
      <formula>C102=1</formula>
    </cfRule>
    <cfRule type="expression" dxfId="936" priority="310">
      <formula>C102&gt;0</formula>
    </cfRule>
  </conditionalFormatting>
  <conditionalFormatting sqref="I102:I106">
    <cfRule type="colorScale" priority="315">
      <colorScale>
        <cfvo type="min"/>
        <cfvo type="max"/>
        <color rgb="FFFFEF9C"/>
        <color rgb="FF63BE7B"/>
      </colorScale>
    </cfRule>
  </conditionalFormatting>
  <conditionalFormatting sqref="C113:J113 O113:S113 L113:M113">
    <cfRule type="cellIs" dxfId="935" priority="305" operator="equal">
      <formula>0</formula>
    </cfRule>
  </conditionalFormatting>
  <conditionalFormatting sqref="C91:C111">
    <cfRule type="colorScale" priority="304">
      <colorScale>
        <cfvo type="min"/>
        <cfvo type="max"/>
        <color rgb="FFFFEF9C"/>
        <color rgb="FF63BE7B"/>
      </colorScale>
    </cfRule>
  </conditionalFormatting>
  <conditionalFormatting sqref="G92:G113">
    <cfRule type="colorScale" priority="303">
      <colorScale>
        <cfvo type="min"/>
        <cfvo type="max"/>
        <color rgb="FFFFEF9C"/>
        <color rgb="FF63BE7B"/>
      </colorScale>
    </cfRule>
  </conditionalFormatting>
  <conditionalFormatting sqref="S92:S113">
    <cfRule type="colorScale" priority="301">
      <colorScale>
        <cfvo type="min"/>
        <cfvo type="max"/>
        <color rgb="FFFFEF9C"/>
        <color rgb="FF63BE7B"/>
      </colorScale>
    </cfRule>
  </conditionalFormatting>
  <conditionalFormatting sqref="C92:C113 G92:G113 I92:I113 S92:S113">
    <cfRule type="cellIs" dxfId="934" priority="298" operator="equal">
      <formula>0</formula>
    </cfRule>
  </conditionalFormatting>
  <conditionalFormatting sqref="K92:K113">
    <cfRule type="cellIs" dxfId="933" priority="292" operator="equal">
      <formula>0</formula>
    </cfRule>
    <cfRule type="expression" dxfId="932" priority="293" stopIfTrue="1">
      <formula>K92/L92&gt;$W$5</formula>
    </cfRule>
    <cfRule type="expression" dxfId="931" priority="294" stopIfTrue="1">
      <formula>(K92/L92)&gt;=1</formula>
    </cfRule>
    <cfRule type="expression" dxfId="930" priority="295" stopIfTrue="1">
      <formula>K92/L92&gt;$W$8</formula>
    </cfRule>
    <cfRule type="expression" dxfId="929" priority="296" stopIfTrue="1">
      <formula>K92/L92&gt;$W$9</formula>
    </cfRule>
    <cfRule type="expression" dxfId="928" priority="297" stopIfTrue="1">
      <formula>K92/L92&gt;W$10</formula>
    </cfRule>
  </conditionalFormatting>
  <conditionalFormatting sqref="N92:N113">
    <cfRule type="cellIs" dxfId="927" priority="286" operator="equal">
      <formula>0</formula>
    </cfRule>
    <cfRule type="expression" dxfId="926" priority="287" stopIfTrue="1">
      <formula>N92/O92&gt;$W$5</formula>
    </cfRule>
    <cfRule type="expression" dxfId="925" priority="288" stopIfTrue="1">
      <formula>(N92/O92)&gt;=1</formula>
    </cfRule>
    <cfRule type="expression" dxfId="924" priority="289" stopIfTrue="1">
      <formula>N92/O92&gt;$W$8</formula>
    </cfRule>
    <cfRule type="expression" dxfId="923" priority="290" stopIfTrue="1">
      <formula>N92/O92&gt;$W$9</formula>
    </cfRule>
    <cfRule type="expression" dxfId="922" priority="291" stopIfTrue="1">
      <formula>N92/O92&gt;$W$10</formula>
    </cfRule>
  </conditionalFormatting>
  <conditionalFormatting sqref="O121:O130 O136:O140">
    <cfRule type="expression" dxfId="921" priority="283">
      <formula>(O121=5)</formula>
    </cfRule>
    <cfRule type="expression" dxfId="920" priority="284">
      <formula>(O121=1.5)</formula>
    </cfRule>
  </conditionalFormatting>
  <conditionalFormatting sqref="L121:M130 L136:M140">
    <cfRule type="expression" dxfId="919" priority="281">
      <formula>(L121=65)</formula>
    </cfRule>
    <cfRule type="expression" dxfId="918" priority="282">
      <formula>(L121=30)</formula>
    </cfRule>
  </conditionalFormatting>
  <conditionalFormatting sqref="V13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:O130 L121:L130 L136:L142 O136:O142">
    <cfRule type="cellIs" dxfId="917" priority="279" stopIfTrue="1" operator="equal">
      <formula>0</formula>
    </cfRule>
  </conditionalFormatting>
  <conditionalFormatting sqref="S121:S130 S136:S142">
    <cfRule type="cellIs" dxfId="916" priority="270" stopIfTrue="1" operator="equal">
      <formula>0</formula>
    </cfRule>
    <cfRule type="colorScale" priority="278">
      <colorScale>
        <cfvo type="min"/>
        <cfvo type="max"/>
        <color rgb="FFFFEF9C"/>
        <color rgb="FF63BE7B"/>
      </colorScale>
    </cfRule>
  </conditionalFormatting>
  <conditionalFormatting sqref="R138 T13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41">
    <cfRule type="cellIs" dxfId="915" priority="276" stopIfTrue="1" operator="equal">
      <formula>0</formula>
    </cfRule>
  </conditionalFormatting>
  <conditionalFormatting sqref="G121:G142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41">
    <cfRule type="cellIs" dxfId="914" priority="269" stopIfTrue="1" operator="equal">
      <formula>0</formula>
    </cfRule>
  </conditionalFormatting>
  <conditionalFormatting sqref="Q121:Q14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13" priority="275" stopIfTrue="1" operator="equal">
      <formula>0</formula>
    </cfRule>
  </conditionalFormatting>
  <conditionalFormatting sqref="C121:C142">
    <cfRule type="cellIs" dxfId="912" priority="242" operator="equal">
      <formula>1</formula>
    </cfRule>
    <cfRule type="cellIs" dxfId="911" priority="273" stopIfTrue="1" operator="equal">
      <formula>0</formula>
    </cfRule>
  </conditionalFormatting>
  <conditionalFormatting sqref="C121:C140">
    <cfRule type="colorScale" priority="274">
      <colorScale>
        <cfvo type="min"/>
        <cfvo type="max"/>
        <color rgb="FFFFEF9C"/>
        <color rgb="FF63BE7B"/>
      </colorScale>
    </cfRule>
  </conditionalFormatting>
  <conditionalFormatting sqref="E121:E140">
    <cfRule type="cellIs" dxfId="910" priority="249" operator="equal">
      <formula>0</formula>
    </cfRule>
    <cfRule type="expression" dxfId="909" priority="271">
      <formula>C121=1</formula>
    </cfRule>
    <cfRule type="expression" dxfId="908" priority="272">
      <formula>C121&gt;0</formula>
    </cfRule>
  </conditionalFormatting>
  <conditionalFormatting sqref="I121:I142">
    <cfRule type="colorScale" priority="243">
      <colorScale>
        <cfvo type="min"/>
        <cfvo type="max"/>
        <color rgb="FFFFEF9C"/>
        <color rgb="FF63BE7B"/>
      </colorScale>
    </cfRule>
  </conditionalFormatting>
  <conditionalFormatting sqref="O131:O135">
    <cfRule type="expression" dxfId="907" priority="266">
      <formula>(O131=5)</formula>
    </cfRule>
    <cfRule type="expression" dxfId="906" priority="267">
      <formula>(O131=1.5)</formula>
    </cfRule>
  </conditionalFormatting>
  <conditionalFormatting sqref="L131:M135">
    <cfRule type="expression" dxfId="905" priority="264">
      <formula>(L131=65)</formula>
    </cfRule>
    <cfRule type="expression" dxfId="904" priority="265">
      <formula>(L131=30)</formula>
    </cfRule>
  </conditionalFormatting>
  <conditionalFormatting sqref="V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35 O131:O135">
    <cfRule type="cellIs" dxfId="903" priority="262" stopIfTrue="1" operator="equal">
      <formula>0</formula>
    </cfRule>
  </conditionalFormatting>
  <conditionalFormatting sqref="S131:S135">
    <cfRule type="cellIs" dxfId="902" priority="251" stopIfTrue="1" operator="equal">
      <formula>0</formula>
    </cfRule>
    <cfRule type="colorScale" priority="261">
      <colorScale>
        <cfvo type="min"/>
        <cfvo type="max"/>
        <color rgb="FFFFEF9C"/>
        <color rgb="FF63BE7B"/>
      </colorScale>
    </cfRule>
  </conditionalFormatting>
  <conditionalFormatting sqref="T133 R1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:G135">
    <cfRule type="cellIs" dxfId="901" priority="259" stopIfTrue="1" operator="equal">
      <formula>0</formula>
    </cfRule>
  </conditionalFormatting>
  <conditionalFormatting sqref="G131:G13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5">
    <cfRule type="cellIs" dxfId="900" priority="250" stopIfTrue="1" operator="equal">
      <formula>0</formula>
    </cfRule>
  </conditionalFormatting>
  <conditionalFormatting sqref="Q131:Q135">
    <cfRule type="cellIs" dxfId="899" priority="256" stopIfTrue="1" operator="equal">
      <formula>0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1:C135">
    <cfRule type="cellIs" dxfId="898" priority="254" stopIfTrue="1" operator="equal">
      <formula>0</formula>
    </cfRule>
  </conditionalFormatting>
  <conditionalFormatting sqref="C131:C135">
    <cfRule type="colorScale" priority="255">
      <colorScale>
        <cfvo type="min"/>
        <cfvo type="max"/>
        <color rgb="FFFFEF9C"/>
        <color rgb="FF63BE7B"/>
      </colorScale>
    </cfRule>
  </conditionalFormatting>
  <conditionalFormatting sqref="E131:E135">
    <cfRule type="expression" dxfId="897" priority="252">
      <formula>C131=1</formula>
    </cfRule>
    <cfRule type="expression" dxfId="896" priority="253">
      <formula>C131&gt;0</formula>
    </cfRule>
  </conditionalFormatting>
  <conditionalFormatting sqref="I131:I135">
    <cfRule type="colorScale" priority="258">
      <colorScale>
        <cfvo type="min"/>
        <cfvo type="max"/>
        <color rgb="FFFFEF9C"/>
        <color rgb="FF63BE7B"/>
      </colorScale>
    </cfRule>
  </conditionalFormatting>
  <conditionalFormatting sqref="C142:J142 O142:S142 L142:M142">
    <cfRule type="cellIs" dxfId="895" priority="248" operator="equal">
      <formula>0</formula>
    </cfRule>
  </conditionalFormatting>
  <conditionalFormatting sqref="C120:C140">
    <cfRule type="colorScale" priority="247">
      <colorScale>
        <cfvo type="min"/>
        <cfvo type="max"/>
        <color rgb="FFFFEF9C"/>
        <color rgb="FF63BE7B"/>
      </colorScale>
    </cfRule>
  </conditionalFormatting>
  <conditionalFormatting sqref="G121:G142">
    <cfRule type="colorScale" priority="246">
      <colorScale>
        <cfvo type="min"/>
        <cfvo type="max"/>
        <color rgb="FFFFEF9C"/>
        <color rgb="FF63BE7B"/>
      </colorScale>
    </cfRule>
  </conditionalFormatting>
  <conditionalFormatting sqref="S121:S142">
    <cfRule type="colorScale" priority="244">
      <colorScale>
        <cfvo type="min"/>
        <cfvo type="max"/>
        <color rgb="FFFFEF9C"/>
        <color rgb="FF63BE7B"/>
      </colorScale>
    </cfRule>
  </conditionalFormatting>
  <conditionalFormatting sqref="C121:C142 G121:G142 I121:I142 S121:S142">
    <cfRule type="cellIs" dxfId="894" priority="241" operator="equal">
      <formula>0</formula>
    </cfRule>
  </conditionalFormatting>
  <conditionalFormatting sqref="K121:K142">
    <cfRule type="cellIs" dxfId="893" priority="235" operator="equal">
      <formula>0</formula>
    </cfRule>
    <cfRule type="expression" dxfId="892" priority="236" stopIfTrue="1">
      <formula>K121/L121&gt;$W$5</formula>
    </cfRule>
    <cfRule type="expression" dxfId="891" priority="237" stopIfTrue="1">
      <formula>(K121/L121)&gt;=1</formula>
    </cfRule>
    <cfRule type="expression" dxfId="890" priority="238" stopIfTrue="1">
      <formula>K121/L121&gt;$W$8</formula>
    </cfRule>
    <cfRule type="expression" dxfId="889" priority="239" stopIfTrue="1">
      <formula>K121/L121&gt;$W$9</formula>
    </cfRule>
    <cfRule type="expression" dxfId="888" priority="240" stopIfTrue="1">
      <formula>K121/L121&gt;W$10</formula>
    </cfRule>
  </conditionalFormatting>
  <conditionalFormatting sqref="N121:N142">
    <cfRule type="cellIs" dxfId="887" priority="229" operator="equal">
      <formula>0</formula>
    </cfRule>
    <cfRule type="expression" dxfId="886" priority="230" stopIfTrue="1">
      <formula>N121/O121&gt;$W$5</formula>
    </cfRule>
    <cfRule type="expression" dxfId="885" priority="231" stopIfTrue="1">
      <formula>(N121/O121)&gt;=1</formula>
    </cfRule>
    <cfRule type="expression" dxfId="884" priority="232" stopIfTrue="1">
      <formula>N121/O121&gt;$W$8</formula>
    </cfRule>
    <cfRule type="expression" dxfId="883" priority="233" stopIfTrue="1">
      <formula>N121/O121&gt;$W$9</formula>
    </cfRule>
    <cfRule type="expression" dxfId="882" priority="234" stopIfTrue="1">
      <formula>N121/O121&gt;$W$10</formula>
    </cfRule>
  </conditionalFormatting>
  <conditionalFormatting sqref="O150:O159 O165:O169">
    <cfRule type="expression" dxfId="881" priority="226">
      <formula>(O150=5)</formula>
    </cfRule>
    <cfRule type="expression" dxfId="880" priority="227">
      <formula>(O150=1.5)</formula>
    </cfRule>
  </conditionalFormatting>
  <conditionalFormatting sqref="L150:M159 L165:M169">
    <cfRule type="expression" dxfId="879" priority="224">
      <formula>(L150=65)</formula>
    </cfRule>
    <cfRule type="expression" dxfId="878" priority="225">
      <formula>(L150=30)</formula>
    </cfRule>
  </conditionalFormatting>
  <conditionalFormatting sqref="V168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:O159 L150:L159 L165:L171 O165:O171">
    <cfRule type="cellIs" dxfId="877" priority="222" stopIfTrue="1" operator="equal">
      <formula>0</formula>
    </cfRule>
  </conditionalFormatting>
  <conditionalFormatting sqref="S150:S159 S165:S171">
    <cfRule type="cellIs" dxfId="876" priority="213" stopIfTrue="1" operator="equal">
      <formula>0</formula>
    </cfRule>
    <cfRule type="colorScale" priority="221">
      <colorScale>
        <cfvo type="min"/>
        <cfvo type="max"/>
        <color rgb="FFFFEF9C"/>
        <color rgb="FF63BE7B"/>
      </colorScale>
    </cfRule>
  </conditionalFormatting>
  <conditionalFormatting sqref="R167 T16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:G170">
    <cfRule type="cellIs" dxfId="875" priority="219" stopIfTrue="1" operator="equal">
      <formula>0</formula>
    </cfRule>
  </conditionalFormatting>
  <conditionalFormatting sqref="G150:G171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0:I170">
    <cfRule type="cellIs" dxfId="874" priority="212" stopIfTrue="1" operator="equal">
      <formula>0</formula>
    </cfRule>
  </conditionalFormatting>
  <conditionalFormatting sqref="Q150:Q17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873" priority="218" stopIfTrue="1" operator="equal">
      <formula>0</formula>
    </cfRule>
  </conditionalFormatting>
  <conditionalFormatting sqref="C150:C171">
    <cfRule type="cellIs" dxfId="872" priority="185" operator="equal">
      <formula>1</formula>
    </cfRule>
    <cfRule type="cellIs" dxfId="871" priority="216" stopIfTrue="1" operator="equal">
      <formula>0</formula>
    </cfRule>
  </conditionalFormatting>
  <conditionalFormatting sqref="C150:C169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150:E169">
    <cfRule type="cellIs" dxfId="870" priority="192" operator="equal">
      <formula>0</formula>
    </cfRule>
    <cfRule type="expression" dxfId="869" priority="214">
      <formula>C150=1</formula>
    </cfRule>
    <cfRule type="expression" dxfId="868" priority="215">
      <formula>C150&gt;0</formula>
    </cfRule>
  </conditionalFormatting>
  <conditionalFormatting sqref="I150:I171">
    <cfRule type="colorScale" priority="186">
      <colorScale>
        <cfvo type="min"/>
        <cfvo type="max"/>
        <color rgb="FFFFEF9C"/>
        <color rgb="FF63BE7B"/>
      </colorScale>
    </cfRule>
  </conditionalFormatting>
  <conditionalFormatting sqref="O160:O164">
    <cfRule type="expression" dxfId="867" priority="209">
      <formula>(O160=5)</formula>
    </cfRule>
    <cfRule type="expression" dxfId="866" priority="210">
      <formula>(O160=1.5)</formula>
    </cfRule>
  </conditionalFormatting>
  <conditionalFormatting sqref="L160:M164">
    <cfRule type="expression" dxfId="865" priority="207">
      <formula>(L160=65)</formula>
    </cfRule>
    <cfRule type="expression" dxfId="864" priority="208">
      <formula>(L160=30)</formula>
    </cfRule>
  </conditionalFormatting>
  <conditionalFormatting sqref="V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0:L164 O160:O164">
    <cfRule type="cellIs" dxfId="863" priority="205" stopIfTrue="1" operator="equal">
      <formula>0</formula>
    </cfRule>
  </conditionalFormatting>
  <conditionalFormatting sqref="S160:S164">
    <cfRule type="cellIs" dxfId="862" priority="194" stopIfTrue="1" operator="equal">
      <formula>0</formula>
    </cfRule>
    <cfRule type="colorScale" priority="204">
      <colorScale>
        <cfvo type="min"/>
        <cfvo type="max"/>
        <color rgb="FFFFEF9C"/>
        <color rgb="FF63BE7B"/>
      </colorScale>
    </cfRule>
  </conditionalFormatting>
  <conditionalFormatting sqref="R162 T16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4">
    <cfRule type="cellIs" dxfId="861" priority="202" stopIfTrue="1" operator="equal">
      <formula>0</formula>
    </cfRule>
  </conditionalFormatting>
  <conditionalFormatting sqref="G160:G16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:I164">
    <cfRule type="cellIs" dxfId="860" priority="193" stopIfTrue="1" operator="equal">
      <formula>0</formula>
    </cfRule>
  </conditionalFormatting>
  <conditionalFormatting sqref="Q160:Q164">
    <cfRule type="cellIs" dxfId="859" priority="199" stopIfTrue="1" operator="equal">
      <formula>0</formula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:C164">
    <cfRule type="cellIs" dxfId="858" priority="197" stopIfTrue="1" operator="equal">
      <formula>0</formula>
    </cfRule>
  </conditionalFormatting>
  <conditionalFormatting sqref="C160:C164">
    <cfRule type="colorScale" priority="198">
      <colorScale>
        <cfvo type="min"/>
        <cfvo type="max"/>
        <color rgb="FFFFEF9C"/>
        <color rgb="FF63BE7B"/>
      </colorScale>
    </cfRule>
  </conditionalFormatting>
  <conditionalFormatting sqref="E160:E164">
    <cfRule type="expression" dxfId="857" priority="195">
      <formula>C160=1</formula>
    </cfRule>
    <cfRule type="expression" dxfId="856" priority="196">
      <formula>C160&gt;0</formula>
    </cfRule>
  </conditionalFormatting>
  <conditionalFormatting sqref="I160:I164">
    <cfRule type="colorScale" priority="201">
      <colorScale>
        <cfvo type="min"/>
        <cfvo type="max"/>
        <color rgb="FFFFEF9C"/>
        <color rgb="FF63BE7B"/>
      </colorScale>
    </cfRule>
  </conditionalFormatting>
  <conditionalFormatting sqref="C171:J171 O171:S171 L171:M171">
    <cfRule type="cellIs" dxfId="855" priority="191" operator="equal">
      <formula>0</formula>
    </cfRule>
  </conditionalFormatting>
  <conditionalFormatting sqref="C149:C16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150:G171">
    <cfRule type="colorScale" priority="189">
      <colorScale>
        <cfvo type="min"/>
        <cfvo type="max"/>
        <color rgb="FFFFEF9C"/>
        <color rgb="FF63BE7B"/>
      </colorScale>
    </cfRule>
  </conditionalFormatting>
  <conditionalFormatting sqref="S150:S171">
    <cfRule type="colorScale" priority="187">
      <colorScale>
        <cfvo type="min"/>
        <cfvo type="max"/>
        <color rgb="FFFFEF9C"/>
        <color rgb="FF63BE7B"/>
      </colorScale>
    </cfRule>
  </conditionalFormatting>
  <conditionalFormatting sqref="C150:C171 G150:G171 I150:I171 S150:S171">
    <cfRule type="cellIs" dxfId="854" priority="184" operator="equal">
      <formula>0</formula>
    </cfRule>
  </conditionalFormatting>
  <conditionalFormatting sqref="K150:K171">
    <cfRule type="cellIs" dxfId="853" priority="178" operator="equal">
      <formula>0</formula>
    </cfRule>
    <cfRule type="expression" dxfId="852" priority="179" stopIfTrue="1">
      <formula>K150/L150&gt;$W$5</formula>
    </cfRule>
    <cfRule type="expression" dxfId="851" priority="180" stopIfTrue="1">
      <formula>(K150/L150)&gt;=1</formula>
    </cfRule>
    <cfRule type="expression" dxfId="850" priority="181" stopIfTrue="1">
      <formula>K150/L150&gt;$W$8</formula>
    </cfRule>
    <cfRule type="expression" dxfId="849" priority="182" stopIfTrue="1">
      <formula>K150/L150&gt;$W$9</formula>
    </cfRule>
    <cfRule type="expression" dxfId="848" priority="183" stopIfTrue="1">
      <formula>K150/L150&gt;W$10</formula>
    </cfRule>
  </conditionalFormatting>
  <conditionalFormatting sqref="N150:N171">
    <cfRule type="cellIs" dxfId="847" priority="172" operator="equal">
      <formula>0</formula>
    </cfRule>
    <cfRule type="expression" dxfId="846" priority="173" stopIfTrue="1">
      <formula>N150/O150&gt;$W$5</formula>
    </cfRule>
    <cfRule type="expression" dxfId="845" priority="174" stopIfTrue="1">
      <formula>(N150/O150)&gt;=1</formula>
    </cfRule>
    <cfRule type="expression" dxfId="844" priority="175" stopIfTrue="1">
      <formula>N150/O150&gt;$W$8</formula>
    </cfRule>
    <cfRule type="expression" dxfId="843" priority="176" stopIfTrue="1">
      <formula>N150/O150&gt;$W$9</formula>
    </cfRule>
    <cfRule type="expression" dxfId="842" priority="177" stopIfTrue="1">
      <formula>N150/O150&gt;$W$10</formula>
    </cfRule>
  </conditionalFormatting>
  <conditionalFormatting sqref="O179:O188 O194:O198">
    <cfRule type="expression" dxfId="841" priority="169">
      <formula>(O179=5)</formula>
    </cfRule>
    <cfRule type="expression" dxfId="840" priority="170">
      <formula>(O179=1.5)</formula>
    </cfRule>
  </conditionalFormatting>
  <conditionalFormatting sqref="L179:M188 L194:M198">
    <cfRule type="expression" dxfId="839" priority="167">
      <formula>(L179=65)</formula>
    </cfRule>
    <cfRule type="expression" dxfId="838" priority="168">
      <formula>(L179=30)</formula>
    </cfRule>
  </conditionalFormatting>
  <conditionalFormatting sqref="V19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:O188 L179:L188 L194:L200 O194:O200">
    <cfRule type="cellIs" dxfId="837" priority="165" stopIfTrue="1" operator="equal">
      <formula>0</formula>
    </cfRule>
  </conditionalFormatting>
  <conditionalFormatting sqref="S179:S188 S194:S200">
    <cfRule type="cellIs" dxfId="836" priority="156" stopIfTrue="1" operator="equal">
      <formula>0</formula>
    </cfRule>
    <cfRule type="colorScale" priority="164">
      <colorScale>
        <cfvo type="min"/>
        <cfvo type="max"/>
        <color rgb="FFFFEF9C"/>
        <color rgb="FF63BE7B"/>
      </colorScale>
    </cfRule>
  </conditionalFormatting>
  <conditionalFormatting sqref="R196 T19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9:G199">
    <cfRule type="cellIs" dxfId="835" priority="162" stopIfTrue="1" operator="equal">
      <formula>0</formula>
    </cfRule>
  </conditionalFormatting>
  <conditionalFormatting sqref="G179:G20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9:I199">
    <cfRule type="cellIs" dxfId="834" priority="155" stopIfTrue="1" operator="equal">
      <formula>0</formula>
    </cfRule>
  </conditionalFormatting>
  <conditionalFormatting sqref="Q179:Q20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833" priority="161" stopIfTrue="1" operator="equal">
      <formula>0</formula>
    </cfRule>
  </conditionalFormatting>
  <conditionalFormatting sqref="C179:C200">
    <cfRule type="cellIs" dxfId="832" priority="128" operator="equal">
      <formula>1</formula>
    </cfRule>
    <cfRule type="cellIs" dxfId="831" priority="159" stopIfTrue="1" operator="equal">
      <formula>0</formula>
    </cfRule>
  </conditionalFormatting>
  <conditionalFormatting sqref="C179:C198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179:E198">
    <cfRule type="cellIs" dxfId="830" priority="135" operator="equal">
      <formula>0</formula>
    </cfRule>
    <cfRule type="expression" dxfId="829" priority="157">
      <formula>C179=1</formula>
    </cfRule>
    <cfRule type="expression" dxfId="828" priority="158">
      <formula>C179&gt;0</formula>
    </cfRule>
  </conditionalFormatting>
  <conditionalFormatting sqref="I179:I200">
    <cfRule type="colorScale" priority="129">
      <colorScale>
        <cfvo type="min"/>
        <cfvo type="max"/>
        <color rgb="FFFFEF9C"/>
        <color rgb="FF63BE7B"/>
      </colorScale>
    </cfRule>
  </conditionalFormatting>
  <conditionalFormatting sqref="O189:O193">
    <cfRule type="expression" dxfId="827" priority="152">
      <formula>(O189=5)</formula>
    </cfRule>
    <cfRule type="expression" dxfId="826" priority="153">
      <formula>(O189=1.5)</formula>
    </cfRule>
  </conditionalFormatting>
  <conditionalFormatting sqref="L189:M193">
    <cfRule type="expression" dxfId="825" priority="150">
      <formula>(L189=65)</formula>
    </cfRule>
    <cfRule type="expression" dxfId="824" priority="151">
      <formula>(L189=30)</formula>
    </cfRule>
  </conditionalFormatting>
  <conditionalFormatting sqref="V19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9:L193 O189:O193">
    <cfRule type="cellIs" dxfId="823" priority="148" stopIfTrue="1" operator="equal">
      <formula>0</formula>
    </cfRule>
  </conditionalFormatting>
  <conditionalFormatting sqref="S189:S193">
    <cfRule type="cellIs" dxfId="822" priority="137" stopIfTrue="1" operator="equal">
      <formula>0</formula>
    </cfRule>
    <cfRule type="colorScale" priority="147">
      <colorScale>
        <cfvo type="min"/>
        <cfvo type="max"/>
        <color rgb="FFFFEF9C"/>
        <color rgb="FF63BE7B"/>
      </colorScale>
    </cfRule>
  </conditionalFormatting>
  <conditionalFormatting sqref="R191 T19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3">
    <cfRule type="cellIs" dxfId="821" priority="145" stopIfTrue="1" operator="equal">
      <formula>0</formula>
    </cfRule>
  </conditionalFormatting>
  <conditionalFormatting sqref="G189:G19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3">
    <cfRule type="cellIs" dxfId="820" priority="136" stopIfTrue="1" operator="equal">
      <formula>0</formula>
    </cfRule>
  </conditionalFormatting>
  <conditionalFormatting sqref="Q189:Q193">
    <cfRule type="cellIs" dxfId="819" priority="142" stopIfTrue="1" operator="equal">
      <formula>0</formula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9:C193">
    <cfRule type="cellIs" dxfId="818" priority="140" stopIfTrue="1" operator="equal">
      <formula>0</formula>
    </cfRule>
  </conditionalFormatting>
  <conditionalFormatting sqref="C189:C193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89:E193">
    <cfRule type="expression" dxfId="817" priority="138">
      <formula>C189=1</formula>
    </cfRule>
    <cfRule type="expression" dxfId="816" priority="139">
      <formula>C189&gt;0</formula>
    </cfRule>
  </conditionalFormatting>
  <conditionalFormatting sqref="I189:I193">
    <cfRule type="colorScale" priority="144">
      <colorScale>
        <cfvo type="min"/>
        <cfvo type="max"/>
        <color rgb="FFFFEF9C"/>
        <color rgb="FF63BE7B"/>
      </colorScale>
    </cfRule>
  </conditionalFormatting>
  <conditionalFormatting sqref="C200:J200 O200:S200 L200:M200">
    <cfRule type="cellIs" dxfId="815" priority="134" operator="equal">
      <formula>0</formula>
    </cfRule>
  </conditionalFormatting>
  <conditionalFormatting sqref="C178:C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G179:G20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S179:S20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C179:C200 G179:G200 I179:I200 S179:S200">
    <cfRule type="cellIs" dxfId="814" priority="127" operator="equal">
      <formula>0</formula>
    </cfRule>
  </conditionalFormatting>
  <conditionalFormatting sqref="K179:K200">
    <cfRule type="cellIs" dxfId="813" priority="121" operator="equal">
      <formula>0</formula>
    </cfRule>
    <cfRule type="expression" dxfId="812" priority="122" stopIfTrue="1">
      <formula>K179/L179&gt;$W$5</formula>
    </cfRule>
    <cfRule type="expression" dxfId="811" priority="123" stopIfTrue="1">
      <formula>(K179/L179)&gt;=1</formula>
    </cfRule>
    <cfRule type="expression" dxfId="810" priority="124" stopIfTrue="1">
      <formula>K179/L179&gt;$W$8</formula>
    </cfRule>
    <cfRule type="expression" dxfId="809" priority="125" stopIfTrue="1">
      <formula>K179/L179&gt;$W$9</formula>
    </cfRule>
    <cfRule type="expression" dxfId="808" priority="126" stopIfTrue="1">
      <formula>K179/L179&gt;W$10</formula>
    </cfRule>
  </conditionalFormatting>
  <conditionalFormatting sqref="N179:N200">
    <cfRule type="cellIs" dxfId="807" priority="115" operator="equal">
      <formula>0</formula>
    </cfRule>
    <cfRule type="expression" dxfId="806" priority="116" stopIfTrue="1">
      <formula>N179/O179&gt;$W$5</formula>
    </cfRule>
    <cfRule type="expression" dxfId="805" priority="117" stopIfTrue="1">
      <formula>(N179/O179)&gt;=1</formula>
    </cfRule>
    <cfRule type="expression" dxfId="804" priority="118" stopIfTrue="1">
      <formula>N179/O179&gt;$W$8</formula>
    </cfRule>
    <cfRule type="expression" dxfId="803" priority="119" stopIfTrue="1">
      <formula>N179/O179&gt;$W$9</formula>
    </cfRule>
    <cfRule type="expression" dxfId="802" priority="120" stopIfTrue="1">
      <formula>N179/O179&gt;$W$10</formula>
    </cfRule>
  </conditionalFormatting>
  <conditionalFormatting sqref="O208:O217 O223:O227">
    <cfRule type="expression" dxfId="801" priority="112">
      <formula>(O208=5)</formula>
    </cfRule>
    <cfRule type="expression" dxfId="800" priority="113">
      <formula>(O208=1.5)</formula>
    </cfRule>
  </conditionalFormatting>
  <conditionalFormatting sqref="L208:M217 L223:M227">
    <cfRule type="expression" dxfId="799" priority="110">
      <formula>(L208=65)</formula>
    </cfRule>
    <cfRule type="expression" dxfId="798" priority="111">
      <formula>(L208=30)</formula>
    </cfRule>
  </conditionalFormatting>
  <conditionalFormatting sqref="V22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8:O217 L208:L217 L223:L229 O223:O229">
    <cfRule type="cellIs" dxfId="797" priority="108" stopIfTrue="1" operator="equal">
      <formula>0</formula>
    </cfRule>
  </conditionalFormatting>
  <conditionalFormatting sqref="S208:S217 S223:S229">
    <cfRule type="cellIs" dxfId="796" priority="99" stopIfTrue="1" operator="equal">
      <formula>0</formula>
    </cfRule>
    <cfRule type="colorScale" priority="107">
      <colorScale>
        <cfvo type="min"/>
        <cfvo type="max"/>
        <color rgb="FFFFEF9C"/>
        <color rgb="FF63BE7B"/>
      </colorScale>
    </cfRule>
  </conditionalFormatting>
  <conditionalFormatting sqref="R225 T2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:G228">
    <cfRule type="cellIs" dxfId="795" priority="105" stopIfTrue="1" operator="equal">
      <formula>0</formula>
    </cfRule>
  </conditionalFormatting>
  <conditionalFormatting sqref="G208:G22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8:I228">
    <cfRule type="cellIs" dxfId="794" priority="98" stopIfTrue="1" operator="equal">
      <formula>0</formula>
    </cfRule>
  </conditionalFormatting>
  <conditionalFormatting sqref="Q208:Q2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93" priority="104" stopIfTrue="1" operator="equal">
      <formula>0</formula>
    </cfRule>
  </conditionalFormatting>
  <conditionalFormatting sqref="C208:C229">
    <cfRule type="cellIs" dxfId="792" priority="71" operator="equal">
      <formula>1</formula>
    </cfRule>
    <cfRule type="cellIs" dxfId="791" priority="102" stopIfTrue="1" operator="equal">
      <formula>0</formula>
    </cfRule>
  </conditionalFormatting>
  <conditionalFormatting sqref="C208:C227">
    <cfRule type="colorScale" priority="103">
      <colorScale>
        <cfvo type="min"/>
        <cfvo type="max"/>
        <color rgb="FFFFEF9C"/>
        <color rgb="FF63BE7B"/>
      </colorScale>
    </cfRule>
  </conditionalFormatting>
  <conditionalFormatting sqref="E208:E227">
    <cfRule type="cellIs" dxfId="790" priority="78" operator="equal">
      <formula>0</formula>
    </cfRule>
    <cfRule type="expression" dxfId="789" priority="100">
      <formula>C208=1</formula>
    </cfRule>
    <cfRule type="expression" dxfId="788" priority="101">
      <formula>C208&gt;0</formula>
    </cfRule>
  </conditionalFormatting>
  <conditionalFormatting sqref="I208:I229">
    <cfRule type="colorScale" priority="72">
      <colorScale>
        <cfvo type="min"/>
        <cfvo type="max"/>
        <color rgb="FFFFEF9C"/>
        <color rgb="FF63BE7B"/>
      </colorScale>
    </cfRule>
  </conditionalFormatting>
  <conditionalFormatting sqref="O218:O222">
    <cfRule type="expression" dxfId="787" priority="95">
      <formula>(O218=5)</formula>
    </cfRule>
    <cfRule type="expression" dxfId="786" priority="96">
      <formula>(O218=1.5)</formula>
    </cfRule>
  </conditionalFormatting>
  <conditionalFormatting sqref="L218:M222">
    <cfRule type="expression" dxfId="785" priority="93">
      <formula>(L218=65)</formula>
    </cfRule>
    <cfRule type="expression" dxfId="784" priority="94">
      <formula>(L218=30)</formula>
    </cfRule>
  </conditionalFormatting>
  <conditionalFormatting sqref="V2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8:L222 O218:O222">
    <cfRule type="cellIs" dxfId="783" priority="91" stopIfTrue="1" operator="equal">
      <formula>0</formula>
    </cfRule>
  </conditionalFormatting>
  <conditionalFormatting sqref="S218:S222">
    <cfRule type="cellIs" dxfId="782" priority="80" stopIfTrue="1" operator="equal">
      <formula>0</formula>
    </cfRule>
    <cfRule type="colorScale" priority="90">
      <colorScale>
        <cfvo type="min"/>
        <cfvo type="max"/>
        <color rgb="FFFFEF9C"/>
        <color rgb="FF63BE7B"/>
      </colorScale>
    </cfRule>
  </conditionalFormatting>
  <conditionalFormatting sqref="R220 T22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:G222">
    <cfRule type="cellIs" dxfId="781" priority="88" stopIfTrue="1" operator="equal">
      <formula>0</formula>
    </cfRule>
  </conditionalFormatting>
  <conditionalFormatting sqref="G218:G22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8:I222">
    <cfRule type="cellIs" dxfId="780" priority="79" stopIfTrue="1" operator="equal">
      <formula>0</formula>
    </cfRule>
  </conditionalFormatting>
  <conditionalFormatting sqref="Q218:Q222">
    <cfRule type="cellIs" dxfId="779" priority="85" stopIfTrue="1" operator="equal">
      <formula>0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22">
    <cfRule type="cellIs" dxfId="778" priority="83" stopIfTrue="1" operator="equal">
      <formula>0</formula>
    </cfRule>
  </conditionalFormatting>
  <conditionalFormatting sqref="C218:C222">
    <cfRule type="colorScale" priority="84">
      <colorScale>
        <cfvo type="min"/>
        <cfvo type="max"/>
        <color rgb="FFFFEF9C"/>
        <color rgb="FF63BE7B"/>
      </colorScale>
    </cfRule>
  </conditionalFormatting>
  <conditionalFormatting sqref="E218:E222">
    <cfRule type="expression" dxfId="777" priority="81">
      <formula>C218=1</formula>
    </cfRule>
    <cfRule type="expression" dxfId="776" priority="82">
      <formula>C218&gt;0</formula>
    </cfRule>
  </conditionalFormatting>
  <conditionalFormatting sqref="I218:I222">
    <cfRule type="colorScale" priority="87">
      <colorScale>
        <cfvo type="min"/>
        <cfvo type="max"/>
        <color rgb="FFFFEF9C"/>
        <color rgb="FF63BE7B"/>
      </colorScale>
    </cfRule>
  </conditionalFormatting>
  <conditionalFormatting sqref="C229:J229 O229:S229 L229:M229">
    <cfRule type="cellIs" dxfId="775" priority="77" operator="equal">
      <formula>0</formula>
    </cfRule>
  </conditionalFormatting>
  <conditionalFormatting sqref="C207:C227">
    <cfRule type="colorScale" priority="76">
      <colorScale>
        <cfvo type="min"/>
        <cfvo type="max"/>
        <color rgb="FFFFEF9C"/>
        <color rgb="FF63BE7B"/>
      </colorScale>
    </cfRule>
  </conditionalFormatting>
  <conditionalFormatting sqref="G208:G2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S208:S22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8:C229 G208:G229 I208:I229 S208:S229">
    <cfRule type="cellIs" dxfId="774" priority="70" operator="equal">
      <formula>0</formula>
    </cfRule>
  </conditionalFormatting>
  <conditionalFormatting sqref="K208:K229">
    <cfRule type="cellIs" dxfId="773" priority="64" operator="equal">
      <formula>0</formula>
    </cfRule>
    <cfRule type="expression" dxfId="772" priority="65" stopIfTrue="1">
      <formula>K208/L208&gt;$W$5</formula>
    </cfRule>
    <cfRule type="expression" dxfId="771" priority="66" stopIfTrue="1">
      <formula>(K208/L208)&gt;=1</formula>
    </cfRule>
    <cfRule type="expression" dxfId="770" priority="67" stopIfTrue="1">
      <formula>K208/L208&gt;$W$8</formula>
    </cfRule>
    <cfRule type="expression" dxfId="769" priority="68" stopIfTrue="1">
      <formula>K208/L208&gt;$W$9</formula>
    </cfRule>
    <cfRule type="expression" dxfId="768" priority="69" stopIfTrue="1">
      <formula>K208/L208&gt;W$10</formula>
    </cfRule>
  </conditionalFormatting>
  <conditionalFormatting sqref="N208:N229">
    <cfRule type="cellIs" dxfId="767" priority="58" operator="equal">
      <formula>0</formula>
    </cfRule>
    <cfRule type="expression" dxfId="766" priority="59" stopIfTrue="1">
      <formula>N208/O208&gt;$W$5</formula>
    </cfRule>
    <cfRule type="expression" dxfId="765" priority="60" stopIfTrue="1">
      <formula>(N208/O208)&gt;=1</formula>
    </cfRule>
    <cfRule type="expression" dxfId="764" priority="61" stopIfTrue="1">
      <formula>N208/O208&gt;$W$8</formula>
    </cfRule>
    <cfRule type="expression" dxfId="763" priority="62" stopIfTrue="1">
      <formula>N208/O208&gt;$W$9</formula>
    </cfRule>
    <cfRule type="expression" dxfId="762" priority="63" stopIfTrue="1">
      <formula>N208/O208&gt;$W$10</formula>
    </cfRule>
  </conditionalFormatting>
  <conditionalFormatting sqref="O237:O246 O252:O256">
    <cfRule type="expression" dxfId="761" priority="55">
      <formula>(O237=5)</formula>
    </cfRule>
    <cfRule type="expression" dxfId="760" priority="56">
      <formula>(O237=1.5)</formula>
    </cfRule>
  </conditionalFormatting>
  <conditionalFormatting sqref="L237:M246 L252:M256">
    <cfRule type="expression" dxfId="759" priority="53">
      <formula>(L237=65)</formula>
    </cfRule>
    <cfRule type="expression" dxfId="758" priority="54">
      <formula>(L237=30)</formula>
    </cfRule>
  </conditionalFormatting>
  <conditionalFormatting sqref="V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7:O246 L237:L246 L252:L258 O252:O258">
    <cfRule type="cellIs" dxfId="757" priority="51" stopIfTrue="1" operator="equal">
      <formula>0</formula>
    </cfRule>
  </conditionalFormatting>
  <conditionalFormatting sqref="S237:S246 S252:S258">
    <cfRule type="cellIs" dxfId="756" priority="42" stopIfTrue="1" operator="equal">
      <formula>0</formula>
    </cfRule>
    <cfRule type="colorScale" priority="50">
      <colorScale>
        <cfvo type="min"/>
        <cfvo type="max"/>
        <color rgb="FFFFEF9C"/>
        <color rgb="FF63BE7B"/>
      </colorScale>
    </cfRule>
  </conditionalFormatting>
  <conditionalFormatting sqref="T254 R25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:G257">
    <cfRule type="cellIs" dxfId="755" priority="48" stopIfTrue="1" operator="equal">
      <formula>0</formula>
    </cfRule>
  </conditionalFormatting>
  <conditionalFormatting sqref="G237:G25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7:I257">
    <cfRule type="cellIs" dxfId="754" priority="41" stopIfTrue="1" operator="equal">
      <formula>0</formula>
    </cfRule>
  </conditionalFormatting>
  <conditionalFormatting sqref="Q237:Q2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53" priority="47" stopIfTrue="1" operator="equal">
      <formula>0</formula>
    </cfRule>
  </conditionalFormatting>
  <conditionalFormatting sqref="C237:C258">
    <cfRule type="cellIs" dxfId="752" priority="14" operator="equal">
      <formula>1</formula>
    </cfRule>
    <cfRule type="cellIs" dxfId="751" priority="45" stopIfTrue="1" operator="equal">
      <formula>0</formula>
    </cfRule>
  </conditionalFormatting>
  <conditionalFormatting sqref="C237:C256">
    <cfRule type="colorScale" priority="46">
      <colorScale>
        <cfvo type="min"/>
        <cfvo type="max"/>
        <color rgb="FFFFEF9C"/>
        <color rgb="FF63BE7B"/>
      </colorScale>
    </cfRule>
  </conditionalFormatting>
  <conditionalFormatting sqref="E237:E256">
    <cfRule type="cellIs" dxfId="750" priority="21" operator="equal">
      <formula>0</formula>
    </cfRule>
    <cfRule type="expression" dxfId="749" priority="43">
      <formula>C237=1</formula>
    </cfRule>
    <cfRule type="expression" dxfId="748" priority="44">
      <formula>C237&gt;0</formula>
    </cfRule>
  </conditionalFormatting>
  <conditionalFormatting sqref="I237:I258">
    <cfRule type="colorScale" priority="15">
      <colorScale>
        <cfvo type="min"/>
        <cfvo type="max"/>
        <color rgb="FFFFEF9C"/>
        <color rgb="FF63BE7B"/>
      </colorScale>
    </cfRule>
  </conditionalFormatting>
  <conditionalFormatting sqref="O247:O251">
    <cfRule type="expression" dxfId="747" priority="38">
      <formula>(O247=5)</formula>
    </cfRule>
    <cfRule type="expression" dxfId="746" priority="39">
      <formula>(O247=1.5)</formula>
    </cfRule>
  </conditionalFormatting>
  <conditionalFormatting sqref="L247:M251">
    <cfRule type="expression" dxfId="745" priority="36">
      <formula>(L247=65)</formula>
    </cfRule>
    <cfRule type="expression" dxfId="744" priority="37">
      <formula>(L247=30)</formula>
    </cfRule>
  </conditionalFormatting>
  <conditionalFormatting sqref="V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L251 O247:O251">
    <cfRule type="cellIs" dxfId="743" priority="34" stopIfTrue="1" operator="equal">
      <formula>0</formula>
    </cfRule>
  </conditionalFormatting>
  <conditionalFormatting sqref="S247:S251">
    <cfRule type="cellIs" dxfId="742" priority="23" stopIfTrue="1" operator="equal">
      <formula>0</formula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T249 R2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:G251">
    <cfRule type="cellIs" dxfId="741" priority="31" stopIfTrue="1" operator="equal">
      <formula>0</formula>
    </cfRule>
  </conditionalFormatting>
  <conditionalFormatting sqref="G247:G2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7:I251">
    <cfRule type="cellIs" dxfId="740" priority="22" stopIfTrue="1" operator="equal">
      <formula>0</formula>
    </cfRule>
  </conditionalFormatting>
  <conditionalFormatting sqref="Q247:Q251">
    <cfRule type="cellIs" dxfId="739" priority="28" stopIfTrue="1" operator="equal">
      <formula>0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251">
    <cfRule type="cellIs" dxfId="738" priority="26" stopIfTrue="1" operator="equal">
      <formula>0</formula>
    </cfRule>
  </conditionalFormatting>
  <conditionalFormatting sqref="C247:C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E247:E251">
    <cfRule type="expression" dxfId="737" priority="24">
      <formula>C247=1</formula>
    </cfRule>
    <cfRule type="expression" dxfId="736" priority="25">
      <formula>C247&gt;0</formula>
    </cfRule>
  </conditionalFormatting>
  <conditionalFormatting sqref="I247:I251">
    <cfRule type="colorScale" priority="30">
      <colorScale>
        <cfvo type="min"/>
        <cfvo type="max"/>
        <color rgb="FFFFEF9C"/>
        <color rgb="FF63BE7B"/>
      </colorScale>
    </cfRule>
  </conditionalFormatting>
  <conditionalFormatting sqref="C258:J258 O258:S258 L258:M258">
    <cfRule type="cellIs" dxfId="735" priority="20" operator="equal">
      <formula>0</formula>
    </cfRule>
  </conditionalFormatting>
  <conditionalFormatting sqref="C236:C256">
    <cfRule type="colorScale" priority="19">
      <colorScale>
        <cfvo type="min"/>
        <cfvo type="max"/>
        <color rgb="FFFFEF9C"/>
        <color rgb="FF63BE7B"/>
      </colorScale>
    </cfRule>
  </conditionalFormatting>
  <conditionalFormatting sqref="G237:G258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37:S258">
    <cfRule type="colorScale" priority="16">
      <colorScale>
        <cfvo type="min"/>
        <cfvo type="max"/>
        <color rgb="FFFFEF9C"/>
        <color rgb="FF63BE7B"/>
      </colorScale>
    </cfRule>
  </conditionalFormatting>
  <conditionalFormatting sqref="C237:C258 G237:G258 I237:I258 S237:S258">
    <cfRule type="cellIs" dxfId="734" priority="13" operator="equal">
      <formula>0</formula>
    </cfRule>
  </conditionalFormatting>
  <conditionalFormatting sqref="K237:K258">
    <cfRule type="cellIs" dxfId="733" priority="7" operator="equal">
      <formula>0</formula>
    </cfRule>
    <cfRule type="expression" dxfId="732" priority="8" stopIfTrue="1">
      <formula>K237/L237&gt;$W$5</formula>
    </cfRule>
    <cfRule type="expression" dxfId="731" priority="9" stopIfTrue="1">
      <formula>(K237/L237)&gt;=1</formula>
    </cfRule>
    <cfRule type="expression" dxfId="730" priority="10" stopIfTrue="1">
      <formula>K237/L237&gt;$W$8</formula>
    </cfRule>
    <cfRule type="expression" dxfId="729" priority="11" stopIfTrue="1">
      <formula>K237/L237&gt;$W$9</formula>
    </cfRule>
    <cfRule type="expression" dxfId="728" priority="12" stopIfTrue="1">
      <formula>K237/L237&gt;W$10</formula>
    </cfRule>
  </conditionalFormatting>
  <conditionalFormatting sqref="N237:N258">
    <cfRule type="cellIs" dxfId="727" priority="1" operator="equal">
      <formula>0</formula>
    </cfRule>
    <cfRule type="expression" dxfId="726" priority="2" stopIfTrue="1">
      <formula>N237/O237&gt;$W$5</formula>
    </cfRule>
    <cfRule type="expression" dxfId="725" priority="3" stopIfTrue="1">
      <formula>(N237/O237)&gt;=1</formula>
    </cfRule>
    <cfRule type="expression" dxfId="724" priority="4" stopIfTrue="1">
      <formula>N237/O237&gt;$W$8</formula>
    </cfRule>
    <cfRule type="expression" dxfId="723" priority="5" stopIfTrue="1">
      <formula>N237/O237&gt;$W$9</formula>
    </cfRule>
    <cfRule type="expression" dxfId="722" priority="6" stopIfTrue="1">
      <formula>N237/O237&gt;$W$10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367-3CB2-4F02-9719-6089E5D9306A}">
  <dimension ref="A1:Y266"/>
  <sheetViews>
    <sheetView tabSelected="1" topLeftCell="A225" zoomScale="70" zoomScaleNormal="70" workbookViewId="0">
      <selection activeCell="I258" sqref="I258"/>
    </sheetView>
  </sheetViews>
  <sheetFormatPr defaultColWidth="8.6640625" defaultRowHeight="14.4" x14ac:dyDescent="0.3"/>
  <cols>
    <col min="1" max="1" width="63.44140625" style="37" customWidth="1"/>
    <col min="2" max="2" width="6.33203125" style="37" customWidth="1"/>
    <col min="3" max="3" width="18.6640625" style="37" customWidth="1"/>
    <col min="4" max="4" width="6" style="37" customWidth="1"/>
    <col min="5" max="5" width="25.5546875" style="37" bestFit="1" customWidth="1"/>
    <col min="6" max="6" width="6.109375" style="37" customWidth="1"/>
    <col min="7" max="7" width="13" style="37" customWidth="1"/>
    <col min="8" max="8" width="4.33203125" style="37" customWidth="1"/>
    <col min="9" max="9" width="11.6640625" style="37" customWidth="1"/>
    <col min="10" max="10" width="4.88671875" style="37" customWidth="1"/>
    <col min="11" max="11" width="8.33203125" style="37" bestFit="1" customWidth="1"/>
    <col min="12" max="12" width="12.6640625" style="37" customWidth="1"/>
    <col min="13" max="13" width="3.6640625" style="37" customWidth="1"/>
    <col min="14" max="14" width="10" style="37" bestFit="1" customWidth="1"/>
    <col min="15" max="15" width="11.5546875" style="37" customWidth="1"/>
    <col min="16" max="16" width="5.33203125" style="37" customWidth="1"/>
    <col min="17" max="17" width="18" style="37" customWidth="1"/>
    <col min="18" max="18" width="4.33203125" style="37" customWidth="1"/>
    <col min="19" max="19" width="20" style="37" customWidth="1"/>
    <col min="20" max="20" width="4.33203125" style="37" customWidth="1"/>
    <col min="21" max="21" width="4.6640625" style="37" customWidth="1"/>
    <col min="22" max="22" width="5.88671875" style="37" customWidth="1"/>
    <col min="23" max="16384" width="8.6640625" style="37"/>
  </cols>
  <sheetData>
    <row r="1" spans="1:25" s="48" customFormat="1" ht="14.4" customHeight="1" x14ac:dyDescent="0.3">
      <c r="A1" s="160" t="str">
        <f>'Entered Daily Stats'!A1</f>
        <v>Team Lead 1</v>
      </c>
      <c r="B1" s="161"/>
      <c r="C1" s="161"/>
      <c r="D1" s="161"/>
      <c r="E1" s="161"/>
      <c r="F1" s="53"/>
      <c r="G1" s="158">
        <v>44134</v>
      </c>
      <c r="H1" s="158"/>
      <c r="I1" s="158"/>
      <c r="J1" s="158"/>
      <c r="K1" s="158"/>
      <c r="L1" s="158"/>
      <c r="M1" s="158"/>
      <c r="N1" s="158"/>
      <c r="O1" s="158"/>
      <c r="P1" s="53"/>
      <c r="Q1" s="53"/>
      <c r="R1" s="53"/>
      <c r="S1" s="53"/>
      <c r="T1" s="53"/>
      <c r="U1" s="53"/>
      <c r="V1" s="53"/>
      <c r="W1" s="53"/>
      <c r="X1" s="63"/>
    </row>
    <row r="2" spans="1:25" s="48" customFormat="1" ht="15" customHeight="1" x14ac:dyDescent="0.3">
      <c r="A2" s="162"/>
      <c r="B2" s="163"/>
      <c r="C2" s="163"/>
      <c r="D2" s="163"/>
      <c r="E2" s="163"/>
      <c r="F2" s="8"/>
      <c r="G2" s="159"/>
      <c r="H2" s="159"/>
      <c r="I2" s="159"/>
      <c r="J2" s="159"/>
      <c r="K2" s="159"/>
      <c r="L2" s="159"/>
      <c r="M2" s="159"/>
      <c r="N2" s="159"/>
      <c r="O2" s="159"/>
      <c r="P2" s="8"/>
      <c r="Q2" s="8"/>
      <c r="R2" s="8"/>
      <c r="S2" s="8"/>
      <c r="T2" s="8"/>
      <c r="U2" s="8"/>
      <c r="V2" s="8"/>
      <c r="W2" s="8"/>
      <c r="X2" s="64"/>
    </row>
    <row r="3" spans="1:25" s="48" customFormat="1" ht="25.2" customHeight="1" x14ac:dyDescent="0.3">
      <c r="A3" s="164"/>
      <c r="B3" s="165"/>
      <c r="C3" s="165"/>
      <c r="D3" s="165"/>
      <c r="E3" s="165"/>
      <c r="F3" s="8"/>
      <c r="G3" s="124" t="s">
        <v>18</v>
      </c>
      <c r="H3" s="123"/>
      <c r="I3" s="124" t="s">
        <v>19</v>
      </c>
      <c r="J3" s="8"/>
      <c r="K3" s="140" t="s">
        <v>20</v>
      </c>
      <c r="L3" s="140"/>
      <c r="M3" s="8"/>
      <c r="N3" s="126" t="s">
        <v>21</v>
      </c>
      <c r="O3" s="126"/>
      <c r="P3" s="8"/>
      <c r="Q3" s="8"/>
      <c r="R3" s="8"/>
      <c r="S3" s="8"/>
      <c r="T3" s="8"/>
      <c r="U3" s="8"/>
      <c r="V3" s="8"/>
      <c r="W3" s="8"/>
      <c r="X3" s="64"/>
    </row>
    <row r="4" spans="1:25" s="48" customFormat="1" ht="45.6" customHeight="1" x14ac:dyDescent="0.3">
      <c r="A4" s="65"/>
      <c r="B4" s="8"/>
      <c r="C4" s="67" t="s">
        <v>37</v>
      </c>
      <c r="D4" s="8"/>
      <c r="E4" s="67" t="s">
        <v>24</v>
      </c>
      <c r="F4" s="68"/>
      <c r="G4" s="56"/>
      <c r="H4" s="56"/>
      <c r="I4" s="56"/>
      <c r="J4" s="8"/>
      <c r="K4" s="56"/>
      <c r="L4" s="69" t="s">
        <v>38</v>
      </c>
      <c r="M4" s="69"/>
      <c r="N4" s="56"/>
      <c r="O4" s="69" t="s">
        <v>39</v>
      </c>
      <c r="P4" s="8"/>
      <c r="Q4" s="9" t="s">
        <v>40</v>
      </c>
      <c r="R4" s="8"/>
      <c r="S4" s="66" t="s">
        <v>41</v>
      </c>
      <c r="T4" s="8"/>
      <c r="U4" s="138" t="s">
        <v>30</v>
      </c>
      <c r="V4" s="138"/>
      <c r="W4" s="138"/>
      <c r="X4" s="70"/>
      <c r="Y4" s="5"/>
    </row>
    <row r="5" spans="1:25" s="48" customFormat="1" ht="21.6" customHeight="1" x14ac:dyDescent="0.3">
      <c r="A5" s="65"/>
      <c r="B5" s="8"/>
      <c r="C5" s="14" cm="1">
        <f t="array" aca="1" ref="C5" ca="1">INDIRECT(ADDRESS(ROW()-1,_xlfn.SHEET()-3+32,4,1,"Entered Daily Stats"))</f>
        <v>0</v>
      </c>
      <c r="D5" s="11"/>
      <c r="E5" s="10" t="str">
        <f>'Entered Daily Stats'!A4</f>
        <v>Enrollment Counclor 1</v>
      </c>
      <c r="F5" s="11"/>
      <c r="G5" s="13" cm="1">
        <f t="array" aca="1" ref="G5" ca="1">IFERROR(INDIRECT(ADDRESS(ROW()-1,_xlfn.SHEET()-3+4,4,1,"Entered Daily Stats")),"")</f>
        <v>0</v>
      </c>
      <c r="H5" s="11"/>
      <c r="I5" s="12" cm="1">
        <f t="array" aca="1" ref="I5" ca="1">IFERROR(INDIRECT(ADDRESS(ROW()-1,_xlfn.SHEET()-3+11,4,1,"Entered Daily Stats")),"")</f>
        <v>0</v>
      </c>
      <c r="J5" s="11"/>
      <c r="K5" s="107" cm="1">
        <f t="array" aca="1" ref="K5" ca="1">IFERROR(INDIRECT(ADDRESS(ROW()-1,_xlfn.SHEET()-3+18,4,1,"Entered Daily Stats")),"")</f>
        <v>0</v>
      </c>
      <c r="L5" s="12">
        <f ca="1">IFERROR(IF(K5=N5,0,MIN(MAX((-10*N5*24)+80,30),65))*C5,0)</f>
        <v>0</v>
      </c>
      <c r="M5" s="11"/>
      <c r="N5" s="110" cm="1">
        <f t="array" aca="1" ref="N5" ca="1">IFERROR(INDIRECT(ADDRESS(ROW()-1,_xlfn.SHEET()-3+25,4,1,"Entered Daily Stats")),"")</f>
        <v>0</v>
      </c>
      <c r="O5" s="13">
        <f ca="1">IFERROR(IF(N5=K5,0,MIN(MAX(8-(K5/10),1.5),5)/24)*C5,0)</f>
        <v>0</v>
      </c>
      <c r="P5" s="11"/>
      <c r="Q5" s="51" t="str">
        <f ca="1">IF(OR(L5=O5,K5=N5),"",((N5/O5)+(K5/L5))/2)</f>
        <v/>
      </c>
      <c r="R5" s="11"/>
      <c r="S5" s="39" cm="1">
        <f t="array" aca="1" ref="S5" ca="1">INDIRECT(ADDRESS(ROW()-1,_xlfn.SHEET()-3+39,4,1,"Entered Daily Stats"))</f>
        <v>0</v>
      </c>
      <c r="T5" s="11"/>
      <c r="U5" s="15"/>
      <c r="V5" s="11" t="s">
        <v>31</v>
      </c>
      <c r="W5" s="14">
        <v>1.3</v>
      </c>
      <c r="X5" s="70"/>
      <c r="Y5" s="5"/>
    </row>
    <row r="6" spans="1:25" s="48" customFormat="1" ht="21.6" customHeight="1" x14ac:dyDescent="0.3">
      <c r="A6" s="65"/>
      <c r="B6" s="8"/>
      <c r="C6" s="14" cm="1">
        <f t="array" aca="1" ref="C6" ca="1">INDIRECT(ADDRESS(ROW()-1,_xlfn.SHEET()-3+32,4,1,"Entered Daily Stats"))</f>
        <v>0.5</v>
      </c>
      <c r="D6" s="11"/>
      <c r="E6" s="10" t="str">
        <f>'Entered Daily Stats'!A5</f>
        <v>Enrollment Counclor 2</v>
      </c>
      <c r="F6" s="11"/>
      <c r="G6" s="13" cm="1">
        <f t="array" aca="1" ref="G6" ca="1">IFERROR(INDIRECT(ADDRESS(ROW()-1,_xlfn.SHEET()-3+4,4,1,"Entered Daily Stats")),"")</f>
        <v>4.9305555555555554E-2</v>
      </c>
      <c r="H6" s="16"/>
      <c r="I6" s="12" cm="1">
        <f t="array" aca="1" ref="I6" ca="1">IFERROR(INDIRECT(ADDRESS(ROW()-1,_xlfn.SHEET()-3+11,4,1,"Entered Daily Stats")),"")</f>
        <v>0</v>
      </c>
      <c r="J6" s="11"/>
      <c r="K6" s="107" cm="1">
        <f t="array" aca="1" ref="K6" ca="1">IFERROR(INDIRECT(ADDRESS(ROW()-1,_xlfn.SHEET()-3+18,4,1,"Entered Daily Stats")),"")</f>
        <v>5</v>
      </c>
      <c r="L6" s="12">
        <f t="shared" ref="L6" ca="1" si="0">IFERROR(IF(K6=N6,0,MIN(MAX((-10*N6*24)+80,30),65))*C6,0)</f>
        <v>32.5</v>
      </c>
      <c r="M6" s="11"/>
      <c r="N6" s="110" cm="1">
        <f t="array" aca="1" ref="N6" ca="1">IFERROR(INDIRECT(ADDRESS(ROW()-1,_xlfn.SHEET()-3+25,4,1,"Entered Daily Stats")),"")</f>
        <v>1.8055555555555557E-2</v>
      </c>
      <c r="O6" s="13">
        <f t="shared" ref="O6:O24" ca="1" si="1">IFERROR(IF(N6=K6,0,MIN(MAX(8-(K6/10),1.5),5)/24)*C6,0)</f>
        <v>0.10416666666666667</v>
      </c>
      <c r="P6" s="11"/>
      <c r="Q6" s="51">
        <f t="shared" ref="Q6:Q24" ca="1" si="2">IF(OR(L6=O6,K6=N6),"",((N6/O6)+(K6/L6))/2)</f>
        <v>0.1635897435897436</v>
      </c>
      <c r="R6" s="11"/>
      <c r="S6" s="39" cm="1">
        <f t="array" aca="1" ref="S6" ca="1">INDIRECT(ADDRESS(ROW()-1,_xlfn.SHEET()-3+39,4,1,"Entered Daily Stats"))</f>
        <v>0</v>
      </c>
      <c r="T6" s="11"/>
      <c r="U6" s="100"/>
      <c r="V6" s="11" t="s">
        <v>32</v>
      </c>
      <c r="W6" s="45">
        <v>1</v>
      </c>
      <c r="X6" s="70"/>
      <c r="Y6" s="5"/>
    </row>
    <row r="7" spans="1:25" s="48" customFormat="1" ht="21.6" customHeight="1" x14ac:dyDescent="0.3">
      <c r="A7" s="65"/>
      <c r="B7" s="8"/>
      <c r="C7" s="14" cm="1">
        <f t="array" aca="1" ref="C7" ca="1">INDIRECT(ADDRESS(ROW()-1,_xlfn.SHEET()-3+32,4,1,"Entered Daily Stats"))</f>
        <v>0</v>
      </c>
      <c r="D7" s="11"/>
      <c r="E7" s="10" t="str">
        <f>'Entered Daily Stats'!A6</f>
        <v>Enrollment Counclor 3</v>
      </c>
      <c r="F7" s="11"/>
      <c r="G7" s="13" cm="1">
        <f t="array" aca="1" ref="G7" ca="1">IFERROR(INDIRECT(ADDRESS(ROW()-1,_xlfn.SHEET()-3+4,4,1,"Entered Daily Stats")),"")</f>
        <v>0</v>
      </c>
      <c r="H7" s="16"/>
      <c r="I7" s="12" cm="1">
        <f t="array" aca="1" ref="I7" ca="1">IFERROR(INDIRECT(ADDRESS(ROW()-1,_xlfn.SHEET()-3+11,4,1,"Entered Daily Stats")),"")</f>
        <v>0</v>
      </c>
      <c r="J7" s="11"/>
      <c r="K7" s="107" cm="1">
        <f t="array" aca="1" ref="K7" ca="1">IFERROR(INDIRECT(ADDRESS(ROW()-1,_xlfn.SHEET()-3+18,4,1,"Entered Daily Stats")),"")</f>
        <v>0</v>
      </c>
      <c r="L7" s="12">
        <f ca="1">IFERROR(IF(K7=N7,0,MIN(MAX((-10*N7*24)+80,30),65))*C7,0)</f>
        <v>0</v>
      </c>
      <c r="M7" s="11"/>
      <c r="N7" s="110" cm="1">
        <f t="array" aca="1" ref="N7" ca="1">IFERROR(INDIRECT(ADDRESS(ROW()-1,_xlfn.SHEET()-3+25,4,1,"Entered Daily Stats")),"")</f>
        <v>0</v>
      </c>
      <c r="O7" s="13">
        <f t="shared" ca="1" si="1"/>
        <v>0</v>
      </c>
      <c r="P7" s="11"/>
      <c r="Q7" s="51" t="str">
        <f t="shared" ca="1" si="2"/>
        <v/>
      </c>
      <c r="R7" s="11"/>
      <c r="S7" s="39" cm="1">
        <f t="array" aca="1" ref="S7" ca="1">INDIRECT(ADDRESS(ROW()-1,_xlfn.SHEET()-3+39,4,1,"Entered Daily Stats"))</f>
        <v>0</v>
      </c>
      <c r="T7" s="11"/>
      <c r="U7" s="18"/>
      <c r="V7" s="11" t="s">
        <v>33</v>
      </c>
      <c r="W7" s="45">
        <v>1</v>
      </c>
      <c r="X7" s="70"/>
      <c r="Y7" s="5"/>
    </row>
    <row r="8" spans="1:25" s="48" customFormat="1" ht="21.6" customHeight="1" x14ac:dyDescent="0.3">
      <c r="A8" s="65"/>
      <c r="B8" s="8"/>
      <c r="C8" s="14" cm="1">
        <f t="array" aca="1" ref="C8" ca="1">INDIRECT(ADDRESS(ROW()-1,_xlfn.SHEET()-3+32,4,1,"Entered Daily Stats"))</f>
        <v>1</v>
      </c>
      <c r="D8" s="11"/>
      <c r="E8" s="10" t="str">
        <f>'Entered Daily Stats'!A7</f>
        <v>Enrollment Counclor 4</v>
      </c>
      <c r="F8" s="11"/>
      <c r="G8" s="13" cm="1">
        <f t="array" aca="1" ref="G8" ca="1">IFERROR(INDIRECT(ADDRESS(ROW()-1,_xlfn.SHEET()-3+4,4,1,"Entered Daily Stats")),"")</f>
        <v>0.19652777777777777</v>
      </c>
      <c r="H8" s="16"/>
      <c r="I8" s="12" cm="1">
        <f t="array" aca="1" ref="I8" ca="1">IFERROR(INDIRECT(ADDRESS(ROW()-1,_xlfn.SHEET()-3+11,4,1,"Entered Daily Stats")),"")</f>
        <v>1</v>
      </c>
      <c r="J8" s="11"/>
      <c r="K8" s="107" cm="1">
        <f t="array" aca="1" ref="K8" ca="1">IFERROR(INDIRECT(ADDRESS(ROW()-1,_xlfn.SHEET()-3+18,4,1,"Entered Daily Stats")),"")</f>
        <v>37</v>
      </c>
      <c r="L8" s="12">
        <f t="shared" ref="L8:L24" ca="1" si="3">IFERROR(IF(K8=N8,0,MIN(MAX((-10*N8*24)+80,30),65))*C8,0)</f>
        <v>56.833333333333336</v>
      </c>
      <c r="M8" s="11"/>
      <c r="N8" s="110" cm="1">
        <f t="array" aca="1" ref="N8" ca="1">IFERROR(INDIRECT(ADDRESS(ROW()-1,_xlfn.SHEET()-3+25,4,1,"Entered Daily Stats")),"")</f>
        <v>9.6527777777777768E-2</v>
      </c>
      <c r="O8" s="13">
        <f t="shared" ca="1" si="1"/>
        <v>0.17916666666666667</v>
      </c>
      <c r="P8" s="11"/>
      <c r="Q8" s="51">
        <f t="shared" ca="1" si="2"/>
        <v>0.59489304144217869</v>
      </c>
      <c r="R8" s="11"/>
      <c r="S8" s="39" cm="1">
        <f t="array" aca="1" ref="S8" ca="1">INDIRECT(ADDRESS(ROW()-1,_xlfn.SHEET()-3+39,4,1,"Entered Daily Stats"))</f>
        <v>0</v>
      </c>
      <c r="T8" s="11"/>
      <c r="U8" s="19"/>
      <c r="V8" s="11" t="s">
        <v>33</v>
      </c>
      <c r="W8" s="14">
        <v>0.7</v>
      </c>
      <c r="X8" s="70"/>
      <c r="Y8" s="5"/>
    </row>
    <row r="9" spans="1:25" s="48" customFormat="1" ht="21.6" customHeight="1" x14ac:dyDescent="0.3">
      <c r="A9" s="65"/>
      <c r="B9" s="8"/>
      <c r="C9" s="14" cm="1">
        <f t="array" aca="1" ref="C9" ca="1">INDIRECT(ADDRESS(ROW()-1,_xlfn.SHEET()-3+32,4,1,"Entered Daily Stats"))</f>
        <v>1</v>
      </c>
      <c r="D9" s="11"/>
      <c r="E9" s="10" t="str">
        <f>'Entered Daily Stats'!A8</f>
        <v>Enrollment Counclor 5</v>
      </c>
      <c r="F9" s="11"/>
      <c r="G9" s="13" cm="1">
        <f t="array" aca="1" ref="G9" ca="1">IFERROR(INDIRECT(ADDRESS(ROW()-1,_xlfn.SHEET()-3+4,4,1,"Entered Daily Stats")),"")</f>
        <v>0.23055555555555554</v>
      </c>
      <c r="H9" s="16"/>
      <c r="I9" s="12" cm="1">
        <f t="array" aca="1" ref="I9" ca="1">IFERROR(INDIRECT(ADDRESS(ROW()-1,_xlfn.SHEET()-3+11,4,1,"Entered Daily Stats")),"")</f>
        <v>3</v>
      </c>
      <c r="J9" s="11"/>
      <c r="K9" s="107" cm="1">
        <f t="array" aca="1" ref="K9" ca="1">IFERROR(INDIRECT(ADDRESS(ROW()-1,_xlfn.SHEET()-3+18,4,1,"Entered Daily Stats")),"")</f>
        <v>41</v>
      </c>
      <c r="L9" s="12">
        <f t="shared" ca="1" si="3"/>
        <v>54</v>
      </c>
      <c r="M9" s="11"/>
      <c r="N9" s="110" cm="1">
        <f t="array" aca="1" ref="N9" ca="1">IFERROR(INDIRECT(ADDRESS(ROW()-1,_xlfn.SHEET()-3+25,4,1,"Entered Daily Stats")),"")</f>
        <v>0.10833333333333334</v>
      </c>
      <c r="O9" s="13">
        <f t="shared" ca="1" si="1"/>
        <v>0.16250000000000001</v>
      </c>
      <c r="P9" s="11"/>
      <c r="Q9" s="51">
        <f t="shared" ca="1" si="2"/>
        <v>0.71296296296296302</v>
      </c>
      <c r="R9" s="11"/>
      <c r="S9" s="39" cm="1">
        <f t="array" aca="1" ref="S9" ca="1">INDIRECT(ADDRESS(ROW()-1,_xlfn.SHEET()-3+39,4,1,"Entered Daily Stats"))</f>
        <v>0</v>
      </c>
      <c r="T9" s="11"/>
      <c r="U9" s="20"/>
      <c r="V9" s="11" t="s">
        <v>33</v>
      </c>
      <c r="W9" s="14">
        <v>0.5</v>
      </c>
      <c r="X9" s="70"/>
      <c r="Y9" s="5"/>
    </row>
    <row r="10" spans="1:25" s="48" customFormat="1" ht="21.6" customHeight="1" x14ac:dyDescent="0.3">
      <c r="A10" s="65"/>
      <c r="B10" s="8"/>
      <c r="C10" s="14" cm="1">
        <f t="array" aca="1" ref="C10" ca="1">INDIRECT(ADDRESS(ROW()-1,_xlfn.SHEET()-3+32,4,1,"Entered Daily Stats"))</f>
        <v>1</v>
      </c>
      <c r="D10" s="11"/>
      <c r="E10" s="10" t="str">
        <f>'Entered Daily Stats'!A9</f>
        <v>Enrollment Counclor 6</v>
      </c>
      <c r="F10" s="11"/>
      <c r="G10" s="13" cm="1">
        <f t="array" aca="1" ref="G10" ca="1">IFERROR(INDIRECT(ADDRESS(ROW()-1,_xlfn.SHEET()-3+4,4,1,"Entered Daily Stats")),"")</f>
        <v>0.24513888888888888</v>
      </c>
      <c r="H10" s="16"/>
      <c r="I10" s="12" cm="1">
        <f t="array" aca="1" ref="I10" ca="1">IFERROR(INDIRECT(ADDRESS(ROW()-1,_xlfn.SHEET()-3+11,4,1,"Entered Daily Stats")),"")</f>
        <v>0</v>
      </c>
      <c r="J10" s="11"/>
      <c r="K10" s="107" cm="1">
        <f t="array" aca="1" ref="K10" ca="1">IFERROR(INDIRECT(ADDRESS(ROW()-1,_xlfn.SHEET()-3+18,4,1,"Entered Daily Stats")),"")</f>
        <v>20</v>
      </c>
      <c r="L10" s="12">
        <f t="shared" ca="1" si="3"/>
        <v>53.166666666666664</v>
      </c>
      <c r="M10" s="11"/>
      <c r="N10" s="110" cm="1">
        <f t="array" aca="1" ref="N10" ca="1">IFERROR(INDIRECT(ADDRESS(ROW()-1,_xlfn.SHEET()-3+25,4,1,"Entered Daily Stats")),"")</f>
        <v>0.11180555555555556</v>
      </c>
      <c r="O10" s="13">
        <f t="shared" ca="1" si="1"/>
        <v>0.20833333333333334</v>
      </c>
      <c r="P10" s="11"/>
      <c r="Q10" s="51">
        <f t="shared" ca="1" si="2"/>
        <v>0.45642110762800414</v>
      </c>
      <c r="R10" s="11"/>
      <c r="S10" s="39" cm="1">
        <f t="array" aca="1" ref="S10" ca="1">INDIRECT(ADDRESS(ROW()-1,_xlfn.SHEET()-3+39,4,1,"Entered Daily Stats"))</f>
        <v>1</v>
      </c>
      <c r="T10" s="11"/>
      <c r="U10" s="21"/>
      <c r="V10" s="11" t="s">
        <v>33</v>
      </c>
      <c r="W10" s="14">
        <v>0.3</v>
      </c>
      <c r="X10" s="70"/>
      <c r="Y10" s="5"/>
    </row>
    <row r="11" spans="1:25" s="48" customFormat="1" ht="21.6" customHeight="1" x14ac:dyDescent="0.3">
      <c r="A11" s="65"/>
      <c r="B11" s="8"/>
      <c r="C11" s="14" cm="1">
        <f t="array" aca="1" ref="C11" ca="1">INDIRECT(ADDRESS(ROW()-1,_xlfn.SHEET()-3+32,4,1,"Entered Daily Stats"))</f>
        <v>1</v>
      </c>
      <c r="D11" s="11"/>
      <c r="E11" s="10" t="str">
        <f>'Entered Daily Stats'!A10</f>
        <v>Enrollment Counclor 7</v>
      </c>
      <c r="F11" s="11"/>
      <c r="G11" s="13" cm="1">
        <f t="array" aca="1" ref="G11" ca="1">IFERROR(INDIRECT(ADDRESS(ROW()-1,_xlfn.SHEET()-3+4,4,1,"Entered Daily Stats")),"")</f>
        <v>0.20208333333333331</v>
      </c>
      <c r="H11" s="16"/>
      <c r="I11" s="12" cm="1">
        <f t="array" aca="1" ref="I11" ca="1">IFERROR(INDIRECT(ADDRESS(ROW()-1,_xlfn.SHEET()-3+11,4,1,"Entered Daily Stats")),"")</f>
        <v>2</v>
      </c>
      <c r="J11" s="11"/>
      <c r="K11" s="107" cm="1">
        <f t="array" aca="1" ref="K11" ca="1">IFERROR(INDIRECT(ADDRESS(ROW()-1,_xlfn.SHEET()-3+18,4,1,"Entered Daily Stats")),"")</f>
        <v>50</v>
      </c>
      <c r="L11" s="12">
        <f t="shared" ca="1" si="3"/>
        <v>59.833333333333336</v>
      </c>
      <c r="M11" s="11"/>
      <c r="N11" s="110" cm="1">
        <f t="array" aca="1" ref="N11" ca="1">IFERROR(INDIRECT(ADDRESS(ROW()-1,_xlfn.SHEET()-3+25,4,1,"Entered Daily Stats")),"")</f>
        <v>8.4027777777777771E-2</v>
      </c>
      <c r="O11" s="13">
        <f t="shared" ca="1" si="1"/>
        <v>0.125</v>
      </c>
      <c r="P11" s="11"/>
      <c r="Q11" s="51">
        <f t="shared" ca="1" si="2"/>
        <v>0.75393840916125032</v>
      </c>
      <c r="R11" s="11"/>
      <c r="S11" s="39" cm="1">
        <f t="array" aca="1" ref="S11" ca="1">INDIRECT(ADDRESS(ROW()-1,_xlfn.SHEET()-3+39,4,1,"Entered Daily Stats"))</f>
        <v>0</v>
      </c>
      <c r="T11" s="11"/>
      <c r="U11" s="8"/>
      <c r="V11" s="8"/>
      <c r="W11" s="8"/>
      <c r="X11" s="70"/>
      <c r="Y11" s="5"/>
    </row>
    <row r="12" spans="1:25" s="48" customFormat="1" ht="21.6" customHeight="1" x14ac:dyDescent="0.3">
      <c r="A12" s="65"/>
      <c r="B12" s="8"/>
      <c r="C12" s="14" cm="1">
        <f t="array" aca="1" ref="C12" ca="1">INDIRECT(ADDRESS(ROW()-1,_xlfn.SHEET()-3+32,4,1,"Entered Daily Stats"))</f>
        <v>1</v>
      </c>
      <c r="D12" s="11"/>
      <c r="E12" s="10" t="str">
        <f>'Entered Daily Stats'!A11</f>
        <v>Enrollment Counclor 8</v>
      </c>
      <c r="F12" s="11"/>
      <c r="G12" s="13" cm="1">
        <f t="array" aca="1" ref="G12" ca="1">IFERROR(INDIRECT(ADDRESS(ROW()-1,_xlfn.SHEET()-3+4,4,1,"Entered Daily Stats")),"")</f>
        <v>0.14583333333333334</v>
      </c>
      <c r="H12" s="16"/>
      <c r="I12" s="12" cm="1">
        <f t="array" aca="1" ref="I12" ca="1">IFERROR(INDIRECT(ADDRESS(ROW()-1,_xlfn.SHEET()-3+11,4,1,"Entered Daily Stats")),"")</f>
        <v>3</v>
      </c>
      <c r="J12" s="11"/>
      <c r="K12" s="107" cm="1">
        <f t="array" aca="1" ref="K12" ca="1">IFERROR(INDIRECT(ADDRESS(ROW()-1,_xlfn.SHEET()-3+18,4,1,"Entered Daily Stats")),"")</f>
        <v>13</v>
      </c>
      <c r="L12" s="12">
        <f t="shared" ca="1" si="3"/>
        <v>49.666666666666671</v>
      </c>
      <c r="M12" s="11"/>
      <c r="N12" s="110" cm="1">
        <f t="array" aca="1" ref="N12" ca="1">IFERROR(INDIRECT(ADDRESS(ROW()-1,_xlfn.SHEET()-3+25,4,1,"Entered Daily Stats")),"")</f>
        <v>0.12638888888888888</v>
      </c>
      <c r="O12" s="13">
        <f t="shared" ca="1" si="1"/>
        <v>0.20833333333333334</v>
      </c>
      <c r="P12" s="11"/>
      <c r="Q12" s="51">
        <f t="shared" ca="1" si="2"/>
        <v>0.43420581655480978</v>
      </c>
      <c r="R12" s="11"/>
      <c r="S12" s="39" cm="1">
        <f t="array" aca="1" ref="S12" ca="1">INDIRECT(ADDRESS(ROW()-1,_xlfn.SHEET()-3+39,4,1,"Entered Daily Stats"))</f>
        <v>3</v>
      </c>
      <c r="T12" s="11"/>
      <c r="U12" s="140" t="s">
        <v>42</v>
      </c>
      <c r="V12" s="140"/>
      <c r="W12" s="140"/>
      <c r="X12" s="70"/>
      <c r="Y12" s="5"/>
    </row>
    <row r="13" spans="1:25" s="48" customFormat="1" ht="21.6" customHeight="1" x14ac:dyDescent="0.3">
      <c r="A13" s="65"/>
      <c r="B13" s="8"/>
      <c r="C13" s="14" cm="1">
        <f t="array" aca="1" ref="C13" ca="1">INDIRECT(ADDRESS(ROW()-1,_xlfn.SHEET()-3+32,4,1,"Entered Daily Stats"))</f>
        <v>1</v>
      </c>
      <c r="D13" s="11"/>
      <c r="E13" s="10" t="str">
        <f>'Entered Daily Stats'!A12</f>
        <v>Enrollment Counclor 9</v>
      </c>
      <c r="F13" s="11"/>
      <c r="G13" s="13" cm="1">
        <f t="array" aca="1" ref="G13" ca="1">IFERROR(INDIRECT(ADDRESS(ROW()-1,_xlfn.SHEET()-3+4,4,1,"Entered Daily Stats")),"")</f>
        <v>0.12013888888888889</v>
      </c>
      <c r="H13" s="16"/>
      <c r="I13" s="12" cm="1">
        <f t="array" aca="1" ref="I13" ca="1">IFERROR(INDIRECT(ADDRESS(ROW()-1,_xlfn.SHEET()-3+11,4,1,"Entered Daily Stats")),"")</f>
        <v>7</v>
      </c>
      <c r="J13" s="11"/>
      <c r="K13" s="107" cm="1">
        <f t="array" aca="1" ref="K13" ca="1">IFERROR(INDIRECT(ADDRESS(ROW()-1,_xlfn.SHEET()-3+18,4,1,"Entered Daily Stats")),"")</f>
        <v>19</v>
      </c>
      <c r="L13" s="12">
        <f t="shared" ca="1" si="3"/>
        <v>49.166666666666664</v>
      </c>
      <c r="M13" s="11"/>
      <c r="N13" s="110" cm="1">
        <f t="array" aca="1" ref="N13" ca="1">IFERROR(INDIRECT(ADDRESS(ROW()-1,_xlfn.SHEET()-3+25,4,1,"Entered Daily Stats")),"")</f>
        <v>0.12847222222222224</v>
      </c>
      <c r="O13" s="13">
        <f t="shared" ca="1" si="1"/>
        <v>0.20833333333333334</v>
      </c>
      <c r="P13" s="11"/>
      <c r="Q13" s="51">
        <f t="shared" ca="1" si="2"/>
        <v>0.50155367231638426</v>
      </c>
      <c r="R13" s="11"/>
      <c r="S13" s="39" cm="1">
        <f t="array" aca="1" ref="S13" ca="1">INDIRECT(ADDRESS(ROW()-1,_xlfn.SHEET()-3+39,4,1,"Entered Daily Stats"))</f>
        <v>0</v>
      </c>
      <c r="T13" s="11"/>
      <c r="U13" s="152">
        <f ca="1">IF(SUM(S5:S24)=0,"",SUM(S5:S24))</f>
        <v>6</v>
      </c>
      <c r="V13" s="153"/>
      <c r="W13" s="154"/>
      <c r="X13" s="70"/>
      <c r="Y13" s="5"/>
    </row>
    <row r="14" spans="1:25" s="48" customFormat="1" ht="21.6" customHeight="1" x14ac:dyDescent="0.3">
      <c r="A14" s="65"/>
      <c r="B14" s="8"/>
      <c r="C14" s="14" cm="1">
        <f t="array" aca="1" ref="C14" ca="1">INDIRECT(ADDRESS(ROW()-1,_xlfn.SHEET()-3+32,4,1,"Entered Daily Stats"))</f>
        <v>1</v>
      </c>
      <c r="D14" s="11"/>
      <c r="E14" s="10" t="str">
        <f>'Entered Daily Stats'!A13</f>
        <v>Enrollment Counclor 10</v>
      </c>
      <c r="F14" s="11"/>
      <c r="G14" s="13" cm="1">
        <f t="array" aca="1" ref="G14" ca="1">IFERROR(INDIRECT(ADDRESS(ROW()-1,_xlfn.SHEET()-3+4,4,1,"Entered Daily Stats")),"")</f>
        <v>0.24930555555555556</v>
      </c>
      <c r="H14" s="16"/>
      <c r="I14" s="12" cm="1">
        <f t="array" aca="1" ref="I14" ca="1">IFERROR(INDIRECT(ADDRESS(ROW()-1,_xlfn.SHEET()-3+11,4,1,"Entered Daily Stats")),"")</f>
        <v>1</v>
      </c>
      <c r="J14" s="11"/>
      <c r="K14" s="107" cm="1">
        <f t="array" aca="1" ref="K14" ca="1">IFERROR(INDIRECT(ADDRESS(ROW()-1,_xlfn.SHEET()-3+18,4,1,"Entered Daily Stats")),"")</f>
        <v>66</v>
      </c>
      <c r="L14" s="12">
        <f t="shared" ca="1" si="3"/>
        <v>65</v>
      </c>
      <c r="M14" s="11"/>
      <c r="N14" s="110" cm="1">
        <f t="array" aca="1" ref="N14" ca="1">IFERROR(INDIRECT(ADDRESS(ROW()-1,_xlfn.SHEET()-3+25,4,1,"Entered Daily Stats")),"")</f>
        <v>5.6944444444444443E-2</v>
      </c>
      <c r="O14" s="13">
        <f t="shared" ca="1" si="1"/>
        <v>6.25E-2</v>
      </c>
      <c r="P14" s="11"/>
      <c r="Q14" s="51">
        <f t="shared" ca="1" si="2"/>
        <v>0.96324786324786316</v>
      </c>
      <c r="R14" s="11"/>
      <c r="S14" s="39" cm="1">
        <f t="array" aca="1" ref="S14" ca="1">INDIRECT(ADDRESS(ROW()-1,_xlfn.SHEET()-3+39,4,1,"Entered Daily Stats"))</f>
        <v>0</v>
      </c>
      <c r="T14" s="11"/>
      <c r="U14" s="155"/>
      <c r="V14" s="156"/>
      <c r="W14" s="157"/>
      <c r="X14" s="70"/>
      <c r="Y14" s="5"/>
    </row>
    <row r="15" spans="1:25" s="48" customFormat="1" ht="21.6" customHeight="1" x14ac:dyDescent="0.3">
      <c r="A15" s="65"/>
      <c r="B15" s="8"/>
      <c r="C15" s="14" cm="1">
        <f t="array" aca="1" ref="C15" ca="1">INDIRECT(ADDRESS(ROW()-1,_xlfn.SHEET()-3+32,4,1,"Entered Daily Stats"))</f>
        <v>0.75</v>
      </c>
      <c r="D15" s="11"/>
      <c r="E15" s="10" t="str">
        <f>'Entered Daily Stats'!A14</f>
        <v>Enrollment Counclor 11</v>
      </c>
      <c r="F15" s="11"/>
      <c r="G15" s="13" cm="1">
        <f t="array" aca="1" ref="G15" ca="1">IFERROR(INDIRECT(ADDRESS(ROW()-1,_xlfn.SHEET()-3+4,4,1,"Entered Daily Stats")),"")</f>
        <v>0.12222222222222223</v>
      </c>
      <c r="H15" s="16"/>
      <c r="I15" s="12" cm="1">
        <f t="array" aca="1" ref="I15" ca="1">IFERROR(INDIRECT(ADDRESS(ROW()-1,_xlfn.SHEET()-3+11,4,1,"Entered Daily Stats")),"")</f>
        <v>7</v>
      </c>
      <c r="J15" s="11"/>
      <c r="K15" s="107" cm="1">
        <f t="array" aca="1" ref="K15" ca="1">IFERROR(INDIRECT(ADDRESS(ROW()-1,_xlfn.SHEET()-3+18,4,1,"Entered Daily Stats")),"")</f>
        <v>19</v>
      </c>
      <c r="L15" s="12">
        <f t="shared" ca="1" si="3"/>
        <v>48.75</v>
      </c>
      <c r="M15" s="11"/>
      <c r="N15" s="110" cm="1">
        <f t="array" aca="1" ref="N15" ca="1">IFERROR(INDIRECT(ADDRESS(ROW()-1,_xlfn.SHEET()-3+25,4,1,"Entered Daily Stats")),"")</f>
        <v>3.3333333333333333E-2</v>
      </c>
      <c r="O15" s="13">
        <f t="shared" ca="1" si="1"/>
        <v>0.15625</v>
      </c>
      <c r="P15" s="11"/>
      <c r="Q15" s="51">
        <f t="shared" ca="1" si="2"/>
        <v>0.30153846153846153</v>
      </c>
      <c r="R15" s="11"/>
      <c r="S15" s="39" cm="1">
        <f t="array" aca="1" ref="S15" ca="1">INDIRECT(ADDRESS(ROW()-1,_xlfn.SHEET()-3+39,4,1,"Entered Daily Stats"))</f>
        <v>0</v>
      </c>
      <c r="T15" s="11"/>
      <c r="U15" s="71"/>
      <c r="V15" s="71"/>
      <c r="W15" s="71"/>
      <c r="X15" s="70"/>
      <c r="Y15" s="5"/>
    </row>
    <row r="16" spans="1:25" s="48" customFormat="1" ht="21.6" customHeight="1" x14ac:dyDescent="0.3">
      <c r="A16" s="65"/>
      <c r="B16" s="8"/>
      <c r="C16" s="14" cm="1">
        <f t="array" aca="1" ref="C16" ca="1">INDIRECT(ADDRESS(ROW()-1,_xlfn.SHEET()-3+32,4,1,"Entered Daily Stats"))</f>
        <v>1</v>
      </c>
      <c r="D16" s="11"/>
      <c r="E16" s="10" t="str">
        <f>'Entered Daily Stats'!A15</f>
        <v>Enrollment Counclor 12</v>
      </c>
      <c r="F16" s="11"/>
      <c r="G16" s="13" cm="1">
        <f t="array" aca="1" ref="G16" ca="1">IFERROR(INDIRECT(ADDRESS(ROW()-1,_xlfn.SHEET()-3+4,4,1,"Entered Daily Stats")),"")</f>
        <v>0.20555555555555557</v>
      </c>
      <c r="H16" s="16"/>
      <c r="I16" s="12" cm="1">
        <f t="array" aca="1" ref="I16" ca="1">IFERROR(INDIRECT(ADDRESS(ROW()-1,_xlfn.SHEET()-3+11,4,1,"Entered Daily Stats")),"")</f>
        <v>5</v>
      </c>
      <c r="J16" s="11"/>
      <c r="K16" s="107" cm="1">
        <f t="array" aca="1" ref="K16" ca="1">IFERROR(INDIRECT(ADDRESS(ROW()-1,_xlfn.SHEET()-3+18,4,1,"Entered Daily Stats")),"")</f>
        <v>20</v>
      </c>
      <c r="L16" s="12">
        <f t="shared" ca="1" si="3"/>
        <v>42</v>
      </c>
      <c r="M16" s="11"/>
      <c r="N16" s="110" cm="1">
        <f t="array" aca="1" ref="N16" ca="1">IFERROR(INDIRECT(ADDRESS(ROW()-1,_xlfn.SHEET()-3+25,4,1,"Entered Daily Stats")),"")</f>
        <v>0.15833333333333333</v>
      </c>
      <c r="O16" s="13">
        <f t="shared" ca="1" si="1"/>
        <v>0.20833333333333334</v>
      </c>
      <c r="P16" s="11"/>
      <c r="Q16" s="51">
        <f t="shared" ca="1" si="2"/>
        <v>0.61809523809523803</v>
      </c>
      <c r="R16" s="11"/>
      <c r="S16" s="39" cm="1">
        <f t="array" aca="1" ref="S16" ca="1">INDIRECT(ADDRESS(ROW()-1,_xlfn.SHEET()-3+39,4,1,"Entered Daily Stats"))</f>
        <v>2</v>
      </c>
      <c r="T16" s="11"/>
      <c r="U16" s="8"/>
      <c r="V16" s="8"/>
      <c r="W16" s="22"/>
      <c r="X16" s="79"/>
    </row>
    <row r="17" spans="1:25" s="48" customFormat="1" ht="21.6" customHeight="1" x14ac:dyDescent="0.3">
      <c r="A17" s="65"/>
      <c r="B17" s="8"/>
      <c r="C17" s="14" cm="1">
        <f t="array" aca="1" ref="C17" ca="1">INDIRECT(ADDRESS(ROW()-1,_xlfn.SHEET()-3+32,4,1,"Entered Daily Stats"))</f>
        <v>0</v>
      </c>
      <c r="D17" s="11"/>
      <c r="E17" s="10">
        <f>'Entered Daily Stats'!A16</f>
        <v>0</v>
      </c>
      <c r="F17" s="11"/>
      <c r="G17" s="13" cm="1">
        <f t="array" aca="1" ref="G17" ca="1">IFERROR(INDIRECT(ADDRESS(ROW()-1,_xlfn.SHEET()-3+4,4,1,"Entered Daily Stats")),"")</f>
        <v>0</v>
      </c>
      <c r="H17" s="16"/>
      <c r="I17" s="12" cm="1">
        <f t="array" aca="1" ref="I17" ca="1">IFERROR(INDIRECT(ADDRESS(ROW()-1,_xlfn.SHEET()-3+11,4,1,"Entered Daily Stats")),"")</f>
        <v>0</v>
      </c>
      <c r="J17" s="11"/>
      <c r="K17" s="107" cm="1">
        <f t="array" aca="1" ref="K17" ca="1">IFERROR(INDIRECT(ADDRESS(ROW()-1,_xlfn.SHEET()-3+18,4,1,"Entered Daily Stats")),"")</f>
        <v>0</v>
      </c>
      <c r="L17" s="12">
        <f t="shared" ca="1" si="3"/>
        <v>0</v>
      </c>
      <c r="M17" s="11"/>
      <c r="N17" s="110" cm="1">
        <f t="array" aca="1" ref="N17" ca="1">IFERROR(INDIRECT(ADDRESS(ROW()-1,_xlfn.SHEET()-3+25,4,1,"Entered Daily Stats")),"")</f>
        <v>0</v>
      </c>
      <c r="O17" s="13">
        <f t="shared" ca="1" si="1"/>
        <v>0</v>
      </c>
      <c r="P17" s="11"/>
      <c r="Q17" s="51" t="str">
        <f t="shared" ca="1" si="2"/>
        <v/>
      </c>
      <c r="R17" s="47"/>
      <c r="S17" s="39" cm="1">
        <f t="array" aca="1" ref="S17" ca="1">INDIRECT(ADDRESS(ROW()-1,_xlfn.SHEET()-3+39,4,1,"Entered Daily Stats"))</f>
        <v>0</v>
      </c>
      <c r="T17" s="47"/>
      <c r="U17" s="69"/>
      <c r="V17" s="8"/>
      <c r="W17" s="56"/>
      <c r="X17" s="80"/>
    </row>
    <row r="18" spans="1:25" s="48" customFormat="1" ht="21.6" customHeight="1" x14ac:dyDescent="0.3">
      <c r="A18" s="65"/>
      <c r="B18" s="8"/>
      <c r="C18" s="14" cm="1">
        <f t="array" aca="1" ref="C18" ca="1">INDIRECT(ADDRESS(ROW()-1,_xlfn.SHEET()-3+32,4,1,"Entered Daily Stats"))</f>
        <v>0</v>
      </c>
      <c r="D18" s="11"/>
      <c r="E18" s="10">
        <f>'Entered Daily Stats'!A17</f>
        <v>0</v>
      </c>
      <c r="F18" s="23"/>
      <c r="G18" s="13" cm="1">
        <f t="array" aca="1" ref="G18" ca="1">IFERROR(INDIRECT(ADDRESS(ROW()-1,_xlfn.SHEET()-3+4,4,1,"Entered Daily Stats")),"")</f>
        <v>0</v>
      </c>
      <c r="H18" s="11"/>
      <c r="I18" s="12" cm="1">
        <f t="array" aca="1" ref="I18" ca="1">IFERROR(INDIRECT(ADDRESS(ROW()-1,_xlfn.SHEET()-3+11,4,1,"Entered Daily Stats")),"")</f>
        <v>0</v>
      </c>
      <c r="J18" s="11"/>
      <c r="K18" s="107" cm="1">
        <f t="array" aca="1" ref="K18" ca="1">IFERROR(INDIRECT(ADDRESS(ROW()-1,_xlfn.SHEET()-3+18,4,1,"Entered Daily Stats")),"")</f>
        <v>0</v>
      </c>
      <c r="L18" s="12">
        <f t="shared" ca="1" si="3"/>
        <v>0</v>
      </c>
      <c r="M18" s="11"/>
      <c r="N18" s="110" cm="1">
        <f t="array" aca="1" ref="N18" ca="1">IFERROR(INDIRECT(ADDRESS(ROW()-1,_xlfn.SHEET()-3+25,4,1,"Entered Daily Stats")),"")</f>
        <v>0</v>
      </c>
      <c r="O18" s="13">
        <f t="shared" ca="1" si="1"/>
        <v>0</v>
      </c>
      <c r="P18" s="11"/>
      <c r="Q18" s="51" t="str">
        <f t="shared" ca="1" si="2"/>
        <v/>
      </c>
      <c r="R18" s="11"/>
      <c r="S18" s="39" cm="1">
        <f t="array" aca="1" ref="S18" ca="1">INDIRECT(ADDRESS(ROW()-1,_xlfn.SHEET()-3+39,4,1,"Entered Daily Stats"))</f>
        <v>0</v>
      </c>
      <c r="T18" s="11"/>
      <c r="U18" s="11"/>
      <c r="V18" s="47"/>
      <c r="W18" s="56"/>
      <c r="X18" s="81"/>
    </row>
    <row r="19" spans="1:25" s="48" customFormat="1" ht="21" customHeight="1" x14ac:dyDescent="0.3">
      <c r="A19" s="65"/>
      <c r="B19" s="8"/>
      <c r="C19" s="14" cm="1">
        <f t="array" aca="1" ref="C19" ca="1">INDIRECT(ADDRESS(ROW()-1,_xlfn.SHEET()-3+32,4,1,"Entered Daily Stats"))</f>
        <v>0</v>
      </c>
      <c r="D19" s="11"/>
      <c r="E19" s="10">
        <f>'Entered Daily Stats'!A18</f>
        <v>0</v>
      </c>
      <c r="F19" s="11"/>
      <c r="G19" s="13" cm="1">
        <f t="array" aca="1" ref="G19" ca="1">IFERROR(INDIRECT(ADDRESS(ROW()-1,_xlfn.SHEET()-3+4,4,1,"Entered Daily Stats")),"")</f>
        <v>0</v>
      </c>
      <c r="H19" s="16"/>
      <c r="I19" s="12" cm="1">
        <f t="array" aca="1" ref="I19" ca="1">IFERROR(INDIRECT(ADDRESS(ROW()-1,_xlfn.SHEET()-3+11,4,1,"Entered Daily Stats")),"")</f>
        <v>0</v>
      </c>
      <c r="J19" s="11"/>
      <c r="K19" s="107" cm="1">
        <f t="array" aca="1" ref="K19" ca="1">IFERROR(INDIRECT(ADDRESS(ROW()-1,_xlfn.SHEET()-3+18,4,1,"Entered Daily Stats")),"")</f>
        <v>0</v>
      </c>
      <c r="L19" s="12">
        <f t="shared" ca="1" si="3"/>
        <v>0</v>
      </c>
      <c r="M19" s="11"/>
      <c r="N19" s="110" cm="1">
        <f t="array" aca="1" ref="N19" ca="1">IFERROR(INDIRECT(ADDRESS(ROW()-1,_xlfn.SHEET()-3+25,4,1,"Entered Daily Stats")),"")</f>
        <v>0</v>
      </c>
      <c r="O19" s="13">
        <f t="shared" ca="1" si="1"/>
        <v>0</v>
      </c>
      <c r="P19" s="11"/>
      <c r="Q19" s="51" t="str">
        <f t="shared" ca="1" si="2"/>
        <v/>
      </c>
      <c r="R19" s="11"/>
      <c r="S19" s="39" cm="1">
        <f t="array" aca="1" ref="S19" ca="1">INDIRECT(ADDRESS(ROW()-1,_xlfn.SHEET()-3+39,4,1,"Entered Daily Stats"))</f>
        <v>0</v>
      </c>
      <c r="T19" s="11"/>
      <c r="U19" s="8"/>
      <c r="V19" s="8"/>
      <c r="W19" s="8"/>
      <c r="X19" s="64"/>
    </row>
    <row r="20" spans="1:25" s="48" customFormat="1" ht="21.6" customHeight="1" x14ac:dyDescent="0.3">
      <c r="A20" s="65"/>
      <c r="B20" s="8"/>
      <c r="C20" s="14" cm="1">
        <f t="array" aca="1" ref="C20" ca="1">INDIRECT(ADDRESS(ROW()-1,_xlfn.SHEET()-3+32,4,1,"Entered Daily Stats"))</f>
        <v>0</v>
      </c>
      <c r="D20" s="11"/>
      <c r="E20" s="10">
        <f>'Entered Daily Stats'!A19</f>
        <v>0</v>
      </c>
      <c r="F20" s="11"/>
      <c r="G20" s="13" cm="1">
        <f t="array" aca="1" ref="G20" ca="1">IFERROR(INDIRECT(ADDRESS(ROW()-1,_xlfn.SHEET()-3+4,4,1,"Entered Daily Stats")),"")</f>
        <v>0</v>
      </c>
      <c r="H20" s="16"/>
      <c r="I20" s="12" cm="1">
        <f t="array" aca="1" ref="I20" ca="1">IFERROR(INDIRECT(ADDRESS(ROW()-1,_xlfn.SHEET()-3+11,4,1,"Entered Daily Stats")),"")</f>
        <v>0</v>
      </c>
      <c r="J20" s="11"/>
      <c r="K20" s="107" cm="1">
        <f t="array" aca="1" ref="K20" ca="1">IFERROR(INDIRECT(ADDRESS(ROW()-1,_xlfn.SHEET()-3+18,4,1,"Entered Daily Stats")),"")</f>
        <v>0</v>
      </c>
      <c r="L20" s="12">
        <f t="shared" ca="1" si="3"/>
        <v>0</v>
      </c>
      <c r="M20" s="11"/>
      <c r="N20" s="110" cm="1">
        <f t="array" aca="1" ref="N20" ca="1">IFERROR(INDIRECT(ADDRESS(ROW()-1,_xlfn.SHEET()-3+25,4,1,"Entered Daily Stats")),"")</f>
        <v>0</v>
      </c>
      <c r="O20" s="13">
        <f t="shared" ca="1" si="1"/>
        <v>0</v>
      </c>
      <c r="P20" s="11"/>
      <c r="Q20" s="51" t="str">
        <f t="shared" ca="1" si="2"/>
        <v/>
      </c>
      <c r="R20" s="11"/>
      <c r="S20" s="39" cm="1">
        <f t="array" aca="1" ref="S20" ca="1">INDIRECT(ADDRESS(ROW()-1,_xlfn.SHEET()-3+39,4,1,"Entered Daily Stats"))</f>
        <v>0</v>
      </c>
      <c r="T20" s="11"/>
      <c r="U20" s="71"/>
      <c r="V20" s="71"/>
      <c r="W20" s="71"/>
      <c r="X20" s="70"/>
      <c r="Y20" s="5"/>
    </row>
    <row r="21" spans="1:25" s="48" customFormat="1" ht="21.6" customHeight="1" x14ac:dyDescent="0.3">
      <c r="A21" s="65"/>
      <c r="B21" s="8"/>
      <c r="C21" s="14" cm="1">
        <f t="array" aca="1" ref="C21" ca="1">INDIRECT(ADDRESS(ROW()-1,_xlfn.SHEET()-3+32,4,1,"Entered Daily Stats"))</f>
        <v>0</v>
      </c>
      <c r="D21" s="11"/>
      <c r="E21" s="10">
        <f>'Entered Daily Stats'!A20</f>
        <v>0</v>
      </c>
      <c r="F21" s="11"/>
      <c r="G21" s="13" cm="1">
        <f t="array" aca="1" ref="G21" ca="1">IFERROR(INDIRECT(ADDRESS(ROW()-1,_xlfn.SHEET()-3+4,4,1,"Entered Daily Stats")),"")</f>
        <v>0</v>
      </c>
      <c r="H21" s="16"/>
      <c r="I21" s="12" cm="1">
        <f t="array" aca="1" ref="I21" ca="1">IFERROR(INDIRECT(ADDRESS(ROW()-1,_xlfn.SHEET()-3+11,4,1,"Entered Daily Stats")),"")</f>
        <v>0</v>
      </c>
      <c r="J21" s="11"/>
      <c r="K21" s="107" cm="1">
        <f t="array" aca="1" ref="K21" ca="1">IFERROR(INDIRECT(ADDRESS(ROW()-1,_xlfn.SHEET()-3+18,4,1,"Entered Daily Stats")),"")</f>
        <v>0</v>
      </c>
      <c r="L21" s="12">
        <f t="shared" ca="1" si="3"/>
        <v>0</v>
      </c>
      <c r="M21" s="11"/>
      <c r="N21" s="110" cm="1">
        <f t="array" aca="1" ref="N21" ca="1">IFERROR(INDIRECT(ADDRESS(ROW()-1,_xlfn.SHEET()-3+25,4,1,"Entered Daily Stats")),"")</f>
        <v>0</v>
      </c>
      <c r="O21" s="13">
        <f t="shared" ca="1" si="1"/>
        <v>0</v>
      </c>
      <c r="P21" s="11"/>
      <c r="Q21" s="51" t="str">
        <f t="shared" ca="1" si="2"/>
        <v/>
      </c>
      <c r="R21" s="11"/>
      <c r="S21" s="39" cm="1">
        <f t="array" aca="1" ref="S21" ca="1">INDIRECT(ADDRESS(ROW()-1,_xlfn.SHEET()-3+39,4,1,"Entered Daily Stats"))</f>
        <v>0</v>
      </c>
      <c r="T21" s="11"/>
      <c r="U21" s="8"/>
      <c r="V21" s="8"/>
      <c r="W21" s="22"/>
      <c r="X21" s="79"/>
    </row>
    <row r="22" spans="1:25" s="48" customFormat="1" ht="21.6" customHeight="1" x14ac:dyDescent="0.3">
      <c r="A22" s="65"/>
      <c r="B22" s="8"/>
      <c r="C22" s="14" cm="1">
        <f t="array" aca="1" ref="C22" ca="1">INDIRECT(ADDRESS(ROW()-1,_xlfn.SHEET()-3+32,4,1,"Entered Daily Stats"))</f>
        <v>0</v>
      </c>
      <c r="D22" s="11"/>
      <c r="E22" s="10">
        <f>'Entered Daily Stats'!A21</f>
        <v>0</v>
      </c>
      <c r="F22" s="11"/>
      <c r="G22" s="13" cm="1">
        <f t="array" aca="1" ref="G22" ca="1">IFERROR(INDIRECT(ADDRESS(ROW()-1,_xlfn.SHEET()-3+4,4,1,"Entered Daily Stats")),"")</f>
        <v>0</v>
      </c>
      <c r="H22" s="16"/>
      <c r="I22" s="12" cm="1">
        <f t="array" aca="1" ref="I22" ca="1">IFERROR(INDIRECT(ADDRESS(ROW()-1,_xlfn.SHEET()-3+11,4,1,"Entered Daily Stats")),"")</f>
        <v>0</v>
      </c>
      <c r="J22" s="11"/>
      <c r="K22" s="107" cm="1">
        <f t="array" aca="1" ref="K22" ca="1">IFERROR(INDIRECT(ADDRESS(ROW()-1,_xlfn.SHEET()-3+18,4,1,"Entered Daily Stats")),"")</f>
        <v>0</v>
      </c>
      <c r="L22" s="12">
        <f t="shared" ca="1" si="3"/>
        <v>0</v>
      </c>
      <c r="M22" s="11"/>
      <c r="N22" s="110" cm="1">
        <f t="array" aca="1" ref="N22" ca="1">IFERROR(INDIRECT(ADDRESS(ROW()-1,_xlfn.SHEET()-3+25,4,1,"Entered Daily Stats")),"")</f>
        <v>0</v>
      </c>
      <c r="O22" s="13">
        <f t="shared" ca="1" si="1"/>
        <v>0</v>
      </c>
      <c r="P22" s="11"/>
      <c r="Q22" s="51" t="str">
        <f t="shared" ca="1" si="2"/>
        <v/>
      </c>
      <c r="R22" s="47"/>
      <c r="S22" s="39" cm="1">
        <f t="array" aca="1" ref="S22" ca="1">INDIRECT(ADDRESS(ROW()-1,_xlfn.SHEET()-3+39,4,1,"Entered Daily Stats"))</f>
        <v>0</v>
      </c>
      <c r="T22" s="47"/>
      <c r="U22" s="69"/>
      <c r="V22" s="8"/>
      <c r="W22" s="56"/>
      <c r="X22" s="80"/>
    </row>
    <row r="23" spans="1:25" s="48" customFormat="1" ht="21.6" customHeight="1" x14ac:dyDescent="0.3">
      <c r="A23" s="65"/>
      <c r="B23" s="8"/>
      <c r="C23" s="14" cm="1">
        <f t="array" aca="1" ref="C23" ca="1">INDIRECT(ADDRESS(ROW()-1,_xlfn.SHEET()-3+32,4,1,"Entered Daily Stats"))</f>
        <v>0</v>
      </c>
      <c r="D23" s="11"/>
      <c r="E23" s="10">
        <f>'Entered Daily Stats'!A22</f>
        <v>0</v>
      </c>
      <c r="F23" s="23"/>
      <c r="G23" s="13" cm="1">
        <f t="array" aca="1" ref="G23" ca="1">IFERROR(INDIRECT(ADDRESS(ROW()-1,_xlfn.SHEET()-3+4,4,1,"Entered Daily Stats")),"")</f>
        <v>0</v>
      </c>
      <c r="H23" s="11"/>
      <c r="I23" s="12" cm="1">
        <f t="array" aca="1" ref="I23" ca="1">IFERROR(INDIRECT(ADDRESS(ROW()-1,_xlfn.SHEET()-3+11,4,1,"Entered Daily Stats")),"")</f>
        <v>0</v>
      </c>
      <c r="J23" s="11"/>
      <c r="K23" s="107" cm="1">
        <f t="array" aca="1" ref="K23" ca="1">IFERROR(INDIRECT(ADDRESS(ROW()-1,_xlfn.SHEET()-3+18,4,1,"Entered Daily Stats")),"")</f>
        <v>0</v>
      </c>
      <c r="L23" s="12">
        <f t="shared" ca="1" si="3"/>
        <v>0</v>
      </c>
      <c r="M23" s="11"/>
      <c r="N23" s="110" cm="1">
        <f t="array" aca="1" ref="N23" ca="1">IFERROR(INDIRECT(ADDRESS(ROW()-1,_xlfn.SHEET()-3+25,4,1,"Entered Daily Stats")),"")</f>
        <v>0</v>
      </c>
      <c r="O23" s="13">
        <f t="shared" ca="1" si="1"/>
        <v>0</v>
      </c>
      <c r="P23" s="11"/>
      <c r="Q23" s="51" t="str">
        <f t="shared" ca="1" si="2"/>
        <v/>
      </c>
      <c r="R23" s="11"/>
      <c r="S23" s="39" cm="1">
        <f t="array" aca="1" ref="S23" ca="1">INDIRECT(ADDRESS(ROW()-1,_xlfn.SHEET()-3+39,4,1,"Entered Daily Stats"))</f>
        <v>0</v>
      </c>
      <c r="T23" s="11"/>
      <c r="U23" s="11"/>
      <c r="V23" s="47"/>
      <c r="W23" s="56"/>
      <c r="X23" s="81"/>
    </row>
    <row r="24" spans="1:25" s="48" customFormat="1" ht="21" customHeight="1" x14ac:dyDescent="0.3">
      <c r="A24" s="65"/>
      <c r="B24" s="8"/>
      <c r="C24" s="14" cm="1">
        <f t="array" aca="1" ref="C24" ca="1">INDIRECT(ADDRESS(ROW()-1,_xlfn.SHEET()-3+32,4,1,"Entered Daily Stats"))</f>
        <v>0</v>
      </c>
      <c r="D24" s="11"/>
      <c r="E24" s="10">
        <f>'Entered Daily Stats'!A23</f>
        <v>0</v>
      </c>
      <c r="F24" s="11"/>
      <c r="G24" s="13" cm="1">
        <f t="array" aca="1" ref="G24" ca="1">IFERROR(INDIRECT(ADDRESS(ROW()-1,_xlfn.SHEET()-3+4,4,1,"Entered Daily Stats")),"")</f>
        <v>0</v>
      </c>
      <c r="H24" s="16"/>
      <c r="I24" s="12" cm="1">
        <f t="array" aca="1" ref="I24" ca="1">IFERROR(INDIRECT(ADDRESS(ROW()-1,_xlfn.SHEET()-3+11,4,1,"Entered Daily Stats")),"")</f>
        <v>0</v>
      </c>
      <c r="J24" s="11"/>
      <c r="K24" s="107" cm="1">
        <f t="array" aca="1" ref="K24" ca="1">IFERROR(INDIRECT(ADDRESS(ROW()-1,_xlfn.SHEET()-3+18,4,1,"Entered Daily Stats")),"")</f>
        <v>0</v>
      </c>
      <c r="L24" s="12">
        <f t="shared" ca="1" si="3"/>
        <v>0</v>
      </c>
      <c r="M24" s="11"/>
      <c r="N24" s="110" cm="1">
        <f t="array" aca="1" ref="N24" ca="1">IFERROR(INDIRECT(ADDRESS(ROW()-1,_xlfn.SHEET()-3+25,4,1,"Entered Daily Stats")),"")</f>
        <v>0</v>
      </c>
      <c r="O24" s="13">
        <f t="shared" ca="1" si="1"/>
        <v>0</v>
      </c>
      <c r="P24" s="11"/>
      <c r="Q24" s="51" t="str">
        <f t="shared" ca="1" si="2"/>
        <v/>
      </c>
      <c r="R24" s="11"/>
      <c r="S24" s="39" cm="1">
        <f t="array" aca="1" ref="S24" ca="1">INDIRECT(ADDRESS(ROW()-1,_xlfn.SHEET()-3+39,4,1,"Entered Daily Stats"))</f>
        <v>0</v>
      </c>
      <c r="T24" s="11"/>
      <c r="U24" s="8"/>
      <c r="V24" s="8"/>
      <c r="W24" s="8"/>
      <c r="X24" s="64"/>
    </row>
    <row r="25" spans="1:25" s="48" customFormat="1" ht="21.6" customHeight="1" x14ac:dyDescent="0.3">
      <c r="A25" s="65"/>
      <c r="B25" s="8"/>
      <c r="C25" s="11"/>
      <c r="D25" s="11"/>
      <c r="E25" s="11"/>
      <c r="F25" s="11"/>
      <c r="G25" s="11"/>
      <c r="H25" s="11"/>
      <c r="I25" s="11"/>
      <c r="J25" s="11"/>
      <c r="K25" s="108"/>
      <c r="L25" s="11"/>
      <c r="M25" s="11"/>
      <c r="N25" s="108"/>
      <c r="O25" s="11"/>
      <c r="P25" s="11"/>
      <c r="Q25" s="11"/>
      <c r="R25" s="11"/>
      <c r="S25" s="11"/>
      <c r="T25" s="8"/>
      <c r="U25" s="8"/>
      <c r="V25" s="8"/>
      <c r="W25" s="8"/>
      <c r="X25" s="64"/>
    </row>
    <row r="26" spans="1:25" s="48" customFormat="1" ht="21.6" customHeight="1" x14ac:dyDescent="0.3">
      <c r="A26" s="65"/>
      <c r="B26" s="8"/>
      <c r="C26" s="106">
        <f ca="1">IFERROR(AVERAGEIF(C5:C24,"&gt;0"),0)</f>
        <v>0.92500000000000004</v>
      </c>
      <c r="D26" s="11"/>
      <c r="E26" s="123" t="s">
        <v>34</v>
      </c>
      <c r="F26" s="44"/>
      <c r="G26" s="13">
        <f ca="1">IFERROR(AVERAGEIF(G5:G24,"&gt;0"),"")</f>
        <v>0.17666666666666664</v>
      </c>
      <c r="H26" s="82"/>
      <c r="I26" s="30">
        <f ca="1">IFERROR(AVERAGEIF(I5:I24,"&gt;0"),"")</f>
        <v>3.625</v>
      </c>
      <c r="J26" s="11"/>
      <c r="K26" s="109">
        <f ca="1">IFERROR(AVERAGEIF(K5:K24,"&gt;0"),0)</f>
        <v>29</v>
      </c>
      <c r="L26" s="12">
        <f ca="1">IFERROR(AVERAGEIF(L5:L24,"&gt;0"),"")</f>
        <v>51.091666666666669</v>
      </c>
      <c r="M26" s="11"/>
      <c r="N26" s="111">
        <f ca="1">IFERROR(AVERAGEIF(N5:N24,"&gt;0"),0)</f>
        <v>9.2222222222222219E-2</v>
      </c>
      <c r="O26" s="13">
        <f ca="1">IFERROR(AVERAGEIF(O5:O24,"&gt;0"),"")</f>
        <v>0.16229166666666667</v>
      </c>
      <c r="P26" s="11"/>
      <c r="Q26" s="45">
        <f ca="1">IFERROR(AVERAGEIF(Q5:Q24,"&gt;0"),"")</f>
        <v>0.55004463165368966</v>
      </c>
      <c r="R26" s="17"/>
      <c r="S26" s="46">
        <f ca="1">IFERROR(AVERAGEIF(S5:S24,"&gt;0"),0)</f>
        <v>2</v>
      </c>
      <c r="T26" s="83"/>
      <c r="U26" s="8"/>
      <c r="V26" s="8"/>
      <c r="W26" s="8"/>
      <c r="X26" s="64"/>
    </row>
    <row r="27" spans="1:25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1:25" ht="14.4" customHeight="1" x14ac:dyDescent="0.3">
      <c r="A28" s="11"/>
      <c r="E28" s="6"/>
      <c r="L28" s="31"/>
    </row>
    <row r="29" spans="1:25" ht="14.4" customHeight="1" x14ac:dyDescent="0.3">
      <c r="H29" s="166"/>
      <c r="I29" s="166"/>
      <c r="J29" s="48"/>
      <c r="K29" s="166"/>
      <c r="L29" s="166"/>
      <c r="M29" s="48"/>
      <c r="N29" s="4"/>
    </row>
    <row r="30" spans="1:25" ht="14.4" customHeight="1" x14ac:dyDescent="0.3">
      <c r="A30" s="160" t="str">
        <f>'Entered Daily Stats'!A30</f>
        <v>Team Lead 2</v>
      </c>
      <c r="B30" s="161"/>
      <c r="C30" s="161"/>
      <c r="D30" s="161"/>
      <c r="E30" s="161"/>
      <c r="F30" s="53"/>
      <c r="G30" s="158">
        <v>44134</v>
      </c>
      <c r="H30" s="158"/>
      <c r="I30" s="158"/>
      <c r="J30" s="158"/>
      <c r="K30" s="158"/>
      <c r="L30" s="158"/>
      <c r="M30" s="158"/>
      <c r="N30" s="158"/>
      <c r="O30" s="158"/>
      <c r="P30" s="53"/>
      <c r="Q30" s="53"/>
      <c r="R30" s="53"/>
      <c r="S30" s="53"/>
      <c r="T30" s="53"/>
      <c r="U30" s="53"/>
      <c r="V30" s="53"/>
      <c r="W30" s="53"/>
      <c r="X30" s="63"/>
    </row>
    <row r="31" spans="1:25" ht="14.4" customHeight="1" x14ac:dyDescent="0.3">
      <c r="A31" s="162"/>
      <c r="B31" s="163"/>
      <c r="C31" s="163"/>
      <c r="D31" s="163"/>
      <c r="E31" s="163"/>
      <c r="F31" s="8"/>
      <c r="G31" s="159"/>
      <c r="H31" s="159"/>
      <c r="I31" s="159"/>
      <c r="J31" s="159"/>
      <c r="K31" s="159"/>
      <c r="L31" s="159"/>
      <c r="M31" s="159"/>
      <c r="N31" s="159"/>
      <c r="O31" s="159"/>
      <c r="P31" s="8"/>
      <c r="Q31" s="8"/>
      <c r="R31" s="8"/>
      <c r="S31" s="8"/>
      <c r="T31" s="8"/>
      <c r="U31" s="8"/>
      <c r="V31" s="8"/>
      <c r="W31" s="8"/>
      <c r="X31" s="64"/>
    </row>
    <row r="32" spans="1:25" ht="21" customHeight="1" x14ac:dyDescent="0.3">
      <c r="A32" s="164"/>
      <c r="B32" s="165"/>
      <c r="C32" s="165"/>
      <c r="D32" s="165"/>
      <c r="E32" s="165"/>
      <c r="F32" s="8"/>
      <c r="G32" s="124" t="s">
        <v>18</v>
      </c>
      <c r="H32" s="123"/>
      <c r="I32" s="124" t="s">
        <v>19</v>
      </c>
      <c r="J32" s="8"/>
      <c r="K32" s="140" t="s">
        <v>20</v>
      </c>
      <c r="L32" s="140"/>
      <c r="M32" s="8"/>
      <c r="N32" s="126" t="s">
        <v>21</v>
      </c>
      <c r="O32" s="126"/>
      <c r="P32" s="8"/>
      <c r="Q32" s="8"/>
      <c r="R32" s="8"/>
      <c r="S32" s="8"/>
      <c r="T32" s="8"/>
      <c r="U32" s="8"/>
      <c r="V32" s="8"/>
      <c r="W32" s="8"/>
      <c r="X32" s="64"/>
    </row>
    <row r="33" spans="1:24" ht="45.6" x14ac:dyDescent="0.3">
      <c r="A33" s="65"/>
      <c r="B33" s="8"/>
      <c r="C33" s="67" t="s">
        <v>37</v>
      </c>
      <c r="D33" s="8"/>
      <c r="E33" s="67" t="s">
        <v>24</v>
      </c>
      <c r="F33" s="68"/>
      <c r="G33" s="56"/>
      <c r="H33" s="56"/>
      <c r="I33" s="56"/>
      <c r="J33" s="8"/>
      <c r="K33" s="56"/>
      <c r="L33" s="69" t="s">
        <v>38</v>
      </c>
      <c r="M33" s="69"/>
      <c r="N33" s="56"/>
      <c r="O33" s="69" t="s">
        <v>39</v>
      </c>
      <c r="P33" s="8"/>
      <c r="Q33" s="9" t="s">
        <v>40</v>
      </c>
      <c r="R33" s="8"/>
      <c r="S33" s="66" t="s">
        <v>41</v>
      </c>
      <c r="T33" s="8"/>
      <c r="U33" s="138" t="s">
        <v>30</v>
      </c>
      <c r="V33" s="138"/>
      <c r="W33" s="138"/>
      <c r="X33" s="70"/>
    </row>
    <row r="34" spans="1:24" ht="18" x14ac:dyDescent="0.3">
      <c r="A34" s="65"/>
      <c r="B34" s="8"/>
      <c r="C34" s="14" cm="1">
        <f t="array" aca="1" ref="C34" ca="1">INDIRECT(ADDRESS(ROW()-1,_xlfn.SHEET()-3+32,4,1,"Entered Daily Stats"))</f>
        <v>1</v>
      </c>
      <c r="D34" s="11"/>
      <c r="E34" s="10" t="str">
        <f>'Entered Daily Stats'!A33</f>
        <v>Enrollment Counclor 1</v>
      </c>
      <c r="F34" s="11"/>
      <c r="G34" s="13" cm="1">
        <f t="array" aca="1" ref="G34" ca="1">IFERROR(INDIRECT(ADDRESS(ROW()-1,_xlfn.SHEET()-3+4,4,1,"Entered Daily Stats")),"")</f>
        <v>0.22152777777777777</v>
      </c>
      <c r="H34" s="11"/>
      <c r="I34" s="12" cm="1">
        <f t="array" aca="1" ref="I34" ca="1">IFERROR(INDIRECT(ADDRESS(ROW()-1,_xlfn.SHEET()-3+11,4,1,"Entered Daily Stats")),"")</f>
        <v>8</v>
      </c>
      <c r="J34" s="11"/>
      <c r="K34" s="107" cm="1">
        <f t="array" aca="1" ref="K34" ca="1">IFERROR(INDIRECT(ADDRESS(ROW()-1,_xlfn.SHEET()-3+18,4,1,"Entered Daily Stats")),"")</f>
        <v>36</v>
      </c>
      <c r="L34" s="12">
        <f ca="1">IFERROR(IF(K34=N34,0,MIN(MAX((-10*N34*24)+80,30),65))*C34,0)</f>
        <v>59</v>
      </c>
      <c r="M34" s="11"/>
      <c r="N34" s="110" cm="1">
        <f t="array" aca="1" ref="N34" ca="1">IFERROR(INDIRECT(ADDRESS(ROW()-1,_xlfn.SHEET()-3+25,4,1,"Entered Daily Stats")),"")</f>
        <v>8.7500000000000008E-2</v>
      </c>
      <c r="O34" s="13">
        <f ca="1">IFERROR(IF(N34=K34,0,MIN(MAX(8-(K34/10),1.5),5)/24)*C34,0)</f>
        <v>0.18333333333333335</v>
      </c>
      <c r="P34" s="11"/>
      <c r="Q34" s="51">
        <f ca="1">IF(OR(L34=O34,K34=N34),"",((N34/O34)+(K34/L34))/2)</f>
        <v>0.54372110939907548</v>
      </c>
      <c r="R34" s="11"/>
      <c r="S34" s="39" cm="1">
        <f t="array" aca="1" ref="S34" ca="1">INDIRECT(ADDRESS(ROW()-1,_xlfn.SHEET()-3+39,4,1,"Entered Daily Stats"))</f>
        <v>0</v>
      </c>
      <c r="T34" s="11"/>
      <c r="U34" s="15"/>
      <c r="V34" s="11" t="s">
        <v>31</v>
      </c>
      <c r="W34" s="14">
        <v>1.3</v>
      </c>
      <c r="X34" s="70"/>
    </row>
    <row r="35" spans="1:24" ht="18" x14ac:dyDescent="0.3">
      <c r="A35" s="65"/>
      <c r="B35" s="8"/>
      <c r="C35" s="14" cm="1">
        <f t="array" aca="1" ref="C35" ca="1">INDIRECT(ADDRESS(ROW()-1,_xlfn.SHEET()-3+32,4,1,"Entered Daily Stats"))</f>
        <v>1</v>
      </c>
      <c r="D35" s="11"/>
      <c r="E35" s="10" t="str">
        <f>'Entered Daily Stats'!A34</f>
        <v>Enrollment Counclor 2</v>
      </c>
      <c r="F35" s="11"/>
      <c r="G35" s="13" cm="1">
        <f t="array" aca="1" ref="G35" ca="1">IFERROR(INDIRECT(ADDRESS(ROW()-1,_xlfn.SHEET()-3+4,4,1,"Entered Daily Stats")),"")</f>
        <v>0</v>
      </c>
      <c r="H35" s="16"/>
      <c r="I35" s="12" cm="1">
        <f t="array" aca="1" ref="I35" ca="1">IFERROR(INDIRECT(ADDRESS(ROW()-1,_xlfn.SHEET()-3+11,4,1,"Entered Daily Stats")),"")</f>
        <v>0</v>
      </c>
      <c r="J35" s="11"/>
      <c r="K35" s="107" cm="1">
        <f t="array" aca="1" ref="K35" ca="1">IFERROR(INDIRECT(ADDRESS(ROW()-1,_xlfn.SHEET()-3+18,4,1,"Entered Daily Stats")),"")</f>
        <v>0</v>
      </c>
      <c r="L35" s="12">
        <f t="shared" ref="L35" ca="1" si="4">IFERROR(IF(K35=N35,0,MIN(MAX((-10*N35*24)+80,30),65))*C35,0)</f>
        <v>0</v>
      </c>
      <c r="M35" s="11"/>
      <c r="N35" s="110" cm="1">
        <f t="array" aca="1" ref="N35" ca="1">IFERROR(INDIRECT(ADDRESS(ROW()-1,_xlfn.SHEET()-3+25,4,1,"Entered Daily Stats")),"")</f>
        <v>0</v>
      </c>
      <c r="O35" s="13">
        <f t="shared" ref="O35:O53" ca="1" si="5">IFERROR(IF(N35=K35,0,MIN(MAX(8-(K35/10),1.5),5)/24)*C35,0)</f>
        <v>0</v>
      </c>
      <c r="P35" s="11"/>
      <c r="Q35" s="51" t="str">
        <f t="shared" ref="Q35:Q53" ca="1" si="6">IF(OR(L35=O35,K35=N35),"",((N35/O35)+(K35/L35))/2)</f>
        <v/>
      </c>
      <c r="R35" s="11"/>
      <c r="S35" s="39" cm="1">
        <f t="array" aca="1" ref="S35" ca="1">INDIRECT(ADDRESS(ROW()-1,_xlfn.SHEET()-3+39,4,1,"Entered Daily Stats"))</f>
        <v>0</v>
      </c>
      <c r="T35" s="11"/>
      <c r="U35" s="100"/>
      <c r="V35" s="11" t="s">
        <v>32</v>
      </c>
      <c r="W35" s="45">
        <v>1</v>
      </c>
      <c r="X35" s="70"/>
    </row>
    <row r="36" spans="1:24" ht="18" x14ac:dyDescent="0.3">
      <c r="A36" s="65"/>
      <c r="B36" s="8"/>
      <c r="C36" s="14" cm="1">
        <f t="array" aca="1" ref="C36" ca="1">INDIRECT(ADDRESS(ROW()-1,_xlfn.SHEET()-3+32,4,1,"Entered Daily Stats"))</f>
        <v>1</v>
      </c>
      <c r="D36" s="11"/>
      <c r="E36" s="10" t="str">
        <f>'Entered Daily Stats'!A35</f>
        <v>Enrollment Counclor 3</v>
      </c>
      <c r="F36" s="11"/>
      <c r="G36" s="13" cm="1">
        <f t="array" aca="1" ref="G36" ca="1">IFERROR(INDIRECT(ADDRESS(ROW()-1,_xlfn.SHEET()-3+4,4,1,"Entered Daily Stats")),"")</f>
        <v>0.18958333333333333</v>
      </c>
      <c r="H36" s="16"/>
      <c r="I36" s="12" cm="1">
        <f t="array" aca="1" ref="I36" ca="1">IFERROR(INDIRECT(ADDRESS(ROW()-1,_xlfn.SHEET()-3+11,4,1,"Entered Daily Stats")),"")</f>
        <v>8</v>
      </c>
      <c r="J36" s="11"/>
      <c r="K36" s="107" cm="1">
        <f t="array" aca="1" ref="K36" ca="1">IFERROR(INDIRECT(ADDRESS(ROW()-1,_xlfn.SHEET()-3+18,4,1,"Entered Daily Stats")),"")</f>
        <v>24</v>
      </c>
      <c r="L36" s="12">
        <f ca="1">IFERROR(IF(K36=N36,0,MIN(MAX((-10*N36*24)+80,30),65))*C36,0)</f>
        <v>55</v>
      </c>
      <c r="M36" s="11"/>
      <c r="N36" s="110" cm="1">
        <f t="array" aca="1" ref="N36" ca="1">IFERROR(INDIRECT(ADDRESS(ROW()-1,_xlfn.SHEET()-3+25,4,1,"Entered Daily Stats")),"")</f>
        <v>0.10416666666666667</v>
      </c>
      <c r="O36" s="13">
        <f t="shared" ca="1" si="5"/>
        <v>0.20833333333333334</v>
      </c>
      <c r="P36" s="11"/>
      <c r="Q36" s="51">
        <f t="shared" ca="1" si="6"/>
        <v>0.46818181818181814</v>
      </c>
      <c r="R36" s="11"/>
      <c r="S36" s="39" cm="1">
        <f t="array" aca="1" ref="S36" ca="1">INDIRECT(ADDRESS(ROW()-1,_xlfn.SHEET()-3+39,4,1,"Entered Daily Stats"))</f>
        <v>0</v>
      </c>
      <c r="T36" s="11"/>
      <c r="U36" s="18"/>
      <c r="V36" s="11" t="s">
        <v>33</v>
      </c>
      <c r="W36" s="45">
        <v>1</v>
      </c>
      <c r="X36" s="70"/>
    </row>
    <row r="37" spans="1:24" ht="18" x14ac:dyDescent="0.3">
      <c r="A37" s="65"/>
      <c r="B37" s="8"/>
      <c r="C37" s="14" cm="1">
        <f t="array" aca="1" ref="C37" ca="1">INDIRECT(ADDRESS(ROW()-1,_xlfn.SHEET()-3+32,4,1,"Entered Daily Stats"))</f>
        <v>0</v>
      </c>
      <c r="D37" s="11"/>
      <c r="E37" s="10" t="str">
        <f>'Entered Daily Stats'!A36</f>
        <v>Enrollment Counclor 4</v>
      </c>
      <c r="F37" s="11"/>
      <c r="G37" s="13" cm="1">
        <f t="array" aca="1" ref="G37" ca="1">IFERROR(INDIRECT(ADDRESS(ROW()-1,_xlfn.SHEET()-3+4,4,1,"Entered Daily Stats")),"")</f>
        <v>0</v>
      </c>
      <c r="H37" s="16"/>
      <c r="I37" s="12" cm="1">
        <f t="array" aca="1" ref="I37" ca="1">IFERROR(INDIRECT(ADDRESS(ROW()-1,_xlfn.SHEET()-3+11,4,1,"Entered Daily Stats")),"")</f>
        <v>0</v>
      </c>
      <c r="J37" s="11"/>
      <c r="K37" s="107" cm="1">
        <f t="array" aca="1" ref="K37" ca="1">IFERROR(INDIRECT(ADDRESS(ROW()-1,_xlfn.SHEET()-3+18,4,1,"Entered Daily Stats")),"")</f>
        <v>0</v>
      </c>
      <c r="L37" s="12">
        <f t="shared" ref="L37:L53" ca="1" si="7">IFERROR(IF(K37=N37,0,MIN(MAX((-10*N37*24)+80,30),65))*C37,0)</f>
        <v>0</v>
      </c>
      <c r="M37" s="11"/>
      <c r="N37" s="110" cm="1">
        <f t="array" aca="1" ref="N37" ca="1">IFERROR(INDIRECT(ADDRESS(ROW()-1,_xlfn.SHEET()-3+25,4,1,"Entered Daily Stats")),"")</f>
        <v>0</v>
      </c>
      <c r="O37" s="13">
        <f t="shared" ca="1" si="5"/>
        <v>0</v>
      </c>
      <c r="P37" s="11"/>
      <c r="Q37" s="51" t="str">
        <f t="shared" ca="1" si="6"/>
        <v/>
      </c>
      <c r="R37" s="11"/>
      <c r="S37" s="39" cm="1">
        <f t="array" aca="1" ref="S37" ca="1">INDIRECT(ADDRESS(ROW()-1,_xlfn.SHEET()-3+39,4,1,"Entered Daily Stats"))</f>
        <v>0</v>
      </c>
      <c r="T37" s="11"/>
      <c r="U37" s="19"/>
      <c r="V37" s="11" t="s">
        <v>33</v>
      </c>
      <c r="W37" s="14">
        <v>0.7</v>
      </c>
      <c r="X37" s="70"/>
    </row>
    <row r="38" spans="1:24" ht="18" x14ac:dyDescent="0.3">
      <c r="A38" s="65"/>
      <c r="B38" s="8"/>
      <c r="C38" s="14" cm="1">
        <f t="array" aca="1" ref="C38" ca="1">INDIRECT(ADDRESS(ROW()-1,_xlfn.SHEET()-3+32,4,1,"Entered Daily Stats"))</f>
        <v>1</v>
      </c>
      <c r="D38" s="11"/>
      <c r="E38" s="10" t="str">
        <f>'Entered Daily Stats'!A37</f>
        <v>Enrollment Counclor 5</v>
      </c>
      <c r="F38" s="11"/>
      <c r="G38" s="13" cm="1">
        <f t="array" aca="1" ref="G38" ca="1">IFERROR(INDIRECT(ADDRESS(ROW()-1,_xlfn.SHEET()-3+4,4,1,"Entered Daily Stats")),"")</f>
        <v>0.22916666666666666</v>
      </c>
      <c r="H38" s="16"/>
      <c r="I38" s="12" cm="1">
        <f t="array" aca="1" ref="I38" ca="1">IFERROR(INDIRECT(ADDRESS(ROW()-1,_xlfn.SHEET()-3+11,4,1,"Entered Daily Stats")),"")</f>
        <v>12</v>
      </c>
      <c r="J38" s="11"/>
      <c r="K38" s="107" cm="1">
        <f t="array" aca="1" ref="K38" ca="1">IFERROR(INDIRECT(ADDRESS(ROW()-1,_xlfn.SHEET()-3+18,4,1,"Entered Daily Stats")),"")</f>
        <v>66</v>
      </c>
      <c r="L38" s="12">
        <f t="shared" ca="1" si="7"/>
        <v>60.5</v>
      </c>
      <c r="M38" s="11"/>
      <c r="N38" s="110" cm="1">
        <f t="array" aca="1" ref="N38" ca="1">IFERROR(INDIRECT(ADDRESS(ROW()-1,_xlfn.SHEET()-3+25,4,1,"Entered Daily Stats")),"")</f>
        <v>8.1250000000000003E-2</v>
      </c>
      <c r="O38" s="13">
        <f t="shared" ca="1" si="5"/>
        <v>6.25E-2</v>
      </c>
      <c r="P38" s="11"/>
      <c r="Q38" s="51">
        <f t="shared" ca="1" si="6"/>
        <v>1.1954545454545453</v>
      </c>
      <c r="R38" s="11"/>
      <c r="S38" s="39" cm="1">
        <f t="array" aca="1" ref="S38" ca="1">INDIRECT(ADDRESS(ROW()-1,_xlfn.SHEET()-3+39,4,1,"Entered Daily Stats"))</f>
        <v>1</v>
      </c>
      <c r="T38" s="11"/>
      <c r="U38" s="20"/>
      <c r="V38" s="11" t="s">
        <v>33</v>
      </c>
      <c r="W38" s="14">
        <v>0.5</v>
      </c>
      <c r="X38" s="70"/>
    </row>
    <row r="39" spans="1:24" ht="18" x14ac:dyDescent="0.3">
      <c r="A39" s="65"/>
      <c r="B39" s="8"/>
      <c r="C39" s="14" cm="1">
        <f t="array" aca="1" ref="C39" ca="1">INDIRECT(ADDRESS(ROW()-1,_xlfn.SHEET()-3+32,4,1,"Entered Daily Stats"))</f>
        <v>1</v>
      </c>
      <c r="D39" s="11"/>
      <c r="E39" s="10" t="str">
        <f>'Entered Daily Stats'!A38</f>
        <v>Enrollment Counclor 6</v>
      </c>
      <c r="F39" s="11"/>
      <c r="G39" s="13" cm="1">
        <f t="array" aca="1" ref="G39" ca="1">IFERROR(INDIRECT(ADDRESS(ROW()-1,_xlfn.SHEET()-3+4,4,1,"Entered Daily Stats")),"")</f>
        <v>9.9999999999999992E-2</v>
      </c>
      <c r="H39" s="16"/>
      <c r="I39" s="12" cm="1">
        <f t="array" aca="1" ref="I39" ca="1">IFERROR(INDIRECT(ADDRESS(ROW()-1,_xlfn.SHEET()-3+11,4,1,"Entered Daily Stats")),"")</f>
        <v>2</v>
      </c>
      <c r="J39" s="11"/>
      <c r="K39" s="107" cm="1">
        <f t="array" aca="1" ref="K39" ca="1">IFERROR(INDIRECT(ADDRESS(ROW()-1,_xlfn.SHEET()-3+18,4,1,"Entered Daily Stats")),"")</f>
        <v>20</v>
      </c>
      <c r="L39" s="12">
        <f t="shared" ca="1" si="7"/>
        <v>63.833333333333336</v>
      </c>
      <c r="M39" s="11"/>
      <c r="N39" s="110" cm="1">
        <f t="array" aca="1" ref="N39" ca="1">IFERROR(INDIRECT(ADDRESS(ROW()-1,_xlfn.SHEET()-3+25,4,1,"Entered Daily Stats")),"")</f>
        <v>6.7361111111111108E-2</v>
      </c>
      <c r="O39" s="13">
        <f t="shared" ca="1" si="5"/>
        <v>0.20833333333333334</v>
      </c>
      <c r="P39" s="11"/>
      <c r="Q39" s="51">
        <f t="shared" ca="1" si="6"/>
        <v>0.31832463011314183</v>
      </c>
      <c r="R39" s="11"/>
      <c r="S39" s="39" cm="1">
        <f t="array" aca="1" ref="S39" ca="1">INDIRECT(ADDRESS(ROW()-1,_xlfn.SHEET()-3+39,4,1,"Entered Daily Stats"))</f>
        <v>0</v>
      </c>
      <c r="T39" s="11"/>
      <c r="U39" s="21"/>
      <c r="V39" s="11" t="s">
        <v>33</v>
      </c>
      <c r="W39" s="14">
        <v>0.3</v>
      </c>
      <c r="X39" s="70"/>
    </row>
    <row r="40" spans="1:24" ht="18" customHeight="1" x14ac:dyDescent="0.3">
      <c r="A40" s="65"/>
      <c r="B40" s="8"/>
      <c r="C40" s="14" cm="1">
        <f t="array" aca="1" ref="C40" ca="1">INDIRECT(ADDRESS(ROW()-1,_xlfn.SHEET()-3+32,4,1,"Entered Daily Stats"))</f>
        <v>1</v>
      </c>
      <c r="D40" s="11"/>
      <c r="E40" s="10" t="str">
        <f>'Entered Daily Stats'!A39</f>
        <v>Enrollment Counclor 7</v>
      </c>
      <c r="F40" s="11"/>
      <c r="G40" s="13" cm="1">
        <f t="array" aca="1" ref="G40" ca="1">IFERROR(INDIRECT(ADDRESS(ROW()-1,_xlfn.SHEET()-3+4,4,1,"Entered Daily Stats")),"")</f>
        <v>0.21180555555555555</v>
      </c>
      <c r="H40" s="16"/>
      <c r="I40" s="12" cm="1">
        <f t="array" aca="1" ref="I40" ca="1">IFERROR(INDIRECT(ADDRESS(ROW()-1,_xlfn.SHEET()-3+11,4,1,"Entered Daily Stats")),"")</f>
        <v>0</v>
      </c>
      <c r="J40" s="11"/>
      <c r="K40" s="107" cm="1">
        <f t="array" aca="1" ref="K40" ca="1">IFERROR(INDIRECT(ADDRESS(ROW()-1,_xlfn.SHEET()-3+18,4,1,"Entered Daily Stats")),"")</f>
        <v>35</v>
      </c>
      <c r="L40" s="12">
        <f t="shared" ca="1" si="7"/>
        <v>55.833333333333336</v>
      </c>
      <c r="M40" s="11"/>
      <c r="N40" s="110" cm="1">
        <f t="array" aca="1" ref="N40" ca="1">IFERROR(INDIRECT(ADDRESS(ROW()-1,_xlfn.SHEET()-3+25,4,1,"Entered Daily Stats")),"")</f>
        <v>0.10069444444444443</v>
      </c>
      <c r="O40" s="13">
        <f t="shared" ca="1" si="5"/>
        <v>0.1875</v>
      </c>
      <c r="P40" s="11"/>
      <c r="Q40" s="51">
        <f t="shared" ca="1" si="6"/>
        <v>0.58195135433941392</v>
      </c>
      <c r="R40" s="11"/>
      <c r="S40" s="39" cm="1">
        <f t="array" aca="1" ref="S40" ca="1">INDIRECT(ADDRESS(ROW()-1,_xlfn.SHEET()-3+39,4,1,"Entered Daily Stats"))</f>
        <v>0</v>
      </c>
      <c r="T40" s="11"/>
      <c r="U40" s="8"/>
      <c r="V40" s="8"/>
      <c r="W40" s="8"/>
      <c r="X40" s="70"/>
    </row>
    <row r="41" spans="1:24" ht="18" customHeight="1" x14ac:dyDescent="0.3">
      <c r="A41" s="65"/>
      <c r="B41" s="8"/>
      <c r="C41" s="14" cm="1">
        <f t="array" aca="1" ref="C41" ca="1">INDIRECT(ADDRESS(ROW()-1,_xlfn.SHEET()-3+32,4,1,"Entered Daily Stats"))</f>
        <v>1</v>
      </c>
      <c r="D41" s="11"/>
      <c r="E41" s="10" t="str">
        <f>'Entered Daily Stats'!A40</f>
        <v>Enrollment Counclor 8</v>
      </c>
      <c r="F41" s="11"/>
      <c r="G41" s="13" cm="1">
        <f t="array" aca="1" ref="G41" ca="1">IFERROR(INDIRECT(ADDRESS(ROW()-1,_xlfn.SHEET()-3+4,4,1,"Entered Daily Stats")),"")</f>
        <v>0.13749999999999998</v>
      </c>
      <c r="H41" s="16"/>
      <c r="I41" s="12" cm="1">
        <f t="array" aca="1" ref="I41" ca="1">IFERROR(INDIRECT(ADDRESS(ROW()-1,_xlfn.SHEET()-3+11,4,1,"Entered Daily Stats")),"")</f>
        <v>6</v>
      </c>
      <c r="J41" s="11"/>
      <c r="K41" s="107" cm="1">
        <f t="array" aca="1" ref="K41" ca="1">IFERROR(INDIRECT(ADDRESS(ROW()-1,_xlfn.SHEET()-3+18,4,1,"Entered Daily Stats")),"")</f>
        <v>10</v>
      </c>
      <c r="L41" s="12">
        <f t="shared" ca="1" si="7"/>
        <v>65</v>
      </c>
      <c r="M41" s="11"/>
      <c r="N41" s="110" cm="1">
        <f t="array" aca="1" ref="N41" ca="1">IFERROR(INDIRECT(ADDRESS(ROW()-1,_xlfn.SHEET()-3+25,4,1,"Entered Daily Stats")),"")</f>
        <v>1.8749999999999999E-2</v>
      </c>
      <c r="O41" s="13">
        <f t="shared" ca="1" si="5"/>
        <v>0.20833333333333334</v>
      </c>
      <c r="P41" s="11"/>
      <c r="Q41" s="51">
        <f t="shared" ca="1" si="6"/>
        <v>0.12192307692307693</v>
      </c>
      <c r="R41" s="11"/>
      <c r="S41" s="39" cm="1">
        <f t="array" aca="1" ref="S41" ca="1">INDIRECT(ADDRESS(ROW()-1,_xlfn.SHEET()-3+39,4,1,"Entered Daily Stats"))</f>
        <v>2</v>
      </c>
      <c r="T41" s="11"/>
      <c r="U41" s="140" t="s">
        <v>42</v>
      </c>
      <c r="V41" s="140"/>
      <c r="W41" s="140"/>
      <c r="X41" s="70"/>
    </row>
    <row r="42" spans="1:24" ht="18" customHeight="1" x14ac:dyDescent="0.3">
      <c r="A42" s="65"/>
      <c r="B42" s="8"/>
      <c r="C42" s="14" cm="1">
        <f t="array" aca="1" ref="C42" ca="1">INDIRECT(ADDRESS(ROW()-1,_xlfn.SHEET()-3+32,4,1,"Entered Daily Stats"))</f>
        <v>1</v>
      </c>
      <c r="D42" s="11"/>
      <c r="E42" s="10" t="str">
        <f>'Entered Daily Stats'!A41</f>
        <v>Enrollment Counclor 9</v>
      </c>
      <c r="F42" s="11"/>
      <c r="G42" s="13" cm="1">
        <f t="array" aca="1" ref="G42" ca="1">IFERROR(INDIRECT(ADDRESS(ROW()-1,_xlfn.SHEET()-3+4,4,1,"Entered Daily Stats")),"")</f>
        <v>0.17847222222222223</v>
      </c>
      <c r="H42" s="16"/>
      <c r="I42" s="12" cm="1">
        <f t="array" aca="1" ref="I42" ca="1">IFERROR(INDIRECT(ADDRESS(ROW()-1,_xlfn.SHEET()-3+11,4,1,"Entered Daily Stats")),"")</f>
        <v>9</v>
      </c>
      <c r="J42" s="11"/>
      <c r="K42" s="107" cm="1">
        <f t="array" aca="1" ref="K42" ca="1">IFERROR(INDIRECT(ADDRESS(ROW()-1,_xlfn.SHEET()-3+18,4,1,"Entered Daily Stats")),"")</f>
        <v>30</v>
      </c>
      <c r="L42" s="12">
        <f t="shared" ca="1" si="7"/>
        <v>51.5</v>
      </c>
      <c r="M42" s="11"/>
      <c r="N42" s="110" cm="1">
        <f t="array" aca="1" ref="N42" ca="1">IFERROR(INDIRECT(ADDRESS(ROW()-1,_xlfn.SHEET()-3+25,4,1,"Entered Daily Stats")),"")</f>
        <v>0.11875000000000001</v>
      </c>
      <c r="O42" s="13">
        <f t="shared" ca="1" si="5"/>
        <v>0.20833333333333334</v>
      </c>
      <c r="P42" s="11"/>
      <c r="Q42" s="51">
        <f t="shared" ca="1" si="6"/>
        <v>0.57626213592233011</v>
      </c>
      <c r="R42" s="11"/>
      <c r="S42" s="39" cm="1">
        <f t="array" aca="1" ref="S42" ca="1">INDIRECT(ADDRESS(ROW()-1,_xlfn.SHEET()-3+39,4,1,"Entered Daily Stats"))</f>
        <v>0</v>
      </c>
      <c r="T42" s="11"/>
      <c r="U42" s="152">
        <f ca="1">IF(SUM(S34:S53)=0,"",SUM(S34:S53))</f>
        <v>3</v>
      </c>
      <c r="V42" s="153"/>
      <c r="W42" s="154"/>
      <c r="X42" s="70"/>
    </row>
    <row r="43" spans="1:24" ht="18" customHeight="1" x14ac:dyDescent="0.3">
      <c r="A43" s="65"/>
      <c r="B43" s="8"/>
      <c r="C43" s="14" cm="1">
        <f t="array" aca="1" ref="C43" ca="1">INDIRECT(ADDRESS(ROW()-1,_xlfn.SHEET()-3+32,4,1,"Entered Daily Stats"))</f>
        <v>0</v>
      </c>
      <c r="D43" s="11"/>
      <c r="E43" s="10" t="str">
        <f>'Entered Daily Stats'!A42</f>
        <v>Enrollment Counclor 10</v>
      </c>
      <c r="F43" s="11"/>
      <c r="G43" s="13" cm="1">
        <f t="array" aca="1" ref="G43" ca="1">IFERROR(INDIRECT(ADDRESS(ROW()-1,_xlfn.SHEET()-3+4,4,1,"Entered Daily Stats")),"")</f>
        <v>0</v>
      </c>
      <c r="H43" s="16"/>
      <c r="I43" s="12" cm="1">
        <f t="array" aca="1" ref="I43" ca="1">IFERROR(INDIRECT(ADDRESS(ROW()-1,_xlfn.SHEET()-3+11,4,1,"Entered Daily Stats")),"")</f>
        <v>0</v>
      </c>
      <c r="J43" s="11"/>
      <c r="K43" s="107" cm="1">
        <f t="array" aca="1" ref="K43" ca="1">IFERROR(INDIRECT(ADDRESS(ROW()-1,_xlfn.SHEET()-3+18,4,1,"Entered Daily Stats")),"")</f>
        <v>0</v>
      </c>
      <c r="L43" s="12">
        <f t="shared" ca="1" si="7"/>
        <v>0</v>
      </c>
      <c r="M43" s="11"/>
      <c r="N43" s="110" cm="1">
        <f t="array" aca="1" ref="N43" ca="1">IFERROR(INDIRECT(ADDRESS(ROW()-1,_xlfn.SHEET()-3+25,4,1,"Entered Daily Stats")),"")</f>
        <v>0</v>
      </c>
      <c r="O43" s="13">
        <f t="shared" ca="1" si="5"/>
        <v>0</v>
      </c>
      <c r="P43" s="11"/>
      <c r="Q43" s="51" t="str">
        <f t="shared" ca="1" si="6"/>
        <v/>
      </c>
      <c r="R43" s="11"/>
      <c r="S43" s="39" cm="1">
        <f t="array" aca="1" ref="S43" ca="1">INDIRECT(ADDRESS(ROW()-1,_xlfn.SHEET()-3+39,4,1,"Entered Daily Stats"))</f>
        <v>0</v>
      </c>
      <c r="T43" s="11"/>
      <c r="U43" s="155"/>
      <c r="V43" s="156"/>
      <c r="W43" s="157"/>
      <c r="X43" s="70"/>
    </row>
    <row r="44" spans="1:24" ht="18" x14ac:dyDescent="0.3">
      <c r="A44" s="65"/>
      <c r="B44" s="8"/>
      <c r="C44" s="14" cm="1">
        <f t="array" aca="1" ref="C44" ca="1">INDIRECT(ADDRESS(ROW()-1,_xlfn.SHEET()-3+32,4,1,"Entered Daily Stats"))</f>
        <v>0</v>
      </c>
      <c r="D44" s="11"/>
      <c r="E44" s="10" t="str">
        <f>'Entered Daily Stats'!A43</f>
        <v>Enrollment Counclor 11</v>
      </c>
      <c r="F44" s="11"/>
      <c r="G44" s="13" cm="1">
        <f t="array" aca="1" ref="G44" ca="1">IFERROR(INDIRECT(ADDRESS(ROW()-1,_xlfn.SHEET()-3+4,4,1,"Entered Daily Stats")),"")</f>
        <v>0</v>
      </c>
      <c r="H44" s="16"/>
      <c r="I44" s="12" cm="1">
        <f t="array" aca="1" ref="I44" ca="1">IFERROR(INDIRECT(ADDRESS(ROW()-1,_xlfn.SHEET()-3+11,4,1,"Entered Daily Stats")),"")</f>
        <v>0</v>
      </c>
      <c r="J44" s="11"/>
      <c r="K44" s="107" cm="1">
        <f t="array" aca="1" ref="K44" ca="1">IFERROR(INDIRECT(ADDRESS(ROW()-1,_xlfn.SHEET()-3+18,4,1,"Entered Daily Stats")),"")</f>
        <v>0</v>
      </c>
      <c r="L44" s="12">
        <f t="shared" ca="1" si="7"/>
        <v>0</v>
      </c>
      <c r="M44" s="11"/>
      <c r="N44" s="110" cm="1">
        <f t="array" aca="1" ref="N44" ca="1">IFERROR(INDIRECT(ADDRESS(ROW()-1,_xlfn.SHEET()-3+25,4,1,"Entered Daily Stats")),"")</f>
        <v>0</v>
      </c>
      <c r="O44" s="13">
        <f t="shared" ca="1" si="5"/>
        <v>0</v>
      </c>
      <c r="P44" s="11"/>
      <c r="Q44" s="51" t="str">
        <f t="shared" ca="1" si="6"/>
        <v/>
      </c>
      <c r="R44" s="11"/>
      <c r="S44" s="39" cm="1">
        <f t="array" aca="1" ref="S44" ca="1">INDIRECT(ADDRESS(ROW()-1,_xlfn.SHEET()-3+39,4,1,"Entered Daily Stats"))</f>
        <v>0</v>
      </c>
      <c r="T44" s="11"/>
      <c r="U44" s="71"/>
      <c r="V44" s="71"/>
      <c r="W44" s="71"/>
      <c r="X44" s="70"/>
    </row>
    <row r="45" spans="1:24" ht="21" x14ac:dyDescent="0.3">
      <c r="A45" s="65"/>
      <c r="B45" s="8"/>
      <c r="C45" s="14" cm="1">
        <f t="array" aca="1" ref="C45" ca="1">INDIRECT(ADDRESS(ROW()-1,_xlfn.SHEET()-3+32,4,1,"Entered Daily Stats"))</f>
        <v>1</v>
      </c>
      <c r="D45" s="11"/>
      <c r="E45" s="10" t="str">
        <f>'Entered Daily Stats'!A44</f>
        <v>Enrollment Counclor 12</v>
      </c>
      <c r="F45" s="11"/>
      <c r="G45" s="13" cm="1">
        <f t="array" aca="1" ref="G45" ca="1">IFERROR(INDIRECT(ADDRESS(ROW()-1,_xlfn.SHEET()-3+4,4,1,"Entered Daily Stats")),"")</f>
        <v>0.25416666666666665</v>
      </c>
      <c r="H45" s="16"/>
      <c r="I45" s="12" cm="1">
        <f t="array" aca="1" ref="I45" ca="1">IFERROR(INDIRECT(ADDRESS(ROW()-1,_xlfn.SHEET()-3+11,4,1,"Entered Daily Stats")),"")</f>
        <v>6</v>
      </c>
      <c r="J45" s="11"/>
      <c r="K45" s="107" cm="1">
        <f t="array" aca="1" ref="K45" ca="1">IFERROR(INDIRECT(ADDRESS(ROW()-1,_xlfn.SHEET()-3+18,4,1,"Entered Daily Stats")),"")</f>
        <v>41</v>
      </c>
      <c r="L45" s="12">
        <f t="shared" ca="1" si="7"/>
        <v>49.5</v>
      </c>
      <c r="M45" s="11"/>
      <c r="N45" s="110" cm="1">
        <f t="array" aca="1" ref="N45" ca="1">IFERROR(INDIRECT(ADDRESS(ROW()-1,_xlfn.SHEET()-3+25,4,1,"Entered Daily Stats")),"")</f>
        <v>0.12708333333333333</v>
      </c>
      <c r="O45" s="13">
        <f t="shared" ca="1" si="5"/>
        <v>0.16250000000000001</v>
      </c>
      <c r="P45" s="11"/>
      <c r="Q45" s="51">
        <f t="shared" ca="1" si="6"/>
        <v>0.80516705516705511</v>
      </c>
      <c r="R45" s="11"/>
      <c r="S45" s="39" cm="1">
        <f t="array" aca="1" ref="S45" ca="1">INDIRECT(ADDRESS(ROW()-1,_xlfn.SHEET()-3+39,4,1,"Entered Daily Stats"))</f>
        <v>0</v>
      </c>
      <c r="T45" s="11"/>
      <c r="U45" s="8"/>
      <c r="V45" s="8"/>
      <c r="W45" s="22"/>
      <c r="X45" s="79"/>
    </row>
    <row r="46" spans="1:24" ht="18" x14ac:dyDescent="0.3">
      <c r="A46" s="65"/>
      <c r="B46" s="8"/>
      <c r="C46" s="14" cm="1">
        <f t="array" aca="1" ref="C46" ca="1">INDIRECT(ADDRESS(ROW()-1,_xlfn.SHEET()-3+32,4,1,"Entered Daily Stats"))</f>
        <v>0</v>
      </c>
      <c r="D46" s="11"/>
      <c r="E46" s="10">
        <f>'Entered Daily Stats'!A45</f>
        <v>0</v>
      </c>
      <c r="F46" s="11"/>
      <c r="G46" s="13" cm="1">
        <f t="array" aca="1" ref="G46" ca="1">IFERROR(INDIRECT(ADDRESS(ROW()-1,_xlfn.SHEET()-3+4,4,1,"Entered Daily Stats")),"")</f>
        <v>0</v>
      </c>
      <c r="H46" s="16"/>
      <c r="I46" s="12" cm="1">
        <f t="array" aca="1" ref="I46" ca="1">IFERROR(INDIRECT(ADDRESS(ROW()-1,_xlfn.SHEET()-3+11,4,1,"Entered Daily Stats")),"")</f>
        <v>0</v>
      </c>
      <c r="J46" s="11"/>
      <c r="K46" s="107" cm="1">
        <f t="array" aca="1" ref="K46" ca="1">IFERROR(INDIRECT(ADDRESS(ROW()-1,_xlfn.SHEET()-3+18,4,1,"Entered Daily Stats")),"")</f>
        <v>0</v>
      </c>
      <c r="L46" s="12">
        <f t="shared" ca="1" si="7"/>
        <v>0</v>
      </c>
      <c r="M46" s="11"/>
      <c r="N46" s="110" cm="1">
        <f t="array" aca="1" ref="N46" ca="1">IFERROR(INDIRECT(ADDRESS(ROW()-1,_xlfn.SHEET()-3+25,4,1,"Entered Daily Stats")),"")</f>
        <v>0</v>
      </c>
      <c r="O46" s="13">
        <f t="shared" ca="1" si="5"/>
        <v>0</v>
      </c>
      <c r="P46" s="11"/>
      <c r="Q46" s="51" t="str">
        <f t="shared" ca="1" si="6"/>
        <v/>
      </c>
      <c r="R46" s="47"/>
      <c r="S46" s="39" cm="1">
        <f t="array" aca="1" ref="S46" ca="1">INDIRECT(ADDRESS(ROW()-1,_xlfn.SHEET()-3+39,4,1,"Entered Daily Stats"))</f>
        <v>0</v>
      </c>
      <c r="T46" s="47"/>
      <c r="U46" s="69"/>
      <c r="V46" s="8"/>
      <c r="W46" s="56"/>
      <c r="X46" s="80"/>
    </row>
    <row r="47" spans="1:24" ht="18" x14ac:dyDescent="0.3">
      <c r="A47" s="65"/>
      <c r="B47" s="8"/>
      <c r="C47" s="14" cm="1">
        <f t="array" aca="1" ref="C47" ca="1">INDIRECT(ADDRESS(ROW()-1,_xlfn.SHEET()-3+32,4,1,"Entered Daily Stats"))</f>
        <v>0</v>
      </c>
      <c r="D47" s="11"/>
      <c r="E47" s="10">
        <f>'Entered Daily Stats'!A46</f>
        <v>0</v>
      </c>
      <c r="F47" s="23"/>
      <c r="G47" s="13" cm="1">
        <f t="array" aca="1" ref="G47" ca="1">IFERROR(INDIRECT(ADDRESS(ROW()-1,_xlfn.SHEET()-3+4,4,1,"Entered Daily Stats")),"")</f>
        <v>0</v>
      </c>
      <c r="H47" s="11"/>
      <c r="I47" s="12" cm="1">
        <f t="array" aca="1" ref="I47" ca="1">IFERROR(INDIRECT(ADDRESS(ROW()-1,_xlfn.SHEET()-3+11,4,1,"Entered Daily Stats")),"")</f>
        <v>0</v>
      </c>
      <c r="J47" s="11"/>
      <c r="K47" s="107" cm="1">
        <f t="array" aca="1" ref="K47" ca="1">IFERROR(INDIRECT(ADDRESS(ROW()-1,_xlfn.SHEET()-3+18,4,1,"Entered Daily Stats")),"")</f>
        <v>0</v>
      </c>
      <c r="L47" s="12">
        <f t="shared" ca="1" si="7"/>
        <v>0</v>
      </c>
      <c r="M47" s="11"/>
      <c r="N47" s="110" cm="1">
        <f t="array" aca="1" ref="N47" ca="1">IFERROR(INDIRECT(ADDRESS(ROW()-1,_xlfn.SHEET()-3+25,4,1,"Entered Daily Stats")),"")</f>
        <v>0</v>
      </c>
      <c r="O47" s="13">
        <f t="shared" ca="1" si="5"/>
        <v>0</v>
      </c>
      <c r="P47" s="11"/>
      <c r="Q47" s="51" t="str">
        <f t="shared" ca="1" si="6"/>
        <v/>
      </c>
      <c r="R47" s="11"/>
      <c r="S47" s="39" cm="1">
        <f t="array" aca="1" ref="S47" ca="1">INDIRECT(ADDRESS(ROW()-1,_xlfn.SHEET()-3+39,4,1,"Entered Daily Stats"))</f>
        <v>0</v>
      </c>
      <c r="T47" s="11"/>
      <c r="U47" s="11"/>
      <c r="V47" s="47"/>
      <c r="W47" s="56"/>
      <c r="X47" s="81"/>
    </row>
    <row r="48" spans="1:24" ht="18" x14ac:dyDescent="0.3">
      <c r="A48" s="65"/>
      <c r="B48" s="8"/>
      <c r="C48" s="14" cm="1">
        <f t="array" aca="1" ref="C48" ca="1">INDIRECT(ADDRESS(ROW()-1,_xlfn.SHEET()-3+32,4,1,"Entered Daily Stats"))</f>
        <v>0</v>
      </c>
      <c r="D48" s="11"/>
      <c r="E48" s="10">
        <f>'Entered Daily Stats'!A47</f>
        <v>0</v>
      </c>
      <c r="F48" s="11"/>
      <c r="G48" s="13" cm="1">
        <f t="array" aca="1" ref="G48" ca="1">IFERROR(INDIRECT(ADDRESS(ROW()-1,_xlfn.SHEET()-3+4,4,1,"Entered Daily Stats")),"")</f>
        <v>0</v>
      </c>
      <c r="H48" s="16"/>
      <c r="I48" s="12" cm="1">
        <f t="array" aca="1" ref="I48" ca="1">IFERROR(INDIRECT(ADDRESS(ROW()-1,_xlfn.SHEET()-3+11,4,1,"Entered Daily Stats")),"")</f>
        <v>0</v>
      </c>
      <c r="J48" s="11"/>
      <c r="K48" s="107" cm="1">
        <f t="array" aca="1" ref="K48" ca="1">IFERROR(INDIRECT(ADDRESS(ROW()-1,_xlfn.SHEET()-3+18,4,1,"Entered Daily Stats")),"")</f>
        <v>0</v>
      </c>
      <c r="L48" s="12">
        <f t="shared" ca="1" si="7"/>
        <v>0</v>
      </c>
      <c r="M48" s="11"/>
      <c r="N48" s="110" cm="1">
        <f t="array" aca="1" ref="N48" ca="1">IFERROR(INDIRECT(ADDRESS(ROW()-1,_xlfn.SHEET()-3+25,4,1,"Entered Daily Stats")),"")</f>
        <v>0</v>
      </c>
      <c r="O48" s="13">
        <f t="shared" ca="1" si="5"/>
        <v>0</v>
      </c>
      <c r="P48" s="11"/>
      <c r="Q48" s="51" t="str">
        <f t="shared" ca="1" si="6"/>
        <v/>
      </c>
      <c r="R48" s="11"/>
      <c r="S48" s="39" cm="1">
        <f t="array" aca="1" ref="S48" ca="1">INDIRECT(ADDRESS(ROW()-1,_xlfn.SHEET()-3+39,4,1,"Entered Daily Stats"))</f>
        <v>0</v>
      </c>
      <c r="T48" s="11"/>
      <c r="U48" s="8"/>
      <c r="V48" s="8"/>
      <c r="W48" s="8"/>
      <c r="X48" s="64"/>
    </row>
    <row r="49" spans="1:24" ht="18" x14ac:dyDescent="0.3">
      <c r="A49" s="65"/>
      <c r="B49" s="8"/>
      <c r="C49" s="14" cm="1">
        <f t="array" aca="1" ref="C49" ca="1">INDIRECT(ADDRESS(ROW()-1,_xlfn.SHEET()-3+32,4,1,"Entered Daily Stats"))</f>
        <v>0</v>
      </c>
      <c r="D49" s="11"/>
      <c r="E49" s="10">
        <f>'Entered Daily Stats'!A48</f>
        <v>0</v>
      </c>
      <c r="F49" s="11"/>
      <c r="G49" s="13" cm="1">
        <f t="array" aca="1" ref="G49" ca="1">IFERROR(INDIRECT(ADDRESS(ROW()-1,_xlfn.SHEET()-3+4,4,1,"Entered Daily Stats")),"")</f>
        <v>0</v>
      </c>
      <c r="H49" s="16"/>
      <c r="I49" s="12" cm="1">
        <f t="array" aca="1" ref="I49" ca="1">IFERROR(INDIRECT(ADDRESS(ROW()-1,_xlfn.SHEET()-3+11,4,1,"Entered Daily Stats")),"")</f>
        <v>0</v>
      </c>
      <c r="J49" s="11"/>
      <c r="K49" s="107" cm="1">
        <f t="array" aca="1" ref="K49" ca="1">IFERROR(INDIRECT(ADDRESS(ROW()-1,_xlfn.SHEET()-3+18,4,1,"Entered Daily Stats")),"")</f>
        <v>0</v>
      </c>
      <c r="L49" s="12">
        <f t="shared" ca="1" si="7"/>
        <v>0</v>
      </c>
      <c r="M49" s="11"/>
      <c r="N49" s="110" cm="1">
        <f t="array" aca="1" ref="N49" ca="1">IFERROR(INDIRECT(ADDRESS(ROW()-1,_xlfn.SHEET()-3+25,4,1,"Entered Daily Stats")),"")</f>
        <v>0</v>
      </c>
      <c r="O49" s="13">
        <f t="shared" ca="1" si="5"/>
        <v>0</v>
      </c>
      <c r="P49" s="11"/>
      <c r="Q49" s="51" t="str">
        <f t="shared" ca="1" si="6"/>
        <v/>
      </c>
      <c r="R49" s="11"/>
      <c r="S49" s="39" cm="1">
        <f t="array" aca="1" ref="S49" ca="1">INDIRECT(ADDRESS(ROW()-1,_xlfn.SHEET()-3+39,4,1,"Entered Daily Stats"))</f>
        <v>0</v>
      </c>
      <c r="T49" s="11"/>
      <c r="U49" s="71"/>
      <c r="V49" s="71"/>
      <c r="W49" s="71"/>
      <c r="X49" s="70"/>
    </row>
    <row r="50" spans="1:24" ht="21" x14ac:dyDescent="0.3">
      <c r="A50" s="65"/>
      <c r="B50" s="8"/>
      <c r="C50" s="14" cm="1">
        <f t="array" aca="1" ref="C50" ca="1">INDIRECT(ADDRESS(ROW()-1,_xlfn.SHEET()-3+32,4,1,"Entered Daily Stats"))</f>
        <v>0</v>
      </c>
      <c r="D50" s="11"/>
      <c r="E50" s="10">
        <f>'Entered Daily Stats'!A49</f>
        <v>0</v>
      </c>
      <c r="F50" s="11"/>
      <c r="G50" s="13" cm="1">
        <f t="array" aca="1" ref="G50" ca="1">IFERROR(INDIRECT(ADDRESS(ROW()-1,_xlfn.SHEET()-3+4,4,1,"Entered Daily Stats")),"")</f>
        <v>0</v>
      </c>
      <c r="H50" s="16"/>
      <c r="I50" s="12" cm="1">
        <f t="array" aca="1" ref="I50" ca="1">IFERROR(INDIRECT(ADDRESS(ROW()-1,_xlfn.SHEET()-3+11,4,1,"Entered Daily Stats")),"")</f>
        <v>0</v>
      </c>
      <c r="J50" s="11"/>
      <c r="K50" s="107" cm="1">
        <f t="array" aca="1" ref="K50" ca="1">IFERROR(INDIRECT(ADDRESS(ROW()-1,_xlfn.SHEET()-3+18,4,1,"Entered Daily Stats")),"")</f>
        <v>0</v>
      </c>
      <c r="L50" s="12">
        <f t="shared" ca="1" si="7"/>
        <v>0</v>
      </c>
      <c r="M50" s="11"/>
      <c r="N50" s="110" cm="1">
        <f t="array" aca="1" ref="N50" ca="1">IFERROR(INDIRECT(ADDRESS(ROW()-1,_xlfn.SHEET()-3+25,4,1,"Entered Daily Stats")),"")</f>
        <v>0</v>
      </c>
      <c r="O50" s="13">
        <f t="shared" ca="1" si="5"/>
        <v>0</v>
      </c>
      <c r="P50" s="11"/>
      <c r="Q50" s="51" t="str">
        <f t="shared" ca="1" si="6"/>
        <v/>
      </c>
      <c r="R50" s="11"/>
      <c r="S50" s="39" cm="1">
        <f t="array" aca="1" ref="S50" ca="1">INDIRECT(ADDRESS(ROW()-1,_xlfn.SHEET()-3+39,4,1,"Entered Daily Stats"))</f>
        <v>0</v>
      </c>
      <c r="T50" s="11"/>
      <c r="U50" s="8"/>
      <c r="V50" s="8"/>
      <c r="W50" s="22"/>
      <c r="X50" s="79"/>
    </row>
    <row r="51" spans="1:24" ht="18" x14ac:dyDescent="0.3">
      <c r="A51" s="65"/>
      <c r="B51" s="8"/>
      <c r="C51" s="14" cm="1">
        <f t="array" aca="1" ref="C51" ca="1">INDIRECT(ADDRESS(ROW()-1,_xlfn.SHEET()-3+32,4,1,"Entered Daily Stats"))</f>
        <v>0</v>
      </c>
      <c r="D51" s="11"/>
      <c r="E51" s="10">
        <f>'Entered Daily Stats'!A50</f>
        <v>0</v>
      </c>
      <c r="F51" s="11"/>
      <c r="G51" s="13" cm="1">
        <f t="array" aca="1" ref="G51" ca="1">IFERROR(INDIRECT(ADDRESS(ROW()-1,_xlfn.SHEET()-3+4,4,1,"Entered Daily Stats")),"")</f>
        <v>0</v>
      </c>
      <c r="H51" s="16"/>
      <c r="I51" s="12" cm="1">
        <f t="array" aca="1" ref="I51" ca="1">IFERROR(INDIRECT(ADDRESS(ROW()-1,_xlfn.SHEET()-3+11,4,1,"Entered Daily Stats")),"")</f>
        <v>0</v>
      </c>
      <c r="J51" s="11"/>
      <c r="K51" s="107" cm="1">
        <f t="array" aca="1" ref="K51" ca="1">IFERROR(INDIRECT(ADDRESS(ROW()-1,_xlfn.SHEET()-3+18,4,1,"Entered Daily Stats")),"")</f>
        <v>0</v>
      </c>
      <c r="L51" s="12">
        <f t="shared" ca="1" si="7"/>
        <v>0</v>
      </c>
      <c r="M51" s="11"/>
      <c r="N51" s="110" cm="1">
        <f t="array" aca="1" ref="N51" ca="1">IFERROR(INDIRECT(ADDRESS(ROW()-1,_xlfn.SHEET()-3+25,4,1,"Entered Daily Stats")),"")</f>
        <v>0</v>
      </c>
      <c r="O51" s="13">
        <f t="shared" ca="1" si="5"/>
        <v>0</v>
      </c>
      <c r="P51" s="11"/>
      <c r="Q51" s="51" t="str">
        <f t="shared" ca="1" si="6"/>
        <v/>
      </c>
      <c r="R51" s="47"/>
      <c r="S51" s="39" cm="1">
        <f t="array" aca="1" ref="S51" ca="1">INDIRECT(ADDRESS(ROW()-1,_xlfn.SHEET()-3+39,4,1,"Entered Daily Stats"))</f>
        <v>0</v>
      </c>
      <c r="T51" s="47"/>
      <c r="U51" s="69"/>
      <c r="V51" s="8"/>
      <c r="W51" s="56"/>
      <c r="X51" s="80"/>
    </row>
    <row r="52" spans="1:24" ht="18" x14ac:dyDescent="0.3">
      <c r="A52" s="65"/>
      <c r="B52" s="8"/>
      <c r="C52" s="14" cm="1">
        <f t="array" aca="1" ref="C52" ca="1">INDIRECT(ADDRESS(ROW()-1,_xlfn.SHEET()-3+32,4,1,"Entered Daily Stats"))</f>
        <v>0</v>
      </c>
      <c r="D52" s="11"/>
      <c r="E52" s="10">
        <f>'Entered Daily Stats'!A51</f>
        <v>0</v>
      </c>
      <c r="F52" s="23"/>
      <c r="G52" s="13" cm="1">
        <f t="array" aca="1" ref="G52" ca="1">IFERROR(INDIRECT(ADDRESS(ROW()-1,_xlfn.SHEET()-3+4,4,1,"Entered Daily Stats")),"")</f>
        <v>0</v>
      </c>
      <c r="H52" s="11"/>
      <c r="I52" s="12" cm="1">
        <f t="array" aca="1" ref="I52" ca="1">IFERROR(INDIRECT(ADDRESS(ROW()-1,_xlfn.SHEET()-3+11,4,1,"Entered Daily Stats")),"")</f>
        <v>0</v>
      </c>
      <c r="J52" s="11"/>
      <c r="K52" s="107" cm="1">
        <f t="array" aca="1" ref="K52" ca="1">IFERROR(INDIRECT(ADDRESS(ROW()-1,_xlfn.SHEET()-3+18,4,1,"Entered Daily Stats")),"")</f>
        <v>0</v>
      </c>
      <c r="L52" s="12">
        <f t="shared" ca="1" si="7"/>
        <v>0</v>
      </c>
      <c r="M52" s="11"/>
      <c r="N52" s="110" cm="1">
        <f t="array" aca="1" ref="N52" ca="1">IFERROR(INDIRECT(ADDRESS(ROW()-1,_xlfn.SHEET()-3+25,4,1,"Entered Daily Stats")),"")</f>
        <v>0</v>
      </c>
      <c r="O52" s="13">
        <f t="shared" ca="1" si="5"/>
        <v>0</v>
      </c>
      <c r="P52" s="11"/>
      <c r="Q52" s="51" t="str">
        <f t="shared" ca="1" si="6"/>
        <v/>
      </c>
      <c r="R52" s="11"/>
      <c r="S52" s="39" cm="1">
        <f t="array" aca="1" ref="S52" ca="1">INDIRECT(ADDRESS(ROW()-1,_xlfn.SHEET()-3+39,4,1,"Entered Daily Stats"))</f>
        <v>0</v>
      </c>
      <c r="T52" s="11"/>
      <c r="U52" s="11"/>
      <c r="V52" s="47"/>
      <c r="W52" s="56"/>
      <c r="X52" s="81"/>
    </row>
    <row r="53" spans="1:24" ht="18" x14ac:dyDescent="0.3">
      <c r="A53" s="65"/>
      <c r="B53" s="8"/>
      <c r="C53" s="14" cm="1">
        <f t="array" aca="1" ref="C53" ca="1">INDIRECT(ADDRESS(ROW()-1,_xlfn.SHEET()-3+32,4,1,"Entered Daily Stats"))</f>
        <v>0</v>
      </c>
      <c r="D53" s="11"/>
      <c r="E53" s="10">
        <f>'Entered Daily Stats'!A52</f>
        <v>0</v>
      </c>
      <c r="F53" s="11"/>
      <c r="G53" s="13" cm="1">
        <f t="array" aca="1" ref="G53" ca="1">IFERROR(INDIRECT(ADDRESS(ROW()-1,_xlfn.SHEET()-3+4,4,1,"Entered Daily Stats")),"")</f>
        <v>0</v>
      </c>
      <c r="H53" s="16"/>
      <c r="I53" s="12" cm="1">
        <f t="array" aca="1" ref="I53" ca="1">IFERROR(INDIRECT(ADDRESS(ROW()-1,_xlfn.SHEET()-3+11,4,1,"Entered Daily Stats")),"")</f>
        <v>0</v>
      </c>
      <c r="J53" s="11"/>
      <c r="K53" s="107" cm="1">
        <f t="array" aca="1" ref="K53" ca="1">IFERROR(INDIRECT(ADDRESS(ROW()-1,_xlfn.SHEET()-3+18,4,1,"Entered Daily Stats")),"")</f>
        <v>0</v>
      </c>
      <c r="L53" s="12">
        <f t="shared" ca="1" si="7"/>
        <v>0</v>
      </c>
      <c r="M53" s="11"/>
      <c r="N53" s="110" cm="1">
        <f t="array" aca="1" ref="N53" ca="1">IFERROR(INDIRECT(ADDRESS(ROW()-1,_xlfn.SHEET()-3+25,4,1,"Entered Daily Stats")),"")</f>
        <v>0</v>
      </c>
      <c r="O53" s="13">
        <f t="shared" ca="1" si="5"/>
        <v>0</v>
      </c>
      <c r="P53" s="11"/>
      <c r="Q53" s="51" t="str">
        <f t="shared" ca="1" si="6"/>
        <v/>
      </c>
      <c r="R53" s="11"/>
      <c r="S53" s="39" cm="1">
        <f t="array" aca="1" ref="S53" ca="1">INDIRECT(ADDRESS(ROW()-1,_xlfn.SHEET()-3+39,4,1,"Entered Daily Stats"))</f>
        <v>0</v>
      </c>
      <c r="T53" s="11"/>
      <c r="U53" s="8"/>
      <c r="V53" s="8"/>
      <c r="W53" s="8"/>
      <c r="X53" s="64"/>
    </row>
    <row r="54" spans="1:24" ht="18" x14ac:dyDescent="0.3">
      <c r="A54" s="65"/>
      <c r="B54" s="8"/>
      <c r="C54" s="11"/>
      <c r="D54" s="11"/>
      <c r="E54" s="11"/>
      <c r="F54" s="11"/>
      <c r="G54" s="11"/>
      <c r="H54" s="11"/>
      <c r="I54" s="11"/>
      <c r="J54" s="11"/>
      <c r="K54" s="108"/>
      <c r="L54" s="11"/>
      <c r="M54" s="11"/>
      <c r="N54" s="108"/>
      <c r="O54" s="11"/>
      <c r="P54" s="11"/>
      <c r="Q54" s="11"/>
      <c r="R54" s="11"/>
      <c r="S54" s="11"/>
      <c r="T54" s="8"/>
      <c r="U54" s="8"/>
      <c r="V54" s="8"/>
      <c r="W54" s="8"/>
      <c r="X54" s="64"/>
    </row>
    <row r="55" spans="1:24" ht="21" x14ac:dyDescent="0.3">
      <c r="A55" s="65"/>
      <c r="B55" s="8"/>
      <c r="C55" s="106">
        <f ca="1">IFERROR(AVERAGEIF(C34:C53,"&gt;0"),0)</f>
        <v>1</v>
      </c>
      <c r="D55" s="11"/>
      <c r="E55" s="123" t="s">
        <v>34</v>
      </c>
      <c r="F55" s="44"/>
      <c r="G55" s="13">
        <f ca="1">IFERROR(AVERAGEIF(G34:G53,"&gt;0"),"")</f>
        <v>0.19027777777777777</v>
      </c>
      <c r="H55" s="82"/>
      <c r="I55" s="30">
        <f ca="1">IFERROR(AVERAGEIF(I34:I53,"&gt;0"),"")</f>
        <v>7.2857142857142856</v>
      </c>
      <c r="J55" s="11"/>
      <c r="K55" s="109">
        <f ca="1">IFERROR(AVERAGEIF(K34:K53,"&gt;0"),0)</f>
        <v>32.75</v>
      </c>
      <c r="L55" s="12">
        <f ca="1">IFERROR(AVERAGEIF(L34:L53,"&gt;0"),"")</f>
        <v>57.520833333333336</v>
      </c>
      <c r="M55" s="11"/>
      <c r="N55" s="111">
        <f ca="1">IFERROR(AVERAGEIF(N34:N53,"&gt;0"),0)</f>
        <v>8.8194444444444436E-2</v>
      </c>
      <c r="O55" s="13">
        <f ca="1">IFERROR(AVERAGEIF(O34:O53,"&gt;0"),"")</f>
        <v>0.17864583333333334</v>
      </c>
      <c r="P55" s="11"/>
      <c r="Q55" s="45">
        <f ca="1">IFERROR(AVERAGEIF(Q34:Q53,"&gt;0"),"")</f>
        <v>0.57637321568755706</v>
      </c>
      <c r="R55" s="17"/>
      <c r="S55" s="46">
        <f ca="1">IFERROR(AVERAGEIF(S34:S53,"&gt;0"),0)</f>
        <v>1.5</v>
      </c>
      <c r="T55" s="83"/>
      <c r="U55" s="8"/>
      <c r="V55" s="8"/>
      <c r="W55" s="8"/>
      <c r="X55" s="64"/>
    </row>
    <row r="56" spans="1:24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8"/>
    </row>
    <row r="59" spans="1:24" ht="14.4" customHeight="1" x14ac:dyDescent="0.3">
      <c r="A59" s="160" t="str">
        <f>'Entered Daily Stats'!A59</f>
        <v>Team Lead 3</v>
      </c>
      <c r="B59" s="161"/>
      <c r="C59" s="161"/>
      <c r="D59" s="161"/>
      <c r="E59" s="161"/>
      <c r="F59" s="53"/>
      <c r="G59" s="158">
        <v>44134</v>
      </c>
      <c r="H59" s="158"/>
      <c r="I59" s="158"/>
      <c r="J59" s="158"/>
      <c r="K59" s="158"/>
      <c r="L59" s="158"/>
      <c r="M59" s="158"/>
      <c r="N59" s="158"/>
      <c r="O59" s="158"/>
      <c r="P59" s="53"/>
      <c r="Q59" s="53"/>
      <c r="R59" s="53"/>
      <c r="S59" s="53"/>
      <c r="T59" s="53"/>
      <c r="U59" s="53"/>
      <c r="V59" s="53"/>
      <c r="W59" s="53"/>
      <c r="X59" s="63"/>
    </row>
    <row r="60" spans="1:24" ht="14.4" customHeight="1" x14ac:dyDescent="0.3">
      <c r="A60" s="162"/>
      <c r="B60" s="163"/>
      <c r="C60" s="163"/>
      <c r="D60" s="163"/>
      <c r="E60" s="163"/>
      <c r="F60" s="8"/>
      <c r="G60" s="159"/>
      <c r="H60" s="159"/>
      <c r="I60" s="159"/>
      <c r="J60" s="159"/>
      <c r="K60" s="159"/>
      <c r="L60" s="159"/>
      <c r="M60" s="159"/>
      <c r="N60" s="159"/>
      <c r="O60" s="159"/>
      <c r="P60" s="8"/>
      <c r="Q60" s="8"/>
      <c r="R60" s="8"/>
      <c r="S60" s="8"/>
      <c r="T60" s="8"/>
      <c r="U60" s="8"/>
      <c r="V60" s="8"/>
      <c r="W60" s="8"/>
      <c r="X60" s="64"/>
    </row>
    <row r="61" spans="1:24" ht="21" customHeight="1" x14ac:dyDescent="0.3">
      <c r="A61" s="164"/>
      <c r="B61" s="165"/>
      <c r="C61" s="165"/>
      <c r="D61" s="165"/>
      <c r="E61" s="165"/>
      <c r="F61" s="8"/>
      <c r="G61" s="124" t="s">
        <v>18</v>
      </c>
      <c r="H61" s="123"/>
      <c r="I61" s="124" t="s">
        <v>19</v>
      </c>
      <c r="J61" s="8"/>
      <c r="K61" s="140" t="s">
        <v>20</v>
      </c>
      <c r="L61" s="140"/>
      <c r="M61" s="8"/>
      <c r="N61" s="126" t="s">
        <v>21</v>
      </c>
      <c r="O61" s="126"/>
      <c r="P61" s="8"/>
      <c r="Q61" s="8"/>
      <c r="R61" s="8"/>
      <c r="S61" s="8"/>
      <c r="T61" s="8"/>
      <c r="U61" s="8"/>
      <c r="V61" s="8"/>
      <c r="W61" s="8"/>
      <c r="X61" s="64"/>
    </row>
    <row r="62" spans="1:24" ht="45.6" x14ac:dyDescent="0.3">
      <c r="A62" s="65"/>
      <c r="B62" s="8"/>
      <c r="C62" s="67" t="s">
        <v>37</v>
      </c>
      <c r="D62" s="8"/>
      <c r="E62" s="67" t="s">
        <v>24</v>
      </c>
      <c r="F62" s="68"/>
      <c r="G62" s="56"/>
      <c r="H62" s="56"/>
      <c r="I62" s="56"/>
      <c r="J62" s="8"/>
      <c r="K62" s="56"/>
      <c r="L62" s="69" t="s">
        <v>38</v>
      </c>
      <c r="M62" s="69"/>
      <c r="N62" s="56"/>
      <c r="O62" s="69" t="s">
        <v>39</v>
      </c>
      <c r="P62" s="8"/>
      <c r="Q62" s="9" t="s">
        <v>40</v>
      </c>
      <c r="R62" s="8"/>
      <c r="S62" s="66" t="s">
        <v>41</v>
      </c>
      <c r="T62" s="8"/>
      <c r="U62" s="138" t="s">
        <v>30</v>
      </c>
      <c r="V62" s="138"/>
      <c r="W62" s="138"/>
      <c r="X62" s="70"/>
    </row>
    <row r="63" spans="1:24" ht="18" x14ac:dyDescent="0.3">
      <c r="A63" s="65"/>
      <c r="B63" s="8"/>
      <c r="C63" s="14" cm="1">
        <f t="array" aca="1" ref="C63" ca="1">INDIRECT(ADDRESS(ROW()-1,_xlfn.SHEET()-3+32,4,1,"Entered Daily Stats"))</f>
        <v>1</v>
      </c>
      <c r="D63" s="11"/>
      <c r="E63" s="10" t="str">
        <f>'Entered Daily Stats'!A62</f>
        <v>Enrollment Counclor 1</v>
      </c>
      <c r="F63" s="11"/>
      <c r="G63" s="13" cm="1">
        <f t="array" aca="1" ref="G63" ca="1">IFERROR(INDIRECT(ADDRESS(ROW()-1,_xlfn.SHEET()-3+4,4,1,"Entered Daily Stats")),"")</f>
        <v>0.29583333333333334</v>
      </c>
      <c r="H63" s="11"/>
      <c r="I63" s="12" cm="1">
        <f t="array" aca="1" ref="I63" ca="1">IFERROR(INDIRECT(ADDRESS(ROW()-1,_xlfn.SHEET()-3+11,4,1,"Entered Daily Stats")),"")</f>
        <v>4</v>
      </c>
      <c r="J63" s="11"/>
      <c r="K63" s="107" cm="1">
        <f t="array" aca="1" ref="K63" ca="1">IFERROR(INDIRECT(ADDRESS(ROW()-1,_xlfn.SHEET()-3+18,4,1,"Entered Daily Stats")),"")</f>
        <v>49</v>
      </c>
      <c r="L63" s="12">
        <f ca="1">IFERROR(IF(K63=N63,0,MIN(MAX((-10*N63*24)+80,30),65))*C63,0)</f>
        <v>44.166666666666664</v>
      </c>
      <c r="M63" s="11"/>
      <c r="N63" s="110" cm="1">
        <f t="array" aca="1" ref="N63" ca="1">IFERROR(INDIRECT(ADDRESS(ROW()-1,_xlfn.SHEET()-3+25,4,1,"Entered Daily Stats")),"")</f>
        <v>0.14930555555555555</v>
      </c>
      <c r="O63" s="13">
        <f ca="1">IFERROR(IF(N63=K63,0,MIN(MAX(8-(K63/10),1.5),5)/24)*C63,0)</f>
        <v>0.12916666666666665</v>
      </c>
      <c r="P63" s="11"/>
      <c r="Q63" s="51">
        <f ca="1">IF(OR(L63=O63,K63=N63),"",((N63/O63)+(K63/L63))/2)</f>
        <v>1.1326739703793873</v>
      </c>
      <c r="R63" s="11"/>
      <c r="S63" s="39" cm="1">
        <f t="array" aca="1" ref="S63" ca="1">INDIRECT(ADDRESS(ROW()-1,_xlfn.SHEET()-3+39,4,1,"Entered Daily Stats"))</f>
        <v>0</v>
      </c>
      <c r="T63" s="11"/>
      <c r="U63" s="15"/>
      <c r="V63" s="11" t="s">
        <v>31</v>
      </c>
      <c r="W63" s="14">
        <v>1.3</v>
      </c>
      <c r="X63" s="70"/>
    </row>
    <row r="64" spans="1:24" ht="18" x14ac:dyDescent="0.3">
      <c r="A64" s="65"/>
      <c r="B64" s="8"/>
      <c r="C64" s="14" cm="1">
        <f t="array" aca="1" ref="C64" ca="1">INDIRECT(ADDRESS(ROW()-1,_xlfn.SHEET()-3+32,4,1,"Entered Daily Stats"))</f>
        <v>1</v>
      </c>
      <c r="D64" s="11"/>
      <c r="E64" s="10" t="str">
        <f>'Entered Daily Stats'!A63</f>
        <v>Enrollment Counclor 2</v>
      </c>
      <c r="F64" s="11"/>
      <c r="G64" s="13" cm="1">
        <f t="array" aca="1" ref="G64" ca="1">IFERROR(INDIRECT(ADDRESS(ROW()-1,_xlfn.SHEET()-3+4,4,1,"Entered Daily Stats")),"")</f>
        <v>0.1361111111111111</v>
      </c>
      <c r="H64" s="16"/>
      <c r="I64" s="12" cm="1">
        <f t="array" aca="1" ref="I64" ca="1">IFERROR(INDIRECT(ADDRESS(ROW()-1,_xlfn.SHEET()-3+11,4,1,"Entered Daily Stats")),"")</f>
        <v>3</v>
      </c>
      <c r="J64" s="11"/>
      <c r="K64" s="107" cm="1">
        <f t="array" aca="1" ref="K64" ca="1">IFERROR(INDIRECT(ADDRESS(ROW()-1,_xlfn.SHEET()-3+18,4,1,"Entered Daily Stats")),"")</f>
        <v>17</v>
      </c>
      <c r="L64" s="12">
        <f t="shared" ref="L64" ca="1" si="8">IFERROR(IF(K64=N64,0,MIN(MAX((-10*N64*24)+80,30),65))*C64,0)</f>
        <v>63.833333333333336</v>
      </c>
      <c r="M64" s="11"/>
      <c r="N64" s="110" cm="1">
        <f t="array" aca="1" ref="N64" ca="1">IFERROR(INDIRECT(ADDRESS(ROW()-1,_xlfn.SHEET()-3+25,4,1,"Entered Daily Stats")),"")</f>
        <v>6.7361111111111108E-2</v>
      </c>
      <c r="O64" s="13">
        <f t="shared" ref="O64:O82" ca="1" si="9">IFERROR(IF(N64=K64,0,MIN(MAX(8-(K64/10),1.5),5)/24)*C64,0)</f>
        <v>0.20833333333333334</v>
      </c>
      <c r="P64" s="11"/>
      <c r="Q64" s="51">
        <f t="shared" ref="Q64:Q82" ca="1" si="10">IF(OR(L64=O64,K64=N64),"",((N64/O64)+(K64/L64))/2)</f>
        <v>0.29482593559617054</v>
      </c>
      <c r="R64" s="11"/>
      <c r="S64" s="39" cm="1">
        <f t="array" aca="1" ref="S64" ca="1">INDIRECT(ADDRESS(ROW()-1,_xlfn.SHEET()-3+39,4,1,"Entered Daily Stats"))</f>
        <v>1</v>
      </c>
      <c r="T64" s="11"/>
      <c r="U64" s="100"/>
      <c r="V64" s="11" t="s">
        <v>32</v>
      </c>
      <c r="W64" s="45">
        <v>1</v>
      </c>
      <c r="X64" s="70"/>
    </row>
    <row r="65" spans="1:24" ht="18" x14ac:dyDescent="0.3">
      <c r="A65" s="65"/>
      <c r="B65" s="8"/>
      <c r="C65" s="14" cm="1">
        <f t="array" aca="1" ref="C65" ca="1">INDIRECT(ADDRESS(ROW()-1,_xlfn.SHEET()-3+32,4,1,"Entered Daily Stats"))</f>
        <v>1</v>
      </c>
      <c r="D65" s="11"/>
      <c r="E65" s="10" t="str">
        <f>'Entered Daily Stats'!A64</f>
        <v>Enrollment Counclor 3</v>
      </c>
      <c r="F65" s="11"/>
      <c r="G65" s="13" cm="1">
        <f t="array" aca="1" ref="G65" ca="1">IFERROR(INDIRECT(ADDRESS(ROW()-1,_xlfn.SHEET()-3+4,4,1,"Entered Daily Stats")),"")</f>
        <v>0.19444444444444445</v>
      </c>
      <c r="H65" s="16"/>
      <c r="I65" s="12" cm="1">
        <f t="array" aca="1" ref="I65" ca="1">IFERROR(INDIRECT(ADDRESS(ROW()-1,_xlfn.SHEET()-3+11,4,1,"Entered Daily Stats")),"")</f>
        <v>6</v>
      </c>
      <c r="J65" s="11"/>
      <c r="K65" s="107" cm="1">
        <f t="array" aca="1" ref="K65" ca="1">IFERROR(INDIRECT(ADDRESS(ROW()-1,_xlfn.SHEET()-3+18,4,1,"Entered Daily Stats")),"")</f>
        <v>45</v>
      </c>
      <c r="L65" s="12">
        <f ca="1">IFERROR(IF(K65=N65,0,MIN(MAX((-10*N65*24)+80,30),65))*C65,0)</f>
        <v>61.166666666666671</v>
      </c>
      <c r="M65" s="11"/>
      <c r="N65" s="110" cm="1">
        <f t="array" aca="1" ref="N65" ca="1">IFERROR(INDIRECT(ADDRESS(ROW()-1,_xlfn.SHEET()-3+25,4,1,"Entered Daily Stats")),"")</f>
        <v>7.8472222222222221E-2</v>
      </c>
      <c r="O65" s="13">
        <f t="shared" ca="1" si="9"/>
        <v>0.14583333333333334</v>
      </c>
      <c r="P65" s="11"/>
      <c r="Q65" s="51">
        <f t="shared" ca="1" si="10"/>
        <v>0.63689503049176066</v>
      </c>
      <c r="R65" s="11"/>
      <c r="S65" s="39" cm="1">
        <f t="array" aca="1" ref="S65" ca="1">INDIRECT(ADDRESS(ROW()-1,_xlfn.SHEET()-3+39,4,1,"Entered Daily Stats"))</f>
        <v>0</v>
      </c>
      <c r="T65" s="11"/>
      <c r="U65" s="18"/>
      <c r="V65" s="11" t="s">
        <v>33</v>
      </c>
      <c r="W65" s="45">
        <v>1</v>
      </c>
      <c r="X65" s="70"/>
    </row>
    <row r="66" spans="1:24" ht="18" x14ac:dyDescent="0.3">
      <c r="A66" s="65"/>
      <c r="B66" s="8"/>
      <c r="C66" s="14" cm="1">
        <f t="array" aca="1" ref="C66" ca="1">INDIRECT(ADDRESS(ROW()-1,_xlfn.SHEET()-3+32,4,1,"Entered Daily Stats"))</f>
        <v>1</v>
      </c>
      <c r="D66" s="11"/>
      <c r="E66" s="10" t="str">
        <f>'Entered Daily Stats'!A65</f>
        <v>Enrollment Counclor 4</v>
      </c>
      <c r="F66" s="11"/>
      <c r="G66" s="13" cm="1">
        <f t="array" aca="1" ref="G66" ca="1">IFERROR(INDIRECT(ADDRESS(ROW()-1,_xlfn.SHEET()-3+4,4,1,"Entered Daily Stats")),"")</f>
        <v>0.24583333333333335</v>
      </c>
      <c r="H66" s="16"/>
      <c r="I66" s="12" cm="1">
        <f t="array" aca="1" ref="I66" ca="1">IFERROR(INDIRECT(ADDRESS(ROW()-1,_xlfn.SHEET()-3+11,4,1,"Entered Daily Stats")),"")</f>
        <v>6</v>
      </c>
      <c r="J66" s="11"/>
      <c r="K66" s="107" cm="1">
        <f t="array" aca="1" ref="K66" ca="1">IFERROR(INDIRECT(ADDRESS(ROW()-1,_xlfn.SHEET()-3+18,4,1,"Entered Daily Stats")),"")</f>
        <v>86</v>
      </c>
      <c r="L66" s="12">
        <f t="shared" ref="L66:L82" ca="1" si="11">IFERROR(IF(K66=N66,0,MIN(MAX((-10*N66*24)+80,30),65))*C66,0)</f>
        <v>30</v>
      </c>
      <c r="M66" s="11"/>
      <c r="N66" s="110" cm="1">
        <f t="array" aca="1" ref="N66" ca="1">IFERROR(INDIRECT(ADDRESS(ROW()-1,_xlfn.SHEET()-3+25,4,1,"Entered Daily Stats")),"")</f>
        <v>0.22013888888888888</v>
      </c>
      <c r="O66" s="13">
        <f t="shared" ca="1" si="9"/>
        <v>6.25E-2</v>
      </c>
      <c r="P66" s="11"/>
      <c r="Q66" s="51">
        <f t="shared" ca="1" si="10"/>
        <v>3.1944444444444446</v>
      </c>
      <c r="R66" s="11"/>
      <c r="S66" s="39" cm="1">
        <f t="array" aca="1" ref="S66" ca="1">INDIRECT(ADDRESS(ROW()-1,_xlfn.SHEET()-3+39,4,1,"Entered Daily Stats"))</f>
        <v>2</v>
      </c>
      <c r="T66" s="11"/>
      <c r="U66" s="19"/>
      <c r="V66" s="11" t="s">
        <v>33</v>
      </c>
      <c r="W66" s="14">
        <v>0.7</v>
      </c>
      <c r="X66" s="70"/>
    </row>
    <row r="67" spans="1:24" ht="18" x14ac:dyDescent="0.3">
      <c r="A67" s="65"/>
      <c r="B67" s="8"/>
      <c r="C67" s="14" cm="1">
        <f t="array" aca="1" ref="C67" ca="1">INDIRECT(ADDRESS(ROW()-1,_xlfn.SHEET()-3+32,4,1,"Entered Daily Stats"))</f>
        <v>1</v>
      </c>
      <c r="D67" s="11"/>
      <c r="E67" s="10" t="str">
        <f>'Entered Daily Stats'!A66</f>
        <v>Enrollment Counclor 5</v>
      </c>
      <c r="F67" s="11"/>
      <c r="G67" s="13" cm="1">
        <f t="array" aca="1" ref="G67" ca="1">IFERROR(INDIRECT(ADDRESS(ROW()-1,_xlfn.SHEET()-3+4,4,1,"Entered Daily Stats")),"")</f>
        <v>0.1673611111111111</v>
      </c>
      <c r="H67" s="16"/>
      <c r="I67" s="12" cm="1">
        <f t="array" aca="1" ref="I67" ca="1">IFERROR(INDIRECT(ADDRESS(ROW()-1,_xlfn.SHEET()-3+11,4,1,"Entered Daily Stats")),"")</f>
        <v>2</v>
      </c>
      <c r="J67" s="11"/>
      <c r="K67" s="107" cm="1">
        <f t="array" aca="1" ref="K67" ca="1">IFERROR(INDIRECT(ADDRESS(ROW()-1,_xlfn.SHEET()-3+18,4,1,"Entered Daily Stats")),"")</f>
        <v>39</v>
      </c>
      <c r="L67" s="12">
        <f t="shared" ca="1" si="11"/>
        <v>64</v>
      </c>
      <c r="M67" s="11"/>
      <c r="N67" s="110" cm="1">
        <f t="array" aca="1" ref="N67" ca="1">IFERROR(INDIRECT(ADDRESS(ROW()-1,_xlfn.SHEET()-3+25,4,1,"Entered Daily Stats")),"")</f>
        <v>6.6666666666666666E-2</v>
      </c>
      <c r="O67" s="13">
        <f t="shared" ca="1" si="9"/>
        <v>0.17083333333333331</v>
      </c>
      <c r="P67" s="11"/>
      <c r="Q67" s="51">
        <f t="shared" ca="1" si="10"/>
        <v>0.49980945121951226</v>
      </c>
      <c r="R67" s="11"/>
      <c r="S67" s="39" cm="1">
        <f t="array" aca="1" ref="S67" ca="1">INDIRECT(ADDRESS(ROW()-1,_xlfn.SHEET()-3+39,4,1,"Entered Daily Stats"))</f>
        <v>0</v>
      </c>
      <c r="T67" s="11"/>
      <c r="U67" s="20"/>
      <c r="V67" s="11" t="s">
        <v>33</v>
      </c>
      <c r="W67" s="14">
        <v>0.5</v>
      </c>
      <c r="X67" s="70"/>
    </row>
    <row r="68" spans="1:24" ht="18" x14ac:dyDescent="0.3">
      <c r="A68" s="65"/>
      <c r="B68" s="8"/>
      <c r="C68" s="14" cm="1">
        <f t="array" aca="1" ref="C68" ca="1">INDIRECT(ADDRESS(ROW()-1,_xlfn.SHEET()-3+32,4,1,"Entered Daily Stats"))</f>
        <v>1</v>
      </c>
      <c r="D68" s="11"/>
      <c r="E68" s="10" t="str">
        <f>'Entered Daily Stats'!A67</f>
        <v>Enrollment Counclor 6</v>
      </c>
      <c r="F68" s="11"/>
      <c r="G68" s="13" cm="1">
        <f t="array" aca="1" ref="G68" ca="1">IFERROR(INDIRECT(ADDRESS(ROW()-1,_xlfn.SHEET()-3+4,4,1,"Entered Daily Stats")),"")</f>
        <v>0.13472222222222222</v>
      </c>
      <c r="H68" s="16"/>
      <c r="I68" s="12" cm="1">
        <f t="array" aca="1" ref="I68" ca="1">IFERROR(INDIRECT(ADDRESS(ROW()-1,_xlfn.SHEET()-3+11,4,1,"Entered Daily Stats")),"")</f>
        <v>0</v>
      </c>
      <c r="J68" s="11"/>
      <c r="K68" s="107" cm="1">
        <f t="array" aca="1" ref="K68" ca="1">IFERROR(INDIRECT(ADDRESS(ROW()-1,_xlfn.SHEET()-3+18,4,1,"Entered Daily Stats")),"")</f>
        <v>47</v>
      </c>
      <c r="L68" s="12">
        <f t="shared" ca="1" si="11"/>
        <v>65</v>
      </c>
      <c r="M68" s="11"/>
      <c r="N68" s="110" cm="1">
        <f t="array" aca="1" ref="N68" ca="1">IFERROR(INDIRECT(ADDRESS(ROW()-1,_xlfn.SHEET()-3+25,4,1,"Entered Daily Stats")),"")</f>
        <v>5.4166666666666669E-2</v>
      </c>
      <c r="O68" s="13">
        <f t="shared" ca="1" si="9"/>
        <v>0.13749999999999998</v>
      </c>
      <c r="P68" s="11"/>
      <c r="Q68" s="51">
        <f t="shared" ca="1" si="10"/>
        <v>0.55850815850815849</v>
      </c>
      <c r="R68" s="11"/>
      <c r="S68" s="39" cm="1">
        <f t="array" aca="1" ref="S68" ca="1">INDIRECT(ADDRESS(ROW()-1,_xlfn.SHEET()-3+39,4,1,"Entered Daily Stats"))</f>
        <v>0</v>
      </c>
      <c r="T68" s="11"/>
      <c r="U68" s="21"/>
      <c r="V68" s="11" t="s">
        <v>33</v>
      </c>
      <c r="W68" s="14">
        <v>0.3</v>
      </c>
      <c r="X68" s="70"/>
    </row>
    <row r="69" spans="1:24" ht="18" x14ac:dyDescent="0.3">
      <c r="A69" s="65"/>
      <c r="B69" s="8"/>
      <c r="C69" s="14" cm="1">
        <f t="array" aca="1" ref="C69" ca="1">INDIRECT(ADDRESS(ROW()-1,_xlfn.SHEET()-3+32,4,1,"Entered Daily Stats"))</f>
        <v>1</v>
      </c>
      <c r="D69" s="11"/>
      <c r="E69" s="10" t="str">
        <f>'Entered Daily Stats'!A68</f>
        <v>Enrollment Counclor 7</v>
      </c>
      <c r="F69" s="11"/>
      <c r="G69" s="13" cm="1">
        <f t="array" aca="1" ref="G69" ca="1">IFERROR(INDIRECT(ADDRESS(ROW()-1,_xlfn.SHEET()-3+4,4,1,"Entered Daily Stats")),"")</f>
        <v>0.12430555555555556</v>
      </c>
      <c r="H69" s="16"/>
      <c r="I69" s="12" cm="1">
        <f t="array" aca="1" ref="I69" ca="1">IFERROR(INDIRECT(ADDRESS(ROW()-1,_xlfn.SHEET()-3+11,4,1,"Entered Daily Stats")),"")</f>
        <v>9</v>
      </c>
      <c r="J69" s="11"/>
      <c r="K69" s="107" cm="1">
        <f t="array" aca="1" ref="K69" ca="1">IFERROR(INDIRECT(ADDRESS(ROW()-1,_xlfn.SHEET()-3+18,4,1,"Entered Daily Stats")),"")</f>
        <v>30</v>
      </c>
      <c r="L69" s="12">
        <f t="shared" ca="1" si="11"/>
        <v>65</v>
      </c>
      <c r="M69" s="11"/>
      <c r="N69" s="110" cm="1">
        <f t="array" aca="1" ref="N69" ca="1">IFERROR(INDIRECT(ADDRESS(ROW()-1,_xlfn.SHEET()-3+25,4,1,"Entered Daily Stats")),"")</f>
        <v>5.6944444444444443E-2</v>
      </c>
      <c r="O69" s="13">
        <f t="shared" ca="1" si="9"/>
        <v>0.20833333333333334</v>
      </c>
      <c r="P69" s="11"/>
      <c r="Q69" s="51">
        <f t="shared" ca="1" si="10"/>
        <v>0.36743589743589744</v>
      </c>
      <c r="R69" s="11"/>
      <c r="S69" s="39" cm="1">
        <f t="array" aca="1" ref="S69" ca="1">INDIRECT(ADDRESS(ROW()-1,_xlfn.SHEET()-3+39,4,1,"Entered Daily Stats"))</f>
        <v>0</v>
      </c>
      <c r="T69" s="11"/>
      <c r="U69" s="8"/>
      <c r="V69" s="8"/>
      <c r="W69" s="8"/>
      <c r="X69" s="70"/>
    </row>
    <row r="70" spans="1:24" ht="21" x14ac:dyDescent="0.3">
      <c r="A70" s="65"/>
      <c r="B70" s="8"/>
      <c r="C70" s="14" cm="1">
        <f t="array" aca="1" ref="C70" ca="1">INDIRECT(ADDRESS(ROW()-1,_xlfn.SHEET()-3+32,4,1,"Entered Daily Stats"))</f>
        <v>1</v>
      </c>
      <c r="D70" s="11"/>
      <c r="E70" s="10" t="str">
        <f>'Entered Daily Stats'!A69</f>
        <v>Enrollment Counclor 8</v>
      </c>
      <c r="F70" s="11"/>
      <c r="G70" s="13" cm="1">
        <f t="array" aca="1" ref="G70" ca="1">IFERROR(INDIRECT(ADDRESS(ROW()-1,_xlfn.SHEET()-3+4,4,1,"Entered Daily Stats")),"")</f>
        <v>0.24236111111111111</v>
      </c>
      <c r="H70" s="16"/>
      <c r="I70" s="12" cm="1">
        <f t="array" aca="1" ref="I70" ca="1">IFERROR(INDIRECT(ADDRESS(ROW()-1,_xlfn.SHEET()-3+11,4,1,"Entered Daily Stats")),"")</f>
        <v>5</v>
      </c>
      <c r="J70" s="11"/>
      <c r="K70" s="107" cm="1">
        <f t="array" aca="1" ref="K70" ca="1">IFERROR(INDIRECT(ADDRESS(ROW()-1,_xlfn.SHEET()-3+18,4,1,"Entered Daily Stats")),"")</f>
        <v>28</v>
      </c>
      <c r="L70" s="12">
        <f t="shared" ca="1" si="11"/>
        <v>35.166666666666664</v>
      </c>
      <c r="M70" s="11"/>
      <c r="N70" s="110" cm="1">
        <f t="array" aca="1" ref="N70" ca="1">IFERROR(INDIRECT(ADDRESS(ROW()-1,_xlfn.SHEET()-3+25,4,1,"Entered Daily Stats")),"")</f>
        <v>0.18680555555555556</v>
      </c>
      <c r="O70" s="13">
        <f t="shared" ca="1" si="9"/>
        <v>0.20833333333333334</v>
      </c>
      <c r="P70" s="11"/>
      <c r="Q70" s="51">
        <f t="shared" ca="1" si="10"/>
        <v>0.84643759873617697</v>
      </c>
      <c r="R70" s="11"/>
      <c r="S70" s="39" cm="1">
        <f t="array" aca="1" ref="S70" ca="1">INDIRECT(ADDRESS(ROW()-1,_xlfn.SHEET()-3+39,4,1,"Entered Daily Stats"))</f>
        <v>2</v>
      </c>
      <c r="T70" s="11"/>
      <c r="U70" s="140" t="s">
        <v>42</v>
      </c>
      <c r="V70" s="140"/>
      <c r="W70" s="140"/>
      <c r="X70" s="70"/>
    </row>
    <row r="71" spans="1:24" ht="18" customHeight="1" x14ac:dyDescent="0.3">
      <c r="A71" s="65"/>
      <c r="B71" s="8"/>
      <c r="C71" s="14" cm="1">
        <f t="array" aca="1" ref="C71" ca="1">INDIRECT(ADDRESS(ROW()-1,_xlfn.SHEET()-3+32,4,1,"Entered Daily Stats"))</f>
        <v>1</v>
      </c>
      <c r="D71" s="11"/>
      <c r="E71" s="10" t="str">
        <f>'Entered Daily Stats'!A70</f>
        <v>Enrollment Counclor 9</v>
      </c>
      <c r="F71" s="11"/>
      <c r="G71" s="13" cm="1">
        <f t="array" aca="1" ref="G71" ca="1">IFERROR(INDIRECT(ADDRESS(ROW()-1,_xlfn.SHEET()-3+4,4,1,"Entered Daily Stats")),"")</f>
        <v>0.21180555555555555</v>
      </c>
      <c r="H71" s="16"/>
      <c r="I71" s="12" cm="1">
        <f t="array" aca="1" ref="I71" ca="1">IFERROR(INDIRECT(ADDRESS(ROW()-1,_xlfn.SHEET()-3+11,4,1,"Entered Daily Stats")),"")</f>
        <v>4</v>
      </c>
      <c r="J71" s="11"/>
      <c r="K71" s="107" cm="1">
        <f t="array" aca="1" ref="K71" ca="1">IFERROR(INDIRECT(ADDRESS(ROW()-1,_xlfn.SHEET()-3+18,4,1,"Entered Daily Stats")),"")</f>
        <v>23</v>
      </c>
      <c r="L71" s="12">
        <f t="shared" ca="1" si="11"/>
        <v>37.833333333333329</v>
      </c>
      <c r="M71" s="11"/>
      <c r="N71" s="110" cm="1">
        <f t="array" aca="1" ref="N71" ca="1">IFERROR(INDIRECT(ADDRESS(ROW()-1,_xlfn.SHEET()-3+25,4,1,"Entered Daily Stats")),"")</f>
        <v>0.17569444444444446</v>
      </c>
      <c r="O71" s="13">
        <f t="shared" ca="1" si="9"/>
        <v>0.20833333333333334</v>
      </c>
      <c r="P71" s="11"/>
      <c r="Q71" s="51">
        <f t="shared" ca="1" si="10"/>
        <v>0.72563142437591788</v>
      </c>
      <c r="R71" s="11"/>
      <c r="S71" s="39" cm="1">
        <f t="array" aca="1" ref="S71" ca="1">INDIRECT(ADDRESS(ROW()-1,_xlfn.SHEET()-3+39,4,1,"Entered Daily Stats"))</f>
        <v>2</v>
      </c>
      <c r="T71" s="11"/>
      <c r="U71" s="152">
        <f ca="1">IF(SUM(S63:S82)=0,"",SUM(S63:S82))</f>
        <v>8</v>
      </c>
      <c r="V71" s="153"/>
      <c r="W71" s="154"/>
      <c r="X71" s="70"/>
    </row>
    <row r="72" spans="1:24" ht="18" customHeight="1" x14ac:dyDescent="0.3">
      <c r="A72" s="65"/>
      <c r="B72" s="8"/>
      <c r="C72" s="14" cm="1">
        <f t="array" aca="1" ref="C72" ca="1">INDIRECT(ADDRESS(ROW()-1,_xlfn.SHEET()-3+32,4,1,"Entered Daily Stats"))</f>
        <v>0.75</v>
      </c>
      <c r="D72" s="11"/>
      <c r="E72" s="10" t="str">
        <f>'Entered Daily Stats'!A71</f>
        <v>Enrollment Counclor 10</v>
      </c>
      <c r="F72" s="11"/>
      <c r="G72" s="13" cm="1">
        <f t="array" aca="1" ref="G72" ca="1">IFERROR(INDIRECT(ADDRESS(ROW()-1,_xlfn.SHEET()-3+4,4,1,"Entered Daily Stats")),"")</f>
        <v>0.11666666666666665</v>
      </c>
      <c r="H72" s="16"/>
      <c r="I72" s="12" cm="1">
        <f t="array" aca="1" ref="I72" ca="1">IFERROR(INDIRECT(ADDRESS(ROW()-1,_xlfn.SHEET()-3+11,4,1,"Entered Daily Stats")),"")</f>
        <v>4</v>
      </c>
      <c r="J72" s="11"/>
      <c r="K72" s="107" cm="1">
        <f t="array" aca="1" ref="K72" ca="1">IFERROR(INDIRECT(ADDRESS(ROW()-1,_xlfn.SHEET()-3+18,4,1,"Entered Daily Stats")),"")</f>
        <v>58</v>
      </c>
      <c r="L72" s="12">
        <f t="shared" ca="1" si="11"/>
        <v>47.375</v>
      </c>
      <c r="M72" s="11"/>
      <c r="N72" s="110" cm="1">
        <f t="array" aca="1" ref="N72" ca="1">IFERROR(INDIRECT(ADDRESS(ROW()-1,_xlfn.SHEET()-3+25,4,1,"Entered Daily Stats")),"")</f>
        <v>7.013888888888889E-2</v>
      </c>
      <c r="O72" s="13">
        <f t="shared" ca="1" si="9"/>
        <v>6.8750000000000006E-2</v>
      </c>
      <c r="P72" s="11"/>
      <c r="Q72" s="51">
        <f t="shared" ca="1" si="10"/>
        <v>1.1222382132672371</v>
      </c>
      <c r="R72" s="11"/>
      <c r="S72" s="39" cm="1">
        <f t="array" aca="1" ref="S72" ca="1">INDIRECT(ADDRESS(ROW()-1,_xlfn.SHEET()-3+39,4,1,"Entered Daily Stats"))</f>
        <v>0</v>
      </c>
      <c r="T72" s="11"/>
      <c r="U72" s="155"/>
      <c r="V72" s="156"/>
      <c r="W72" s="157"/>
      <c r="X72" s="70"/>
    </row>
    <row r="73" spans="1:24" ht="18" x14ac:dyDescent="0.3">
      <c r="A73" s="65"/>
      <c r="B73" s="8"/>
      <c r="C73" s="14" cm="1">
        <f t="array" aca="1" ref="C73" ca="1">INDIRECT(ADDRESS(ROW()-1,_xlfn.SHEET()-3+32,4,1,"Entered Daily Stats"))</f>
        <v>1</v>
      </c>
      <c r="D73" s="11"/>
      <c r="E73" s="10" t="str">
        <f>'Entered Daily Stats'!A72</f>
        <v>Enrollment Counclor 11</v>
      </c>
      <c r="F73" s="11"/>
      <c r="G73" s="13" cm="1">
        <f t="array" aca="1" ref="G73" ca="1">IFERROR(INDIRECT(ADDRESS(ROW()-1,_xlfn.SHEET()-3+4,4,1,"Entered Daily Stats")),"")</f>
        <v>0.22291666666666665</v>
      </c>
      <c r="H73" s="16"/>
      <c r="I73" s="12" cm="1">
        <f t="array" aca="1" ref="I73" ca="1">IFERROR(INDIRECT(ADDRESS(ROW()-1,_xlfn.SHEET()-3+11,4,1,"Entered Daily Stats")),"")</f>
        <v>6</v>
      </c>
      <c r="J73" s="11"/>
      <c r="K73" s="107" cm="1">
        <f t="array" aca="1" ref="K73" ca="1">IFERROR(INDIRECT(ADDRESS(ROW()-1,_xlfn.SHEET()-3+18,4,1,"Entered Daily Stats")),"")</f>
        <v>43</v>
      </c>
      <c r="L73" s="12">
        <f t="shared" ca="1" si="11"/>
        <v>56.166666666666671</v>
      </c>
      <c r="M73" s="11"/>
      <c r="N73" s="110" cm="1">
        <f t="array" aca="1" ref="N73" ca="1">IFERROR(INDIRECT(ADDRESS(ROW()-1,_xlfn.SHEET()-3+25,4,1,"Entered Daily Stats")),"")</f>
        <v>9.930555555555555E-2</v>
      </c>
      <c r="O73" s="13">
        <f t="shared" ca="1" si="9"/>
        <v>0.15416666666666667</v>
      </c>
      <c r="P73" s="11"/>
      <c r="Q73" s="51">
        <f t="shared" ca="1" si="10"/>
        <v>0.7048613895794904</v>
      </c>
      <c r="R73" s="11"/>
      <c r="S73" s="39" cm="1">
        <f t="array" aca="1" ref="S73" ca="1">INDIRECT(ADDRESS(ROW()-1,_xlfn.SHEET()-3+39,4,1,"Entered Daily Stats"))</f>
        <v>1</v>
      </c>
      <c r="T73" s="11"/>
      <c r="U73" s="71"/>
      <c r="V73" s="71"/>
      <c r="W73" s="71"/>
      <c r="X73" s="70"/>
    </row>
    <row r="74" spans="1:24" ht="21" x14ac:dyDescent="0.3">
      <c r="A74" s="65"/>
      <c r="B74" s="8"/>
      <c r="C74" s="14" cm="1">
        <f t="array" aca="1" ref="C74" ca="1">INDIRECT(ADDRESS(ROW()-1,_xlfn.SHEET()-3+32,4,1,"Entered Daily Stats"))</f>
        <v>0.75</v>
      </c>
      <c r="D74" s="11"/>
      <c r="E74" s="10" t="str">
        <f>'Entered Daily Stats'!A73</f>
        <v>Enrollment Counclor 12</v>
      </c>
      <c r="F74" s="11"/>
      <c r="G74" s="13" cm="1">
        <f t="array" aca="1" ref="G74" ca="1">IFERROR(INDIRECT(ADDRESS(ROW()-1,_xlfn.SHEET()-3+4,4,1,"Entered Daily Stats")),"")</f>
        <v>9.375E-2</v>
      </c>
      <c r="H74" s="16"/>
      <c r="I74" s="12" cm="1">
        <f t="array" aca="1" ref="I74" ca="1">IFERROR(INDIRECT(ADDRESS(ROW()-1,_xlfn.SHEET()-3+11,4,1,"Entered Daily Stats")),"")</f>
        <v>3</v>
      </c>
      <c r="J74" s="11"/>
      <c r="K74" s="107" cm="1">
        <f t="array" aca="1" ref="K74" ca="1">IFERROR(INDIRECT(ADDRESS(ROW()-1,_xlfn.SHEET()-3+18,4,1,"Entered Daily Stats")),"")</f>
        <v>7</v>
      </c>
      <c r="L74" s="12">
        <f t="shared" ca="1" si="11"/>
        <v>48.75</v>
      </c>
      <c r="M74" s="11"/>
      <c r="N74" s="110" cm="1">
        <f t="array" aca="1" ref="N74" ca="1">IFERROR(INDIRECT(ADDRESS(ROW()-1,_xlfn.SHEET()-3+25,4,1,"Entered Daily Stats")),"")</f>
        <v>3.4027777777777775E-2</v>
      </c>
      <c r="O74" s="13">
        <f t="shared" ca="1" si="9"/>
        <v>0.15625</v>
      </c>
      <c r="P74" s="11"/>
      <c r="Q74" s="51">
        <f t="shared" ca="1" si="10"/>
        <v>0.18068376068376069</v>
      </c>
      <c r="R74" s="11"/>
      <c r="S74" s="39" cm="1">
        <f t="array" aca="1" ref="S74" ca="1">INDIRECT(ADDRESS(ROW()-1,_xlfn.SHEET()-3+39,4,1,"Entered Daily Stats"))</f>
        <v>0</v>
      </c>
      <c r="T74" s="11"/>
      <c r="U74" s="8"/>
      <c r="V74" s="8"/>
      <c r="W74" s="22"/>
      <c r="X74" s="79"/>
    </row>
    <row r="75" spans="1:24" ht="18" x14ac:dyDescent="0.3">
      <c r="A75" s="65"/>
      <c r="B75" s="8"/>
      <c r="C75" s="14" cm="1">
        <f t="array" aca="1" ref="C75" ca="1">INDIRECT(ADDRESS(ROW()-1,_xlfn.SHEET()-3+32,4,1,"Entered Daily Stats"))</f>
        <v>0</v>
      </c>
      <c r="D75" s="11"/>
      <c r="E75" s="10">
        <f>'Entered Daily Stats'!A74</f>
        <v>0</v>
      </c>
      <c r="F75" s="11"/>
      <c r="G75" s="13" cm="1">
        <f t="array" aca="1" ref="G75" ca="1">IFERROR(INDIRECT(ADDRESS(ROW()-1,_xlfn.SHEET()-3+4,4,1,"Entered Daily Stats")),"")</f>
        <v>0</v>
      </c>
      <c r="H75" s="16"/>
      <c r="I75" s="12" cm="1">
        <f t="array" aca="1" ref="I75" ca="1">IFERROR(INDIRECT(ADDRESS(ROW()-1,_xlfn.SHEET()-3+11,4,1,"Entered Daily Stats")),"")</f>
        <v>0</v>
      </c>
      <c r="J75" s="11"/>
      <c r="K75" s="107" cm="1">
        <f t="array" aca="1" ref="K75" ca="1">IFERROR(INDIRECT(ADDRESS(ROW()-1,_xlfn.SHEET()-3+18,4,1,"Entered Daily Stats")),"")</f>
        <v>0</v>
      </c>
      <c r="L75" s="12">
        <f t="shared" ca="1" si="11"/>
        <v>0</v>
      </c>
      <c r="M75" s="11"/>
      <c r="N75" s="110" cm="1">
        <f t="array" aca="1" ref="N75" ca="1">IFERROR(INDIRECT(ADDRESS(ROW()-1,_xlfn.SHEET()-3+25,4,1,"Entered Daily Stats")),"")</f>
        <v>0</v>
      </c>
      <c r="O75" s="13">
        <f t="shared" ca="1" si="9"/>
        <v>0</v>
      </c>
      <c r="P75" s="11"/>
      <c r="Q75" s="51" t="str">
        <f t="shared" ca="1" si="10"/>
        <v/>
      </c>
      <c r="R75" s="47"/>
      <c r="S75" s="39" cm="1">
        <f t="array" aca="1" ref="S75" ca="1">INDIRECT(ADDRESS(ROW()-1,_xlfn.SHEET()-3+39,4,1,"Entered Daily Stats"))</f>
        <v>0</v>
      </c>
      <c r="T75" s="47"/>
      <c r="U75" s="69"/>
      <c r="V75" s="8"/>
      <c r="W75" s="56"/>
      <c r="X75" s="80"/>
    </row>
    <row r="76" spans="1:24" ht="18" x14ac:dyDescent="0.3">
      <c r="A76" s="65"/>
      <c r="B76" s="8"/>
      <c r="C76" s="14" cm="1">
        <f t="array" aca="1" ref="C76" ca="1">INDIRECT(ADDRESS(ROW()-1,_xlfn.SHEET()-3+32,4,1,"Entered Daily Stats"))</f>
        <v>0</v>
      </c>
      <c r="D76" s="11"/>
      <c r="E76" s="10">
        <f>'Entered Daily Stats'!A75</f>
        <v>0</v>
      </c>
      <c r="F76" s="23"/>
      <c r="G76" s="13" cm="1">
        <f t="array" aca="1" ref="G76" ca="1">IFERROR(INDIRECT(ADDRESS(ROW()-1,_xlfn.SHEET()-3+4,4,1,"Entered Daily Stats")),"")</f>
        <v>0</v>
      </c>
      <c r="H76" s="11"/>
      <c r="I76" s="12" cm="1">
        <f t="array" aca="1" ref="I76" ca="1">IFERROR(INDIRECT(ADDRESS(ROW()-1,_xlfn.SHEET()-3+11,4,1,"Entered Daily Stats")),"")</f>
        <v>0</v>
      </c>
      <c r="J76" s="11"/>
      <c r="K76" s="107" cm="1">
        <f t="array" aca="1" ref="K76" ca="1">IFERROR(INDIRECT(ADDRESS(ROW()-1,_xlfn.SHEET()-3+18,4,1,"Entered Daily Stats")),"")</f>
        <v>0</v>
      </c>
      <c r="L76" s="12">
        <f t="shared" ca="1" si="11"/>
        <v>0</v>
      </c>
      <c r="M76" s="11"/>
      <c r="N76" s="110" cm="1">
        <f t="array" aca="1" ref="N76" ca="1">IFERROR(INDIRECT(ADDRESS(ROW()-1,_xlfn.SHEET()-3+25,4,1,"Entered Daily Stats")),"")</f>
        <v>0</v>
      </c>
      <c r="O76" s="13">
        <f t="shared" ca="1" si="9"/>
        <v>0</v>
      </c>
      <c r="P76" s="11"/>
      <c r="Q76" s="51" t="str">
        <f t="shared" ca="1" si="10"/>
        <v/>
      </c>
      <c r="R76" s="11"/>
      <c r="S76" s="39" cm="1">
        <f t="array" aca="1" ref="S76" ca="1">INDIRECT(ADDRESS(ROW()-1,_xlfn.SHEET()-3+39,4,1,"Entered Daily Stats"))</f>
        <v>0</v>
      </c>
      <c r="T76" s="11"/>
      <c r="U76" s="11"/>
      <c r="V76" s="47"/>
      <c r="W76" s="56"/>
      <c r="X76" s="81"/>
    </row>
    <row r="77" spans="1:24" ht="18" x14ac:dyDescent="0.3">
      <c r="A77" s="65"/>
      <c r="B77" s="8"/>
      <c r="C77" s="14" cm="1">
        <f t="array" aca="1" ref="C77" ca="1">INDIRECT(ADDRESS(ROW()-1,_xlfn.SHEET()-3+32,4,1,"Entered Daily Stats"))</f>
        <v>0</v>
      </c>
      <c r="D77" s="11"/>
      <c r="E77" s="10">
        <f>'Entered Daily Stats'!A76</f>
        <v>0</v>
      </c>
      <c r="F77" s="11"/>
      <c r="G77" s="13" cm="1">
        <f t="array" aca="1" ref="G77" ca="1">IFERROR(INDIRECT(ADDRESS(ROW()-1,_xlfn.SHEET()-3+4,4,1,"Entered Daily Stats")),"")</f>
        <v>0</v>
      </c>
      <c r="H77" s="16"/>
      <c r="I77" s="12" cm="1">
        <f t="array" aca="1" ref="I77" ca="1">IFERROR(INDIRECT(ADDRESS(ROW()-1,_xlfn.SHEET()-3+11,4,1,"Entered Daily Stats")),"")</f>
        <v>0</v>
      </c>
      <c r="J77" s="11"/>
      <c r="K77" s="107" cm="1">
        <f t="array" aca="1" ref="K77" ca="1">IFERROR(INDIRECT(ADDRESS(ROW()-1,_xlfn.SHEET()-3+18,4,1,"Entered Daily Stats")),"")</f>
        <v>0</v>
      </c>
      <c r="L77" s="12">
        <f t="shared" ca="1" si="11"/>
        <v>0</v>
      </c>
      <c r="M77" s="11"/>
      <c r="N77" s="110" cm="1">
        <f t="array" aca="1" ref="N77" ca="1">IFERROR(INDIRECT(ADDRESS(ROW()-1,_xlfn.SHEET()-3+25,4,1,"Entered Daily Stats")),"")</f>
        <v>0</v>
      </c>
      <c r="O77" s="13">
        <f t="shared" ca="1" si="9"/>
        <v>0</v>
      </c>
      <c r="P77" s="11"/>
      <c r="Q77" s="51" t="str">
        <f t="shared" ca="1" si="10"/>
        <v/>
      </c>
      <c r="R77" s="11"/>
      <c r="S77" s="39" cm="1">
        <f t="array" aca="1" ref="S77" ca="1">INDIRECT(ADDRESS(ROW()-1,_xlfn.SHEET()-3+39,4,1,"Entered Daily Stats"))</f>
        <v>0</v>
      </c>
      <c r="T77" s="11"/>
      <c r="U77" s="8"/>
      <c r="V77" s="8"/>
      <c r="W77" s="8"/>
      <c r="X77" s="64"/>
    </row>
    <row r="78" spans="1:24" ht="18" x14ac:dyDescent="0.3">
      <c r="A78" s="65"/>
      <c r="B78" s="8"/>
      <c r="C78" s="14" cm="1">
        <f t="array" aca="1" ref="C78" ca="1">INDIRECT(ADDRESS(ROW()-1,_xlfn.SHEET()-3+32,4,1,"Entered Daily Stats"))</f>
        <v>0</v>
      </c>
      <c r="D78" s="11"/>
      <c r="E78" s="10">
        <f>'Entered Daily Stats'!A77</f>
        <v>0</v>
      </c>
      <c r="F78" s="11"/>
      <c r="G78" s="13" cm="1">
        <f t="array" aca="1" ref="G78" ca="1">IFERROR(INDIRECT(ADDRESS(ROW()-1,_xlfn.SHEET()-3+4,4,1,"Entered Daily Stats")),"")</f>
        <v>0</v>
      </c>
      <c r="H78" s="16"/>
      <c r="I78" s="12" cm="1">
        <f t="array" aca="1" ref="I78" ca="1">IFERROR(INDIRECT(ADDRESS(ROW()-1,_xlfn.SHEET()-3+11,4,1,"Entered Daily Stats")),"")</f>
        <v>0</v>
      </c>
      <c r="J78" s="11"/>
      <c r="K78" s="107" cm="1">
        <f t="array" aca="1" ref="K78" ca="1">IFERROR(INDIRECT(ADDRESS(ROW()-1,_xlfn.SHEET()-3+18,4,1,"Entered Daily Stats")),"")</f>
        <v>0</v>
      </c>
      <c r="L78" s="12">
        <f t="shared" ca="1" si="11"/>
        <v>0</v>
      </c>
      <c r="M78" s="11"/>
      <c r="N78" s="110" cm="1">
        <f t="array" aca="1" ref="N78" ca="1">IFERROR(INDIRECT(ADDRESS(ROW()-1,_xlfn.SHEET()-3+25,4,1,"Entered Daily Stats")),"")</f>
        <v>0</v>
      </c>
      <c r="O78" s="13">
        <f t="shared" ca="1" si="9"/>
        <v>0</v>
      </c>
      <c r="P78" s="11"/>
      <c r="Q78" s="51" t="str">
        <f t="shared" ca="1" si="10"/>
        <v/>
      </c>
      <c r="R78" s="11"/>
      <c r="S78" s="39" cm="1">
        <f t="array" aca="1" ref="S78" ca="1">INDIRECT(ADDRESS(ROW()-1,_xlfn.SHEET()-3+39,4,1,"Entered Daily Stats"))</f>
        <v>0</v>
      </c>
      <c r="T78" s="11"/>
      <c r="U78" s="71"/>
      <c r="V78" s="71"/>
      <c r="W78" s="71"/>
      <c r="X78" s="70"/>
    </row>
    <row r="79" spans="1:24" ht="21" x14ac:dyDescent="0.3">
      <c r="A79" s="65"/>
      <c r="B79" s="8"/>
      <c r="C79" s="14" cm="1">
        <f t="array" aca="1" ref="C79" ca="1">INDIRECT(ADDRESS(ROW()-1,_xlfn.SHEET()-3+32,4,1,"Entered Daily Stats"))</f>
        <v>0</v>
      </c>
      <c r="D79" s="11"/>
      <c r="E79" s="10">
        <f>'Entered Daily Stats'!A78</f>
        <v>0</v>
      </c>
      <c r="F79" s="11"/>
      <c r="G79" s="13" cm="1">
        <f t="array" aca="1" ref="G79" ca="1">IFERROR(INDIRECT(ADDRESS(ROW()-1,_xlfn.SHEET()-3+4,4,1,"Entered Daily Stats")),"")</f>
        <v>0</v>
      </c>
      <c r="H79" s="16"/>
      <c r="I79" s="12" cm="1">
        <f t="array" aca="1" ref="I79" ca="1">IFERROR(INDIRECT(ADDRESS(ROW()-1,_xlfn.SHEET()-3+11,4,1,"Entered Daily Stats")),"")</f>
        <v>0</v>
      </c>
      <c r="J79" s="11"/>
      <c r="K79" s="107" cm="1">
        <f t="array" aca="1" ref="K79" ca="1">IFERROR(INDIRECT(ADDRESS(ROW()-1,_xlfn.SHEET()-3+18,4,1,"Entered Daily Stats")),"")</f>
        <v>0</v>
      </c>
      <c r="L79" s="12">
        <f t="shared" ca="1" si="11"/>
        <v>0</v>
      </c>
      <c r="M79" s="11"/>
      <c r="N79" s="110" cm="1">
        <f t="array" aca="1" ref="N79" ca="1">IFERROR(INDIRECT(ADDRESS(ROW()-1,_xlfn.SHEET()-3+25,4,1,"Entered Daily Stats")),"")</f>
        <v>0</v>
      </c>
      <c r="O79" s="13">
        <f t="shared" ca="1" si="9"/>
        <v>0</v>
      </c>
      <c r="P79" s="11"/>
      <c r="Q79" s="51" t="str">
        <f t="shared" ca="1" si="10"/>
        <v/>
      </c>
      <c r="R79" s="11"/>
      <c r="S79" s="39" cm="1">
        <f t="array" aca="1" ref="S79" ca="1">INDIRECT(ADDRESS(ROW()-1,_xlfn.SHEET()-3+39,4,1,"Entered Daily Stats"))</f>
        <v>0</v>
      </c>
      <c r="T79" s="11"/>
      <c r="U79" s="8"/>
      <c r="V79" s="8"/>
      <c r="W79" s="22"/>
      <c r="X79" s="79"/>
    </row>
    <row r="80" spans="1:24" ht="18" x14ac:dyDescent="0.3">
      <c r="A80" s="65"/>
      <c r="B80" s="8"/>
      <c r="C80" s="14" cm="1">
        <f t="array" aca="1" ref="C80" ca="1">INDIRECT(ADDRESS(ROW()-1,_xlfn.SHEET()-3+32,4,1,"Entered Daily Stats"))</f>
        <v>0</v>
      </c>
      <c r="D80" s="11"/>
      <c r="E80" s="10">
        <f>'Entered Daily Stats'!A79</f>
        <v>0</v>
      </c>
      <c r="F80" s="11"/>
      <c r="G80" s="13" cm="1">
        <f t="array" aca="1" ref="G80" ca="1">IFERROR(INDIRECT(ADDRESS(ROW()-1,_xlfn.SHEET()-3+4,4,1,"Entered Daily Stats")),"")</f>
        <v>0</v>
      </c>
      <c r="H80" s="16"/>
      <c r="I80" s="12" cm="1">
        <f t="array" aca="1" ref="I80" ca="1">IFERROR(INDIRECT(ADDRESS(ROW()-1,_xlfn.SHEET()-3+11,4,1,"Entered Daily Stats")),"")</f>
        <v>0</v>
      </c>
      <c r="J80" s="11"/>
      <c r="K80" s="107" cm="1">
        <f t="array" aca="1" ref="K80" ca="1">IFERROR(INDIRECT(ADDRESS(ROW()-1,_xlfn.SHEET()-3+18,4,1,"Entered Daily Stats")),"")</f>
        <v>0</v>
      </c>
      <c r="L80" s="12">
        <f t="shared" ca="1" si="11"/>
        <v>0</v>
      </c>
      <c r="M80" s="11"/>
      <c r="N80" s="110" cm="1">
        <f t="array" aca="1" ref="N80" ca="1">IFERROR(INDIRECT(ADDRESS(ROW()-1,_xlfn.SHEET()-3+25,4,1,"Entered Daily Stats")),"")</f>
        <v>0</v>
      </c>
      <c r="O80" s="13">
        <f t="shared" ca="1" si="9"/>
        <v>0</v>
      </c>
      <c r="P80" s="11"/>
      <c r="Q80" s="51" t="str">
        <f t="shared" ca="1" si="10"/>
        <v/>
      </c>
      <c r="R80" s="47"/>
      <c r="S80" s="39" cm="1">
        <f t="array" aca="1" ref="S80" ca="1">INDIRECT(ADDRESS(ROW()-1,_xlfn.SHEET()-3+39,4,1,"Entered Daily Stats"))</f>
        <v>0</v>
      </c>
      <c r="T80" s="47"/>
      <c r="U80" s="69"/>
      <c r="V80" s="8"/>
      <c r="W80" s="56"/>
      <c r="X80" s="80"/>
    </row>
    <row r="81" spans="1:24" ht="18" x14ac:dyDescent="0.3">
      <c r="A81" s="65"/>
      <c r="B81" s="8"/>
      <c r="C81" s="14" cm="1">
        <f t="array" aca="1" ref="C81" ca="1">INDIRECT(ADDRESS(ROW()-1,_xlfn.SHEET()-3+32,4,1,"Entered Daily Stats"))</f>
        <v>0</v>
      </c>
      <c r="D81" s="11"/>
      <c r="E81" s="10">
        <f>'Entered Daily Stats'!A80</f>
        <v>0</v>
      </c>
      <c r="F81" s="23"/>
      <c r="G81" s="13" cm="1">
        <f t="array" aca="1" ref="G81" ca="1">IFERROR(INDIRECT(ADDRESS(ROW()-1,_xlfn.SHEET()-3+4,4,1,"Entered Daily Stats")),"")</f>
        <v>0</v>
      </c>
      <c r="H81" s="11"/>
      <c r="I81" s="12" cm="1">
        <f t="array" aca="1" ref="I81" ca="1">IFERROR(INDIRECT(ADDRESS(ROW()-1,_xlfn.SHEET()-3+11,4,1,"Entered Daily Stats")),"")</f>
        <v>0</v>
      </c>
      <c r="J81" s="11"/>
      <c r="K81" s="107" cm="1">
        <f t="array" aca="1" ref="K81" ca="1">IFERROR(INDIRECT(ADDRESS(ROW()-1,_xlfn.SHEET()-3+18,4,1,"Entered Daily Stats")),"")</f>
        <v>0</v>
      </c>
      <c r="L81" s="12">
        <f t="shared" ca="1" si="11"/>
        <v>0</v>
      </c>
      <c r="M81" s="11"/>
      <c r="N81" s="110" cm="1">
        <f t="array" aca="1" ref="N81" ca="1">IFERROR(INDIRECT(ADDRESS(ROW()-1,_xlfn.SHEET()-3+25,4,1,"Entered Daily Stats")),"")</f>
        <v>0</v>
      </c>
      <c r="O81" s="13">
        <f t="shared" ca="1" si="9"/>
        <v>0</v>
      </c>
      <c r="P81" s="11"/>
      <c r="Q81" s="51" t="str">
        <f t="shared" ca="1" si="10"/>
        <v/>
      </c>
      <c r="R81" s="11"/>
      <c r="S81" s="39" cm="1">
        <f t="array" aca="1" ref="S81" ca="1">INDIRECT(ADDRESS(ROW()-1,_xlfn.SHEET()-3+39,4,1,"Entered Daily Stats"))</f>
        <v>0</v>
      </c>
      <c r="T81" s="11"/>
      <c r="U81" s="11"/>
      <c r="V81" s="47"/>
      <c r="W81" s="56"/>
      <c r="X81" s="81"/>
    </row>
    <row r="82" spans="1:24" ht="18" x14ac:dyDescent="0.3">
      <c r="A82" s="65"/>
      <c r="B82" s="8"/>
      <c r="C82" s="14" cm="1">
        <f t="array" aca="1" ref="C82" ca="1">INDIRECT(ADDRESS(ROW()-1,_xlfn.SHEET()-3+32,4,1,"Entered Daily Stats"))</f>
        <v>0</v>
      </c>
      <c r="D82" s="11"/>
      <c r="E82" s="10">
        <f>'Entered Daily Stats'!A81</f>
        <v>0</v>
      </c>
      <c r="F82" s="11"/>
      <c r="G82" s="13" cm="1">
        <f t="array" aca="1" ref="G82" ca="1">IFERROR(INDIRECT(ADDRESS(ROW()-1,_xlfn.SHEET()-3+4,4,1,"Entered Daily Stats")),"")</f>
        <v>0</v>
      </c>
      <c r="H82" s="16"/>
      <c r="I82" s="12" cm="1">
        <f t="array" aca="1" ref="I82" ca="1">IFERROR(INDIRECT(ADDRESS(ROW()-1,_xlfn.SHEET()-3+11,4,1,"Entered Daily Stats")),"")</f>
        <v>0</v>
      </c>
      <c r="J82" s="11"/>
      <c r="K82" s="107" cm="1">
        <f t="array" aca="1" ref="K82" ca="1">IFERROR(INDIRECT(ADDRESS(ROW()-1,_xlfn.SHEET()-3+18,4,1,"Entered Daily Stats")),"")</f>
        <v>0</v>
      </c>
      <c r="L82" s="12">
        <f t="shared" ca="1" si="11"/>
        <v>0</v>
      </c>
      <c r="M82" s="11"/>
      <c r="N82" s="110" cm="1">
        <f t="array" aca="1" ref="N82" ca="1">IFERROR(INDIRECT(ADDRESS(ROW()-1,_xlfn.SHEET()-3+25,4,1,"Entered Daily Stats")),"")</f>
        <v>0</v>
      </c>
      <c r="O82" s="13">
        <f t="shared" ca="1" si="9"/>
        <v>0</v>
      </c>
      <c r="P82" s="11"/>
      <c r="Q82" s="51" t="str">
        <f t="shared" ca="1" si="10"/>
        <v/>
      </c>
      <c r="R82" s="11"/>
      <c r="S82" s="39" cm="1">
        <f t="array" aca="1" ref="S82" ca="1">INDIRECT(ADDRESS(ROW()-1,_xlfn.SHEET()-3+39,4,1,"Entered Daily Stats"))</f>
        <v>0</v>
      </c>
      <c r="T82" s="11"/>
      <c r="U82" s="8"/>
      <c r="V82" s="8"/>
      <c r="W82" s="8"/>
      <c r="X82" s="64"/>
    </row>
    <row r="83" spans="1:24" ht="18" x14ac:dyDescent="0.3">
      <c r="A83" s="65"/>
      <c r="B83" s="8"/>
      <c r="C83" s="11"/>
      <c r="D83" s="11"/>
      <c r="E83" s="11"/>
      <c r="F83" s="11"/>
      <c r="G83" s="11"/>
      <c r="H83" s="11"/>
      <c r="I83" s="11"/>
      <c r="J83" s="11"/>
      <c r="K83" s="108"/>
      <c r="L83" s="11"/>
      <c r="M83" s="11"/>
      <c r="N83" s="108"/>
      <c r="O83" s="11"/>
      <c r="P83" s="11"/>
      <c r="Q83" s="11"/>
      <c r="R83" s="11"/>
      <c r="S83" s="11"/>
      <c r="T83" s="8"/>
      <c r="U83" s="8"/>
      <c r="V83" s="8"/>
      <c r="W83" s="8"/>
      <c r="X83" s="64"/>
    </row>
    <row r="84" spans="1:24" ht="21" x14ac:dyDescent="0.3">
      <c r="A84" s="65"/>
      <c r="B84" s="8"/>
      <c r="C84" s="106">
        <f ca="1">IFERROR(AVERAGEIF(C63:C82,"&gt;0"),0)</f>
        <v>0.95833333333333337</v>
      </c>
      <c r="D84" s="11"/>
      <c r="E84" s="123" t="s">
        <v>34</v>
      </c>
      <c r="F84" s="44"/>
      <c r="G84" s="13">
        <f ca="1">IFERROR(AVERAGEIF(G63:G82,"&gt;0"),"")</f>
        <v>0.18217592592592591</v>
      </c>
      <c r="H84" s="82"/>
      <c r="I84" s="30">
        <f ca="1">IFERROR(AVERAGEIF(I63:I82,"&gt;0"),"")</f>
        <v>4.7272727272727275</v>
      </c>
      <c r="J84" s="11"/>
      <c r="K84" s="109">
        <f ca="1">IFERROR(AVERAGEIF(K63:K82,"&gt;0"),0)</f>
        <v>39.333333333333336</v>
      </c>
      <c r="L84" s="12">
        <f ca="1">IFERROR(AVERAGEIF(L63:L82,"&gt;0"),"")</f>
        <v>51.53819444444445</v>
      </c>
      <c r="M84" s="11"/>
      <c r="N84" s="111">
        <f ca="1">IFERROR(AVERAGEIF(N63:N82,"&gt;0"),0)</f>
        <v>0.10491898148148149</v>
      </c>
      <c r="O84" s="13">
        <f ca="1">IFERROR(AVERAGEIF(O63:O82,"&gt;0"),"")</f>
        <v>0.15486111111111112</v>
      </c>
      <c r="P84" s="11"/>
      <c r="Q84" s="45">
        <f ca="1">IFERROR(AVERAGEIF(Q63:Q82,"&gt;0"),"")</f>
        <v>0.85537043955982617</v>
      </c>
      <c r="R84" s="17"/>
      <c r="S84" s="46">
        <f ca="1">IFERROR(AVERAGEIF(S63:S82,"&gt;0"),0)</f>
        <v>1.6</v>
      </c>
      <c r="T84" s="83"/>
      <c r="U84" s="8"/>
      <c r="V84" s="8"/>
      <c r="W84" s="8"/>
      <c r="X84" s="64"/>
    </row>
    <row r="85" spans="1:24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8"/>
    </row>
    <row r="88" spans="1:24" ht="14.4" customHeight="1" x14ac:dyDescent="0.3">
      <c r="A88" s="160" t="str">
        <f>'Entered Daily Stats'!A88</f>
        <v>Team Lead 4</v>
      </c>
      <c r="B88" s="161"/>
      <c r="C88" s="161"/>
      <c r="D88" s="161"/>
      <c r="E88" s="161"/>
      <c r="F88" s="53"/>
      <c r="G88" s="158">
        <v>44134</v>
      </c>
      <c r="H88" s="158"/>
      <c r="I88" s="158"/>
      <c r="J88" s="158"/>
      <c r="K88" s="158"/>
      <c r="L88" s="158"/>
      <c r="M88" s="158"/>
      <c r="N88" s="158"/>
      <c r="O88" s="158"/>
      <c r="P88" s="53"/>
      <c r="Q88" s="53"/>
      <c r="R88" s="53"/>
      <c r="S88" s="53"/>
      <c r="T88" s="53"/>
      <c r="U88" s="53"/>
      <c r="V88" s="53"/>
      <c r="W88" s="53"/>
      <c r="X88" s="63"/>
    </row>
    <row r="89" spans="1:24" ht="14.4" customHeight="1" x14ac:dyDescent="0.3">
      <c r="A89" s="162"/>
      <c r="B89" s="163"/>
      <c r="C89" s="163"/>
      <c r="D89" s="163"/>
      <c r="E89" s="163"/>
      <c r="F89" s="8"/>
      <c r="G89" s="159"/>
      <c r="H89" s="159"/>
      <c r="I89" s="159"/>
      <c r="J89" s="159"/>
      <c r="K89" s="159"/>
      <c r="L89" s="159"/>
      <c r="M89" s="159"/>
      <c r="N89" s="159"/>
      <c r="O89" s="159"/>
      <c r="P89" s="8"/>
      <c r="Q89" s="8"/>
      <c r="R89" s="8"/>
      <c r="S89" s="8"/>
      <c r="T89" s="8"/>
      <c r="U89" s="8"/>
      <c r="V89" s="8"/>
      <c r="W89" s="8"/>
      <c r="X89" s="64"/>
    </row>
    <row r="90" spans="1:24" ht="21" customHeight="1" x14ac:dyDescent="0.3">
      <c r="A90" s="164"/>
      <c r="B90" s="165"/>
      <c r="C90" s="165"/>
      <c r="D90" s="165"/>
      <c r="E90" s="165"/>
      <c r="F90" s="8"/>
      <c r="G90" s="124" t="s">
        <v>18</v>
      </c>
      <c r="H90" s="123"/>
      <c r="I90" s="124" t="s">
        <v>19</v>
      </c>
      <c r="J90" s="8"/>
      <c r="K90" s="140" t="s">
        <v>20</v>
      </c>
      <c r="L90" s="140"/>
      <c r="M90" s="8"/>
      <c r="N90" s="126" t="s">
        <v>21</v>
      </c>
      <c r="O90" s="126"/>
      <c r="P90" s="8"/>
      <c r="Q90" s="8"/>
      <c r="R90" s="8"/>
      <c r="S90" s="8"/>
      <c r="T90" s="8"/>
      <c r="U90" s="8"/>
      <c r="V90" s="8"/>
      <c r="W90" s="8"/>
      <c r="X90" s="64"/>
    </row>
    <row r="91" spans="1:24" ht="45.6" x14ac:dyDescent="0.3">
      <c r="A91" s="65"/>
      <c r="B91" s="8"/>
      <c r="C91" s="67" t="s">
        <v>37</v>
      </c>
      <c r="D91" s="8"/>
      <c r="E91" s="67" t="s">
        <v>24</v>
      </c>
      <c r="F91" s="68"/>
      <c r="G91" s="56"/>
      <c r="H91" s="56"/>
      <c r="I91" s="56"/>
      <c r="J91" s="8"/>
      <c r="K91" s="56"/>
      <c r="L91" s="69" t="s">
        <v>38</v>
      </c>
      <c r="M91" s="69"/>
      <c r="N91" s="56"/>
      <c r="O91" s="69" t="s">
        <v>39</v>
      </c>
      <c r="P91" s="8"/>
      <c r="Q91" s="9" t="s">
        <v>40</v>
      </c>
      <c r="R91" s="8"/>
      <c r="S91" s="66" t="s">
        <v>41</v>
      </c>
      <c r="T91" s="8"/>
      <c r="U91" s="138" t="s">
        <v>30</v>
      </c>
      <c r="V91" s="138"/>
      <c r="W91" s="138"/>
      <c r="X91" s="70"/>
    </row>
    <row r="92" spans="1:24" ht="18" x14ac:dyDescent="0.3">
      <c r="A92" s="65"/>
      <c r="B92" s="8"/>
      <c r="C92" s="14" cm="1">
        <f t="array" aca="1" ref="C92" ca="1">INDIRECT(ADDRESS(ROW()-1,_xlfn.SHEET()-3+32,4,1,"Entered Daily Stats"))</f>
        <v>1</v>
      </c>
      <c r="D92" s="11"/>
      <c r="E92" s="10" t="str">
        <f>'Entered Daily Stats'!A91</f>
        <v>Enrollment Counclor 1</v>
      </c>
      <c r="F92" s="11"/>
      <c r="G92" s="13" cm="1">
        <f t="array" aca="1" ref="G92" ca="1">IFERROR(INDIRECT(ADDRESS(ROW()-1,_xlfn.SHEET()-3+4,4,1,"Entered Daily Stats")),"")</f>
        <v>0.21682870370370369</v>
      </c>
      <c r="H92" s="11"/>
      <c r="I92" s="12" cm="1">
        <f t="array" aca="1" ref="I92" ca="1">IFERROR(INDIRECT(ADDRESS(ROW()-1,_xlfn.SHEET()-3+11,4,1,"Entered Daily Stats")),"")</f>
        <v>5</v>
      </c>
      <c r="J92" s="11"/>
      <c r="K92" s="107" cm="1">
        <f t="array" aca="1" ref="K92" ca="1">IFERROR(INDIRECT(ADDRESS(ROW()-1,_xlfn.SHEET()-3+18,4,1,"Entered Daily Stats")),"")</f>
        <v>29</v>
      </c>
      <c r="L92" s="12">
        <f ca="1">IFERROR(IF(K92=N92,0,MIN(MAX((-10*N92*24)+80,30),65))*C92,0)</f>
        <v>35.377777777777773</v>
      </c>
      <c r="M92" s="11"/>
      <c r="N92" s="110" cm="1">
        <f t="array" aca="1" ref="N92" ca="1">IFERROR(INDIRECT(ADDRESS(ROW()-1,_xlfn.SHEET()-3+25,4,1,"Entered Daily Stats")),"")</f>
        <v>0.18592592592592594</v>
      </c>
      <c r="O92" s="13">
        <f ca="1">IFERROR(IF(N92=K92,0,MIN(MAX(8-(K92/10),1.5),5)/24)*C92,0)</f>
        <v>0.20833333333333334</v>
      </c>
      <c r="P92" s="11"/>
      <c r="Q92" s="51">
        <f ca="1">IF(OR(L92=O92,K92=N92),"",((N92/O92)+(K92/L92))/2)</f>
        <v>0.85608403126744848</v>
      </c>
      <c r="R92" s="11"/>
      <c r="S92" s="39" cm="1">
        <f t="array" aca="1" ref="S92" ca="1">INDIRECT(ADDRESS(ROW()-1,_xlfn.SHEET()-3+39,4,1,"Entered Daily Stats"))</f>
        <v>0</v>
      </c>
      <c r="T92" s="11"/>
      <c r="U92" s="15"/>
      <c r="V92" s="11" t="s">
        <v>31</v>
      </c>
      <c r="W92" s="14">
        <v>1.3</v>
      </c>
      <c r="X92" s="70"/>
    </row>
    <row r="93" spans="1:24" ht="18" x14ac:dyDescent="0.3">
      <c r="A93" s="65"/>
      <c r="B93" s="8"/>
      <c r="C93" s="14" cm="1">
        <f t="array" aca="1" ref="C93" ca="1">INDIRECT(ADDRESS(ROW()-1,_xlfn.SHEET()-3+32,4,1,"Entered Daily Stats"))</f>
        <v>1</v>
      </c>
      <c r="D93" s="11"/>
      <c r="E93" s="10" t="str">
        <f>'Entered Daily Stats'!A92</f>
        <v>Enrollment Counclor 2</v>
      </c>
      <c r="F93" s="11"/>
      <c r="G93" s="13" cm="1">
        <f t="array" aca="1" ref="G93" ca="1">IFERROR(INDIRECT(ADDRESS(ROW()-1,_xlfn.SHEET()-3+4,4,1,"Entered Daily Stats")),"")</f>
        <v>0.25024305555555554</v>
      </c>
      <c r="H93" s="16"/>
      <c r="I93" s="12" cm="1">
        <f t="array" aca="1" ref="I93" ca="1">IFERROR(INDIRECT(ADDRESS(ROW()-1,_xlfn.SHEET()-3+11,4,1,"Entered Daily Stats")),"")</f>
        <v>4</v>
      </c>
      <c r="J93" s="11"/>
      <c r="K93" s="107" cm="1">
        <f t="array" aca="1" ref="K93" ca="1">IFERROR(INDIRECT(ADDRESS(ROW()-1,_xlfn.SHEET()-3+18,4,1,"Entered Daily Stats")),"")</f>
        <v>36</v>
      </c>
      <c r="L93" s="12">
        <f t="shared" ref="L93" ca="1" si="12">IFERROR(IF(K93=N93,0,MIN(MAX((-10*N93*24)+80,30),65))*C93,0)</f>
        <v>47.019444444444446</v>
      </c>
      <c r="M93" s="11"/>
      <c r="N93" s="110" cm="1">
        <f t="array" aca="1" ref="N93" ca="1">IFERROR(INDIRECT(ADDRESS(ROW()-1,_xlfn.SHEET()-3+25,4,1,"Entered Daily Stats")),"")</f>
        <v>0.13741898148148149</v>
      </c>
      <c r="O93" s="13">
        <f t="shared" ref="O93:O111" ca="1" si="13">IFERROR(IF(N93=K93,0,MIN(MAX(8-(K93/10),1.5),5)/24)*C93,0)</f>
        <v>0.18333333333333335</v>
      </c>
      <c r="P93" s="11"/>
      <c r="Q93" s="51">
        <f t="shared" ref="Q93:Q111" ca="1" si="14">IF(OR(L93=O93,K93=N93),"",((N93/O93)+(K93/L93))/2)</f>
        <v>0.75759938659651405</v>
      </c>
      <c r="R93" s="11"/>
      <c r="S93" s="39" cm="1">
        <f t="array" aca="1" ref="S93" ca="1">INDIRECT(ADDRESS(ROW()-1,_xlfn.SHEET()-3+39,4,1,"Entered Daily Stats"))</f>
        <v>2</v>
      </c>
      <c r="T93" s="11"/>
      <c r="U93" s="100"/>
      <c r="V93" s="11" t="s">
        <v>32</v>
      </c>
      <c r="W93" s="45">
        <v>1</v>
      </c>
      <c r="X93" s="70"/>
    </row>
    <row r="94" spans="1:24" ht="18" x14ac:dyDescent="0.3">
      <c r="A94" s="65"/>
      <c r="B94" s="8"/>
      <c r="C94" s="14" cm="1">
        <f t="array" aca="1" ref="C94" ca="1">INDIRECT(ADDRESS(ROW()-1,_xlfn.SHEET()-3+32,4,1,"Entered Daily Stats"))</f>
        <v>1</v>
      </c>
      <c r="D94" s="11"/>
      <c r="E94" s="10" t="str">
        <f>'Entered Daily Stats'!A93</f>
        <v>Enrollment Counclor 3</v>
      </c>
      <c r="F94" s="11"/>
      <c r="G94" s="13" cm="1">
        <f t="array" aca="1" ref="G94" ca="1">IFERROR(INDIRECT(ADDRESS(ROW()-1,_xlfn.SHEET()-3+4,4,1,"Entered Daily Stats")),"")</f>
        <v>0.22203703703703703</v>
      </c>
      <c r="H94" s="16"/>
      <c r="I94" s="12" cm="1">
        <f t="array" aca="1" ref="I94" ca="1">IFERROR(INDIRECT(ADDRESS(ROW()-1,_xlfn.SHEET()-3+11,4,1,"Entered Daily Stats")),"")</f>
        <v>1</v>
      </c>
      <c r="J94" s="11"/>
      <c r="K94" s="107" cm="1">
        <f t="array" aca="1" ref="K94" ca="1">IFERROR(INDIRECT(ADDRESS(ROW()-1,_xlfn.SHEET()-3+18,4,1,"Entered Daily Stats")),"")</f>
        <v>25</v>
      </c>
      <c r="L94" s="12">
        <f ca="1">IFERROR(IF(K94=N94,0,MIN(MAX((-10*N94*24)+80,30),65))*C94,0)</f>
        <v>53.947222222222223</v>
      </c>
      <c r="M94" s="11"/>
      <c r="N94" s="110" cm="1">
        <f t="array" aca="1" ref="N94" ca="1">IFERROR(INDIRECT(ADDRESS(ROW()-1,_xlfn.SHEET()-3+25,4,1,"Entered Daily Stats")),"")</f>
        <v>0.10855324074074074</v>
      </c>
      <c r="O94" s="13">
        <f t="shared" ca="1" si="13"/>
        <v>0.20833333333333334</v>
      </c>
      <c r="P94" s="11"/>
      <c r="Q94" s="51">
        <f t="shared" ca="1" si="14"/>
        <v>0.49223572278575878</v>
      </c>
      <c r="R94" s="11"/>
      <c r="S94" s="39" cm="1">
        <f t="array" aca="1" ref="S94" ca="1">INDIRECT(ADDRESS(ROW()-1,_xlfn.SHEET()-3+39,4,1,"Entered Daily Stats"))</f>
        <v>3</v>
      </c>
      <c r="T94" s="11"/>
      <c r="U94" s="18"/>
      <c r="V94" s="11" t="s">
        <v>33</v>
      </c>
      <c r="W94" s="45">
        <v>1</v>
      </c>
      <c r="X94" s="70"/>
    </row>
    <row r="95" spans="1:24" ht="18" x14ac:dyDescent="0.3">
      <c r="A95" s="65"/>
      <c r="B95" s="8"/>
      <c r="C95" s="14" cm="1">
        <f t="array" aca="1" ref="C95" ca="1">INDIRECT(ADDRESS(ROW()-1,_xlfn.SHEET()-3+32,4,1,"Entered Daily Stats"))</f>
        <v>1</v>
      </c>
      <c r="D95" s="11"/>
      <c r="E95" s="10" t="str">
        <f>'Entered Daily Stats'!A94</f>
        <v>Enrollment Counclor 4</v>
      </c>
      <c r="F95" s="11"/>
      <c r="G95" s="13" cm="1">
        <f t="array" aca="1" ref="G95" ca="1">IFERROR(INDIRECT(ADDRESS(ROW()-1,_xlfn.SHEET()-3+4,4,1,"Entered Daily Stats")),"")</f>
        <v>0.27</v>
      </c>
      <c r="H95" s="16"/>
      <c r="I95" s="12" cm="1">
        <f t="array" aca="1" ref="I95" ca="1">IFERROR(INDIRECT(ADDRESS(ROW()-1,_xlfn.SHEET()-3+11,4,1,"Entered Daily Stats")),"")</f>
        <v>0</v>
      </c>
      <c r="J95" s="11"/>
      <c r="K95" s="107" cm="1">
        <f t="array" aca="1" ref="K95" ca="1">IFERROR(INDIRECT(ADDRESS(ROW()-1,_xlfn.SHEET()-3+18,4,1,"Entered Daily Stats")),"")</f>
        <v>50</v>
      </c>
      <c r="L95" s="12">
        <f t="shared" ref="L95:L111" ca="1" si="15">IFERROR(IF(K95=N95,0,MIN(MAX((-10*N95*24)+80,30),65))*C95,0)</f>
        <v>54.524999999999999</v>
      </c>
      <c r="M95" s="11"/>
      <c r="N95" s="110" cm="1">
        <f t="array" aca="1" ref="N95" ca="1">IFERROR(INDIRECT(ADDRESS(ROW()-1,_xlfn.SHEET()-3+25,4,1,"Entered Daily Stats")),"")</f>
        <v>0.10614583333333333</v>
      </c>
      <c r="O95" s="13">
        <f t="shared" ca="1" si="13"/>
        <v>0.125</v>
      </c>
      <c r="P95" s="11"/>
      <c r="Q95" s="51">
        <f t="shared" ca="1" si="14"/>
        <v>0.88308860614397067</v>
      </c>
      <c r="R95" s="11"/>
      <c r="S95" s="39" cm="1">
        <f t="array" aca="1" ref="S95" ca="1">INDIRECT(ADDRESS(ROW()-1,_xlfn.SHEET()-3+39,4,1,"Entered Daily Stats"))</f>
        <v>1</v>
      </c>
      <c r="T95" s="11"/>
      <c r="U95" s="19"/>
      <c r="V95" s="11" t="s">
        <v>33</v>
      </c>
      <c r="W95" s="14">
        <v>0.7</v>
      </c>
      <c r="X95" s="70"/>
    </row>
    <row r="96" spans="1:24" ht="18" x14ac:dyDescent="0.3">
      <c r="A96" s="65"/>
      <c r="B96" s="8"/>
      <c r="C96" s="14" cm="1">
        <f t="array" aca="1" ref="C96" ca="1">INDIRECT(ADDRESS(ROW()-1,_xlfn.SHEET()-3+32,4,1,"Entered Daily Stats"))</f>
        <v>1</v>
      </c>
      <c r="D96" s="11"/>
      <c r="E96" s="10" t="str">
        <f>'Entered Daily Stats'!A95</f>
        <v>Enrollment Counclor 5</v>
      </c>
      <c r="F96" s="11"/>
      <c r="G96" s="13" cm="1">
        <f t="array" aca="1" ref="G96" ca="1">IFERROR(INDIRECT(ADDRESS(ROW()-1,_xlfn.SHEET()-3+4,4,1,"Entered Daily Stats")),"")</f>
        <v>0.23291666666666666</v>
      </c>
      <c r="H96" s="16"/>
      <c r="I96" s="12" cm="1">
        <f t="array" aca="1" ref="I96" ca="1">IFERROR(INDIRECT(ADDRESS(ROW()-1,_xlfn.SHEET()-3+11,4,1,"Entered Daily Stats")),"")</f>
        <v>7</v>
      </c>
      <c r="J96" s="11"/>
      <c r="K96" s="107" cm="1">
        <f t="array" aca="1" ref="K96" ca="1">IFERROR(INDIRECT(ADDRESS(ROW()-1,_xlfn.SHEET()-3+18,4,1,"Entered Daily Stats")),"")</f>
        <v>46</v>
      </c>
      <c r="L96" s="12">
        <f t="shared" ca="1" si="15"/>
        <v>46.511111111111113</v>
      </c>
      <c r="M96" s="11"/>
      <c r="N96" s="110" cm="1">
        <f t="array" aca="1" ref="N96" ca="1">IFERROR(INDIRECT(ADDRESS(ROW()-1,_xlfn.SHEET()-3+25,4,1,"Entered Daily Stats")),"")</f>
        <v>0.13953703703703704</v>
      </c>
      <c r="O96" s="13">
        <f t="shared" ca="1" si="13"/>
        <v>0.14166666666666669</v>
      </c>
      <c r="P96" s="11"/>
      <c r="Q96" s="51">
        <f t="shared" ca="1" si="14"/>
        <v>0.98698915463621328</v>
      </c>
      <c r="R96" s="11"/>
      <c r="S96" s="39" cm="1">
        <f t="array" aca="1" ref="S96" ca="1">INDIRECT(ADDRESS(ROW()-1,_xlfn.SHEET()-3+39,4,1,"Entered Daily Stats"))</f>
        <v>1</v>
      </c>
      <c r="T96" s="11"/>
      <c r="U96" s="20"/>
      <c r="V96" s="11" t="s">
        <v>33</v>
      </c>
      <c r="W96" s="14">
        <v>0.5</v>
      </c>
      <c r="X96" s="70"/>
    </row>
    <row r="97" spans="1:24" ht="18" x14ac:dyDescent="0.3">
      <c r="A97" s="65"/>
      <c r="B97" s="8"/>
      <c r="C97" s="14" cm="1">
        <f t="array" aca="1" ref="C97" ca="1">INDIRECT(ADDRESS(ROW()-1,_xlfn.SHEET()-3+32,4,1,"Entered Daily Stats"))</f>
        <v>1</v>
      </c>
      <c r="D97" s="11"/>
      <c r="E97" s="10" t="str">
        <f>'Entered Daily Stats'!A96</f>
        <v>Enrollment Counclor 6</v>
      </c>
      <c r="F97" s="11"/>
      <c r="G97" s="13" cm="1">
        <f t="array" aca="1" ref="G97" ca="1">IFERROR(INDIRECT(ADDRESS(ROW()-1,_xlfn.SHEET()-3+4,4,1,"Entered Daily Stats")),"")</f>
        <v>0.24612268518518518</v>
      </c>
      <c r="H97" s="16"/>
      <c r="I97" s="12" cm="1">
        <f t="array" aca="1" ref="I97" ca="1">IFERROR(INDIRECT(ADDRESS(ROW()-1,_xlfn.SHEET()-3+11,4,1,"Entered Daily Stats")),"")</f>
        <v>3</v>
      </c>
      <c r="J97" s="11"/>
      <c r="K97" s="107" cm="1">
        <f t="array" aca="1" ref="K97" ca="1">IFERROR(INDIRECT(ADDRESS(ROW()-1,_xlfn.SHEET()-3+18,4,1,"Entered Daily Stats")),"")</f>
        <v>41</v>
      </c>
      <c r="L97" s="12">
        <f t="shared" ca="1" si="15"/>
        <v>43.541666666666664</v>
      </c>
      <c r="M97" s="11"/>
      <c r="N97" s="110" cm="1">
        <f t="array" aca="1" ref="N97" ca="1">IFERROR(INDIRECT(ADDRESS(ROW()-1,_xlfn.SHEET()-3+25,4,1,"Entered Daily Stats")),"")</f>
        <v>0.15190972222222224</v>
      </c>
      <c r="O97" s="13">
        <f t="shared" ca="1" si="13"/>
        <v>0.16250000000000001</v>
      </c>
      <c r="P97" s="11"/>
      <c r="Q97" s="51">
        <f t="shared" ca="1" si="14"/>
        <v>0.9382279270437166</v>
      </c>
      <c r="R97" s="11"/>
      <c r="S97" s="39" cm="1">
        <f t="array" aca="1" ref="S97" ca="1">INDIRECT(ADDRESS(ROW()-1,_xlfn.SHEET()-3+39,4,1,"Entered Daily Stats"))</f>
        <v>1</v>
      </c>
      <c r="T97" s="11"/>
      <c r="U97" s="21"/>
      <c r="V97" s="11" t="s">
        <v>33</v>
      </c>
      <c r="W97" s="14">
        <v>0.3</v>
      </c>
      <c r="X97" s="70"/>
    </row>
    <row r="98" spans="1:24" ht="18" x14ac:dyDescent="0.3">
      <c r="A98" s="65"/>
      <c r="B98" s="8"/>
      <c r="C98" s="14" cm="1">
        <f t="array" aca="1" ref="C98" ca="1">INDIRECT(ADDRESS(ROW()-1,_xlfn.SHEET()-3+32,4,1,"Entered Daily Stats"))</f>
        <v>1</v>
      </c>
      <c r="D98" s="11"/>
      <c r="E98" s="10" t="str">
        <f>'Entered Daily Stats'!A97</f>
        <v>Enrollment Counclor 7</v>
      </c>
      <c r="F98" s="11"/>
      <c r="G98" s="13" cm="1">
        <f t="array" aca="1" ref="G98" ca="1">IFERROR(INDIRECT(ADDRESS(ROW()-1,_xlfn.SHEET()-3+4,4,1,"Entered Daily Stats")),"")</f>
        <v>0.19655092592592593</v>
      </c>
      <c r="H98" s="16"/>
      <c r="I98" s="12" cm="1">
        <f t="array" aca="1" ref="I98" ca="1">IFERROR(INDIRECT(ADDRESS(ROW()-1,_xlfn.SHEET()-3+11,4,1,"Entered Daily Stats")),"")</f>
        <v>5</v>
      </c>
      <c r="J98" s="11"/>
      <c r="K98" s="107" cm="1">
        <f t="array" aca="1" ref="K98" ca="1">IFERROR(INDIRECT(ADDRESS(ROW()-1,_xlfn.SHEET()-3+18,4,1,"Entered Daily Stats")),"")</f>
        <v>26</v>
      </c>
      <c r="L98" s="12">
        <f t="shared" ca="1" si="15"/>
        <v>65</v>
      </c>
      <c r="M98" s="11"/>
      <c r="N98" s="110" cm="1">
        <f t="array" aca="1" ref="N98" ca="1">IFERROR(INDIRECT(ADDRESS(ROW()-1,_xlfn.SHEET()-3+25,4,1,"Entered Daily Stats")),"")</f>
        <v>2.8194444444444442E-2</v>
      </c>
      <c r="O98" s="13">
        <f t="shared" ca="1" si="13"/>
        <v>0.20833333333333334</v>
      </c>
      <c r="P98" s="11"/>
      <c r="Q98" s="51">
        <f t="shared" ca="1" si="14"/>
        <v>0.26766666666666666</v>
      </c>
      <c r="R98" s="11"/>
      <c r="S98" s="39" cm="1">
        <f t="array" aca="1" ref="S98" ca="1">INDIRECT(ADDRESS(ROW()-1,_xlfn.SHEET()-3+39,4,1,"Entered Daily Stats"))</f>
        <v>0</v>
      </c>
      <c r="T98" s="11"/>
      <c r="U98" s="8"/>
      <c r="V98" s="8"/>
      <c r="W98" s="8"/>
      <c r="X98" s="70"/>
    </row>
    <row r="99" spans="1:24" ht="21" x14ac:dyDescent="0.3">
      <c r="A99" s="65"/>
      <c r="B99" s="8"/>
      <c r="C99" s="14" cm="1">
        <f t="array" aca="1" ref="C99" ca="1">INDIRECT(ADDRESS(ROW()-1,_xlfn.SHEET()-3+32,4,1,"Entered Daily Stats"))</f>
        <v>1</v>
      </c>
      <c r="D99" s="11"/>
      <c r="E99" s="10" t="str">
        <f>'Entered Daily Stats'!A98</f>
        <v>Enrollment Counclor 8</v>
      </c>
      <c r="F99" s="11"/>
      <c r="G99" s="13" cm="1">
        <f t="array" aca="1" ref="G99" ca="1">IFERROR(INDIRECT(ADDRESS(ROW()-1,_xlfn.SHEET()-3+4,4,1,"Entered Daily Stats")),"")</f>
        <v>0.21706018518518519</v>
      </c>
      <c r="H99" s="16"/>
      <c r="I99" s="12" cm="1">
        <f t="array" aca="1" ref="I99" ca="1">IFERROR(INDIRECT(ADDRESS(ROW()-1,_xlfn.SHEET()-3+11,4,1,"Entered Daily Stats")),"")</f>
        <v>9</v>
      </c>
      <c r="J99" s="11"/>
      <c r="K99" s="107" cm="1">
        <f t="array" aca="1" ref="K99" ca="1">IFERROR(INDIRECT(ADDRESS(ROW()-1,_xlfn.SHEET()-3+18,4,1,"Entered Daily Stats")),"")</f>
        <v>30</v>
      </c>
      <c r="L99" s="12">
        <f t="shared" ca="1" si="15"/>
        <v>61.566666666666663</v>
      </c>
      <c r="M99" s="11"/>
      <c r="N99" s="110" cm="1">
        <f t="array" aca="1" ref="N99" ca="1">IFERROR(INDIRECT(ADDRESS(ROW()-1,_xlfn.SHEET()-3+25,4,1,"Entered Daily Stats")),"")</f>
        <v>7.6805555555555557E-2</v>
      </c>
      <c r="O99" s="13">
        <f t="shared" ca="1" si="13"/>
        <v>0.20833333333333334</v>
      </c>
      <c r="P99" s="11"/>
      <c r="Q99" s="51">
        <f t="shared" ca="1" si="14"/>
        <v>0.42797166576430246</v>
      </c>
      <c r="R99" s="11"/>
      <c r="S99" s="39" cm="1">
        <f t="array" aca="1" ref="S99" ca="1">INDIRECT(ADDRESS(ROW()-1,_xlfn.SHEET()-3+39,4,1,"Entered Daily Stats"))</f>
        <v>0</v>
      </c>
      <c r="T99" s="11"/>
      <c r="U99" s="140" t="s">
        <v>42</v>
      </c>
      <c r="V99" s="140"/>
      <c r="W99" s="140"/>
      <c r="X99" s="70"/>
    </row>
    <row r="100" spans="1:24" ht="18" customHeight="1" x14ac:dyDescent="0.3">
      <c r="A100" s="65"/>
      <c r="B100" s="8"/>
      <c r="C100" s="14" cm="1">
        <f t="array" aca="1" ref="C100" ca="1">INDIRECT(ADDRESS(ROW()-1,_xlfn.SHEET()-3+32,4,1,"Entered Daily Stats"))</f>
        <v>1</v>
      </c>
      <c r="D100" s="11"/>
      <c r="E100" s="10" t="str">
        <f>'Entered Daily Stats'!A99</f>
        <v>Enrollment Counclor 9</v>
      </c>
      <c r="F100" s="11"/>
      <c r="G100" s="13" cm="1">
        <f t="array" aca="1" ref="G100" ca="1">IFERROR(INDIRECT(ADDRESS(ROW()-1,_xlfn.SHEET()-3+4,4,1,"Entered Daily Stats")),"")</f>
        <v>0.26568287037037036</v>
      </c>
      <c r="H100" s="16"/>
      <c r="I100" s="12" cm="1">
        <f t="array" aca="1" ref="I100" ca="1">IFERROR(INDIRECT(ADDRESS(ROW()-1,_xlfn.SHEET()-3+11,4,1,"Entered Daily Stats")),"")</f>
        <v>6</v>
      </c>
      <c r="J100" s="11"/>
      <c r="K100" s="107" cm="1">
        <f t="array" aca="1" ref="K100" ca="1">IFERROR(INDIRECT(ADDRESS(ROW()-1,_xlfn.SHEET()-3+18,4,1,"Entered Daily Stats")),"")</f>
        <v>55</v>
      </c>
      <c r="L100" s="12">
        <f t="shared" ca="1" si="15"/>
        <v>52.297222222222224</v>
      </c>
      <c r="M100" s="11"/>
      <c r="N100" s="110" cm="1">
        <f t="array" aca="1" ref="N100" ca="1">IFERROR(INDIRECT(ADDRESS(ROW()-1,_xlfn.SHEET()-3+25,4,1,"Entered Daily Stats")),"")</f>
        <v>0.11542824074074075</v>
      </c>
      <c r="O100" s="13">
        <f t="shared" ca="1" si="13"/>
        <v>0.10416666666666667</v>
      </c>
      <c r="P100" s="11"/>
      <c r="Q100" s="51">
        <f t="shared" ca="1" si="14"/>
        <v>1.0798961037044905</v>
      </c>
      <c r="R100" s="11"/>
      <c r="S100" s="39" cm="1">
        <f t="array" aca="1" ref="S100" ca="1">INDIRECT(ADDRESS(ROW()-1,_xlfn.SHEET()-3+39,4,1,"Entered Daily Stats"))</f>
        <v>0</v>
      </c>
      <c r="T100" s="11"/>
      <c r="U100" s="152">
        <f ca="1">IF(SUM(S92:S111)=0,"",SUM(S92:S111))</f>
        <v>9</v>
      </c>
      <c r="V100" s="153"/>
      <c r="W100" s="154"/>
      <c r="X100" s="70"/>
    </row>
    <row r="101" spans="1:24" ht="18" customHeight="1" x14ac:dyDescent="0.3">
      <c r="A101" s="65"/>
      <c r="B101" s="8"/>
      <c r="C101" s="14" cm="1">
        <f t="array" aca="1" ref="C101" ca="1">INDIRECT(ADDRESS(ROW()-1,_xlfn.SHEET()-3+32,4,1,"Entered Daily Stats"))</f>
        <v>1</v>
      </c>
      <c r="D101" s="11"/>
      <c r="E101" s="10" t="str">
        <f>'Entered Daily Stats'!A100</f>
        <v>Enrollment Counclor 10</v>
      </c>
      <c r="F101" s="11"/>
      <c r="G101" s="13" cm="1">
        <f t="array" aca="1" ref="G101" ca="1">IFERROR(INDIRECT(ADDRESS(ROW()-1,_xlfn.SHEET()-3+4,4,1,"Entered Daily Stats")),"")</f>
        <v>8.3784722222222219E-2</v>
      </c>
      <c r="H101" s="16"/>
      <c r="I101" s="12" cm="1">
        <f t="array" aca="1" ref="I101" ca="1">IFERROR(INDIRECT(ADDRESS(ROW()-1,_xlfn.SHEET()-3+11,4,1,"Entered Daily Stats")),"")</f>
        <v>2</v>
      </c>
      <c r="J101" s="11"/>
      <c r="K101" s="107" cm="1">
        <f t="array" aca="1" ref="K101" ca="1">IFERROR(INDIRECT(ADDRESS(ROW()-1,_xlfn.SHEET()-3+18,4,1,"Entered Daily Stats")),"")</f>
        <v>13</v>
      </c>
      <c r="L101" s="12">
        <f t="shared" ca="1" si="15"/>
        <v>65</v>
      </c>
      <c r="M101" s="11"/>
      <c r="N101" s="110" cm="1">
        <f t="array" aca="1" ref="N101" ca="1">IFERROR(INDIRECT(ADDRESS(ROW()-1,_xlfn.SHEET()-3+25,4,1,"Entered Daily Stats")),"")</f>
        <v>4.386574074074074E-2</v>
      </c>
      <c r="O101" s="13">
        <f t="shared" ca="1" si="13"/>
        <v>0.20833333333333334</v>
      </c>
      <c r="P101" s="11"/>
      <c r="Q101" s="51">
        <f t="shared" ca="1" si="14"/>
        <v>0.20527777777777778</v>
      </c>
      <c r="R101" s="11"/>
      <c r="S101" s="39" cm="1">
        <f t="array" aca="1" ref="S101" ca="1">INDIRECT(ADDRESS(ROW()-1,_xlfn.SHEET()-3+39,4,1,"Entered Daily Stats"))</f>
        <v>0</v>
      </c>
      <c r="T101" s="11"/>
      <c r="U101" s="155"/>
      <c r="V101" s="156"/>
      <c r="W101" s="157"/>
      <c r="X101" s="70"/>
    </row>
    <row r="102" spans="1:24" ht="18" x14ac:dyDescent="0.3">
      <c r="A102" s="65"/>
      <c r="B102" s="8"/>
      <c r="C102" s="14" cm="1">
        <f t="array" aca="1" ref="C102" ca="1">INDIRECT(ADDRESS(ROW()-1,_xlfn.SHEET()-3+32,4,1,"Entered Daily Stats"))</f>
        <v>0</v>
      </c>
      <c r="D102" s="11"/>
      <c r="E102" s="10" t="str">
        <f>'Entered Daily Stats'!A101</f>
        <v>Enrollment Counclor 11</v>
      </c>
      <c r="F102" s="11"/>
      <c r="G102" s="13" cm="1">
        <f t="array" aca="1" ref="G102" ca="1">IFERROR(INDIRECT(ADDRESS(ROW()-1,_xlfn.SHEET()-3+4,4,1,"Entered Daily Stats")),"")</f>
        <v>0</v>
      </c>
      <c r="H102" s="16"/>
      <c r="I102" s="12" cm="1">
        <f t="array" aca="1" ref="I102" ca="1">IFERROR(INDIRECT(ADDRESS(ROW()-1,_xlfn.SHEET()-3+11,4,1,"Entered Daily Stats")),"")</f>
        <v>0</v>
      </c>
      <c r="J102" s="11"/>
      <c r="K102" s="107" cm="1">
        <f t="array" aca="1" ref="K102" ca="1">IFERROR(INDIRECT(ADDRESS(ROW()-1,_xlfn.SHEET()-3+18,4,1,"Entered Daily Stats")),"")</f>
        <v>0</v>
      </c>
      <c r="L102" s="12">
        <f t="shared" ca="1" si="15"/>
        <v>0</v>
      </c>
      <c r="M102" s="11"/>
      <c r="N102" s="110" cm="1">
        <f t="array" aca="1" ref="N102" ca="1">IFERROR(INDIRECT(ADDRESS(ROW()-1,_xlfn.SHEET()-3+25,4,1,"Entered Daily Stats")),"")</f>
        <v>0</v>
      </c>
      <c r="O102" s="13">
        <f t="shared" ca="1" si="13"/>
        <v>0</v>
      </c>
      <c r="P102" s="11"/>
      <c r="Q102" s="51" t="str">
        <f t="shared" ca="1" si="14"/>
        <v/>
      </c>
      <c r="R102" s="11"/>
      <c r="S102" s="39" cm="1">
        <f t="array" aca="1" ref="S102" ca="1">INDIRECT(ADDRESS(ROW()-1,_xlfn.SHEET()-3+39,4,1,"Entered Daily Stats"))</f>
        <v>0</v>
      </c>
      <c r="T102" s="11"/>
      <c r="U102" s="71"/>
      <c r="V102" s="71"/>
      <c r="W102" s="71"/>
      <c r="X102" s="70"/>
    </row>
    <row r="103" spans="1:24" ht="21" x14ac:dyDescent="0.3">
      <c r="A103" s="65"/>
      <c r="B103" s="8"/>
      <c r="C103" s="14" cm="1">
        <f t="array" aca="1" ref="C103" ca="1">INDIRECT(ADDRESS(ROW()-1,_xlfn.SHEET()-3+32,4,1,"Entered Daily Stats"))</f>
        <v>1</v>
      </c>
      <c r="D103" s="11"/>
      <c r="E103" s="10" t="str">
        <f>'Entered Daily Stats'!A102</f>
        <v>Enrollment Counclor 12</v>
      </c>
      <c r="F103" s="11"/>
      <c r="G103" s="13" cm="1">
        <f t="array" aca="1" ref="G103" ca="1">IFERROR(INDIRECT(ADDRESS(ROW()-1,_xlfn.SHEET()-3+4,4,1,"Entered Daily Stats")),"")</f>
        <v>0.25626157407407407</v>
      </c>
      <c r="H103" s="16"/>
      <c r="I103" s="12" cm="1">
        <f t="array" aca="1" ref="I103" ca="1">IFERROR(INDIRECT(ADDRESS(ROW()-1,_xlfn.SHEET()-3+11,4,1,"Entered Daily Stats")),"")</f>
        <v>6</v>
      </c>
      <c r="J103" s="11"/>
      <c r="K103" s="107" cm="1">
        <f t="array" aca="1" ref="K103" ca="1">IFERROR(INDIRECT(ADDRESS(ROW()-1,_xlfn.SHEET()-3+18,4,1,"Entered Daily Stats")),"")</f>
        <v>24</v>
      </c>
      <c r="L103" s="12">
        <f t="shared" ca="1" si="15"/>
        <v>46.822222222222223</v>
      </c>
      <c r="M103" s="11"/>
      <c r="N103" s="110" cm="1">
        <f t="array" aca="1" ref="N103" ca="1">IFERROR(INDIRECT(ADDRESS(ROW()-1,_xlfn.SHEET()-3+25,4,1,"Entered Daily Stats")),"")</f>
        <v>0.13824074074074075</v>
      </c>
      <c r="O103" s="13">
        <f t="shared" ca="1" si="13"/>
        <v>0.20833333333333334</v>
      </c>
      <c r="P103" s="11"/>
      <c r="Q103" s="51">
        <f t="shared" ca="1" si="14"/>
        <v>0.58806633971418032</v>
      </c>
      <c r="R103" s="11"/>
      <c r="S103" s="39" cm="1">
        <f t="array" aca="1" ref="S103" ca="1">INDIRECT(ADDRESS(ROW()-1,_xlfn.SHEET()-3+39,4,1,"Entered Daily Stats"))</f>
        <v>0</v>
      </c>
      <c r="T103" s="11"/>
      <c r="U103" s="8"/>
      <c r="V103" s="8"/>
      <c r="W103" s="22"/>
      <c r="X103" s="79"/>
    </row>
    <row r="104" spans="1:24" ht="18" x14ac:dyDescent="0.3">
      <c r="A104" s="65"/>
      <c r="B104" s="8"/>
      <c r="C104" s="14" cm="1">
        <f t="array" aca="1" ref="C104" ca="1">INDIRECT(ADDRESS(ROW()-1,_xlfn.SHEET()-3+32,4,1,"Entered Daily Stats"))</f>
        <v>1</v>
      </c>
      <c r="D104" s="11"/>
      <c r="E104" s="10" t="str">
        <f>'Entered Daily Stats'!A103</f>
        <v>Enrollment Counclor 13</v>
      </c>
      <c r="F104" s="11"/>
      <c r="G104" s="13" cm="1">
        <f t="array" aca="1" ref="G104" ca="1">IFERROR(INDIRECT(ADDRESS(ROW()-1,_xlfn.SHEET()-3+4,4,1,"Entered Daily Stats")),"")</f>
        <v>0.21312500000000001</v>
      </c>
      <c r="H104" s="16"/>
      <c r="I104" s="12" cm="1">
        <f t="array" aca="1" ref="I104" ca="1">IFERROR(INDIRECT(ADDRESS(ROW()-1,_xlfn.SHEET()-3+11,4,1,"Entered Daily Stats")),"")</f>
        <v>6</v>
      </c>
      <c r="J104" s="11"/>
      <c r="K104" s="107" cm="1">
        <f t="array" aca="1" ref="K104" ca="1">IFERROR(INDIRECT(ADDRESS(ROW()-1,_xlfn.SHEET()-3+18,4,1,"Entered Daily Stats")),"")</f>
        <v>32</v>
      </c>
      <c r="L104" s="12">
        <f t="shared" ca="1" si="15"/>
        <v>65</v>
      </c>
      <c r="M104" s="11"/>
      <c r="N104" s="110" cm="1">
        <f t="array" aca="1" ref="N104" ca="1">IFERROR(INDIRECT(ADDRESS(ROW()-1,_xlfn.SHEET()-3+25,4,1,"Entered Daily Stats")),"")</f>
        <v>5.4745370370370368E-2</v>
      </c>
      <c r="O104" s="13">
        <f t="shared" ca="1" si="13"/>
        <v>0.19999999999999998</v>
      </c>
      <c r="P104" s="11"/>
      <c r="Q104" s="51">
        <f t="shared" ca="1" si="14"/>
        <v>0.3830172720797721</v>
      </c>
      <c r="R104" s="47"/>
      <c r="S104" s="39" cm="1">
        <f t="array" aca="1" ref="S104" ca="1">INDIRECT(ADDRESS(ROW()-1,_xlfn.SHEET()-3+39,4,1,"Entered Daily Stats"))</f>
        <v>1</v>
      </c>
      <c r="T104" s="47"/>
      <c r="U104" s="69"/>
      <c r="V104" s="8"/>
      <c r="W104" s="56"/>
      <c r="X104" s="80"/>
    </row>
    <row r="105" spans="1:24" ht="18" x14ac:dyDescent="0.3">
      <c r="A105" s="65"/>
      <c r="B105" s="8"/>
      <c r="C105" s="14" cm="1">
        <f t="array" aca="1" ref="C105" ca="1">INDIRECT(ADDRESS(ROW()-1,_xlfn.SHEET()-3+32,4,1,"Entered Daily Stats"))</f>
        <v>0</v>
      </c>
      <c r="D105" s="11"/>
      <c r="E105" s="10">
        <f>'Entered Daily Stats'!A104</f>
        <v>0</v>
      </c>
      <c r="F105" s="23"/>
      <c r="G105" s="13" cm="1">
        <f t="array" aca="1" ref="G105" ca="1">IFERROR(INDIRECT(ADDRESS(ROW()-1,_xlfn.SHEET()-3+4,4,1,"Entered Daily Stats")),"")</f>
        <v>0</v>
      </c>
      <c r="H105" s="11"/>
      <c r="I105" s="12" cm="1">
        <f t="array" aca="1" ref="I105" ca="1">IFERROR(INDIRECT(ADDRESS(ROW()-1,_xlfn.SHEET()-3+11,4,1,"Entered Daily Stats")),"")</f>
        <v>0</v>
      </c>
      <c r="J105" s="11"/>
      <c r="K105" s="107" cm="1">
        <f t="array" aca="1" ref="K105" ca="1">IFERROR(INDIRECT(ADDRESS(ROW()-1,_xlfn.SHEET()-3+18,4,1,"Entered Daily Stats")),"")</f>
        <v>0</v>
      </c>
      <c r="L105" s="12">
        <f t="shared" ca="1" si="15"/>
        <v>0</v>
      </c>
      <c r="M105" s="11"/>
      <c r="N105" s="110" cm="1">
        <f t="array" aca="1" ref="N105" ca="1">IFERROR(INDIRECT(ADDRESS(ROW()-1,_xlfn.SHEET()-3+25,4,1,"Entered Daily Stats")),"")</f>
        <v>0</v>
      </c>
      <c r="O105" s="13">
        <f t="shared" ca="1" si="13"/>
        <v>0</v>
      </c>
      <c r="P105" s="11"/>
      <c r="Q105" s="51" t="str">
        <f t="shared" ca="1" si="14"/>
        <v/>
      </c>
      <c r="R105" s="11"/>
      <c r="S105" s="39" cm="1">
        <f t="array" aca="1" ref="S105" ca="1">INDIRECT(ADDRESS(ROW()-1,_xlfn.SHEET()-3+39,4,1,"Entered Daily Stats"))</f>
        <v>0</v>
      </c>
      <c r="T105" s="11"/>
      <c r="U105" s="11"/>
      <c r="V105" s="47"/>
      <c r="W105" s="56"/>
      <c r="X105" s="81"/>
    </row>
    <row r="106" spans="1:24" ht="18" x14ac:dyDescent="0.3">
      <c r="A106" s="65"/>
      <c r="B106" s="8"/>
      <c r="C106" s="14" cm="1">
        <f t="array" aca="1" ref="C106" ca="1">INDIRECT(ADDRESS(ROW()-1,_xlfn.SHEET()-3+32,4,1,"Entered Daily Stats"))</f>
        <v>0</v>
      </c>
      <c r="D106" s="11"/>
      <c r="E106" s="10">
        <f>'Entered Daily Stats'!A105</f>
        <v>0</v>
      </c>
      <c r="F106" s="11"/>
      <c r="G106" s="13" cm="1">
        <f t="array" aca="1" ref="G106" ca="1">IFERROR(INDIRECT(ADDRESS(ROW()-1,_xlfn.SHEET()-3+4,4,1,"Entered Daily Stats")),"")</f>
        <v>0</v>
      </c>
      <c r="H106" s="16"/>
      <c r="I106" s="12" cm="1">
        <f t="array" aca="1" ref="I106" ca="1">IFERROR(INDIRECT(ADDRESS(ROW()-1,_xlfn.SHEET()-3+11,4,1,"Entered Daily Stats")),"")</f>
        <v>0</v>
      </c>
      <c r="J106" s="11"/>
      <c r="K106" s="107" cm="1">
        <f t="array" aca="1" ref="K106" ca="1">IFERROR(INDIRECT(ADDRESS(ROW()-1,_xlfn.SHEET()-3+18,4,1,"Entered Daily Stats")),"")</f>
        <v>0</v>
      </c>
      <c r="L106" s="12">
        <f t="shared" ca="1" si="15"/>
        <v>0</v>
      </c>
      <c r="M106" s="11"/>
      <c r="N106" s="110" cm="1">
        <f t="array" aca="1" ref="N106" ca="1">IFERROR(INDIRECT(ADDRESS(ROW()-1,_xlfn.SHEET()-3+25,4,1,"Entered Daily Stats")),"")</f>
        <v>0</v>
      </c>
      <c r="O106" s="13">
        <f t="shared" ca="1" si="13"/>
        <v>0</v>
      </c>
      <c r="P106" s="11"/>
      <c r="Q106" s="51" t="str">
        <f t="shared" ca="1" si="14"/>
        <v/>
      </c>
      <c r="R106" s="11"/>
      <c r="S106" s="39" cm="1">
        <f t="array" aca="1" ref="S106" ca="1">INDIRECT(ADDRESS(ROW()-1,_xlfn.SHEET()-3+39,4,1,"Entered Daily Stats"))</f>
        <v>0</v>
      </c>
      <c r="T106" s="11"/>
      <c r="U106" s="8"/>
      <c r="V106" s="8"/>
      <c r="W106" s="8"/>
      <c r="X106" s="64"/>
    </row>
    <row r="107" spans="1:24" ht="18" x14ac:dyDescent="0.3">
      <c r="A107" s="65"/>
      <c r="B107" s="8"/>
      <c r="C107" s="14" cm="1">
        <f t="array" aca="1" ref="C107" ca="1">INDIRECT(ADDRESS(ROW()-1,_xlfn.SHEET()-3+32,4,1,"Entered Daily Stats"))</f>
        <v>0</v>
      </c>
      <c r="D107" s="11"/>
      <c r="E107" s="10">
        <f>'Entered Daily Stats'!A106</f>
        <v>0</v>
      </c>
      <c r="F107" s="11"/>
      <c r="G107" s="13" cm="1">
        <f t="array" aca="1" ref="G107" ca="1">IFERROR(INDIRECT(ADDRESS(ROW()-1,_xlfn.SHEET()-3+4,4,1,"Entered Daily Stats")),"")</f>
        <v>0</v>
      </c>
      <c r="H107" s="16"/>
      <c r="I107" s="12" cm="1">
        <f t="array" aca="1" ref="I107" ca="1">IFERROR(INDIRECT(ADDRESS(ROW()-1,_xlfn.SHEET()-3+11,4,1,"Entered Daily Stats")),"")</f>
        <v>0</v>
      </c>
      <c r="J107" s="11"/>
      <c r="K107" s="107" cm="1">
        <f t="array" aca="1" ref="K107" ca="1">IFERROR(INDIRECT(ADDRESS(ROW()-1,_xlfn.SHEET()-3+18,4,1,"Entered Daily Stats")),"")</f>
        <v>0</v>
      </c>
      <c r="L107" s="12">
        <f t="shared" ca="1" si="15"/>
        <v>0</v>
      </c>
      <c r="M107" s="11"/>
      <c r="N107" s="110" cm="1">
        <f t="array" aca="1" ref="N107" ca="1">IFERROR(INDIRECT(ADDRESS(ROW()-1,_xlfn.SHEET()-3+25,4,1,"Entered Daily Stats")),"")</f>
        <v>0</v>
      </c>
      <c r="O107" s="13">
        <f t="shared" ca="1" si="13"/>
        <v>0</v>
      </c>
      <c r="P107" s="11"/>
      <c r="Q107" s="51" t="str">
        <f t="shared" ca="1" si="14"/>
        <v/>
      </c>
      <c r="R107" s="11"/>
      <c r="S107" s="39" cm="1">
        <f t="array" aca="1" ref="S107" ca="1">INDIRECT(ADDRESS(ROW()-1,_xlfn.SHEET()-3+39,4,1,"Entered Daily Stats"))</f>
        <v>0</v>
      </c>
      <c r="T107" s="11"/>
      <c r="U107" s="71"/>
      <c r="V107" s="71"/>
      <c r="W107" s="71"/>
      <c r="X107" s="70"/>
    </row>
    <row r="108" spans="1:24" ht="21" x14ac:dyDescent="0.3">
      <c r="A108" s="65"/>
      <c r="B108" s="8"/>
      <c r="C108" s="14" cm="1">
        <f t="array" aca="1" ref="C108" ca="1">INDIRECT(ADDRESS(ROW()-1,_xlfn.SHEET()-3+32,4,1,"Entered Daily Stats"))</f>
        <v>0</v>
      </c>
      <c r="D108" s="11"/>
      <c r="E108" s="10">
        <f>'Entered Daily Stats'!A107</f>
        <v>0</v>
      </c>
      <c r="F108" s="11"/>
      <c r="G108" s="13" cm="1">
        <f t="array" aca="1" ref="G108" ca="1">IFERROR(INDIRECT(ADDRESS(ROW()-1,_xlfn.SHEET()-3+4,4,1,"Entered Daily Stats")),"")</f>
        <v>0</v>
      </c>
      <c r="H108" s="16"/>
      <c r="I108" s="12" cm="1">
        <f t="array" aca="1" ref="I108" ca="1">IFERROR(INDIRECT(ADDRESS(ROW()-1,_xlfn.SHEET()-3+11,4,1,"Entered Daily Stats")),"")</f>
        <v>0</v>
      </c>
      <c r="J108" s="11"/>
      <c r="K108" s="107" cm="1">
        <f t="array" aca="1" ref="K108" ca="1">IFERROR(INDIRECT(ADDRESS(ROW()-1,_xlfn.SHEET()-3+18,4,1,"Entered Daily Stats")),"")</f>
        <v>0</v>
      </c>
      <c r="L108" s="12">
        <f t="shared" ca="1" si="15"/>
        <v>0</v>
      </c>
      <c r="M108" s="11"/>
      <c r="N108" s="110" cm="1">
        <f t="array" aca="1" ref="N108" ca="1">IFERROR(INDIRECT(ADDRESS(ROW()-1,_xlfn.SHEET()-3+25,4,1,"Entered Daily Stats")),"")</f>
        <v>0</v>
      </c>
      <c r="O108" s="13">
        <f t="shared" ca="1" si="13"/>
        <v>0</v>
      </c>
      <c r="P108" s="11"/>
      <c r="Q108" s="51" t="str">
        <f t="shared" ca="1" si="14"/>
        <v/>
      </c>
      <c r="R108" s="11"/>
      <c r="S108" s="39" cm="1">
        <f t="array" aca="1" ref="S108" ca="1">INDIRECT(ADDRESS(ROW()-1,_xlfn.SHEET()-3+39,4,1,"Entered Daily Stats"))</f>
        <v>0</v>
      </c>
      <c r="T108" s="11"/>
      <c r="U108" s="8"/>
      <c r="V108" s="8"/>
      <c r="W108" s="22"/>
      <c r="X108" s="79"/>
    </row>
    <row r="109" spans="1:24" ht="18" x14ac:dyDescent="0.3">
      <c r="A109" s="65"/>
      <c r="B109" s="8"/>
      <c r="C109" s="14" cm="1">
        <f t="array" aca="1" ref="C109" ca="1">INDIRECT(ADDRESS(ROW()-1,_xlfn.SHEET()-3+32,4,1,"Entered Daily Stats"))</f>
        <v>0</v>
      </c>
      <c r="D109" s="11"/>
      <c r="E109" s="10">
        <f>'Entered Daily Stats'!A108</f>
        <v>0</v>
      </c>
      <c r="F109" s="11"/>
      <c r="G109" s="13" cm="1">
        <f t="array" aca="1" ref="G109" ca="1">IFERROR(INDIRECT(ADDRESS(ROW()-1,_xlfn.SHEET()-3+4,4,1,"Entered Daily Stats")),"")</f>
        <v>0</v>
      </c>
      <c r="H109" s="16"/>
      <c r="I109" s="12" cm="1">
        <f t="array" aca="1" ref="I109" ca="1">IFERROR(INDIRECT(ADDRESS(ROW()-1,_xlfn.SHEET()-3+11,4,1,"Entered Daily Stats")),"")</f>
        <v>0</v>
      </c>
      <c r="J109" s="11"/>
      <c r="K109" s="107" cm="1">
        <f t="array" aca="1" ref="K109" ca="1">IFERROR(INDIRECT(ADDRESS(ROW()-1,_xlfn.SHEET()-3+18,4,1,"Entered Daily Stats")),"")</f>
        <v>0</v>
      </c>
      <c r="L109" s="12">
        <f t="shared" ca="1" si="15"/>
        <v>0</v>
      </c>
      <c r="M109" s="11"/>
      <c r="N109" s="110" cm="1">
        <f t="array" aca="1" ref="N109" ca="1">IFERROR(INDIRECT(ADDRESS(ROW()-1,_xlfn.SHEET()-3+25,4,1,"Entered Daily Stats")),"")</f>
        <v>0</v>
      </c>
      <c r="O109" s="13">
        <f t="shared" ca="1" si="13"/>
        <v>0</v>
      </c>
      <c r="P109" s="11"/>
      <c r="Q109" s="51" t="str">
        <f t="shared" ca="1" si="14"/>
        <v/>
      </c>
      <c r="R109" s="47"/>
      <c r="S109" s="39" cm="1">
        <f t="array" aca="1" ref="S109" ca="1">INDIRECT(ADDRESS(ROW()-1,_xlfn.SHEET()-3+39,4,1,"Entered Daily Stats"))</f>
        <v>0</v>
      </c>
      <c r="T109" s="47"/>
      <c r="U109" s="69"/>
      <c r="V109" s="8"/>
      <c r="W109" s="56"/>
      <c r="X109" s="80"/>
    </row>
    <row r="110" spans="1:24" ht="18" x14ac:dyDescent="0.3">
      <c r="A110" s="65"/>
      <c r="B110" s="8"/>
      <c r="C110" s="14" cm="1">
        <f t="array" aca="1" ref="C110" ca="1">INDIRECT(ADDRESS(ROW()-1,_xlfn.SHEET()-3+32,4,1,"Entered Daily Stats"))</f>
        <v>0</v>
      </c>
      <c r="D110" s="11"/>
      <c r="E110" s="10">
        <f>'Entered Daily Stats'!A109</f>
        <v>0</v>
      </c>
      <c r="F110" s="23"/>
      <c r="G110" s="13" cm="1">
        <f t="array" aca="1" ref="G110" ca="1">IFERROR(INDIRECT(ADDRESS(ROW()-1,_xlfn.SHEET()-3+4,4,1,"Entered Daily Stats")),"")</f>
        <v>0</v>
      </c>
      <c r="H110" s="11"/>
      <c r="I110" s="12" cm="1">
        <f t="array" aca="1" ref="I110" ca="1">IFERROR(INDIRECT(ADDRESS(ROW()-1,_xlfn.SHEET()-3+11,4,1,"Entered Daily Stats")),"")</f>
        <v>0</v>
      </c>
      <c r="J110" s="11"/>
      <c r="K110" s="107" cm="1">
        <f t="array" aca="1" ref="K110" ca="1">IFERROR(INDIRECT(ADDRESS(ROW()-1,_xlfn.SHEET()-3+18,4,1,"Entered Daily Stats")),"")</f>
        <v>0</v>
      </c>
      <c r="L110" s="12">
        <f t="shared" ca="1" si="15"/>
        <v>0</v>
      </c>
      <c r="M110" s="11"/>
      <c r="N110" s="110" cm="1">
        <f t="array" aca="1" ref="N110" ca="1">IFERROR(INDIRECT(ADDRESS(ROW()-1,_xlfn.SHEET()-3+25,4,1,"Entered Daily Stats")),"")</f>
        <v>0</v>
      </c>
      <c r="O110" s="13">
        <f t="shared" ca="1" si="13"/>
        <v>0</v>
      </c>
      <c r="P110" s="11"/>
      <c r="Q110" s="51" t="str">
        <f t="shared" ca="1" si="14"/>
        <v/>
      </c>
      <c r="R110" s="11"/>
      <c r="S110" s="39" cm="1">
        <f t="array" aca="1" ref="S110" ca="1">INDIRECT(ADDRESS(ROW()-1,_xlfn.SHEET()-3+39,4,1,"Entered Daily Stats"))</f>
        <v>0</v>
      </c>
      <c r="T110" s="11"/>
      <c r="U110" s="11"/>
      <c r="V110" s="47"/>
      <c r="W110" s="56"/>
      <c r="X110" s="81"/>
    </row>
    <row r="111" spans="1:24" ht="18" x14ac:dyDescent="0.3">
      <c r="A111" s="65"/>
      <c r="B111" s="8"/>
      <c r="C111" s="14" cm="1">
        <f t="array" aca="1" ref="C111" ca="1">INDIRECT(ADDRESS(ROW()-1,_xlfn.SHEET()-3+32,4,1,"Entered Daily Stats"))</f>
        <v>0</v>
      </c>
      <c r="D111" s="11"/>
      <c r="E111" s="10">
        <f>'Entered Daily Stats'!A110</f>
        <v>0</v>
      </c>
      <c r="F111" s="11"/>
      <c r="G111" s="13" cm="1">
        <f t="array" aca="1" ref="G111" ca="1">IFERROR(INDIRECT(ADDRESS(ROW()-1,_xlfn.SHEET()-3+4,4,1,"Entered Daily Stats")),"")</f>
        <v>0</v>
      </c>
      <c r="H111" s="16"/>
      <c r="I111" s="12" cm="1">
        <f t="array" aca="1" ref="I111" ca="1">IFERROR(INDIRECT(ADDRESS(ROW()-1,_xlfn.SHEET()-3+11,4,1,"Entered Daily Stats")),"")</f>
        <v>0</v>
      </c>
      <c r="J111" s="11"/>
      <c r="K111" s="107" cm="1">
        <f t="array" aca="1" ref="K111" ca="1">IFERROR(INDIRECT(ADDRESS(ROW()-1,_xlfn.SHEET()-3+18,4,1,"Entered Daily Stats")),"")</f>
        <v>0</v>
      </c>
      <c r="L111" s="12">
        <f t="shared" ca="1" si="15"/>
        <v>0</v>
      </c>
      <c r="M111" s="11"/>
      <c r="N111" s="110" cm="1">
        <f t="array" aca="1" ref="N111" ca="1">IFERROR(INDIRECT(ADDRESS(ROW()-1,_xlfn.SHEET()-3+25,4,1,"Entered Daily Stats")),"")</f>
        <v>0</v>
      </c>
      <c r="O111" s="13">
        <f t="shared" ca="1" si="13"/>
        <v>0</v>
      </c>
      <c r="P111" s="11"/>
      <c r="Q111" s="51" t="str">
        <f t="shared" ca="1" si="14"/>
        <v/>
      </c>
      <c r="R111" s="11"/>
      <c r="S111" s="39" cm="1">
        <f t="array" aca="1" ref="S111" ca="1">INDIRECT(ADDRESS(ROW()-1,_xlfn.SHEET()-3+39,4,1,"Entered Daily Stats"))</f>
        <v>0</v>
      </c>
      <c r="T111" s="11"/>
      <c r="U111" s="8"/>
      <c r="V111" s="8"/>
      <c r="W111" s="8"/>
      <c r="X111" s="64"/>
    </row>
    <row r="112" spans="1:24" ht="18" x14ac:dyDescent="0.3">
      <c r="A112" s="65"/>
      <c r="B112" s="8"/>
      <c r="C112" s="11"/>
      <c r="D112" s="11"/>
      <c r="E112" s="11"/>
      <c r="F112" s="11"/>
      <c r="G112" s="11"/>
      <c r="H112" s="11"/>
      <c r="I112" s="11"/>
      <c r="J112" s="11"/>
      <c r="K112" s="108"/>
      <c r="L112" s="11"/>
      <c r="M112" s="11"/>
      <c r="N112" s="108"/>
      <c r="O112" s="11"/>
      <c r="P112" s="11"/>
      <c r="Q112" s="11"/>
      <c r="R112" s="11"/>
      <c r="S112" s="11"/>
      <c r="T112" s="8"/>
      <c r="U112" s="8"/>
      <c r="V112" s="8"/>
      <c r="W112" s="8"/>
      <c r="X112" s="64"/>
    </row>
    <row r="113" spans="1:24" ht="21" x14ac:dyDescent="0.3">
      <c r="A113" s="65"/>
      <c r="B113" s="8"/>
      <c r="C113" s="106">
        <f ca="1">IFERROR(AVERAGEIF(C92:C111,"&gt;0"),0)</f>
        <v>1</v>
      </c>
      <c r="D113" s="11"/>
      <c r="E113" s="123" t="s">
        <v>34</v>
      </c>
      <c r="F113" s="44"/>
      <c r="G113" s="13">
        <f ca="1">IFERROR(AVERAGEIF(G92:G111,"&gt;0"),"")</f>
        <v>0.2225511188271605</v>
      </c>
      <c r="H113" s="82"/>
      <c r="I113" s="30">
        <f ca="1">IFERROR(AVERAGEIF(I92:I111,"&gt;0"),"")</f>
        <v>4.9090909090909092</v>
      </c>
      <c r="J113" s="11"/>
      <c r="K113" s="109">
        <f ca="1">IFERROR(AVERAGEIF(K92:K111,"&gt;0"),0)</f>
        <v>33.916666666666664</v>
      </c>
      <c r="L113" s="12">
        <f ca="1">IFERROR(AVERAGEIF(L92:L111,"&gt;0"),"")</f>
        <v>53.050694444444439</v>
      </c>
      <c r="M113" s="11"/>
      <c r="N113" s="111">
        <f ca="1">IFERROR(AVERAGEIF(N92:N111,"&gt;0"),0)</f>
        <v>0.10723090277777776</v>
      </c>
      <c r="O113" s="13">
        <f ca="1">IFERROR(AVERAGEIF(O92:O111,"&gt;0"),"")</f>
        <v>0.18055555555555555</v>
      </c>
      <c r="P113" s="11"/>
      <c r="Q113" s="45">
        <f ca="1">IFERROR(AVERAGEIF(Q92:Q111,"&gt;0"),"")</f>
        <v>0.65551005451506772</v>
      </c>
      <c r="R113" s="17"/>
      <c r="S113" s="46">
        <f ca="1">IFERROR(AVERAGEIF(S92:S111,"&gt;0"),0)</f>
        <v>1.5</v>
      </c>
      <c r="T113" s="83"/>
      <c r="U113" s="8"/>
      <c r="V113" s="8"/>
      <c r="W113" s="8"/>
      <c r="X113" s="64"/>
    </row>
    <row r="114" spans="1:24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8"/>
    </row>
    <row r="117" spans="1:24" ht="14.4" customHeight="1" x14ac:dyDescent="0.3">
      <c r="A117" s="160" t="str">
        <f>'Entered Daily Stats'!A117</f>
        <v>Team Lead 5</v>
      </c>
      <c r="B117" s="161"/>
      <c r="C117" s="161"/>
      <c r="D117" s="161"/>
      <c r="E117" s="161"/>
      <c r="F117" s="53"/>
      <c r="G117" s="158">
        <v>44134</v>
      </c>
      <c r="H117" s="158"/>
      <c r="I117" s="158"/>
      <c r="J117" s="158"/>
      <c r="K117" s="158"/>
      <c r="L117" s="158"/>
      <c r="M117" s="158"/>
      <c r="N117" s="158"/>
      <c r="O117" s="158"/>
      <c r="P117" s="53"/>
      <c r="Q117" s="53"/>
      <c r="R117" s="53"/>
      <c r="S117" s="53"/>
      <c r="T117" s="53"/>
      <c r="U117" s="53"/>
      <c r="V117" s="53"/>
      <c r="W117" s="53"/>
      <c r="X117" s="63"/>
    </row>
    <row r="118" spans="1:24" ht="14.4" customHeight="1" x14ac:dyDescent="0.3">
      <c r="A118" s="162"/>
      <c r="B118" s="163"/>
      <c r="C118" s="163"/>
      <c r="D118" s="163"/>
      <c r="E118" s="163"/>
      <c r="F118" s="8"/>
      <c r="G118" s="159"/>
      <c r="H118" s="159"/>
      <c r="I118" s="159"/>
      <c r="J118" s="159"/>
      <c r="K118" s="159"/>
      <c r="L118" s="159"/>
      <c r="M118" s="159"/>
      <c r="N118" s="159"/>
      <c r="O118" s="159"/>
      <c r="P118" s="8"/>
      <c r="Q118" s="8"/>
      <c r="R118" s="8"/>
      <c r="S118" s="8"/>
      <c r="T118" s="8"/>
      <c r="U118" s="8"/>
      <c r="V118" s="8"/>
      <c r="W118" s="8"/>
      <c r="X118" s="64"/>
    </row>
    <row r="119" spans="1:24" ht="21" customHeight="1" x14ac:dyDescent="0.3">
      <c r="A119" s="164"/>
      <c r="B119" s="165"/>
      <c r="C119" s="165"/>
      <c r="D119" s="165"/>
      <c r="E119" s="165"/>
      <c r="F119" s="8"/>
      <c r="G119" s="124" t="s">
        <v>18</v>
      </c>
      <c r="H119" s="123"/>
      <c r="I119" s="124" t="s">
        <v>19</v>
      </c>
      <c r="J119" s="8"/>
      <c r="K119" s="140" t="s">
        <v>20</v>
      </c>
      <c r="L119" s="140"/>
      <c r="M119" s="8"/>
      <c r="N119" s="126" t="s">
        <v>21</v>
      </c>
      <c r="O119" s="126"/>
      <c r="P119" s="8"/>
      <c r="Q119" s="8"/>
      <c r="R119" s="8"/>
      <c r="S119" s="8"/>
      <c r="T119" s="8"/>
      <c r="U119" s="8"/>
      <c r="V119" s="8"/>
      <c r="W119" s="8"/>
      <c r="X119" s="64"/>
    </row>
    <row r="120" spans="1:24" ht="45.6" x14ac:dyDescent="0.3">
      <c r="A120" s="65"/>
      <c r="B120" s="8"/>
      <c r="C120" s="67" t="s">
        <v>37</v>
      </c>
      <c r="D120" s="8"/>
      <c r="E120" s="67" t="s">
        <v>24</v>
      </c>
      <c r="F120" s="68"/>
      <c r="G120" s="56"/>
      <c r="H120" s="56"/>
      <c r="I120" s="56"/>
      <c r="J120" s="8"/>
      <c r="K120" s="56"/>
      <c r="L120" s="69" t="s">
        <v>38</v>
      </c>
      <c r="M120" s="69"/>
      <c r="N120" s="56"/>
      <c r="O120" s="69" t="s">
        <v>39</v>
      </c>
      <c r="P120" s="8"/>
      <c r="Q120" s="9" t="s">
        <v>40</v>
      </c>
      <c r="R120" s="8"/>
      <c r="S120" s="66" t="s">
        <v>41</v>
      </c>
      <c r="T120" s="8"/>
      <c r="U120" s="138" t="s">
        <v>30</v>
      </c>
      <c r="V120" s="138"/>
      <c r="W120" s="138"/>
      <c r="X120" s="70"/>
    </row>
    <row r="121" spans="1:24" ht="18" x14ac:dyDescent="0.3">
      <c r="A121" s="65"/>
      <c r="B121" s="8"/>
      <c r="C121" s="14" cm="1">
        <f t="array" aca="1" ref="C121" ca="1">INDIRECT(ADDRESS(ROW()-1,_xlfn.SHEET()-3+32,4,1,"Entered Daily Stats"))</f>
        <v>1</v>
      </c>
      <c r="D121" s="11"/>
      <c r="E121" s="10" t="str">
        <f>'Entered Daily Stats'!A120</f>
        <v>Enrollment Counclor 1</v>
      </c>
      <c r="F121" s="11"/>
      <c r="G121" s="13" cm="1">
        <f t="array" aca="1" ref="G121" ca="1">IFERROR(INDIRECT(ADDRESS(ROW()-1,_xlfn.SHEET()-3+4,4,1,"Entered Daily Stats")),"")</f>
        <v>0.15138888888888888</v>
      </c>
      <c r="H121" s="11"/>
      <c r="I121" s="12" cm="1">
        <f t="array" aca="1" ref="I121" ca="1">IFERROR(INDIRECT(ADDRESS(ROW()-1,_xlfn.SHEET()-3+11,4,1,"Entered Daily Stats")),"")</f>
        <v>5</v>
      </c>
      <c r="J121" s="11"/>
      <c r="K121" s="107" cm="1">
        <f t="array" aca="1" ref="K121" ca="1">IFERROR(INDIRECT(ADDRESS(ROW()-1,_xlfn.SHEET()-3+18,4,1,"Entered Daily Stats")),"")</f>
        <v>25</v>
      </c>
      <c r="L121" s="12">
        <f ca="1">IFERROR(IF(K121=N121,0,MIN(MAX((-10*N121*24)+80,30),65))*C121,0)</f>
        <v>55.5</v>
      </c>
      <c r="M121" s="11"/>
      <c r="N121" s="110" cm="1">
        <f t="array" aca="1" ref="N121" ca="1">IFERROR(INDIRECT(ADDRESS(ROW()-1,_xlfn.SHEET()-3+25,4,1,"Entered Daily Stats")),"")</f>
        <v>0.10208333333333335</v>
      </c>
      <c r="O121" s="13">
        <f ca="1">IFERROR(IF(N121=K121,0,MIN(MAX(8-(K121/10),1.5),5)/24)*C121,0)</f>
        <v>0.20833333333333334</v>
      </c>
      <c r="P121" s="11"/>
      <c r="Q121" s="51">
        <f ca="1">IF(OR(L121=O121,K121=N121),"",((N121/O121)+(K121/L121))/2)</f>
        <v>0.47022522522522525</v>
      </c>
      <c r="R121" s="11"/>
      <c r="S121" s="39" cm="1">
        <f t="array" aca="1" ref="S121" ca="1">INDIRECT(ADDRESS(ROW()-1,_xlfn.SHEET()-3+39,4,1,"Entered Daily Stats"))</f>
        <v>1</v>
      </c>
      <c r="T121" s="11"/>
      <c r="U121" s="15"/>
      <c r="V121" s="11" t="s">
        <v>31</v>
      </c>
      <c r="W121" s="14">
        <v>1.3</v>
      </c>
      <c r="X121" s="70"/>
    </row>
    <row r="122" spans="1:24" ht="18" x14ac:dyDescent="0.3">
      <c r="A122" s="65"/>
      <c r="B122" s="8"/>
      <c r="C122" s="14" cm="1">
        <f t="array" aca="1" ref="C122" ca="1">INDIRECT(ADDRESS(ROW()-1,_xlfn.SHEET()-3+32,4,1,"Entered Daily Stats"))</f>
        <v>1</v>
      </c>
      <c r="D122" s="11"/>
      <c r="E122" s="10" t="str">
        <f>'Entered Daily Stats'!A121</f>
        <v>Enrollment Counclor 2</v>
      </c>
      <c r="F122" s="11"/>
      <c r="G122" s="13" cm="1">
        <f t="array" aca="1" ref="G122" ca="1">IFERROR(INDIRECT(ADDRESS(ROW()-1,_xlfn.SHEET()-3+4,4,1,"Entered Daily Stats")),"")</f>
        <v>0.19513888888888889</v>
      </c>
      <c r="H122" s="16"/>
      <c r="I122" s="12" cm="1">
        <f t="array" aca="1" ref="I122" ca="1">IFERROR(INDIRECT(ADDRESS(ROW()-1,_xlfn.SHEET()-3+11,4,1,"Entered Daily Stats")),"")</f>
        <v>1</v>
      </c>
      <c r="J122" s="11"/>
      <c r="K122" s="107" cm="1">
        <f t="array" aca="1" ref="K122" ca="1">IFERROR(INDIRECT(ADDRESS(ROW()-1,_xlfn.SHEET()-3+18,4,1,"Entered Daily Stats")),"")</f>
        <v>52</v>
      </c>
      <c r="L122" s="12">
        <f t="shared" ref="L122" ca="1" si="16">IFERROR(IF(K122=N122,0,MIN(MAX((-10*N122*24)+80,30),65))*C122,0)</f>
        <v>50.833333333333336</v>
      </c>
      <c r="M122" s="11"/>
      <c r="N122" s="110" cm="1">
        <f t="array" aca="1" ref="N122" ca="1">IFERROR(INDIRECT(ADDRESS(ROW()-1,_xlfn.SHEET()-3+25,4,1,"Entered Daily Stats")),"")</f>
        <v>0.12152777777777778</v>
      </c>
      <c r="O122" s="13">
        <f t="shared" ref="O122:O140" ca="1" si="17">IFERROR(IF(N122=K122,0,MIN(MAX(8-(K122/10),1.5),5)/24)*C122,0)</f>
        <v>0.11666666666666665</v>
      </c>
      <c r="P122" s="11"/>
      <c r="Q122" s="51">
        <f t="shared" ref="Q122:Q140" ca="1" si="18">IF(OR(L122=O122,K122=N122),"",((N122/O122)+(K122/L122))/2)</f>
        <v>1.0323087431693989</v>
      </c>
      <c r="R122" s="11"/>
      <c r="S122" s="39" cm="1">
        <f t="array" aca="1" ref="S122" ca="1">INDIRECT(ADDRESS(ROW()-1,_xlfn.SHEET()-3+39,4,1,"Entered Daily Stats"))</f>
        <v>0</v>
      </c>
      <c r="T122" s="11"/>
      <c r="U122" s="100"/>
      <c r="V122" s="11" t="s">
        <v>32</v>
      </c>
      <c r="W122" s="45">
        <v>1</v>
      </c>
      <c r="X122" s="70"/>
    </row>
    <row r="123" spans="1:24" ht="18" x14ac:dyDescent="0.3">
      <c r="A123" s="65"/>
      <c r="B123" s="8"/>
      <c r="C123" s="14" cm="1">
        <f t="array" aca="1" ref="C123" ca="1">INDIRECT(ADDRESS(ROW()-1,_xlfn.SHEET()-3+32,4,1,"Entered Daily Stats"))</f>
        <v>1</v>
      </c>
      <c r="D123" s="11"/>
      <c r="E123" s="10" t="str">
        <f>'Entered Daily Stats'!A122</f>
        <v>Enrollment Counclor 3</v>
      </c>
      <c r="F123" s="11"/>
      <c r="G123" s="13" cm="1">
        <f t="array" aca="1" ref="G123" ca="1">IFERROR(INDIRECT(ADDRESS(ROW()-1,_xlfn.SHEET()-3+4,4,1,"Entered Daily Stats")),"")</f>
        <v>0.22777777777777777</v>
      </c>
      <c r="H123" s="16"/>
      <c r="I123" s="12" cm="1">
        <f t="array" aca="1" ref="I123" ca="1">IFERROR(INDIRECT(ADDRESS(ROW()-1,_xlfn.SHEET()-3+11,4,1,"Entered Daily Stats")),"")</f>
        <v>7</v>
      </c>
      <c r="J123" s="11"/>
      <c r="K123" s="107" cm="1">
        <f t="array" aca="1" ref="K123" ca="1">IFERROR(INDIRECT(ADDRESS(ROW()-1,_xlfn.SHEET()-3+18,4,1,"Entered Daily Stats")),"")</f>
        <v>23</v>
      </c>
      <c r="L123" s="12">
        <f ca="1">IFERROR(IF(K123=N123,0,MIN(MAX((-10*N123*24)+80,30),65))*C123,0)</f>
        <v>47.000000000000007</v>
      </c>
      <c r="M123" s="11"/>
      <c r="N123" s="110" cm="1">
        <f t="array" aca="1" ref="N123" ca="1">IFERROR(INDIRECT(ADDRESS(ROW()-1,_xlfn.SHEET()-3+25,4,1,"Entered Daily Stats")),"")</f>
        <v>0.13749999999999998</v>
      </c>
      <c r="O123" s="13">
        <f t="shared" ca="1" si="17"/>
        <v>0.20833333333333334</v>
      </c>
      <c r="P123" s="11"/>
      <c r="Q123" s="51">
        <f t="shared" ca="1" si="18"/>
        <v>0.57468085106382971</v>
      </c>
      <c r="R123" s="11"/>
      <c r="S123" s="39" cm="1">
        <f t="array" aca="1" ref="S123" ca="1">INDIRECT(ADDRESS(ROW()-1,_xlfn.SHEET()-3+39,4,1,"Entered Daily Stats"))</f>
        <v>1</v>
      </c>
      <c r="T123" s="11"/>
      <c r="U123" s="18"/>
      <c r="V123" s="11" t="s">
        <v>33</v>
      </c>
      <c r="W123" s="45">
        <v>1</v>
      </c>
      <c r="X123" s="70"/>
    </row>
    <row r="124" spans="1:24" ht="18" x14ac:dyDescent="0.3">
      <c r="A124" s="65"/>
      <c r="B124" s="8"/>
      <c r="C124" s="14" cm="1">
        <f t="array" aca="1" ref="C124" ca="1">INDIRECT(ADDRESS(ROW()-1,_xlfn.SHEET()-3+32,4,1,"Entered Daily Stats"))</f>
        <v>0</v>
      </c>
      <c r="D124" s="11"/>
      <c r="E124" s="10" t="str">
        <f>'Entered Daily Stats'!A123</f>
        <v>Enrollment Counclor 4</v>
      </c>
      <c r="F124" s="11"/>
      <c r="G124" s="13" cm="1">
        <f t="array" aca="1" ref="G124" ca="1">IFERROR(INDIRECT(ADDRESS(ROW()-1,_xlfn.SHEET()-3+4,4,1,"Entered Daily Stats")),"")</f>
        <v>0</v>
      </c>
      <c r="H124" s="16"/>
      <c r="I124" s="12" cm="1">
        <f t="array" aca="1" ref="I124" ca="1">IFERROR(INDIRECT(ADDRESS(ROW()-1,_xlfn.SHEET()-3+11,4,1,"Entered Daily Stats")),"")</f>
        <v>0</v>
      </c>
      <c r="J124" s="11"/>
      <c r="K124" s="107" cm="1">
        <f t="array" aca="1" ref="K124" ca="1">IFERROR(INDIRECT(ADDRESS(ROW()-1,_xlfn.SHEET()-3+18,4,1,"Entered Daily Stats")),"")</f>
        <v>0</v>
      </c>
      <c r="L124" s="12">
        <f t="shared" ref="L124:L140" ca="1" si="19">IFERROR(IF(K124=N124,0,MIN(MAX((-10*N124*24)+80,30),65))*C124,0)</f>
        <v>0</v>
      </c>
      <c r="M124" s="11"/>
      <c r="N124" s="110" cm="1">
        <f t="array" aca="1" ref="N124" ca="1">IFERROR(INDIRECT(ADDRESS(ROW()-1,_xlfn.SHEET()-3+25,4,1,"Entered Daily Stats")),"")</f>
        <v>0</v>
      </c>
      <c r="O124" s="13">
        <f t="shared" ca="1" si="17"/>
        <v>0</v>
      </c>
      <c r="P124" s="11"/>
      <c r="Q124" s="51" t="str">
        <f t="shared" ca="1" si="18"/>
        <v/>
      </c>
      <c r="R124" s="11"/>
      <c r="S124" s="39" cm="1">
        <f t="array" aca="1" ref="S124" ca="1">INDIRECT(ADDRESS(ROW()-1,_xlfn.SHEET()-3+39,4,1,"Entered Daily Stats"))</f>
        <v>0</v>
      </c>
      <c r="T124" s="11"/>
      <c r="U124" s="19"/>
      <c r="V124" s="11" t="s">
        <v>33</v>
      </c>
      <c r="W124" s="14">
        <v>0.7</v>
      </c>
      <c r="X124" s="70"/>
    </row>
    <row r="125" spans="1:24" ht="18" x14ac:dyDescent="0.3">
      <c r="A125" s="65"/>
      <c r="B125" s="8"/>
      <c r="C125" s="14" cm="1">
        <f t="array" aca="1" ref="C125" ca="1">INDIRECT(ADDRESS(ROW()-1,_xlfn.SHEET()-3+32,4,1,"Entered Daily Stats"))</f>
        <v>1</v>
      </c>
      <c r="D125" s="11"/>
      <c r="E125" s="10" t="str">
        <f>'Entered Daily Stats'!A124</f>
        <v>Enrollment Counclor 5</v>
      </c>
      <c r="F125" s="11"/>
      <c r="G125" s="13" cm="1">
        <f t="array" aca="1" ref="G125" ca="1">IFERROR(INDIRECT(ADDRESS(ROW()-1,_xlfn.SHEET()-3+4,4,1,"Entered Daily Stats")),"")</f>
        <v>0.24236111111111111</v>
      </c>
      <c r="H125" s="16"/>
      <c r="I125" s="12" cm="1">
        <f t="array" aca="1" ref="I125" ca="1">IFERROR(INDIRECT(ADDRESS(ROW()-1,_xlfn.SHEET()-3+11,4,1,"Entered Daily Stats")),"")</f>
        <v>4</v>
      </c>
      <c r="J125" s="11"/>
      <c r="K125" s="107" cm="1">
        <f t="array" aca="1" ref="K125" ca="1">IFERROR(INDIRECT(ADDRESS(ROW()-1,_xlfn.SHEET()-3+18,4,1,"Entered Daily Stats")),"")</f>
        <v>41</v>
      </c>
      <c r="L125" s="12">
        <f t="shared" ca="1" si="19"/>
        <v>62.166666666666664</v>
      </c>
      <c r="M125" s="11"/>
      <c r="N125" s="110" cm="1">
        <f t="array" aca="1" ref="N125" ca="1">IFERROR(INDIRECT(ADDRESS(ROW()-1,_xlfn.SHEET()-3+25,4,1,"Entered Daily Stats")),"")</f>
        <v>7.4305555555555555E-2</v>
      </c>
      <c r="O125" s="13">
        <f t="shared" ca="1" si="17"/>
        <v>0.16250000000000001</v>
      </c>
      <c r="P125" s="11"/>
      <c r="Q125" s="51">
        <f t="shared" ca="1" si="18"/>
        <v>0.55839119176920782</v>
      </c>
      <c r="R125" s="11"/>
      <c r="S125" s="39" cm="1">
        <f t="array" aca="1" ref="S125" ca="1">INDIRECT(ADDRESS(ROW()-1,_xlfn.SHEET()-3+39,4,1,"Entered Daily Stats"))</f>
        <v>0</v>
      </c>
      <c r="T125" s="11"/>
      <c r="U125" s="20"/>
      <c r="V125" s="11" t="s">
        <v>33</v>
      </c>
      <c r="W125" s="14">
        <v>0.5</v>
      </c>
      <c r="X125" s="70"/>
    </row>
    <row r="126" spans="1:24" ht="18" x14ac:dyDescent="0.3">
      <c r="A126" s="65"/>
      <c r="B126" s="8"/>
      <c r="C126" s="14" cm="1">
        <f t="array" aca="1" ref="C126" ca="1">INDIRECT(ADDRESS(ROW()-1,_xlfn.SHEET()-3+32,4,1,"Entered Daily Stats"))</f>
        <v>0</v>
      </c>
      <c r="D126" s="11"/>
      <c r="E126" s="10" t="str">
        <f>'Entered Daily Stats'!A125</f>
        <v>Enrollment Counclor 6</v>
      </c>
      <c r="F126" s="11"/>
      <c r="G126" s="13" cm="1">
        <f t="array" aca="1" ref="G126" ca="1">IFERROR(INDIRECT(ADDRESS(ROW()-1,_xlfn.SHEET()-3+4,4,1,"Entered Daily Stats")),"")</f>
        <v>0</v>
      </c>
      <c r="H126" s="16"/>
      <c r="I126" s="12" cm="1">
        <f t="array" aca="1" ref="I126" ca="1">IFERROR(INDIRECT(ADDRESS(ROW()-1,_xlfn.SHEET()-3+11,4,1,"Entered Daily Stats")),"")</f>
        <v>0</v>
      </c>
      <c r="J126" s="11"/>
      <c r="K126" s="107" cm="1">
        <f t="array" aca="1" ref="K126" ca="1">IFERROR(INDIRECT(ADDRESS(ROW()-1,_xlfn.SHEET()-3+18,4,1,"Entered Daily Stats")),"")</f>
        <v>0</v>
      </c>
      <c r="L126" s="12">
        <f t="shared" ca="1" si="19"/>
        <v>0</v>
      </c>
      <c r="M126" s="11"/>
      <c r="N126" s="110" cm="1">
        <f t="array" aca="1" ref="N126" ca="1">IFERROR(INDIRECT(ADDRESS(ROW()-1,_xlfn.SHEET()-3+25,4,1,"Entered Daily Stats")),"")</f>
        <v>0</v>
      </c>
      <c r="O126" s="13">
        <f t="shared" ca="1" si="17"/>
        <v>0</v>
      </c>
      <c r="P126" s="11"/>
      <c r="Q126" s="51" t="str">
        <f t="shared" ca="1" si="18"/>
        <v/>
      </c>
      <c r="R126" s="11"/>
      <c r="S126" s="39" cm="1">
        <f t="array" aca="1" ref="S126" ca="1">INDIRECT(ADDRESS(ROW()-1,_xlfn.SHEET()-3+39,4,1,"Entered Daily Stats"))</f>
        <v>0</v>
      </c>
      <c r="T126" s="11"/>
      <c r="U126" s="21"/>
      <c r="V126" s="11" t="s">
        <v>33</v>
      </c>
      <c r="W126" s="14">
        <v>0.3</v>
      </c>
      <c r="X126" s="70"/>
    </row>
    <row r="127" spans="1:24" ht="18" x14ac:dyDescent="0.3">
      <c r="A127" s="65"/>
      <c r="B127" s="8"/>
      <c r="C127" s="14" cm="1">
        <f t="array" aca="1" ref="C127" ca="1">INDIRECT(ADDRESS(ROW()-1,_xlfn.SHEET()-3+32,4,1,"Entered Daily Stats"))</f>
        <v>0.75</v>
      </c>
      <c r="D127" s="11"/>
      <c r="E127" s="10" t="str">
        <f>'Entered Daily Stats'!A126</f>
        <v>Enrollment Counclor 7</v>
      </c>
      <c r="F127" s="11"/>
      <c r="G127" s="13" cm="1">
        <f t="array" aca="1" ref="G127" ca="1">IFERROR(INDIRECT(ADDRESS(ROW()-1,_xlfn.SHEET()-3+4,4,1,"Entered Daily Stats")),"")</f>
        <v>0.10833333333333334</v>
      </c>
      <c r="H127" s="16"/>
      <c r="I127" s="12" cm="1">
        <f t="array" aca="1" ref="I127" ca="1">IFERROR(INDIRECT(ADDRESS(ROW()-1,_xlfn.SHEET()-3+11,4,1,"Entered Daily Stats")),"")</f>
        <v>0</v>
      </c>
      <c r="J127" s="11"/>
      <c r="K127" s="107" cm="1">
        <f t="array" aca="1" ref="K127" ca="1">IFERROR(INDIRECT(ADDRESS(ROW()-1,_xlfn.SHEET()-3+18,4,1,"Entered Daily Stats")),"")</f>
        <v>14</v>
      </c>
      <c r="L127" s="12">
        <f t="shared" ca="1" si="19"/>
        <v>48.75</v>
      </c>
      <c r="M127" s="11"/>
      <c r="N127" s="110" cm="1">
        <f t="array" aca="1" ref="N127" ca="1">IFERROR(INDIRECT(ADDRESS(ROW()-1,_xlfn.SHEET()-3+25,4,1,"Entered Daily Stats")),"")</f>
        <v>5.8333333333333327E-2</v>
      </c>
      <c r="O127" s="13">
        <f t="shared" ca="1" si="17"/>
        <v>0.15625</v>
      </c>
      <c r="P127" s="11"/>
      <c r="Q127" s="51">
        <f t="shared" ca="1" si="18"/>
        <v>0.33025641025641023</v>
      </c>
      <c r="R127" s="11"/>
      <c r="S127" s="39" cm="1">
        <f t="array" aca="1" ref="S127" ca="1">INDIRECT(ADDRESS(ROW()-1,_xlfn.SHEET()-3+39,4,1,"Entered Daily Stats"))</f>
        <v>0</v>
      </c>
      <c r="T127" s="11"/>
      <c r="U127" s="8"/>
      <c r="V127" s="8"/>
      <c r="W127" s="8"/>
      <c r="X127" s="70"/>
    </row>
    <row r="128" spans="1:24" ht="21" x14ac:dyDescent="0.3">
      <c r="A128" s="65"/>
      <c r="B128" s="8"/>
      <c r="C128" s="14" cm="1">
        <f t="array" aca="1" ref="C128" ca="1">INDIRECT(ADDRESS(ROW()-1,_xlfn.SHEET()-3+32,4,1,"Entered Daily Stats"))</f>
        <v>1</v>
      </c>
      <c r="D128" s="11"/>
      <c r="E128" s="10" t="str">
        <f>'Entered Daily Stats'!A127</f>
        <v>Enrollment Counclor 8</v>
      </c>
      <c r="F128" s="11"/>
      <c r="G128" s="13" cm="1">
        <f t="array" aca="1" ref="G128" ca="1">IFERROR(INDIRECT(ADDRESS(ROW()-1,_xlfn.SHEET()-3+4,4,1,"Entered Daily Stats")),"")</f>
        <v>0.18194444444444444</v>
      </c>
      <c r="H128" s="16"/>
      <c r="I128" s="12" cm="1">
        <f t="array" aca="1" ref="I128" ca="1">IFERROR(INDIRECT(ADDRESS(ROW()-1,_xlfn.SHEET()-3+11,4,1,"Entered Daily Stats")),"")</f>
        <v>2</v>
      </c>
      <c r="J128" s="11"/>
      <c r="K128" s="107" cm="1">
        <f t="array" aca="1" ref="K128" ca="1">IFERROR(INDIRECT(ADDRESS(ROW()-1,_xlfn.SHEET()-3+18,4,1,"Entered Daily Stats")),"")</f>
        <v>69</v>
      </c>
      <c r="L128" s="12">
        <f t="shared" ca="1" si="19"/>
        <v>54.166666666666671</v>
      </c>
      <c r="M128" s="11"/>
      <c r="N128" s="110" cm="1">
        <f t="array" aca="1" ref="N128" ca="1">IFERROR(INDIRECT(ADDRESS(ROW()-1,_xlfn.SHEET()-3+25,4,1,"Entered Daily Stats")),"")</f>
        <v>0.1076388888888889</v>
      </c>
      <c r="O128" s="13">
        <f t="shared" ca="1" si="17"/>
        <v>6.25E-2</v>
      </c>
      <c r="P128" s="11"/>
      <c r="Q128" s="51">
        <f t="shared" ca="1" si="18"/>
        <v>1.4980341880341879</v>
      </c>
      <c r="R128" s="11"/>
      <c r="S128" s="39" cm="1">
        <f t="array" aca="1" ref="S128" ca="1">INDIRECT(ADDRESS(ROW()-1,_xlfn.SHEET()-3+39,4,1,"Entered Daily Stats"))</f>
        <v>1</v>
      </c>
      <c r="T128" s="11"/>
      <c r="U128" s="140" t="s">
        <v>42</v>
      </c>
      <c r="V128" s="140"/>
      <c r="W128" s="140"/>
      <c r="X128" s="70"/>
    </row>
    <row r="129" spans="1:24" ht="18" customHeight="1" x14ac:dyDescent="0.3">
      <c r="A129" s="65"/>
      <c r="B129" s="8"/>
      <c r="C129" s="14" cm="1">
        <f t="array" aca="1" ref="C129" ca="1">INDIRECT(ADDRESS(ROW()-1,_xlfn.SHEET()-3+32,4,1,"Entered Daily Stats"))</f>
        <v>1</v>
      </c>
      <c r="D129" s="11"/>
      <c r="E129" s="10" t="str">
        <f>'Entered Daily Stats'!A128</f>
        <v>Enrollment Counclor 9</v>
      </c>
      <c r="F129" s="11"/>
      <c r="G129" s="13" cm="1">
        <f t="array" aca="1" ref="G129" ca="1">IFERROR(INDIRECT(ADDRESS(ROW()-1,_xlfn.SHEET()-3+4,4,1,"Entered Daily Stats")),"")</f>
        <v>0.14097222222222222</v>
      </c>
      <c r="H129" s="16"/>
      <c r="I129" s="12" cm="1">
        <f t="array" aca="1" ref="I129" ca="1">IFERROR(INDIRECT(ADDRESS(ROW()-1,_xlfn.SHEET()-3+11,4,1,"Entered Daily Stats")),"")</f>
        <v>2</v>
      </c>
      <c r="J129" s="11"/>
      <c r="K129" s="107" cm="1">
        <f t="array" aca="1" ref="K129" ca="1">IFERROR(INDIRECT(ADDRESS(ROW()-1,_xlfn.SHEET()-3+18,4,1,"Entered Daily Stats")),"")</f>
        <v>38</v>
      </c>
      <c r="L129" s="12">
        <f t="shared" ca="1" si="19"/>
        <v>56.666666666666671</v>
      </c>
      <c r="M129" s="11"/>
      <c r="N129" s="110" cm="1">
        <f t="array" aca="1" ref="N129" ca="1">IFERROR(INDIRECT(ADDRESS(ROW()-1,_xlfn.SHEET()-3+25,4,1,"Entered Daily Stats")),"")</f>
        <v>9.7222222222222224E-2</v>
      </c>
      <c r="O129" s="13">
        <f t="shared" ca="1" si="17"/>
        <v>0.17500000000000002</v>
      </c>
      <c r="P129" s="11"/>
      <c r="Q129" s="51">
        <f t="shared" ca="1" si="18"/>
        <v>0.61307189542483653</v>
      </c>
      <c r="R129" s="11"/>
      <c r="S129" s="39" cm="1">
        <f t="array" aca="1" ref="S129" ca="1">INDIRECT(ADDRESS(ROW()-1,_xlfn.SHEET()-3+39,4,1,"Entered Daily Stats"))</f>
        <v>1</v>
      </c>
      <c r="T129" s="11"/>
      <c r="U129" s="152">
        <f ca="1">IF(SUM(S121:S140)=0,"",SUM(S121:S140))</f>
        <v>8</v>
      </c>
      <c r="V129" s="153"/>
      <c r="W129" s="154"/>
      <c r="X129" s="70"/>
    </row>
    <row r="130" spans="1:24" ht="18" customHeight="1" x14ac:dyDescent="0.3">
      <c r="A130" s="65"/>
      <c r="B130" s="8"/>
      <c r="C130" s="14" cm="1">
        <f t="array" aca="1" ref="C130" ca="1">INDIRECT(ADDRESS(ROW()-1,_xlfn.SHEET()-3+32,4,1,"Entered Daily Stats"))</f>
        <v>1</v>
      </c>
      <c r="D130" s="11"/>
      <c r="E130" s="10" t="str">
        <f>'Entered Daily Stats'!A129</f>
        <v>Enrollment Counclor 10</v>
      </c>
      <c r="F130" s="11"/>
      <c r="G130" s="13" cm="1">
        <f t="array" aca="1" ref="G130" ca="1">IFERROR(INDIRECT(ADDRESS(ROW()-1,_xlfn.SHEET()-3+4,4,1,"Entered Daily Stats")),"")</f>
        <v>0.22152777777777777</v>
      </c>
      <c r="H130" s="16"/>
      <c r="I130" s="12" cm="1">
        <f t="array" aca="1" ref="I130" ca="1">IFERROR(INDIRECT(ADDRESS(ROW()-1,_xlfn.SHEET()-3+11,4,1,"Entered Daily Stats")),"")</f>
        <v>8</v>
      </c>
      <c r="J130" s="11"/>
      <c r="K130" s="107" cm="1">
        <f t="array" aca="1" ref="K130" ca="1">IFERROR(INDIRECT(ADDRESS(ROW()-1,_xlfn.SHEET()-3+18,4,1,"Entered Daily Stats")),"")</f>
        <v>33</v>
      </c>
      <c r="L130" s="12">
        <f t="shared" ca="1" si="19"/>
        <v>48.833333333333329</v>
      </c>
      <c r="M130" s="11"/>
      <c r="N130" s="110" cm="1">
        <f t="array" aca="1" ref="N130" ca="1">IFERROR(INDIRECT(ADDRESS(ROW()-1,_xlfn.SHEET()-3+25,4,1,"Entered Daily Stats")),"")</f>
        <v>0.12986111111111112</v>
      </c>
      <c r="O130" s="13">
        <f t="shared" ca="1" si="17"/>
        <v>0.19583333333333333</v>
      </c>
      <c r="P130" s="11"/>
      <c r="Q130" s="51">
        <f t="shared" ca="1" si="18"/>
        <v>0.66944424273231196</v>
      </c>
      <c r="R130" s="11"/>
      <c r="S130" s="39" cm="1">
        <f t="array" aca="1" ref="S130" ca="1">INDIRECT(ADDRESS(ROW()-1,_xlfn.SHEET()-3+39,4,1,"Entered Daily Stats"))</f>
        <v>2</v>
      </c>
      <c r="T130" s="11"/>
      <c r="U130" s="155"/>
      <c r="V130" s="156"/>
      <c r="W130" s="157"/>
      <c r="X130" s="70"/>
    </row>
    <row r="131" spans="1:24" ht="18" x14ac:dyDescent="0.3">
      <c r="A131" s="65"/>
      <c r="B131" s="8"/>
      <c r="C131" s="14" cm="1">
        <f t="array" aca="1" ref="C131" ca="1">INDIRECT(ADDRESS(ROW()-1,_xlfn.SHEET()-3+32,4,1,"Entered Daily Stats"))</f>
        <v>1</v>
      </c>
      <c r="D131" s="11"/>
      <c r="E131" s="10" t="str">
        <f>'Entered Daily Stats'!A130</f>
        <v>Enrollment Counclor 11</v>
      </c>
      <c r="F131" s="11"/>
      <c r="G131" s="13" cm="1">
        <f t="array" aca="1" ref="G131" ca="1">IFERROR(INDIRECT(ADDRESS(ROW()-1,_xlfn.SHEET()-3+4,4,1,"Entered Daily Stats")),"")</f>
        <v>0.19027777777777777</v>
      </c>
      <c r="H131" s="16"/>
      <c r="I131" s="12" cm="1">
        <f t="array" aca="1" ref="I131" ca="1">IFERROR(INDIRECT(ADDRESS(ROW()-1,_xlfn.SHEET()-3+11,4,1,"Entered Daily Stats")),"")</f>
        <v>2</v>
      </c>
      <c r="J131" s="11"/>
      <c r="K131" s="107" cm="1">
        <f t="array" aca="1" ref="K131" ca="1">IFERROR(INDIRECT(ADDRESS(ROW()-1,_xlfn.SHEET()-3+18,4,1,"Entered Daily Stats")),"")</f>
        <v>24</v>
      </c>
      <c r="L131" s="12">
        <f t="shared" ca="1" si="19"/>
        <v>59.5</v>
      </c>
      <c r="M131" s="11"/>
      <c r="N131" s="110" cm="1">
        <f t="array" aca="1" ref="N131" ca="1">IFERROR(INDIRECT(ADDRESS(ROW()-1,_xlfn.SHEET()-3+25,4,1,"Entered Daily Stats")),"")</f>
        <v>8.5416666666666655E-2</v>
      </c>
      <c r="O131" s="13">
        <f t="shared" ca="1" si="17"/>
        <v>0.20833333333333334</v>
      </c>
      <c r="P131" s="11"/>
      <c r="Q131" s="51">
        <f t="shared" ca="1" si="18"/>
        <v>0.40668067226890753</v>
      </c>
      <c r="R131" s="11"/>
      <c r="S131" s="39" cm="1">
        <f t="array" aca="1" ref="S131" ca="1">INDIRECT(ADDRESS(ROW()-1,_xlfn.SHEET()-3+39,4,1,"Entered Daily Stats"))</f>
        <v>0</v>
      </c>
      <c r="T131" s="11"/>
      <c r="U131" s="71"/>
      <c r="V131" s="71"/>
      <c r="W131" s="71"/>
      <c r="X131" s="70"/>
    </row>
    <row r="132" spans="1:24" ht="21" x14ac:dyDescent="0.3">
      <c r="A132" s="65"/>
      <c r="B132" s="8"/>
      <c r="C132" s="14" cm="1">
        <f t="array" aca="1" ref="C132" ca="1">INDIRECT(ADDRESS(ROW()-1,_xlfn.SHEET()-3+32,4,1,"Entered Daily Stats"))</f>
        <v>1</v>
      </c>
      <c r="D132" s="11"/>
      <c r="E132" s="10" t="str">
        <f>'Entered Daily Stats'!A131</f>
        <v>Enrollment Counclor 12</v>
      </c>
      <c r="F132" s="11"/>
      <c r="G132" s="13" cm="1">
        <f t="array" aca="1" ref="G132" ca="1">IFERROR(INDIRECT(ADDRESS(ROW()-1,_xlfn.SHEET()-3+4,4,1,"Entered Daily Stats")),"")</f>
        <v>0.22708333333333333</v>
      </c>
      <c r="H132" s="16"/>
      <c r="I132" s="12" cm="1">
        <f t="array" aca="1" ref="I132" ca="1">IFERROR(INDIRECT(ADDRESS(ROW()-1,_xlfn.SHEET()-3+11,4,1,"Entered Daily Stats")),"")</f>
        <v>6</v>
      </c>
      <c r="J132" s="11"/>
      <c r="K132" s="107" cm="1">
        <f t="array" aca="1" ref="K132" ca="1">IFERROR(INDIRECT(ADDRESS(ROW()-1,_xlfn.SHEET()-3+18,4,1,"Entered Daily Stats")),"")</f>
        <v>33</v>
      </c>
      <c r="L132" s="12">
        <f t="shared" ca="1" si="19"/>
        <v>51.166666666666671</v>
      </c>
      <c r="M132" s="11"/>
      <c r="N132" s="110" cm="1">
        <f t="array" aca="1" ref="N132" ca="1">IFERROR(INDIRECT(ADDRESS(ROW()-1,_xlfn.SHEET()-3+25,4,1,"Entered Daily Stats")),"")</f>
        <v>0.12013888888888889</v>
      </c>
      <c r="O132" s="13">
        <f t="shared" ca="1" si="17"/>
        <v>0.19583333333333333</v>
      </c>
      <c r="P132" s="11"/>
      <c r="Q132" s="51">
        <f t="shared" ca="1" si="18"/>
        <v>0.62921315868505556</v>
      </c>
      <c r="R132" s="11"/>
      <c r="S132" s="39" cm="1">
        <f t="array" aca="1" ref="S132" ca="1">INDIRECT(ADDRESS(ROW()-1,_xlfn.SHEET()-3+39,4,1,"Entered Daily Stats"))</f>
        <v>2</v>
      </c>
      <c r="T132" s="11"/>
      <c r="U132" s="8"/>
      <c r="V132" s="8"/>
      <c r="W132" s="22"/>
      <c r="X132" s="79"/>
    </row>
    <row r="133" spans="1:24" ht="18" x14ac:dyDescent="0.3">
      <c r="A133" s="65"/>
      <c r="B133" s="8"/>
      <c r="C133" s="14" cm="1">
        <f t="array" aca="1" ref="C133" ca="1">INDIRECT(ADDRESS(ROW()-1,_xlfn.SHEET()-3+32,4,1,"Entered Daily Stats"))</f>
        <v>0</v>
      </c>
      <c r="D133" s="11"/>
      <c r="E133" s="10">
        <f>'Entered Daily Stats'!A132</f>
        <v>0</v>
      </c>
      <c r="F133" s="11"/>
      <c r="G133" s="13" cm="1">
        <f t="array" aca="1" ref="G133" ca="1">IFERROR(INDIRECT(ADDRESS(ROW()-1,_xlfn.SHEET()-3+4,4,1,"Entered Daily Stats")),"")</f>
        <v>0</v>
      </c>
      <c r="H133" s="16"/>
      <c r="I133" s="12" cm="1">
        <f t="array" aca="1" ref="I133" ca="1">IFERROR(INDIRECT(ADDRESS(ROW()-1,_xlfn.SHEET()-3+11,4,1,"Entered Daily Stats")),"")</f>
        <v>0</v>
      </c>
      <c r="J133" s="11"/>
      <c r="K133" s="107" cm="1">
        <f t="array" aca="1" ref="K133" ca="1">IFERROR(INDIRECT(ADDRESS(ROW()-1,_xlfn.SHEET()-3+18,4,1,"Entered Daily Stats")),"")</f>
        <v>0</v>
      </c>
      <c r="L133" s="12">
        <f t="shared" ca="1" si="19"/>
        <v>0</v>
      </c>
      <c r="M133" s="11"/>
      <c r="N133" s="110" cm="1">
        <f t="array" aca="1" ref="N133" ca="1">IFERROR(INDIRECT(ADDRESS(ROW()-1,_xlfn.SHEET()-3+25,4,1,"Entered Daily Stats")),"")</f>
        <v>0</v>
      </c>
      <c r="O133" s="13">
        <f t="shared" ca="1" si="17"/>
        <v>0</v>
      </c>
      <c r="P133" s="11"/>
      <c r="Q133" s="51" t="str">
        <f t="shared" ca="1" si="18"/>
        <v/>
      </c>
      <c r="R133" s="47"/>
      <c r="S133" s="39" cm="1">
        <f t="array" aca="1" ref="S133" ca="1">INDIRECT(ADDRESS(ROW()-1,_xlfn.SHEET()-3+39,4,1,"Entered Daily Stats"))</f>
        <v>0</v>
      </c>
      <c r="T133" s="47"/>
      <c r="U133" s="69"/>
      <c r="V133" s="8"/>
      <c r="W133" s="56"/>
      <c r="X133" s="80"/>
    </row>
    <row r="134" spans="1:24" ht="18" x14ac:dyDescent="0.3">
      <c r="A134" s="65"/>
      <c r="B134" s="8"/>
      <c r="C134" s="14" cm="1">
        <f t="array" aca="1" ref="C134" ca="1">INDIRECT(ADDRESS(ROW()-1,_xlfn.SHEET()-3+32,4,1,"Entered Daily Stats"))</f>
        <v>0</v>
      </c>
      <c r="D134" s="11"/>
      <c r="E134" s="10">
        <f>'Entered Daily Stats'!A133</f>
        <v>0</v>
      </c>
      <c r="F134" s="23"/>
      <c r="G134" s="13" cm="1">
        <f t="array" aca="1" ref="G134" ca="1">IFERROR(INDIRECT(ADDRESS(ROW()-1,_xlfn.SHEET()-3+4,4,1,"Entered Daily Stats")),"")</f>
        <v>0</v>
      </c>
      <c r="H134" s="11"/>
      <c r="I134" s="12" cm="1">
        <f t="array" aca="1" ref="I134" ca="1">IFERROR(INDIRECT(ADDRESS(ROW()-1,_xlfn.SHEET()-3+11,4,1,"Entered Daily Stats")),"")</f>
        <v>0</v>
      </c>
      <c r="J134" s="11"/>
      <c r="K134" s="107" cm="1">
        <f t="array" aca="1" ref="K134" ca="1">IFERROR(INDIRECT(ADDRESS(ROW()-1,_xlfn.SHEET()-3+18,4,1,"Entered Daily Stats")),"")</f>
        <v>0</v>
      </c>
      <c r="L134" s="12">
        <f t="shared" ca="1" si="19"/>
        <v>0</v>
      </c>
      <c r="M134" s="11"/>
      <c r="N134" s="110" cm="1">
        <f t="array" aca="1" ref="N134" ca="1">IFERROR(INDIRECT(ADDRESS(ROW()-1,_xlfn.SHEET()-3+25,4,1,"Entered Daily Stats")),"")</f>
        <v>0</v>
      </c>
      <c r="O134" s="13">
        <f t="shared" ca="1" si="17"/>
        <v>0</v>
      </c>
      <c r="P134" s="11"/>
      <c r="Q134" s="51" t="str">
        <f t="shared" ca="1" si="18"/>
        <v/>
      </c>
      <c r="R134" s="11"/>
      <c r="S134" s="39" cm="1">
        <f t="array" aca="1" ref="S134" ca="1">INDIRECT(ADDRESS(ROW()-1,_xlfn.SHEET()-3+39,4,1,"Entered Daily Stats"))</f>
        <v>0</v>
      </c>
      <c r="T134" s="11"/>
      <c r="U134" s="11"/>
      <c r="V134" s="47"/>
      <c r="W134" s="56"/>
      <c r="X134" s="81"/>
    </row>
    <row r="135" spans="1:24" ht="18" x14ac:dyDescent="0.3">
      <c r="A135" s="65"/>
      <c r="B135" s="8"/>
      <c r="C135" s="14" cm="1">
        <f t="array" aca="1" ref="C135" ca="1">INDIRECT(ADDRESS(ROW()-1,_xlfn.SHEET()-3+32,4,1,"Entered Daily Stats"))</f>
        <v>0</v>
      </c>
      <c r="D135" s="11"/>
      <c r="E135" s="10">
        <f>'Entered Daily Stats'!A134</f>
        <v>0</v>
      </c>
      <c r="F135" s="11"/>
      <c r="G135" s="13" cm="1">
        <f t="array" aca="1" ref="G135" ca="1">IFERROR(INDIRECT(ADDRESS(ROW()-1,_xlfn.SHEET()-3+4,4,1,"Entered Daily Stats")),"")</f>
        <v>0</v>
      </c>
      <c r="H135" s="16"/>
      <c r="I135" s="12" cm="1">
        <f t="array" aca="1" ref="I135" ca="1">IFERROR(INDIRECT(ADDRESS(ROW()-1,_xlfn.SHEET()-3+11,4,1,"Entered Daily Stats")),"")</f>
        <v>0</v>
      </c>
      <c r="J135" s="11"/>
      <c r="K135" s="107" cm="1">
        <f t="array" aca="1" ref="K135" ca="1">IFERROR(INDIRECT(ADDRESS(ROW()-1,_xlfn.SHEET()-3+18,4,1,"Entered Daily Stats")),"")</f>
        <v>0</v>
      </c>
      <c r="L135" s="12">
        <f t="shared" ca="1" si="19"/>
        <v>0</v>
      </c>
      <c r="M135" s="11"/>
      <c r="N135" s="110" cm="1">
        <f t="array" aca="1" ref="N135" ca="1">IFERROR(INDIRECT(ADDRESS(ROW()-1,_xlfn.SHEET()-3+25,4,1,"Entered Daily Stats")),"")</f>
        <v>0</v>
      </c>
      <c r="O135" s="13">
        <f t="shared" ca="1" si="17"/>
        <v>0</v>
      </c>
      <c r="P135" s="11"/>
      <c r="Q135" s="51" t="str">
        <f t="shared" ca="1" si="18"/>
        <v/>
      </c>
      <c r="R135" s="11"/>
      <c r="S135" s="39" cm="1">
        <f t="array" aca="1" ref="S135" ca="1">INDIRECT(ADDRESS(ROW()-1,_xlfn.SHEET()-3+39,4,1,"Entered Daily Stats"))</f>
        <v>0</v>
      </c>
      <c r="T135" s="11"/>
      <c r="U135" s="8"/>
      <c r="V135" s="8"/>
      <c r="W135" s="8"/>
      <c r="X135" s="64"/>
    </row>
    <row r="136" spans="1:24" ht="18" x14ac:dyDescent="0.3">
      <c r="A136" s="65"/>
      <c r="B136" s="8"/>
      <c r="C136" s="14" cm="1">
        <f t="array" aca="1" ref="C136" ca="1">INDIRECT(ADDRESS(ROW()-1,_xlfn.SHEET()-3+32,4,1,"Entered Daily Stats"))</f>
        <v>0</v>
      </c>
      <c r="D136" s="11"/>
      <c r="E136" s="10">
        <f>'Entered Daily Stats'!A135</f>
        <v>0</v>
      </c>
      <c r="F136" s="11"/>
      <c r="G136" s="13" cm="1">
        <f t="array" aca="1" ref="G136" ca="1">IFERROR(INDIRECT(ADDRESS(ROW()-1,_xlfn.SHEET()-3+4,4,1,"Entered Daily Stats")),"")</f>
        <v>0</v>
      </c>
      <c r="H136" s="16"/>
      <c r="I136" s="12" cm="1">
        <f t="array" aca="1" ref="I136" ca="1">IFERROR(INDIRECT(ADDRESS(ROW()-1,_xlfn.SHEET()-3+11,4,1,"Entered Daily Stats")),"")</f>
        <v>0</v>
      </c>
      <c r="J136" s="11"/>
      <c r="K136" s="107" cm="1">
        <f t="array" aca="1" ref="K136" ca="1">IFERROR(INDIRECT(ADDRESS(ROW()-1,_xlfn.SHEET()-3+18,4,1,"Entered Daily Stats")),"")</f>
        <v>0</v>
      </c>
      <c r="L136" s="12">
        <f t="shared" ca="1" si="19"/>
        <v>0</v>
      </c>
      <c r="M136" s="11"/>
      <c r="N136" s="110" cm="1">
        <f t="array" aca="1" ref="N136" ca="1">IFERROR(INDIRECT(ADDRESS(ROW()-1,_xlfn.SHEET()-3+25,4,1,"Entered Daily Stats")),"")</f>
        <v>0</v>
      </c>
      <c r="O136" s="13">
        <f t="shared" ca="1" si="17"/>
        <v>0</v>
      </c>
      <c r="P136" s="11"/>
      <c r="Q136" s="51" t="str">
        <f t="shared" ca="1" si="18"/>
        <v/>
      </c>
      <c r="R136" s="11"/>
      <c r="S136" s="39" cm="1">
        <f t="array" aca="1" ref="S136" ca="1">INDIRECT(ADDRESS(ROW()-1,_xlfn.SHEET()-3+39,4,1,"Entered Daily Stats"))</f>
        <v>0</v>
      </c>
      <c r="T136" s="11"/>
      <c r="U136" s="71"/>
      <c r="V136" s="71"/>
      <c r="W136" s="71"/>
      <c r="X136" s="70"/>
    </row>
    <row r="137" spans="1:24" ht="21" x14ac:dyDescent="0.3">
      <c r="A137" s="65"/>
      <c r="B137" s="8"/>
      <c r="C137" s="14" cm="1">
        <f t="array" aca="1" ref="C137" ca="1">INDIRECT(ADDRESS(ROW()-1,_xlfn.SHEET()-3+32,4,1,"Entered Daily Stats"))</f>
        <v>0</v>
      </c>
      <c r="D137" s="11"/>
      <c r="E137" s="10">
        <f>'Entered Daily Stats'!A136</f>
        <v>0</v>
      </c>
      <c r="F137" s="11"/>
      <c r="G137" s="13" cm="1">
        <f t="array" aca="1" ref="G137" ca="1">IFERROR(INDIRECT(ADDRESS(ROW()-1,_xlfn.SHEET()-3+4,4,1,"Entered Daily Stats")),"")</f>
        <v>0</v>
      </c>
      <c r="H137" s="16"/>
      <c r="I137" s="12" cm="1">
        <f t="array" aca="1" ref="I137" ca="1">IFERROR(INDIRECT(ADDRESS(ROW()-1,_xlfn.SHEET()-3+11,4,1,"Entered Daily Stats")),"")</f>
        <v>0</v>
      </c>
      <c r="J137" s="11"/>
      <c r="K137" s="107" cm="1">
        <f t="array" aca="1" ref="K137" ca="1">IFERROR(INDIRECT(ADDRESS(ROW()-1,_xlfn.SHEET()-3+18,4,1,"Entered Daily Stats")),"")</f>
        <v>0</v>
      </c>
      <c r="L137" s="12">
        <f t="shared" ca="1" si="19"/>
        <v>0</v>
      </c>
      <c r="M137" s="11"/>
      <c r="N137" s="110" cm="1">
        <f t="array" aca="1" ref="N137" ca="1">IFERROR(INDIRECT(ADDRESS(ROW()-1,_xlfn.SHEET()-3+25,4,1,"Entered Daily Stats")),"")</f>
        <v>0</v>
      </c>
      <c r="O137" s="13">
        <f t="shared" ca="1" si="17"/>
        <v>0</v>
      </c>
      <c r="P137" s="11"/>
      <c r="Q137" s="51" t="str">
        <f t="shared" ca="1" si="18"/>
        <v/>
      </c>
      <c r="R137" s="11"/>
      <c r="S137" s="39" cm="1">
        <f t="array" aca="1" ref="S137" ca="1">INDIRECT(ADDRESS(ROW()-1,_xlfn.SHEET()-3+39,4,1,"Entered Daily Stats"))</f>
        <v>0</v>
      </c>
      <c r="T137" s="11"/>
      <c r="U137" s="8"/>
      <c r="V137" s="8"/>
      <c r="W137" s="22"/>
      <c r="X137" s="79"/>
    </row>
    <row r="138" spans="1:24" ht="18" x14ac:dyDescent="0.3">
      <c r="A138" s="65"/>
      <c r="B138" s="8"/>
      <c r="C138" s="14" cm="1">
        <f t="array" aca="1" ref="C138" ca="1">INDIRECT(ADDRESS(ROW()-1,_xlfn.SHEET()-3+32,4,1,"Entered Daily Stats"))</f>
        <v>0</v>
      </c>
      <c r="D138" s="11"/>
      <c r="E138" s="10">
        <f>'Entered Daily Stats'!A137</f>
        <v>0</v>
      </c>
      <c r="F138" s="11"/>
      <c r="G138" s="13" cm="1">
        <f t="array" aca="1" ref="G138" ca="1">IFERROR(INDIRECT(ADDRESS(ROW()-1,_xlfn.SHEET()-3+4,4,1,"Entered Daily Stats")),"")</f>
        <v>0</v>
      </c>
      <c r="H138" s="16"/>
      <c r="I138" s="12" cm="1">
        <f t="array" aca="1" ref="I138" ca="1">IFERROR(INDIRECT(ADDRESS(ROW()-1,_xlfn.SHEET()-3+11,4,1,"Entered Daily Stats")),"")</f>
        <v>0</v>
      </c>
      <c r="J138" s="11"/>
      <c r="K138" s="107" cm="1">
        <f t="array" aca="1" ref="K138" ca="1">IFERROR(INDIRECT(ADDRESS(ROW()-1,_xlfn.SHEET()-3+18,4,1,"Entered Daily Stats")),"")</f>
        <v>0</v>
      </c>
      <c r="L138" s="12">
        <f t="shared" ca="1" si="19"/>
        <v>0</v>
      </c>
      <c r="M138" s="11"/>
      <c r="N138" s="110" cm="1">
        <f t="array" aca="1" ref="N138" ca="1">IFERROR(INDIRECT(ADDRESS(ROW()-1,_xlfn.SHEET()-3+25,4,1,"Entered Daily Stats")),"")</f>
        <v>0</v>
      </c>
      <c r="O138" s="13">
        <f t="shared" ca="1" si="17"/>
        <v>0</v>
      </c>
      <c r="P138" s="11"/>
      <c r="Q138" s="51" t="str">
        <f t="shared" ca="1" si="18"/>
        <v/>
      </c>
      <c r="R138" s="47"/>
      <c r="S138" s="39" cm="1">
        <f t="array" aca="1" ref="S138" ca="1">INDIRECT(ADDRESS(ROW()-1,_xlfn.SHEET()-3+39,4,1,"Entered Daily Stats"))</f>
        <v>0</v>
      </c>
      <c r="T138" s="47"/>
      <c r="U138" s="69"/>
      <c r="V138" s="8"/>
      <c r="W138" s="56"/>
      <c r="X138" s="80"/>
    </row>
    <row r="139" spans="1:24" ht="18" x14ac:dyDescent="0.3">
      <c r="A139" s="65"/>
      <c r="B139" s="8"/>
      <c r="C139" s="14" cm="1">
        <f t="array" aca="1" ref="C139" ca="1">INDIRECT(ADDRESS(ROW()-1,_xlfn.SHEET()-3+32,4,1,"Entered Daily Stats"))</f>
        <v>0</v>
      </c>
      <c r="D139" s="11"/>
      <c r="E139" s="10">
        <f>'Entered Daily Stats'!A138</f>
        <v>0</v>
      </c>
      <c r="F139" s="23"/>
      <c r="G139" s="13" cm="1">
        <f t="array" aca="1" ref="G139" ca="1">IFERROR(INDIRECT(ADDRESS(ROW()-1,_xlfn.SHEET()-3+4,4,1,"Entered Daily Stats")),"")</f>
        <v>0</v>
      </c>
      <c r="H139" s="11"/>
      <c r="I139" s="12" cm="1">
        <f t="array" aca="1" ref="I139" ca="1">IFERROR(INDIRECT(ADDRESS(ROW()-1,_xlfn.SHEET()-3+11,4,1,"Entered Daily Stats")),"")</f>
        <v>0</v>
      </c>
      <c r="J139" s="11"/>
      <c r="K139" s="107" cm="1">
        <f t="array" aca="1" ref="K139" ca="1">IFERROR(INDIRECT(ADDRESS(ROW()-1,_xlfn.SHEET()-3+18,4,1,"Entered Daily Stats")),"")</f>
        <v>0</v>
      </c>
      <c r="L139" s="12">
        <f t="shared" ca="1" si="19"/>
        <v>0</v>
      </c>
      <c r="M139" s="11"/>
      <c r="N139" s="110" cm="1">
        <f t="array" aca="1" ref="N139" ca="1">IFERROR(INDIRECT(ADDRESS(ROW()-1,_xlfn.SHEET()-3+25,4,1,"Entered Daily Stats")),"")</f>
        <v>0</v>
      </c>
      <c r="O139" s="13">
        <f t="shared" ca="1" si="17"/>
        <v>0</v>
      </c>
      <c r="P139" s="11"/>
      <c r="Q139" s="51" t="str">
        <f t="shared" ca="1" si="18"/>
        <v/>
      </c>
      <c r="R139" s="11"/>
      <c r="S139" s="39" cm="1">
        <f t="array" aca="1" ref="S139" ca="1">INDIRECT(ADDRESS(ROW()-1,_xlfn.SHEET()-3+39,4,1,"Entered Daily Stats"))</f>
        <v>0</v>
      </c>
      <c r="T139" s="11"/>
      <c r="U139" s="11"/>
      <c r="V139" s="47"/>
      <c r="W139" s="56"/>
      <c r="X139" s="81"/>
    </row>
    <row r="140" spans="1:24" ht="18" x14ac:dyDescent="0.3">
      <c r="A140" s="65"/>
      <c r="B140" s="8"/>
      <c r="C140" s="14" cm="1">
        <f t="array" aca="1" ref="C140" ca="1">INDIRECT(ADDRESS(ROW()-1,_xlfn.SHEET()-3+32,4,1,"Entered Daily Stats"))</f>
        <v>0</v>
      </c>
      <c r="D140" s="11"/>
      <c r="E140" s="10">
        <f>'Entered Daily Stats'!A139</f>
        <v>0</v>
      </c>
      <c r="F140" s="11"/>
      <c r="G140" s="13" cm="1">
        <f t="array" aca="1" ref="G140" ca="1">IFERROR(INDIRECT(ADDRESS(ROW()-1,_xlfn.SHEET()-3+4,4,1,"Entered Daily Stats")),"")</f>
        <v>0</v>
      </c>
      <c r="H140" s="16"/>
      <c r="I140" s="12" cm="1">
        <f t="array" aca="1" ref="I140" ca="1">IFERROR(INDIRECT(ADDRESS(ROW()-1,_xlfn.SHEET()-3+11,4,1,"Entered Daily Stats")),"")</f>
        <v>0</v>
      </c>
      <c r="J140" s="11"/>
      <c r="K140" s="107" cm="1">
        <f t="array" aca="1" ref="K140" ca="1">IFERROR(INDIRECT(ADDRESS(ROW()-1,_xlfn.SHEET()-3+18,4,1,"Entered Daily Stats")),"")</f>
        <v>0</v>
      </c>
      <c r="L140" s="12">
        <f t="shared" ca="1" si="19"/>
        <v>0</v>
      </c>
      <c r="M140" s="11"/>
      <c r="N140" s="110" cm="1">
        <f t="array" aca="1" ref="N140" ca="1">IFERROR(INDIRECT(ADDRESS(ROW()-1,_xlfn.SHEET()-3+25,4,1,"Entered Daily Stats")),"")</f>
        <v>0</v>
      </c>
      <c r="O140" s="13">
        <f t="shared" ca="1" si="17"/>
        <v>0</v>
      </c>
      <c r="P140" s="11"/>
      <c r="Q140" s="51" t="str">
        <f t="shared" ca="1" si="18"/>
        <v/>
      </c>
      <c r="R140" s="11"/>
      <c r="S140" s="39" cm="1">
        <f t="array" aca="1" ref="S140" ca="1">INDIRECT(ADDRESS(ROW()-1,_xlfn.SHEET()-3+39,4,1,"Entered Daily Stats"))</f>
        <v>0</v>
      </c>
      <c r="T140" s="11"/>
      <c r="U140" s="8"/>
      <c r="V140" s="8"/>
      <c r="W140" s="8"/>
      <c r="X140" s="64"/>
    </row>
    <row r="141" spans="1:24" ht="18" x14ac:dyDescent="0.3">
      <c r="A141" s="65"/>
      <c r="B141" s="8"/>
      <c r="C141" s="11"/>
      <c r="D141" s="11"/>
      <c r="E141" s="11"/>
      <c r="F141" s="11"/>
      <c r="G141" s="11"/>
      <c r="H141" s="11"/>
      <c r="I141" s="11"/>
      <c r="J141" s="11"/>
      <c r="K141" s="108"/>
      <c r="L141" s="11"/>
      <c r="M141" s="11"/>
      <c r="N141" s="108"/>
      <c r="O141" s="11"/>
      <c r="P141" s="11"/>
      <c r="Q141" s="11"/>
      <c r="R141" s="11"/>
      <c r="S141" s="11"/>
      <c r="T141" s="8"/>
      <c r="U141" s="8"/>
      <c r="V141" s="8"/>
      <c r="W141" s="8"/>
      <c r="X141" s="64"/>
    </row>
    <row r="142" spans="1:24" ht="21" x14ac:dyDescent="0.3">
      <c r="A142" s="65"/>
      <c r="B142" s="8"/>
      <c r="C142" s="106">
        <f ca="1">IFERROR(AVERAGEIF(C121:C140,"&gt;0"),0)</f>
        <v>0.97499999999999998</v>
      </c>
      <c r="D142" s="11"/>
      <c r="E142" s="123" t="s">
        <v>34</v>
      </c>
      <c r="F142" s="44"/>
      <c r="G142" s="13">
        <f ca="1">IFERROR(AVERAGEIF(G121:G140,"&gt;0"),"")</f>
        <v>0.18868055555555557</v>
      </c>
      <c r="H142" s="82"/>
      <c r="I142" s="30">
        <f ca="1">IFERROR(AVERAGEIF(I121:I140,"&gt;0"),"")</f>
        <v>4.1111111111111107</v>
      </c>
      <c r="J142" s="11"/>
      <c r="K142" s="109">
        <f ca="1">IFERROR(AVERAGEIF(K121:K140,"&gt;0"),0)</f>
        <v>35.200000000000003</v>
      </c>
      <c r="L142" s="12">
        <f ca="1">IFERROR(AVERAGEIF(L121:L140,"&gt;0"),"")</f>
        <v>53.458333333333336</v>
      </c>
      <c r="M142" s="11"/>
      <c r="N142" s="111">
        <f ca="1">IFERROR(AVERAGEIF(N121:N140,"&gt;0"),0)</f>
        <v>0.10340277777777777</v>
      </c>
      <c r="O142" s="13">
        <f ca="1">IFERROR(AVERAGEIF(O121:O140,"&gt;0"),"")</f>
        <v>0.16895833333333332</v>
      </c>
      <c r="P142" s="11"/>
      <c r="Q142" s="45">
        <f ca="1">IFERROR(AVERAGEIF(Q121:Q140,"&gt;0"),"")</f>
        <v>0.67823065786293713</v>
      </c>
      <c r="R142" s="17"/>
      <c r="S142" s="46">
        <f ca="1">IFERROR(AVERAGEIF(S121:S140,"&gt;0"),0)</f>
        <v>1.3333333333333333</v>
      </c>
      <c r="T142" s="83"/>
      <c r="U142" s="8"/>
      <c r="V142" s="8"/>
      <c r="W142" s="8"/>
      <c r="X142" s="64"/>
    </row>
    <row r="143" spans="1:24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</row>
    <row r="146" spans="1:24" ht="14.4" customHeight="1" x14ac:dyDescent="0.3">
      <c r="A146" s="160" t="str">
        <f>'Entered Daily Stats'!A146</f>
        <v>Team Lead 6</v>
      </c>
      <c r="B146" s="161"/>
      <c r="C146" s="161"/>
      <c r="D146" s="161"/>
      <c r="E146" s="161"/>
      <c r="F146" s="53"/>
      <c r="G146" s="158">
        <v>44134</v>
      </c>
      <c r="H146" s="158"/>
      <c r="I146" s="158"/>
      <c r="J146" s="158"/>
      <c r="K146" s="158"/>
      <c r="L146" s="158"/>
      <c r="M146" s="158"/>
      <c r="N146" s="158"/>
      <c r="O146" s="158"/>
      <c r="P146" s="53"/>
      <c r="Q146" s="53"/>
      <c r="R146" s="53"/>
      <c r="S146" s="53"/>
      <c r="T146" s="53"/>
      <c r="U146" s="53"/>
      <c r="V146" s="53"/>
      <c r="W146" s="53"/>
      <c r="X146" s="63"/>
    </row>
    <row r="147" spans="1:24" ht="14.4" customHeight="1" x14ac:dyDescent="0.3">
      <c r="A147" s="162"/>
      <c r="B147" s="163"/>
      <c r="C147" s="163"/>
      <c r="D147" s="163"/>
      <c r="E147" s="163"/>
      <c r="F147" s="8"/>
      <c r="G147" s="159"/>
      <c r="H147" s="159"/>
      <c r="I147" s="159"/>
      <c r="J147" s="159"/>
      <c r="K147" s="159"/>
      <c r="L147" s="159"/>
      <c r="M147" s="159"/>
      <c r="N147" s="159"/>
      <c r="O147" s="159"/>
      <c r="P147" s="8"/>
      <c r="Q147" s="8"/>
      <c r="R147" s="8"/>
      <c r="S147" s="8"/>
      <c r="T147" s="8"/>
      <c r="U147" s="8"/>
      <c r="V147" s="8"/>
      <c r="W147" s="8"/>
      <c r="X147" s="64"/>
    </row>
    <row r="148" spans="1:24" ht="21" customHeight="1" x14ac:dyDescent="0.3">
      <c r="A148" s="164"/>
      <c r="B148" s="165"/>
      <c r="C148" s="165"/>
      <c r="D148" s="165"/>
      <c r="E148" s="165"/>
      <c r="F148" s="8"/>
      <c r="G148" s="124" t="s">
        <v>18</v>
      </c>
      <c r="H148" s="123"/>
      <c r="I148" s="124" t="s">
        <v>19</v>
      </c>
      <c r="J148" s="8"/>
      <c r="K148" s="140" t="s">
        <v>20</v>
      </c>
      <c r="L148" s="140"/>
      <c r="M148" s="8"/>
      <c r="N148" s="126" t="s">
        <v>21</v>
      </c>
      <c r="O148" s="126"/>
      <c r="P148" s="8"/>
      <c r="Q148" s="8"/>
      <c r="R148" s="8"/>
      <c r="S148" s="8"/>
      <c r="T148" s="8"/>
      <c r="U148" s="8"/>
      <c r="V148" s="8"/>
      <c r="W148" s="8"/>
      <c r="X148" s="64"/>
    </row>
    <row r="149" spans="1:24" ht="45.6" x14ac:dyDescent="0.3">
      <c r="A149" s="65"/>
      <c r="B149" s="8"/>
      <c r="C149" s="67" t="s">
        <v>37</v>
      </c>
      <c r="D149" s="8"/>
      <c r="E149" s="67" t="s">
        <v>24</v>
      </c>
      <c r="F149" s="68"/>
      <c r="G149" s="56"/>
      <c r="H149" s="56"/>
      <c r="I149" s="56"/>
      <c r="J149" s="8"/>
      <c r="K149" s="56"/>
      <c r="L149" s="69" t="s">
        <v>38</v>
      </c>
      <c r="M149" s="69"/>
      <c r="N149" s="56"/>
      <c r="O149" s="69" t="s">
        <v>39</v>
      </c>
      <c r="P149" s="8"/>
      <c r="Q149" s="9" t="s">
        <v>40</v>
      </c>
      <c r="R149" s="8"/>
      <c r="S149" s="66" t="s">
        <v>41</v>
      </c>
      <c r="T149" s="8"/>
      <c r="U149" s="138" t="s">
        <v>30</v>
      </c>
      <c r="V149" s="138"/>
      <c r="W149" s="138"/>
      <c r="X149" s="70"/>
    </row>
    <row r="150" spans="1:24" ht="18" x14ac:dyDescent="0.3">
      <c r="A150" s="65"/>
      <c r="B150" s="8"/>
      <c r="C150" s="14" cm="1">
        <f t="array" aca="1" ref="C150" ca="1">INDIRECT(ADDRESS(ROW()-1,_xlfn.SHEET()-3+32,4,1,"Entered Daily Stats"))</f>
        <v>1</v>
      </c>
      <c r="D150" s="11"/>
      <c r="E150" s="10" t="str">
        <f>'Entered Daily Stats'!A149</f>
        <v>Enrollment Counclor 1</v>
      </c>
      <c r="F150" s="11"/>
      <c r="G150" s="13" cm="1">
        <f t="array" aca="1" ref="G150" ca="1">IFERROR(INDIRECT(ADDRESS(ROW()-1,_xlfn.SHEET()-3+4,4,1,"Entered Daily Stats")),"")</f>
        <v>0.125</v>
      </c>
      <c r="H150" s="11"/>
      <c r="I150" s="12" cm="1">
        <f t="array" aca="1" ref="I150" ca="1">IFERROR(INDIRECT(ADDRESS(ROW()-1,_xlfn.SHEET()-3+11,4,1,"Entered Daily Stats")),"")</f>
        <v>3</v>
      </c>
      <c r="J150" s="11"/>
      <c r="K150" s="107" cm="1">
        <f t="array" aca="1" ref="K150" ca="1">IFERROR(INDIRECT(ADDRESS(ROW()-1,_xlfn.SHEET()-3+18,4,1,"Entered Daily Stats")),"")</f>
        <v>12</v>
      </c>
      <c r="L150" s="12">
        <f ca="1">IFERROR(IF(K150=N150,0,MIN(MAX((-10*N150*24)+80,30),65))*C150,0)</f>
        <v>62</v>
      </c>
      <c r="M150" s="11"/>
      <c r="N150" s="110" cm="1">
        <f t="array" aca="1" ref="N150" ca="1">IFERROR(INDIRECT(ADDRESS(ROW()-1,_xlfn.SHEET()-3+25,4,1,"Entered Daily Stats")),"")</f>
        <v>7.4999999999999997E-2</v>
      </c>
      <c r="O150" s="13">
        <f ca="1">IFERROR(IF(N150=K150,0,MIN(MAX(8-(K150/10),1.5),5)/24)*C150,0)</f>
        <v>0.20833333333333334</v>
      </c>
      <c r="P150" s="11"/>
      <c r="Q150" s="51">
        <f ca="1">IF(OR(L150=O150,K150=N150),"",((N150/O150)+(K150/L150))/2)</f>
        <v>0.27677419354838706</v>
      </c>
      <c r="R150" s="11"/>
      <c r="S150" s="39" cm="1">
        <f t="array" aca="1" ref="S150" ca="1">INDIRECT(ADDRESS(ROW()-1,_xlfn.SHEET()-3+39,4,1,"Entered Daily Stats"))</f>
        <v>2</v>
      </c>
      <c r="T150" s="11"/>
      <c r="U150" s="15"/>
      <c r="V150" s="11" t="s">
        <v>31</v>
      </c>
      <c r="W150" s="14">
        <v>1.3</v>
      </c>
      <c r="X150" s="70"/>
    </row>
    <row r="151" spans="1:24" ht="18" x14ac:dyDescent="0.3">
      <c r="A151" s="65"/>
      <c r="B151" s="8"/>
      <c r="C151" s="14" cm="1">
        <f t="array" aca="1" ref="C151" ca="1">INDIRECT(ADDRESS(ROW()-1,_xlfn.SHEET()-3+32,4,1,"Entered Daily Stats"))</f>
        <v>1</v>
      </c>
      <c r="D151" s="11"/>
      <c r="E151" s="10" t="str">
        <f>'Entered Daily Stats'!A150</f>
        <v>Enrollment Counclor 2</v>
      </c>
      <c r="F151" s="11"/>
      <c r="G151" s="13" cm="1">
        <f t="array" aca="1" ref="G151" ca="1">IFERROR(INDIRECT(ADDRESS(ROW()-1,_xlfn.SHEET()-3+4,4,1,"Entered Daily Stats")),"")</f>
        <v>0.24583333333333335</v>
      </c>
      <c r="H151" s="16"/>
      <c r="I151" s="12" cm="1">
        <f t="array" aca="1" ref="I151" ca="1">IFERROR(INDIRECT(ADDRESS(ROW()-1,_xlfn.SHEET()-3+11,4,1,"Entered Daily Stats")),"")</f>
        <v>0</v>
      </c>
      <c r="J151" s="11"/>
      <c r="K151" s="107" cm="1">
        <f t="array" aca="1" ref="K151" ca="1">IFERROR(INDIRECT(ADDRESS(ROW()-1,_xlfn.SHEET()-3+18,4,1,"Entered Daily Stats")),"")</f>
        <v>32</v>
      </c>
      <c r="L151" s="12">
        <f t="shared" ref="L151" ca="1" si="20">IFERROR(IF(K151=N151,0,MIN(MAX((-10*N151*24)+80,30),65))*C151,0)</f>
        <v>36</v>
      </c>
      <c r="M151" s="11"/>
      <c r="N151" s="110" cm="1">
        <f t="array" aca="1" ref="N151" ca="1">IFERROR(INDIRECT(ADDRESS(ROW()-1,_xlfn.SHEET()-3+25,4,1,"Entered Daily Stats")),"")</f>
        <v>0.18333333333333335</v>
      </c>
      <c r="O151" s="13">
        <f t="shared" ref="O151:O169" ca="1" si="21">IFERROR(IF(N151=K151,0,MIN(MAX(8-(K151/10),1.5),5)/24)*C151,0)</f>
        <v>0.19999999999999998</v>
      </c>
      <c r="P151" s="11"/>
      <c r="Q151" s="51">
        <f t="shared" ref="Q151:Q169" ca="1" si="22">IF(OR(L151=O151,K151=N151),"",((N151/O151)+(K151/L151))/2)</f>
        <v>0.9027777777777779</v>
      </c>
      <c r="R151" s="11"/>
      <c r="S151" s="39" cm="1">
        <f t="array" aca="1" ref="S151" ca="1">INDIRECT(ADDRESS(ROW()-1,_xlfn.SHEET()-3+39,4,1,"Entered Daily Stats"))</f>
        <v>0</v>
      </c>
      <c r="T151" s="11"/>
      <c r="U151" s="100"/>
      <c r="V151" s="11" t="s">
        <v>32</v>
      </c>
      <c r="W151" s="45">
        <v>1</v>
      </c>
      <c r="X151" s="70"/>
    </row>
    <row r="152" spans="1:24" ht="18" x14ac:dyDescent="0.3">
      <c r="A152" s="65"/>
      <c r="B152" s="8"/>
      <c r="C152" s="14" cm="1">
        <f t="array" aca="1" ref="C152" ca="1">INDIRECT(ADDRESS(ROW()-1,_xlfn.SHEET()-3+32,4,1,"Entered Daily Stats"))</f>
        <v>1</v>
      </c>
      <c r="D152" s="11"/>
      <c r="E152" s="10" t="str">
        <f>'Entered Daily Stats'!A151</f>
        <v>Enrollment Counclor 3</v>
      </c>
      <c r="F152" s="11"/>
      <c r="G152" s="13" cm="1">
        <f t="array" aca="1" ref="G152" ca="1">IFERROR(INDIRECT(ADDRESS(ROW()-1,_xlfn.SHEET()-3+4,4,1,"Entered Daily Stats")),"")</f>
        <v>0.23194444444444443</v>
      </c>
      <c r="H152" s="16"/>
      <c r="I152" s="12" cm="1">
        <f t="array" aca="1" ref="I152" ca="1">IFERROR(INDIRECT(ADDRESS(ROW()-1,_xlfn.SHEET()-3+11,4,1,"Entered Daily Stats")),"")</f>
        <v>8</v>
      </c>
      <c r="J152" s="11"/>
      <c r="K152" s="107" cm="1">
        <f t="array" aca="1" ref="K152" ca="1">IFERROR(INDIRECT(ADDRESS(ROW()-1,_xlfn.SHEET()-3+18,4,1,"Entered Daily Stats")),"")</f>
        <v>60</v>
      </c>
      <c r="L152" s="12">
        <f ca="1">IFERROR(IF(K152=N152,0,MIN(MAX((-10*N152*24)+80,30),65))*C152,0)</f>
        <v>54.833333333333329</v>
      </c>
      <c r="M152" s="11"/>
      <c r="N152" s="110" cm="1">
        <f t="array" aca="1" ref="N152" ca="1">IFERROR(INDIRECT(ADDRESS(ROW()-1,_xlfn.SHEET()-3+25,4,1,"Entered Daily Stats")),"")</f>
        <v>0.10486111111111111</v>
      </c>
      <c r="O152" s="13">
        <f t="shared" ca="1" si="21"/>
        <v>8.3333333333333329E-2</v>
      </c>
      <c r="P152" s="11"/>
      <c r="Q152" s="51">
        <f t="shared" ca="1" si="22"/>
        <v>1.1762791286727459</v>
      </c>
      <c r="R152" s="11"/>
      <c r="S152" s="39" cm="1">
        <f t="array" aca="1" ref="S152" ca="1">INDIRECT(ADDRESS(ROW()-1,_xlfn.SHEET()-3+39,4,1,"Entered Daily Stats"))</f>
        <v>0</v>
      </c>
      <c r="T152" s="11"/>
      <c r="U152" s="18"/>
      <c r="V152" s="11" t="s">
        <v>33</v>
      </c>
      <c r="W152" s="45">
        <v>1</v>
      </c>
      <c r="X152" s="70"/>
    </row>
    <row r="153" spans="1:24" ht="18" x14ac:dyDescent="0.3">
      <c r="A153" s="65"/>
      <c r="B153" s="8"/>
      <c r="C153" s="14" cm="1">
        <f t="array" aca="1" ref="C153" ca="1">INDIRECT(ADDRESS(ROW()-1,_xlfn.SHEET()-3+32,4,1,"Entered Daily Stats"))</f>
        <v>1</v>
      </c>
      <c r="D153" s="11"/>
      <c r="E153" s="10" t="str">
        <f>'Entered Daily Stats'!A152</f>
        <v>Enrollment Counclor 4</v>
      </c>
      <c r="F153" s="11"/>
      <c r="G153" s="13" cm="1">
        <f t="array" aca="1" ref="G153" ca="1">IFERROR(INDIRECT(ADDRESS(ROW()-1,_xlfn.SHEET()-3+4,4,1,"Entered Daily Stats")),"")</f>
        <v>0.19652777777777777</v>
      </c>
      <c r="H153" s="16"/>
      <c r="I153" s="12" cm="1">
        <f t="array" aca="1" ref="I153" ca="1">IFERROR(INDIRECT(ADDRESS(ROW()-1,_xlfn.SHEET()-3+11,4,1,"Entered Daily Stats")),"")</f>
        <v>1</v>
      </c>
      <c r="J153" s="11"/>
      <c r="K153" s="107" cm="1">
        <f t="array" aca="1" ref="K153" ca="1">IFERROR(INDIRECT(ADDRESS(ROW()-1,_xlfn.SHEET()-3+18,4,1,"Entered Daily Stats")),"")</f>
        <v>29</v>
      </c>
      <c r="L153" s="12">
        <f t="shared" ref="L153:L169" ca="1" si="23">IFERROR(IF(K153=N153,0,MIN(MAX((-10*N153*24)+80,30),65))*C153,0)</f>
        <v>53.166666666666664</v>
      </c>
      <c r="M153" s="11"/>
      <c r="N153" s="110" cm="1">
        <f t="array" aca="1" ref="N153" ca="1">IFERROR(INDIRECT(ADDRESS(ROW()-1,_xlfn.SHEET()-3+25,4,1,"Entered Daily Stats")),"")</f>
        <v>0.11180555555555556</v>
      </c>
      <c r="O153" s="13">
        <f t="shared" ca="1" si="21"/>
        <v>0.20833333333333334</v>
      </c>
      <c r="P153" s="11"/>
      <c r="Q153" s="51">
        <f t="shared" ca="1" si="22"/>
        <v>0.54106060606060602</v>
      </c>
      <c r="R153" s="11"/>
      <c r="S153" s="39" cm="1">
        <f t="array" aca="1" ref="S153" ca="1">INDIRECT(ADDRESS(ROW()-1,_xlfn.SHEET()-3+39,4,1,"Entered Daily Stats"))</f>
        <v>2</v>
      </c>
      <c r="T153" s="11"/>
      <c r="U153" s="19"/>
      <c r="V153" s="11" t="s">
        <v>33</v>
      </c>
      <c r="W153" s="14">
        <v>0.7</v>
      </c>
      <c r="X153" s="70"/>
    </row>
    <row r="154" spans="1:24" ht="18" x14ac:dyDescent="0.3">
      <c r="A154" s="65"/>
      <c r="B154" s="8"/>
      <c r="C154" s="14" cm="1">
        <f t="array" aca="1" ref="C154" ca="1">INDIRECT(ADDRESS(ROW()-1,_xlfn.SHEET()-3+32,4,1,"Entered Daily Stats"))</f>
        <v>1</v>
      </c>
      <c r="D154" s="11"/>
      <c r="E154" s="10" t="str">
        <f>'Entered Daily Stats'!A153</f>
        <v>Enrollment Counclor 5</v>
      </c>
      <c r="F154" s="11"/>
      <c r="G154" s="13" cm="1">
        <f t="array" aca="1" ref="G154" ca="1">IFERROR(INDIRECT(ADDRESS(ROW()-1,_xlfn.SHEET()-3+4,4,1,"Entered Daily Stats")),"")</f>
        <v>0.20902777777777778</v>
      </c>
      <c r="H154" s="16"/>
      <c r="I154" s="12" cm="1">
        <f t="array" aca="1" ref="I154" ca="1">IFERROR(INDIRECT(ADDRESS(ROW()-1,_xlfn.SHEET()-3+11,4,1,"Entered Daily Stats")),"")</f>
        <v>4</v>
      </c>
      <c r="J154" s="11"/>
      <c r="K154" s="107" cm="1">
        <f t="array" aca="1" ref="K154" ca="1">IFERROR(INDIRECT(ADDRESS(ROW()-1,_xlfn.SHEET()-3+18,4,1,"Entered Daily Stats")),"")</f>
        <v>16</v>
      </c>
      <c r="L154" s="12">
        <f t="shared" ca="1" si="23"/>
        <v>42.833333333333329</v>
      </c>
      <c r="M154" s="11"/>
      <c r="N154" s="110" cm="1">
        <f t="array" aca="1" ref="N154" ca="1">IFERROR(INDIRECT(ADDRESS(ROW()-1,_xlfn.SHEET()-3+25,4,1,"Entered Daily Stats")),"")</f>
        <v>0.15486111111111112</v>
      </c>
      <c r="O154" s="13">
        <f t="shared" ca="1" si="21"/>
        <v>0.20833333333333334</v>
      </c>
      <c r="P154" s="11"/>
      <c r="Q154" s="51">
        <f t="shared" ca="1" si="22"/>
        <v>0.55843709468223091</v>
      </c>
      <c r="R154" s="11"/>
      <c r="S154" s="39" cm="1">
        <f t="array" aca="1" ref="S154" ca="1">INDIRECT(ADDRESS(ROW()-1,_xlfn.SHEET()-3+39,4,1,"Entered Daily Stats"))</f>
        <v>0</v>
      </c>
      <c r="T154" s="11"/>
      <c r="U154" s="20"/>
      <c r="V154" s="11" t="s">
        <v>33</v>
      </c>
      <c r="W154" s="14">
        <v>0.5</v>
      </c>
      <c r="X154" s="70"/>
    </row>
    <row r="155" spans="1:24" ht="18" x14ac:dyDescent="0.3">
      <c r="A155" s="65"/>
      <c r="B155" s="8"/>
      <c r="C155" s="14" cm="1">
        <f t="array" aca="1" ref="C155" ca="1">INDIRECT(ADDRESS(ROW()-1,_xlfn.SHEET()-3+32,4,1,"Entered Daily Stats"))</f>
        <v>0</v>
      </c>
      <c r="D155" s="11"/>
      <c r="E155" s="10" t="str">
        <f>'Entered Daily Stats'!A154</f>
        <v>Enrollment Counclor 6</v>
      </c>
      <c r="F155" s="11"/>
      <c r="G155" s="13" cm="1">
        <f t="array" aca="1" ref="G155" ca="1">IFERROR(INDIRECT(ADDRESS(ROW()-1,_xlfn.SHEET()-3+4,4,1,"Entered Daily Stats")),"")</f>
        <v>0</v>
      </c>
      <c r="H155" s="16"/>
      <c r="I155" s="12" cm="1">
        <f t="array" aca="1" ref="I155" ca="1">IFERROR(INDIRECT(ADDRESS(ROW()-1,_xlfn.SHEET()-3+11,4,1,"Entered Daily Stats")),"")</f>
        <v>0</v>
      </c>
      <c r="J155" s="11"/>
      <c r="K155" s="107" cm="1">
        <f t="array" aca="1" ref="K155" ca="1">IFERROR(INDIRECT(ADDRESS(ROW()-1,_xlfn.SHEET()-3+18,4,1,"Entered Daily Stats")),"")</f>
        <v>0</v>
      </c>
      <c r="L155" s="12">
        <f t="shared" ca="1" si="23"/>
        <v>0</v>
      </c>
      <c r="M155" s="11"/>
      <c r="N155" s="110" cm="1">
        <f t="array" aca="1" ref="N155" ca="1">IFERROR(INDIRECT(ADDRESS(ROW()-1,_xlfn.SHEET()-3+25,4,1,"Entered Daily Stats")),"")</f>
        <v>0</v>
      </c>
      <c r="O155" s="13">
        <f t="shared" ca="1" si="21"/>
        <v>0</v>
      </c>
      <c r="P155" s="11"/>
      <c r="Q155" s="51" t="str">
        <f t="shared" ca="1" si="22"/>
        <v/>
      </c>
      <c r="R155" s="11"/>
      <c r="S155" s="39" cm="1">
        <f t="array" aca="1" ref="S155" ca="1">INDIRECT(ADDRESS(ROW()-1,_xlfn.SHEET()-3+39,4,1,"Entered Daily Stats"))</f>
        <v>0</v>
      </c>
      <c r="T155" s="11"/>
      <c r="U155" s="21"/>
      <c r="V155" s="11" t="s">
        <v>33</v>
      </c>
      <c r="W155" s="14">
        <v>0.3</v>
      </c>
      <c r="X155" s="70"/>
    </row>
    <row r="156" spans="1:24" ht="18" x14ac:dyDescent="0.3">
      <c r="A156" s="65"/>
      <c r="B156" s="8"/>
      <c r="C156" s="14" cm="1">
        <f t="array" aca="1" ref="C156" ca="1">INDIRECT(ADDRESS(ROW()-1,_xlfn.SHEET()-3+32,4,1,"Entered Daily Stats"))</f>
        <v>1</v>
      </c>
      <c r="D156" s="11"/>
      <c r="E156" s="10" t="str">
        <f>'Entered Daily Stats'!A155</f>
        <v>Enrollment Counclor 7</v>
      </c>
      <c r="F156" s="11"/>
      <c r="G156" s="13" cm="1">
        <f t="array" aca="1" ref="G156" ca="1">IFERROR(INDIRECT(ADDRESS(ROW()-1,_xlfn.SHEET()-3+4,4,1,"Entered Daily Stats")),"")</f>
        <v>0.18194444444444444</v>
      </c>
      <c r="H156" s="16"/>
      <c r="I156" s="12" cm="1">
        <f t="array" aca="1" ref="I156" ca="1">IFERROR(INDIRECT(ADDRESS(ROW()-1,_xlfn.SHEET()-3+11,4,1,"Entered Daily Stats")),"")</f>
        <v>3</v>
      </c>
      <c r="J156" s="11"/>
      <c r="K156" s="107" cm="1">
        <f t="array" aca="1" ref="K156" ca="1">IFERROR(INDIRECT(ADDRESS(ROW()-1,_xlfn.SHEET()-3+18,4,1,"Entered Daily Stats")),"")</f>
        <v>35</v>
      </c>
      <c r="L156" s="12">
        <f t="shared" ca="1" si="23"/>
        <v>61</v>
      </c>
      <c r="M156" s="11"/>
      <c r="N156" s="110" cm="1">
        <f t="array" aca="1" ref="N156" ca="1">IFERROR(INDIRECT(ADDRESS(ROW()-1,_xlfn.SHEET()-3+25,4,1,"Entered Daily Stats")),"")</f>
        <v>7.9166666666666663E-2</v>
      </c>
      <c r="O156" s="13">
        <f t="shared" ca="1" si="21"/>
        <v>0.1875</v>
      </c>
      <c r="P156" s="11"/>
      <c r="Q156" s="51">
        <f t="shared" ca="1" si="22"/>
        <v>0.49799635701275047</v>
      </c>
      <c r="R156" s="11"/>
      <c r="S156" s="39" cm="1">
        <f t="array" aca="1" ref="S156" ca="1">INDIRECT(ADDRESS(ROW()-1,_xlfn.SHEET()-3+39,4,1,"Entered Daily Stats"))</f>
        <v>0</v>
      </c>
      <c r="T156" s="11"/>
      <c r="U156" s="8"/>
      <c r="V156" s="8"/>
      <c r="W156" s="8"/>
      <c r="X156" s="70"/>
    </row>
    <row r="157" spans="1:24" ht="21" x14ac:dyDescent="0.3">
      <c r="A157" s="65"/>
      <c r="B157" s="8"/>
      <c r="C157" s="14" cm="1">
        <f t="array" aca="1" ref="C157" ca="1">INDIRECT(ADDRESS(ROW()-1,_xlfn.SHEET()-3+32,4,1,"Entered Daily Stats"))</f>
        <v>1</v>
      </c>
      <c r="D157" s="11"/>
      <c r="E157" s="10" t="str">
        <f>'Entered Daily Stats'!A156</f>
        <v>Enrollment Counclor 8</v>
      </c>
      <c r="F157" s="11"/>
      <c r="G157" s="13" cm="1">
        <f t="array" aca="1" ref="G157" ca="1">IFERROR(INDIRECT(ADDRESS(ROW()-1,_xlfn.SHEET()-3+4,4,1,"Entered Daily Stats")),"")</f>
        <v>0.24305555555555555</v>
      </c>
      <c r="H157" s="16"/>
      <c r="I157" s="12" cm="1">
        <f t="array" aca="1" ref="I157" ca="1">IFERROR(INDIRECT(ADDRESS(ROW()-1,_xlfn.SHEET()-3+11,4,1,"Entered Daily Stats")),"")</f>
        <v>4</v>
      </c>
      <c r="J157" s="11"/>
      <c r="K157" s="107" cm="1">
        <f t="array" aca="1" ref="K157" ca="1">IFERROR(INDIRECT(ADDRESS(ROW()-1,_xlfn.SHEET()-3+18,4,1,"Entered Daily Stats")),"")</f>
        <v>56</v>
      </c>
      <c r="L157" s="12">
        <f t="shared" ca="1" si="23"/>
        <v>50.166666666666664</v>
      </c>
      <c r="M157" s="11"/>
      <c r="N157" s="110" cm="1">
        <f t="array" aca="1" ref="N157" ca="1">IFERROR(INDIRECT(ADDRESS(ROW()-1,_xlfn.SHEET()-3+25,4,1,"Entered Daily Stats")),"")</f>
        <v>0.12430555555555556</v>
      </c>
      <c r="O157" s="13">
        <f t="shared" ca="1" si="21"/>
        <v>0.10000000000000002</v>
      </c>
      <c r="P157" s="11"/>
      <c r="Q157" s="51">
        <f t="shared" ca="1" si="22"/>
        <v>1.1796673126614987</v>
      </c>
      <c r="R157" s="11"/>
      <c r="S157" s="39" cm="1">
        <f t="array" aca="1" ref="S157" ca="1">INDIRECT(ADDRESS(ROW()-1,_xlfn.SHEET()-3+39,4,1,"Entered Daily Stats"))</f>
        <v>0</v>
      </c>
      <c r="T157" s="11"/>
      <c r="U157" s="140" t="s">
        <v>42</v>
      </c>
      <c r="V157" s="140"/>
      <c r="W157" s="140"/>
      <c r="X157" s="70"/>
    </row>
    <row r="158" spans="1:24" ht="18" customHeight="1" x14ac:dyDescent="0.3">
      <c r="A158" s="65"/>
      <c r="B158" s="8"/>
      <c r="C158" s="14" cm="1">
        <f t="array" aca="1" ref="C158" ca="1">INDIRECT(ADDRESS(ROW()-1,_xlfn.SHEET()-3+32,4,1,"Entered Daily Stats"))</f>
        <v>1</v>
      </c>
      <c r="D158" s="11"/>
      <c r="E158" s="10" t="str">
        <f>'Entered Daily Stats'!A157</f>
        <v>Enrollment Counclor 9</v>
      </c>
      <c r="F158" s="11"/>
      <c r="G158" s="13" cm="1">
        <f t="array" aca="1" ref="G158" ca="1">IFERROR(INDIRECT(ADDRESS(ROW()-1,_xlfn.SHEET()-3+4,4,1,"Entered Daily Stats")),"")</f>
        <v>0.25069444444444444</v>
      </c>
      <c r="H158" s="16"/>
      <c r="I158" s="12" cm="1">
        <f t="array" aca="1" ref="I158" ca="1">IFERROR(INDIRECT(ADDRESS(ROW()-1,_xlfn.SHEET()-3+11,4,1,"Entered Daily Stats")),"")</f>
        <v>0</v>
      </c>
      <c r="J158" s="11"/>
      <c r="K158" s="107" cm="1">
        <f t="array" aca="1" ref="K158" ca="1">IFERROR(INDIRECT(ADDRESS(ROW()-1,_xlfn.SHEET()-3+18,4,1,"Entered Daily Stats")),"")</f>
        <v>42</v>
      </c>
      <c r="L158" s="12">
        <f t="shared" ca="1" si="23"/>
        <v>35.166666666666664</v>
      </c>
      <c r="M158" s="11"/>
      <c r="N158" s="110" cm="1">
        <f t="array" aca="1" ref="N158" ca="1">IFERROR(INDIRECT(ADDRESS(ROW()-1,_xlfn.SHEET()-3+25,4,1,"Entered Daily Stats")),"")</f>
        <v>0.18680555555555556</v>
      </c>
      <c r="O158" s="13">
        <f t="shared" ca="1" si="21"/>
        <v>0.15833333333333333</v>
      </c>
      <c r="P158" s="11"/>
      <c r="Q158" s="51">
        <f t="shared" ca="1" si="22"/>
        <v>1.1870686788060199</v>
      </c>
      <c r="R158" s="11"/>
      <c r="S158" s="39" cm="1">
        <f t="array" aca="1" ref="S158" ca="1">INDIRECT(ADDRESS(ROW()-1,_xlfn.SHEET()-3+39,4,1,"Entered Daily Stats"))</f>
        <v>1</v>
      </c>
      <c r="T158" s="11"/>
      <c r="U158" s="152">
        <f ca="1">IF(SUM(S150:S169)=0,"",SUM(S150:S169))</f>
        <v>5</v>
      </c>
      <c r="V158" s="153"/>
      <c r="W158" s="154"/>
      <c r="X158" s="70"/>
    </row>
    <row r="159" spans="1:24" ht="18" customHeight="1" x14ac:dyDescent="0.3">
      <c r="A159" s="65"/>
      <c r="B159" s="8"/>
      <c r="C159" s="14" cm="1">
        <f t="array" aca="1" ref="C159" ca="1">INDIRECT(ADDRESS(ROW()-1,_xlfn.SHEET()-3+32,4,1,"Entered Daily Stats"))</f>
        <v>1</v>
      </c>
      <c r="D159" s="11"/>
      <c r="E159" s="10" t="str">
        <f>'Entered Daily Stats'!A158</f>
        <v>Enrollment Counclor 10</v>
      </c>
      <c r="F159" s="11"/>
      <c r="G159" s="13" cm="1">
        <f t="array" aca="1" ref="G159" ca="1">IFERROR(INDIRECT(ADDRESS(ROW()-1,_xlfn.SHEET()-3+4,4,1,"Entered Daily Stats")),"")</f>
        <v>0.28750000000000003</v>
      </c>
      <c r="H159" s="16"/>
      <c r="I159" s="12" cm="1">
        <f t="array" aca="1" ref="I159" ca="1">IFERROR(INDIRECT(ADDRESS(ROW()-1,_xlfn.SHEET()-3+11,4,1,"Entered Daily Stats")),"")</f>
        <v>2</v>
      </c>
      <c r="J159" s="11"/>
      <c r="K159" s="107" cm="1">
        <f t="array" aca="1" ref="K159" ca="1">IFERROR(INDIRECT(ADDRESS(ROW()-1,_xlfn.SHEET()-3+18,4,1,"Entered Daily Stats")),"")</f>
        <v>43</v>
      </c>
      <c r="L159" s="12">
        <f t="shared" ca="1" si="23"/>
        <v>51.833333333333336</v>
      </c>
      <c r="M159" s="11"/>
      <c r="N159" s="110" cm="1">
        <f t="array" aca="1" ref="N159" ca="1">IFERROR(INDIRECT(ADDRESS(ROW()-1,_xlfn.SHEET()-3+25,4,1,"Entered Daily Stats")),"")</f>
        <v>0.1173611111111111</v>
      </c>
      <c r="O159" s="13">
        <f t="shared" ca="1" si="21"/>
        <v>0.15416666666666667</v>
      </c>
      <c r="P159" s="11"/>
      <c r="Q159" s="51">
        <f t="shared" ca="1" si="22"/>
        <v>0.7954216274151964</v>
      </c>
      <c r="R159" s="11"/>
      <c r="S159" s="39" cm="1">
        <f t="array" aca="1" ref="S159" ca="1">INDIRECT(ADDRESS(ROW()-1,_xlfn.SHEET()-3+39,4,1,"Entered Daily Stats"))</f>
        <v>0</v>
      </c>
      <c r="T159" s="11"/>
      <c r="U159" s="155"/>
      <c r="V159" s="156"/>
      <c r="W159" s="157"/>
      <c r="X159" s="70"/>
    </row>
    <row r="160" spans="1:24" ht="18" x14ac:dyDescent="0.3">
      <c r="A160" s="65"/>
      <c r="B160" s="8"/>
      <c r="C160" s="14" cm="1">
        <f t="array" aca="1" ref="C160" ca="1">INDIRECT(ADDRESS(ROW()-1,_xlfn.SHEET()-3+32,4,1,"Entered Daily Stats"))</f>
        <v>1</v>
      </c>
      <c r="D160" s="11"/>
      <c r="E160" s="10" t="str">
        <f>'Entered Daily Stats'!A159</f>
        <v>Enrollment Counclor 11</v>
      </c>
      <c r="F160" s="11"/>
      <c r="G160" s="13" cm="1">
        <f t="array" aca="1" ref="G160" ca="1">IFERROR(INDIRECT(ADDRESS(ROW()-1,_xlfn.SHEET()-3+4,4,1,"Entered Daily Stats")),"")</f>
        <v>0.22361111111111109</v>
      </c>
      <c r="H160" s="16"/>
      <c r="I160" s="12" cm="1">
        <f t="array" aca="1" ref="I160" ca="1">IFERROR(INDIRECT(ADDRESS(ROW()-1,_xlfn.SHEET()-3+11,4,1,"Entered Daily Stats")),"")</f>
        <v>0</v>
      </c>
      <c r="J160" s="11"/>
      <c r="K160" s="107" cm="1">
        <f t="array" aca="1" ref="K160" ca="1">IFERROR(INDIRECT(ADDRESS(ROW()-1,_xlfn.SHEET()-3+18,4,1,"Entered Daily Stats")),"")</f>
        <v>35</v>
      </c>
      <c r="L160" s="12">
        <f t="shared" ca="1" si="23"/>
        <v>32.333333333333336</v>
      </c>
      <c r="M160" s="11"/>
      <c r="N160" s="110" cm="1">
        <f t="array" aca="1" ref="N160" ca="1">IFERROR(INDIRECT(ADDRESS(ROW()-1,_xlfn.SHEET()-3+25,4,1,"Entered Daily Stats")),"")</f>
        <v>0.1986111111111111</v>
      </c>
      <c r="O160" s="13">
        <f t="shared" ca="1" si="21"/>
        <v>0.1875</v>
      </c>
      <c r="P160" s="11"/>
      <c r="Q160" s="51">
        <f t="shared" ca="1" si="22"/>
        <v>1.0708667430316914</v>
      </c>
      <c r="R160" s="11"/>
      <c r="S160" s="39" cm="1">
        <f t="array" aca="1" ref="S160" ca="1">INDIRECT(ADDRESS(ROW()-1,_xlfn.SHEET()-3+39,4,1,"Entered Daily Stats"))</f>
        <v>0</v>
      </c>
      <c r="T160" s="11"/>
      <c r="U160" s="71"/>
      <c r="V160" s="71"/>
      <c r="W160" s="71"/>
      <c r="X160" s="70"/>
    </row>
    <row r="161" spans="1:24" ht="21" x14ac:dyDescent="0.3">
      <c r="A161" s="65"/>
      <c r="B161" s="8"/>
      <c r="C161" s="14" cm="1">
        <f t="array" aca="1" ref="C161" ca="1">INDIRECT(ADDRESS(ROW()-1,_xlfn.SHEET()-3+32,4,1,"Entered Daily Stats"))</f>
        <v>1</v>
      </c>
      <c r="D161" s="11"/>
      <c r="E161" s="10" t="str">
        <f>'Entered Daily Stats'!A160</f>
        <v>Enrollment Counclor 12</v>
      </c>
      <c r="F161" s="11"/>
      <c r="G161" s="13" cm="1">
        <f t="array" aca="1" ref="G161" ca="1">IFERROR(INDIRECT(ADDRESS(ROW()-1,_xlfn.SHEET()-3+4,4,1,"Entered Daily Stats")),"")</f>
        <v>0.20416666666666669</v>
      </c>
      <c r="H161" s="16"/>
      <c r="I161" s="12" cm="1">
        <f t="array" aca="1" ref="I161" ca="1">IFERROR(INDIRECT(ADDRESS(ROW()-1,_xlfn.SHEET()-3+11,4,1,"Entered Daily Stats")),"")</f>
        <v>5</v>
      </c>
      <c r="J161" s="11"/>
      <c r="K161" s="107" cm="1">
        <f t="array" aca="1" ref="K161" ca="1">IFERROR(INDIRECT(ADDRESS(ROW()-1,_xlfn.SHEET()-3+18,4,1,"Entered Daily Stats")),"")</f>
        <v>26</v>
      </c>
      <c r="L161" s="12">
        <f t="shared" ca="1" si="23"/>
        <v>64.833333333333329</v>
      </c>
      <c r="M161" s="11"/>
      <c r="N161" s="110" cm="1">
        <f t="array" aca="1" ref="N161" ca="1">IFERROR(INDIRECT(ADDRESS(ROW()-1,_xlfn.SHEET()-3+25,4,1,"Entered Daily Stats")),"")</f>
        <v>6.3194444444444442E-2</v>
      </c>
      <c r="O161" s="13">
        <f t="shared" ca="1" si="21"/>
        <v>0.20833333333333334</v>
      </c>
      <c r="P161" s="11"/>
      <c r="Q161" s="51">
        <f t="shared" ca="1" si="22"/>
        <v>0.35218080548414737</v>
      </c>
      <c r="R161" s="11"/>
      <c r="S161" s="39" cm="1">
        <f t="array" aca="1" ref="S161" ca="1">INDIRECT(ADDRESS(ROW()-1,_xlfn.SHEET()-3+39,4,1,"Entered Daily Stats"))</f>
        <v>0</v>
      </c>
      <c r="T161" s="11"/>
      <c r="U161" s="8"/>
      <c r="V161" s="8"/>
      <c r="W161" s="22"/>
      <c r="X161" s="79"/>
    </row>
    <row r="162" spans="1:24" ht="18" x14ac:dyDescent="0.3">
      <c r="A162" s="65"/>
      <c r="B162" s="8"/>
      <c r="C162" s="14" cm="1">
        <f t="array" aca="1" ref="C162" ca="1">INDIRECT(ADDRESS(ROW()-1,_xlfn.SHEET()-3+32,4,1,"Entered Daily Stats"))</f>
        <v>0</v>
      </c>
      <c r="D162" s="11"/>
      <c r="E162" s="10">
        <f>'Entered Daily Stats'!A161</f>
        <v>0</v>
      </c>
      <c r="F162" s="11"/>
      <c r="G162" s="13" cm="1">
        <f t="array" aca="1" ref="G162" ca="1">IFERROR(INDIRECT(ADDRESS(ROW()-1,_xlfn.SHEET()-3+4,4,1,"Entered Daily Stats")),"")</f>
        <v>0</v>
      </c>
      <c r="H162" s="16"/>
      <c r="I162" s="12" cm="1">
        <f t="array" aca="1" ref="I162" ca="1">IFERROR(INDIRECT(ADDRESS(ROW()-1,_xlfn.SHEET()-3+11,4,1,"Entered Daily Stats")),"")</f>
        <v>0</v>
      </c>
      <c r="J162" s="11"/>
      <c r="K162" s="107" cm="1">
        <f t="array" aca="1" ref="K162" ca="1">IFERROR(INDIRECT(ADDRESS(ROW()-1,_xlfn.SHEET()-3+18,4,1,"Entered Daily Stats")),"")</f>
        <v>0</v>
      </c>
      <c r="L162" s="12">
        <f t="shared" ca="1" si="23"/>
        <v>0</v>
      </c>
      <c r="M162" s="11"/>
      <c r="N162" s="110" cm="1">
        <f t="array" aca="1" ref="N162" ca="1">IFERROR(INDIRECT(ADDRESS(ROW()-1,_xlfn.SHEET()-3+25,4,1,"Entered Daily Stats")),"")</f>
        <v>0</v>
      </c>
      <c r="O162" s="13">
        <f t="shared" ca="1" si="21"/>
        <v>0</v>
      </c>
      <c r="P162" s="11"/>
      <c r="Q162" s="51" t="str">
        <f t="shared" ca="1" si="22"/>
        <v/>
      </c>
      <c r="R162" s="47"/>
      <c r="S162" s="39" cm="1">
        <f t="array" aca="1" ref="S162" ca="1">INDIRECT(ADDRESS(ROW()-1,_xlfn.SHEET()-3+39,4,1,"Entered Daily Stats"))</f>
        <v>0</v>
      </c>
      <c r="T162" s="47"/>
      <c r="U162" s="69"/>
      <c r="V162" s="8"/>
      <c r="W162" s="56"/>
      <c r="X162" s="80"/>
    </row>
    <row r="163" spans="1:24" ht="18" x14ac:dyDescent="0.3">
      <c r="A163" s="65"/>
      <c r="B163" s="8"/>
      <c r="C163" s="14" cm="1">
        <f t="array" aca="1" ref="C163" ca="1">INDIRECT(ADDRESS(ROW()-1,_xlfn.SHEET()-3+32,4,1,"Entered Daily Stats"))</f>
        <v>0</v>
      </c>
      <c r="D163" s="11"/>
      <c r="E163" s="10">
        <f>'Entered Daily Stats'!A162</f>
        <v>0</v>
      </c>
      <c r="F163" s="23"/>
      <c r="G163" s="13" cm="1">
        <f t="array" aca="1" ref="G163" ca="1">IFERROR(INDIRECT(ADDRESS(ROW()-1,_xlfn.SHEET()-3+4,4,1,"Entered Daily Stats")),"")</f>
        <v>0</v>
      </c>
      <c r="H163" s="11"/>
      <c r="I163" s="12" cm="1">
        <f t="array" aca="1" ref="I163" ca="1">IFERROR(INDIRECT(ADDRESS(ROW()-1,_xlfn.SHEET()-3+11,4,1,"Entered Daily Stats")),"")</f>
        <v>0</v>
      </c>
      <c r="J163" s="11"/>
      <c r="K163" s="107" cm="1">
        <f t="array" aca="1" ref="K163" ca="1">IFERROR(INDIRECT(ADDRESS(ROW()-1,_xlfn.SHEET()-3+18,4,1,"Entered Daily Stats")),"")</f>
        <v>0</v>
      </c>
      <c r="L163" s="12">
        <f t="shared" ca="1" si="23"/>
        <v>0</v>
      </c>
      <c r="M163" s="11"/>
      <c r="N163" s="110" cm="1">
        <f t="array" aca="1" ref="N163" ca="1">IFERROR(INDIRECT(ADDRESS(ROW()-1,_xlfn.SHEET()-3+25,4,1,"Entered Daily Stats")),"")</f>
        <v>0</v>
      </c>
      <c r="O163" s="13">
        <f t="shared" ca="1" si="21"/>
        <v>0</v>
      </c>
      <c r="P163" s="11"/>
      <c r="Q163" s="51" t="str">
        <f t="shared" ca="1" si="22"/>
        <v/>
      </c>
      <c r="R163" s="11"/>
      <c r="S163" s="39" cm="1">
        <f t="array" aca="1" ref="S163" ca="1">INDIRECT(ADDRESS(ROW()-1,_xlfn.SHEET()-3+39,4,1,"Entered Daily Stats"))</f>
        <v>0</v>
      </c>
      <c r="T163" s="11"/>
      <c r="U163" s="11"/>
      <c r="V163" s="47"/>
      <c r="W163" s="56"/>
      <c r="X163" s="81"/>
    </row>
    <row r="164" spans="1:24" ht="18" x14ac:dyDescent="0.3">
      <c r="A164" s="65"/>
      <c r="B164" s="8"/>
      <c r="C164" s="14" cm="1">
        <f t="array" aca="1" ref="C164" ca="1">INDIRECT(ADDRESS(ROW()-1,_xlfn.SHEET()-3+32,4,1,"Entered Daily Stats"))</f>
        <v>0</v>
      </c>
      <c r="D164" s="11"/>
      <c r="E164" s="10">
        <f>'Entered Daily Stats'!A163</f>
        <v>0</v>
      </c>
      <c r="F164" s="11"/>
      <c r="G164" s="13" cm="1">
        <f t="array" aca="1" ref="G164" ca="1">IFERROR(INDIRECT(ADDRESS(ROW()-1,_xlfn.SHEET()-3+4,4,1,"Entered Daily Stats")),"")</f>
        <v>0</v>
      </c>
      <c r="H164" s="16"/>
      <c r="I164" s="12" cm="1">
        <f t="array" aca="1" ref="I164" ca="1">IFERROR(INDIRECT(ADDRESS(ROW()-1,_xlfn.SHEET()-3+11,4,1,"Entered Daily Stats")),"")</f>
        <v>0</v>
      </c>
      <c r="J164" s="11"/>
      <c r="K164" s="107" cm="1">
        <f t="array" aca="1" ref="K164" ca="1">IFERROR(INDIRECT(ADDRESS(ROW()-1,_xlfn.SHEET()-3+18,4,1,"Entered Daily Stats")),"")</f>
        <v>0</v>
      </c>
      <c r="L164" s="12">
        <f t="shared" ca="1" si="23"/>
        <v>0</v>
      </c>
      <c r="M164" s="11"/>
      <c r="N164" s="110" cm="1">
        <f t="array" aca="1" ref="N164" ca="1">IFERROR(INDIRECT(ADDRESS(ROW()-1,_xlfn.SHEET()-3+25,4,1,"Entered Daily Stats")),"")</f>
        <v>0</v>
      </c>
      <c r="O164" s="13">
        <f t="shared" ca="1" si="21"/>
        <v>0</v>
      </c>
      <c r="P164" s="11"/>
      <c r="Q164" s="51" t="str">
        <f t="shared" ca="1" si="22"/>
        <v/>
      </c>
      <c r="R164" s="11"/>
      <c r="S164" s="39" cm="1">
        <f t="array" aca="1" ref="S164" ca="1">INDIRECT(ADDRESS(ROW()-1,_xlfn.SHEET()-3+39,4,1,"Entered Daily Stats"))</f>
        <v>0</v>
      </c>
      <c r="T164" s="11"/>
      <c r="U164" s="8"/>
      <c r="V164" s="8"/>
      <c r="W164" s="8"/>
      <c r="X164" s="64"/>
    </row>
    <row r="165" spans="1:24" ht="18" x14ac:dyDescent="0.3">
      <c r="A165" s="65"/>
      <c r="B165" s="8"/>
      <c r="C165" s="14" cm="1">
        <f t="array" aca="1" ref="C165" ca="1">INDIRECT(ADDRESS(ROW()-1,_xlfn.SHEET()-3+32,4,1,"Entered Daily Stats"))</f>
        <v>0</v>
      </c>
      <c r="D165" s="11"/>
      <c r="E165" s="10">
        <f>'Entered Daily Stats'!A164</f>
        <v>0</v>
      </c>
      <c r="F165" s="11"/>
      <c r="G165" s="13" cm="1">
        <f t="array" aca="1" ref="G165" ca="1">IFERROR(INDIRECT(ADDRESS(ROW()-1,_xlfn.SHEET()-3+4,4,1,"Entered Daily Stats")),"")</f>
        <v>0</v>
      </c>
      <c r="H165" s="16"/>
      <c r="I165" s="12" cm="1">
        <f t="array" aca="1" ref="I165" ca="1">IFERROR(INDIRECT(ADDRESS(ROW()-1,_xlfn.SHEET()-3+11,4,1,"Entered Daily Stats")),"")</f>
        <v>0</v>
      </c>
      <c r="J165" s="11"/>
      <c r="K165" s="107" cm="1">
        <f t="array" aca="1" ref="K165" ca="1">IFERROR(INDIRECT(ADDRESS(ROW()-1,_xlfn.SHEET()-3+18,4,1,"Entered Daily Stats")),"")</f>
        <v>0</v>
      </c>
      <c r="L165" s="12">
        <f t="shared" ca="1" si="23"/>
        <v>0</v>
      </c>
      <c r="M165" s="11"/>
      <c r="N165" s="110" cm="1">
        <f t="array" aca="1" ref="N165" ca="1">IFERROR(INDIRECT(ADDRESS(ROW()-1,_xlfn.SHEET()-3+25,4,1,"Entered Daily Stats")),"")</f>
        <v>0</v>
      </c>
      <c r="O165" s="13">
        <f t="shared" ca="1" si="21"/>
        <v>0</v>
      </c>
      <c r="P165" s="11"/>
      <c r="Q165" s="51" t="str">
        <f t="shared" ca="1" si="22"/>
        <v/>
      </c>
      <c r="R165" s="11"/>
      <c r="S165" s="39" cm="1">
        <f t="array" aca="1" ref="S165" ca="1">INDIRECT(ADDRESS(ROW()-1,_xlfn.SHEET()-3+39,4,1,"Entered Daily Stats"))</f>
        <v>0</v>
      </c>
      <c r="T165" s="11"/>
      <c r="U165" s="71"/>
      <c r="V165" s="71"/>
      <c r="W165" s="71"/>
      <c r="X165" s="70"/>
    </row>
    <row r="166" spans="1:24" ht="21" x14ac:dyDescent="0.3">
      <c r="A166" s="65"/>
      <c r="B166" s="8"/>
      <c r="C166" s="14" cm="1">
        <f t="array" aca="1" ref="C166" ca="1">INDIRECT(ADDRESS(ROW()-1,_xlfn.SHEET()-3+32,4,1,"Entered Daily Stats"))</f>
        <v>0</v>
      </c>
      <c r="D166" s="11"/>
      <c r="E166" s="10">
        <f>'Entered Daily Stats'!A165</f>
        <v>0</v>
      </c>
      <c r="F166" s="11"/>
      <c r="G166" s="13" cm="1">
        <f t="array" aca="1" ref="G166" ca="1">IFERROR(INDIRECT(ADDRESS(ROW()-1,_xlfn.SHEET()-3+4,4,1,"Entered Daily Stats")),"")</f>
        <v>0</v>
      </c>
      <c r="H166" s="16"/>
      <c r="I166" s="12" cm="1">
        <f t="array" aca="1" ref="I166" ca="1">IFERROR(INDIRECT(ADDRESS(ROW()-1,_xlfn.SHEET()-3+11,4,1,"Entered Daily Stats")),"")</f>
        <v>0</v>
      </c>
      <c r="J166" s="11"/>
      <c r="K166" s="107" cm="1">
        <f t="array" aca="1" ref="K166" ca="1">IFERROR(INDIRECT(ADDRESS(ROW()-1,_xlfn.SHEET()-3+18,4,1,"Entered Daily Stats")),"")</f>
        <v>0</v>
      </c>
      <c r="L166" s="12">
        <f t="shared" ca="1" si="23"/>
        <v>0</v>
      </c>
      <c r="M166" s="11"/>
      <c r="N166" s="110" cm="1">
        <f t="array" aca="1" ref="N166" ca="1">IFERROR(INDIRECT(ADDRESS(ROW()-1,_xlfn.SHEET()-3+25,4,1,"Entered Daily Stats")),"")</f>
        <v>0</v>
      </c>
      <c r="O166" s="13">
        <f t="shared" ca="1" si="21"/>
        <v>0</v>
      </c>
      <c r="P166" s="11"/>
      <c r="Q166" s="51" t="str">
        <f t="shared" ca="1" si="22"/>
        <v/>
      </c>
      <c r="R166" s="11"/>
      <c r="S166" s="39" cm="1">
        <f t="array" aca="1" ref="S166" ca="1">INDIRECT(ADDRESS(ROW()-1,_xlfn.SHEET()-3+39,4,1,"Entered Daily Stats"))</f>
        <v>0</v>
      </c>
      <c r="T166" s="11"/>
      <c r="U166" s="8"/>
      <c r="V166" s="8"/>
      <c r="W166" s="22"/>
      <c r="X166" s="79"/>
    </row>
    <row r="167" spans="1:24" ht="18" x14ac:dyDescent="0.3">
      <c r="A167" s="65"/>
      <c r="B167" s="8"/>
      <c r="C167" s="14" cm="1">
        <f t="array" aca="1" ref="C167" ca="1">INDIRECT(ADDRESS(ROW()-1,_xlfn.SHEET()-3+32,4,1,"Entered Daily Stats"))</f>
        <v>0</v>
      </c>
      <c r="D167" s="11"/>
      <c r="E167" s="10">
        <f>'Entered Daily Stats'!A166</f>
        <v>0</v>
      </c>
      <c r="F167" s="11"/>
      <c r="G167" s="13" cm="1">
        <f t="array" aca="1" ref="G167" ca="1">IFERROR(INDIRECT(ADDRESS(ROW()-1,_xlfn.SHEET()-3+4,4,1,"Entered Daily Stats")),"")</f>
        <v>0</v>
      </c>
      <c r="H167" s="16"/>
      <c r="I167" s="12" cm="1">
        <f t="array" aca="1" ref="I167" ca="1">IFERROR(INDIRECT(ADDRESS(ROW()-1,_xlfn.SHEET()-3+11,4,1,"Entered Daily Stats")),"")</f>
        <v>0</v>
      </c>
      <c r="J167" s="11"/>
      <c r="K167" s="107" cm="1">
        <f t="array" aca="1" ref="K167" ca="1">IFERROR(INDIRECT(ADDRESS(ROW()-1,_xlfn.SHEET()-3+18,4,1,"Entered Daily Stats")),"")</f>
        <v>0</v>
      </c>
      <c r="L167" s="12">
        <f t="shared" ca="1" si="23"/>
        <v>0</v>
      </c>
      <c r="M167" s="11"/>
      <c r="N167" s="110" cm="1">
        <f t="array" aca="1" ref="N167" ca="1">IFERROR(INDIRECT(ADDRESS(ROW()-1,_xlfn.SHEET()-3+25,4,1,"Entered Daily Stats")),"")</f>
        <v>0</v>
      </c>
      <c r="O167" s="13">
        <f t="shared" ca="1" si="21"/>
        <v>0</v>
      </c>
      <c r="P167" s="11"/>
      <c r="Q167" s="51" t="str">
        <f t="shared" ca="1" si="22"/>
        <v/>
      </c>
      <c r="R167" s="47"/>
      <c r="S167" s="39" cm="1">
        <f t="array" aca="1" ref="S167" ca="1">INDIRECT(ADDRESS(ROW()-1,_xlfn.SHEET()-3+39,4,1,"Entered Daily Stats"))</f>
        <v>0</v>
      </c>
      <c r="T167" s="47"/>
      <c r="U167" s="69"/>
      <c r="V167" s="8"/>
      <c r="W167" s="56"/>
      <c r="X167" s="80"/>
    </row>
    <row r="168" spans="1:24" ht="18" x14ac:dyDescent="0.3">
      <c r="A168" s="65"/>
      <c r="B168" s="8"/>
      <c r="C168" s="14" cm="1">
        <f t="array" aca="1" ref="C168" ca="1">INDIRECT(ADDRESS(ROW()-1,_xlfn.SHEET()-3+32,4,1,"Entered Daily Stats"))</f>
        <v>0</v>
      </c>
      <c r="D168" s="11"/>
      <c r="E168" s="10">
        <f>'Entered Daily Stats'!A167</f>
        <v>0</v>
      </c>
      <c r="F168" s="23"/>
      <c r="G168" s="13" cm="1">
        <f t="array" aca="1" ref="G168" ca="1">IFERROR(INDIRECT(ADDRESS(ROW()-1,_xlfn.SHEET()-3+4,4,1,"Entered Daily Stats")),"")</f>
        <v>0</v>
      </c>
      <c r="H168" s="11"/>
      <c r="I168" s="12" cm="1">
        <f t="array" aca="1" ref="I168" ca="1">IFERROR(INDIRECT(ADDRESS(ROW()-1,_xlfn.SHEET()-3+11,4,1,"Entered Daily Stats")),"")</f>
        <v>0</v>
      </c>
      <c r="J168" s="11"/>
      <c r="K168" s="107" cm="1">
        <f t="array" aca="1" ref="K168" ca="1">IFERROR(INDIRECT(ADDRESS(ROW()-1,_xlfn.SHEET()-3+18,4,1,"Entered Daily Stats")),"")</f>
        <v>0</v>
      </c>
      <c r="L168" s="12">
        <f t="shared" ca="1" si="23"/>
        <v>0</v>
      </c>
      <c r="M168" s="11"/>
      <c r="N168" s="110" cm="1">
        <f t="array" aca="1" ref="N168" ca="1">IFERROR(INDIRECT(ADDRESS(ROW()-1,_xlfn.SHEET()-3+25,4,1,"Entered Daily Stats")),"")</f>
        <v>0</v>
      </c>
      <c r="O168" s="13">
        <f t="shared" ca="1" si="21"/>
        <v>0</v>
      </c>
      <c r="P168" s="11"/>
      <c r="Q168" s="51" t="str">
        <f t="shared" ca="1" si="22"/>
        <v/>
      </c>
      <c r="R168" s="11"/>
      <c r="S168" s="39" cm="1">
        <f t="array" aca="1" ref="S168" ca="1">INDIRECT(ADDRESS(ROW()-1,_xlfn.SHEET()-3+39,4,1,"Entered Daily Stats"))</f>
        <v>0</v>
      </c>
      <c r="T168" s="11"/>
      <c r="U168" s="11"/>
      <c r="V168" s="47"/>
      <c r="W168" s="56"/>
      <c r="X168" s="81"/>
    </row>
    <row r="169" spans="1:24" ht="18" x14ac:dyDescent="0.3">
      <c r="A169" s="65"/>
      <c r="B169" s="8"/>
      <c r="C169" s="14" cm="1">
        <f t="array" aca="1" ref="C169" ca="1">INDIRECT(ADDRESS(ROW()-1,_xlfn.SHEET()-3+32,4,1,"Entered Daily Stats"))</f>
        <v>0</v>
      </c>
      <c r="D169" s="11"/>
      <c r="E169" s="10">
        <f>'Entered Daily Stats'!A168</f>
        <v>0</v>
      </c>
      <c r="F169" s="11"/>
      <c r="G169" s="13" cm="1">
        <f t="array" aca="1" ref="G169" ca="1">IFERROR(INDIRECT(ADDRESS(ROW()-1,_xlfn.SHEET()-3+4,4,1,"Entered Daily Stats")),"")</f>
        <v>0</v>
      </c>
      <c r="H169" s="16"/>
      <c r="I169" s="12" cm="1">
        <f t="array" aca="1" ref="I169" ca="1">IFERROR(INDIRECT(ADDRESS(ROW()-1,_xlfn.SHEET()-3+11,4,1,"Entered Daily Stats")),"")</f>
        <v>0</v>
      </c>
      <c r="J169" s="11"/>
      <c r="K169" s="107" cm="1">
        <f t="array" aca="1" ref="K169" ca="1">IFERROR(INDIRECT(ADDRESS(ROW()-1,_xlfn.SHEET()-3+18,4,1,"Entered Daily Stats")),"")</f>
        <v>0</v>
      </c>
      <c r="L169" s="12">
        <f t="shared" ca="1" si="23"/>
        <v>0</v>
      </c>
      <c r="M169" s="11"/>
      <c r="N169" s="110" cm="1">
        <f t="array" aca="1" ref="N169" ca="1">IFERROR(INDIRECT(ADDRESS(ROW()-1,_xlfn.SHEET()-3+25,4,1,"Entered Daily Stats")),"")</f>
        <v>0</v>
      </c>
      <c r="O169" s="13">
        <f t="shared" ca="1" si="21"/>
        <v>0</v>
      </c>
      <c r="P169" s="11"/>
      <c r="Q169" s="51" t="str">
        <f t="shared" ca="1" si="22"/>
        <v/>
      </c>
      <c r="R169" s="11"/>
      <c r="S169" s="39" cm="1">
        <f t="array" aca="1" ref="S169" ca="1">INDIRECT(ADDRESS(ROW()-1,_xlfn.SHEET()-3+39,4,1,"Entered Daily Stats"))</f>
        <v>0</v>
      </c>
      <c r="T169" s="11"/>
      <c r="U169" s="8"/>
      <c r="V169" s="8"/>
      <c r="W169" s="8"/>
      <c r="X169" s="64"/>
    </row>
    <row r="170" spans="1:24" ht="18" x14ac:dyDescent="0.3">
      <c r="A170" s="65"/>
      <c r="B170" s="8"/>
      <c r="C170" s="11"/>
      <c r="D170" s="11"/>
      <c r="E170" s="11"/>
      <c r="F170" s="11"/>
      <c r="G170" s="11"/>
      <c r="H170" s="11"/>
      <c r="I170" s="11"/>
      <c r="J170" s="11"/>
      <c r="K170" s="108"/>
      <c r="L170" s="11"/>
      <c r="M170" s="11"/>
      <c r="N170" s="108"/>
      <c r="O170" s="11"/>
      <c r="P170" s="11"/>
      <c r="Q170" s="11"/>
      <c r="R170" s="11"/>
      <c r="S170" s="11"/>
      <c r="T170" s="8"/>
      <c r="U170" s="8"/>
      <c r="V170" s="8"/>
      <c r="W170" s="8"/>
      <c r="X170" s="64"/>
    </row>
    <row r="171" spans="1:24" ht="21" x14ac:dyDescent="0.3">
      <c r="A171" s="65"/>
      <c r="B171" s="8"/>
      <c r="C171" s="106">
        <f ca="1">IFERROR(AVERAGEIF(C150:C169,"&gt;0"),0)</f>
        <v>1</v>
      </c>
      <c r="D171" s="11"/>
      <c r="E171" s="123" t="s">
        <v>34</v>
      </c>
      <c r="F171" s="44"/>
      <c r="G171" s="13">
        <f ca="1">IFERROR(AVERAGEIF(G150:G169,"&gt;0"),"")</f>
        <v>0.21811868686868685</v>
      </c>
      <c r="H171" s="82"/>
      <c r="I171" s="30">
        <f ca="1">IFERROR(AVERAGEIF(I150:I169,"&gt;0"),"")</f>
        <v>3.75</v>
      </c>
      <c r="J171" s="11"/>
      <c r="K171" s="109">
        <f ca="1">IFERROR(AVERAGEIF(K150:K169,"&gt;0"),0)</f>
        <v>35.090909090909093</v>
      </c>
      <c r="L171" s="12">
        <f ca="1">IFERROR(AVERAGEIF(L150:L169,"&gt;0"),"")</f>
        <v>49.469696969696969</v>
      </c>
      <c r="M171" s="11"/>
      <c r="N171" s="111">
        <f ca="1">IFERROR(AVERAGEIF(N150:N169,"&gt;0"),0)</f>
        <v>0.12720959595959594</v>
      </c>
      <c r="O171" s="13">
        <f ca="1">IFERROR(AVERAGEIF(O150:O169,"&gt;0"),"")</f>
        <v>0.1731060606060606</v>
      </c>
      <c r="P171" s="11"/>
      <c r="Q171" s="45">
        <f ca="1">IFERROR(AVERAGEIF(Q150:Q169,"&gt;0"),"")</f>
        <v>0.77623002955936837</v>
      </c>
      <c r="R171" s="17"/>
      <c r="S171" s="46">
        <f ca="1">IFERROR(AVERAGEIF(S150:S169,"&gt;0"),0)</f>
        <v>1.6666666666666667</v>
      </c>
      <c r="T171" s="83"/>
      <c r="U171" s="8"/>
      <c r="V171" s="8"/>
      <c r="W171" s="8"/>
      <c r="X171" s="64"/>
    </row>
    <row r="172" spans="1:24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8"/>
    </row>
    <row r="175" spans="1:24" ht="14.4" customHeight="1" x14ac:dyDescent="0.3">
      <c r="A175" s="160" t="str">
        <f>'Entered Daily Stats'!A175</f>
        <v>Team Lead 7</v>
      </c>
      <c r="B175" s="161"/>
      <c r="C175" s="161"/>
      <c r="D175" s="161"/>
      <c r="E175" s="161"/>
      <c r="F175" s="53"/>
      <c r="G175" s="158">
        <v>44134</v>
      </c>
      <c r="H175" s="158"/>
      <c r="I175" s="158"/>
      <c r="J175" s="158"/>
      <c r="K175" s="158"/>
      <c r="L175" s="158"/>
      <c r="M175" s="158"/>
      <c r="N175" s="158"/>
      <c r="O175" s="158"/>
      <c r="P175" s="53"/>
      <c r="Q175" s="53"/>
      <c r="R175" s="53"/>
      <c r="S175" s="53"/>
      <c r="T175" s="53"/>
      <c r="U175" s="53"/>
      <c r="V175" s="53"/>
      <c r="W175" s="53"/>
      <c r="X175" s="63"/>
    </row>
    <row r="176" spans="1:24" ht="14.4" customHeight="1" x14ac:dyDescent="0.3">
      <c r="A176" s="162"/>
      <c r="B176" s="163"/>
      <c r="C176" s="163"/>
      <c r="D176" s="163"/>
      <c r="E176" s="163"/>
      <c r="F176" s="8"/>
      <c r="G176" s="159"/>
      <c r="H176" s="159"/>
      <c r="I176" s="159"/>
      <c r="J176" s="159"/>
      <c r="K176" s="159"/>
      <c r="L176" s="159"/>
      <c r="M176" s="159"/>
      <c r="N176" s="159"/>
      <c r="O176" s="159"/>
      <c r="P176" s="8"/>
      <c r="Q176" s="8"/>
      <c r="R176" s="8"/>
      <c r="S176" s="8"/>
      <c r="T176" s="8"/>
      <c r="U176" s="8"/>
      <c r="V176" s="8"/>
      <c r="W176" s="8"/>
      <c r="X176" s="64"/>
    </row>
    <row r="177" spans="1:24" ht="21" customHeight="1" x14ac:dyDescent="0.3">
      <c r="A177" s="164"/>
      <c r="B177" s="165"/>
      <c r="C177" s="165"/>
      <c r="D177" s="165"/>
      <c r="E177" s="165"/>
      <c r="F177" s="8"/>
      <c r="G177" s="124" t="s">
        <v>18</v>
      </c>
      <c r="H177" s="123"/>
      <c r="I177" s="124" t="s">
        <v>19</v>
      </c>
      <c r="J177" s="8"/>
      <c r="K177" s="140" t="s">
        <v>20</v>
      </c>
      <c r="L177" s="140"/>
      <c r="M177" s="8"/>
      <c r="N177" s="126" t="s">
        <v>21</v>
      </c>
      <c r="O177" s="126"/>
      <c r="P177" s="8"/>
      <c r="Q177" s="8"/>
      <c r="R177" s="8"/>
      <c r="S177" s="8"/>
      <c r="T177" s="8"/>
      <c r="U177" s="8"/>
      <c r="V177" s="8"/>
      <c r="W177" s="8"/>
      <c r="X177" s="64"/>
    </row>
    <row r="178" spans="1:24" ht="45.6" x14ac:dyDescent="0.3">
      <c r="A178" s="65"/>
      <c r="B178" s="8"/>
      <c r="C178" s="67" t="s">
        <v>37</v>
      </c>
      <c r="D178" s="8"/>
      <c r="E178" s="67" t="s">
        <v>24</v>
      </c>
      <c r="F178" s="68"/>
      <c r="G178" s="56"/>
      <c r="H178" s="56"/>
      <c r="I178" s="56"/>
      <c r="J178" s="8"/>
      <c r="K178" s="56"/>
      <c r="L178" s="69" t="s">
        <v>38</v>
      </c>
      <c r="M178" s="69"/>
      <c r="N178" s="56"/>
      <c r="O178" s="69" t="s">
        <v>39</v>
      </c>
      <c r="P178" s="8"/>
      <c r="Q178" s="9" t="s">
        <v>40</v>
      </c>
      <c r="R178" s="8"/>
      <c r="S178" s="66" t="s">
        <v>41</v>
      </c>
      <c r="T178" s="8"/>
      <c r="U178" s="138" t="s">
        <v>30</v>
      </c>
      <c r="V178" s="138"/>
      <c r="W178" s="138"/>
      <c r="X178" s="70"/>
    </row>
    <row r="179" spans="1:24" ht="18" x14ac:dyDescent="0.3">
      <c r="A179" s="65"/>
      <c r="B179" s="8"/>
      <c r="C179" s="14" cm="1">
        <f t="array" aca="1" ref="C179" ca="1">INDIRECT(ADDRESS(ROW()-1,_xlfn.SHEET()-3+32,4,1,"Entered Daily Stats"))</f>
        <v>1</v>
      </c>
      <c r="D179" s="11"/>
      <c r="E179" s="10" t="str">
        <f>'Entered Daily Stats'!A178</f>
        <v>Enrollment Counclor 1</v>
      </c>
      <c r="F179" s="11"/>
      <c r="G179" s="13" cm="1">
        <f t="array" aca="1" ref="G179" ca="1">IFERROR(INDIRECT(ADDRESS(ROW()-1,_xlfn.SHEET()-3+4,4,1,"Entered Daily Stats")),"")</f>
        <v>0.17152777777777775</v>
      </c>
      <c r="H179" s="11"/>
      <c r="I179" s="12" cm="1">
        <f t="array" aca="1" ref="I179" ca="1">IFERROR(INDIRECT(ADDRESS(ROW()-1,_xlfn.SHEET()-3+11,4,1,"Entered Daily Stats")),"")</f>
        <v>5</v>
      </c>
      <c r="J179" s="11"/>
      <c r="K179" s="107" cm="1">
        <f t="array" aca="1" ref="K179" ca="1">IFERROR(INDIRECT(ADDRESS(ROW()-1,_xlfn.SHEET()-3+18,4,1,"Entered Daily Stats")),"")</f>
        <v>17</v>
      </c>
      <c r="L179" s="12">
        <f ca="1">IFERROR(IF(K179=N179,0,MIN(MAX((-10*N179*24)+80,30),65))*C179,0)</f>
        <v>65</v>
      </c>
      <c r="M179" s="11"/>
      <c r="N179" s="110" cm="1">
        <f t="array" aca="1" ref="N179" ca="1">IFERROR(INDIRECT(ADDRESS(ROW()-1,_xlfn.SHEET()-3+25,4,1,"Entered Daily Stats")),"")</f>
        <v>2.8472222222222222E-2</v>
      </c>
      <c r="O179" s="13">
        <f ca="1">IFERROR(IF(N179=K179,0,MIN(MAX(8-(K179/10),1.5),5)/24)*C179,0)</f>
        <v>0.20833333333333334</v>
      </c>
      <c r="P179" s="11"/>
      <c r="Q179" s="51">
        <f ca="1">IF(OR(L179=O179,K179=N179),"",((N179/O179)+(K179/L179))/2)</f>
        <v>0.19910256410256411</v>
      </c>
      <c r="R179" s="11"/>
      <c r="S179" s="39" cm="1">
        <f t="array" aca="1" ref="S179" ca="1">INDIRECT(ADDRESS(ROW()-1,_xlfn.SHEET()-3+39,4,1,"Entered Daily Stats"))</f>
        <v>0</v>
      </c>
      <c r="T179" s="11"/>
      <c r="U179" s="15"/>
      <c r="V179" s="11" t="s">
        <v>31</v>
      </c>
      <c r="W179" s="14">
        <v>1.3</v>
      </c>
      <c r="X179" s="70"/>
    </row>
    <row r="180" spans="1:24" ht="18" x14ac:dyDescent="0.3">
      <c r="A180" s="65"/>
      <c r="B180" s="8"/>
      <c r="C180" s="14" cm="1">
        <f t="array" aca="1" ref="C180" ca="1">INDIRECT(ADDRESS(ROW()-1,_xlfn.SHEET()-3+32,4,1,"Entered Daily Stats"))</f>
        <v>1</v>
      </c>
      <c r="D180" s="11"/>
      <c r="E180" s="10" t="str">
        <f>'Entered Daily Stats'!A179</f>
        <v>Enrollment Counclor 2</v>
      </c>
      <c r="F180" s="11"/>
      <c r="G180" s="13" cm="1">
        <f t="array" aca="1" ref="G180" ca="1">IFERROR(INDIRECT(ADDRESS(ROW()-1,_xlfn.SHEET()-3+4,4,1,"Entered Daily Stats")),"")</f>
        <v>0.18611111111111112</v>
      </c>
      <c r="H180" s="16"/>
      <c r="I180" s="12" cm="1">
        <f t="array" aca="1" ref="I180" ca="1">IFERROR(INDIRECT(ADDRESS(ROW()-1,_xlfn.SHEET()-3+11,4,1,"Entered Daily Stats")),"")</f>
        <v>6</v>
      </c>
      <c r="J180" s="11"/>
      <c r="K180" s="107" cm="1">
        <f t="array" aca="1" ref="K180" ca="1">IFERROR(INDIRECT(ADDRESS(ROW()-1,_xlfn.SHEET()-3+18,4,1,"Entered Daily Stats")),"")</f>
        <v>20</v>
      </c>
      <c r="L180" s="12">
        <f t="shared" ref="L180" ca="1" si="24">IFERROR(IF(K180=N180,0,MIN(MAX((-10*N180*24)+80,30),65))*C180,0)</f>
        <v>53.833333333333336</v>
      </c>
      <c r="M180" s="11"/>
      <c r="N180" s="110" cm="1">
        <f t="array" aca="1" ref="N180" ca="1">IFERROR(INDIRECT(ADDRESS(ROW()-1,_xlfn.SHEET()-3+25,4,1,"Entered Daily Stats")),"")</f>
        <v>0.10902777777777778</v>
      </c>
      <c r="O180" s="13">
        <f t="shared" ref="O180:O198" ca="1" si="25">IFERROR(IF(N180=K180,0,MIN(MAX(8-(K180/10),1.5),5)/24)*C180,0)</f>
        <v>0.20833333333333334</v>
      </c>
      <c r="P180" s="11"/>
      <c r="Q180" s="51">
        <f t="shared" ref="Q180:Q198" ca="1" si="26">IF(OR(L180=O180,K180=N180),"",((N180/O180)+(K180/L180))/2)</f>
        <v>0.44742518059855518</v>
      </c>
      <c r="R180" s="11"/>
      <c r="S180" s="39" cm="1">
        <f t="array" aca="1" ref="S180" ca="1">INDIRECT(ADDRESS(ROW()-1,_xlfn.SHEET()-3+39,4,1,"Entered Daily Stats"))</f>
        <v>0</v>
      </c>
      <c r="T180" s="11"/>
      <c r="U180" s="100"/>
      <c r="V180" s="11" t="s">
        <v>32</v>
      </c>
      <c r="W180" s="45">
        <v>1</v>
      </c>
      <c r="X180" s="70"/>
    </row>
    <row r="181" spans="1:24" ht="18" x14ac:dyDescent="0.3">
      <c r="A181" s="65"/>
      <c r="B181" s="8"/>
      <c r="C181" s="14" cm="1">
        <f t="array" aca="1" ref="C181" ca="1">INDIRECT(ADDRESS(ROW()-1,_xlfn.SHEET()-3+32,4,1,"Entered Daily Stats"))</f>
        <v>1</v>
      </c>
      <c r="D181" s="11"/>
      <c r="E181" s="10" t="str">
        <f>'Entered Daily Stats'!A180</f>
        <v>Enrollment Counclor 3</v>
      </c>
      <c r="F181" s="11"/>
      <c r="G181" s="13" cm="1">
        <f t="array" aca="1" ref="G181" ca="1">IFERROR(INDIRECT(ADDRESS(ROW()-1,_xlfn.SHEET()-3+4,4,1,"Entered Daily Stats")),"")</f>
        <v>0.16597222222222222</v>
      </c>
      <c r="H181" s="16"/>
      <c r="I181" s="12" cm="1">
        <f t="array" aca="1" ref="I181" ca="1">IFERROR(INDIRECT(ADDRESS(ROW()-1,_xlfn.SHEET()-3+11,4,1,"Entered Daily Stats")),"")</f>
        <v>10</v>
      </c>
      <c r="J181" s="11"/>
      <c r="K181" s="107" cm="1">
        <f t="array" aca="1" ref="K181" ca="1">IFERROR(INDIRECT(ADDRESS(ROW()-1,_xlfn.SHEET()-3+18,4,1,"Entered Daily Stats")),"")</f>
        <v>37</v>
      </c>
      <c r="L181" s="12">
        <f ca="1">IFERROR(IF(K181=N181,0,MIN(MAX((-10*N181*24)+80,30),65))*C181,0)</f>
        <v>52.5</v>
      </c>
      <c r="M181" s="11"/>
      <c r="N181" s="110" cm="1">
        <f t="array" aca="1" ref="N181" ca="1">IFERROR(INDIRECT(ADDRESS(ROW()-1,_xlfn.SHEET()-3+25,4,1,"Entered Daily Stats")),"")</f>
        <v>0.11458333333333333</v>
      </c>
      <c r="O181" s="13">
        <f t="shared" ca="1" si="25"/>
        <v>0.17916666666666667</v>
      </c>
      <c r="P181" s="11"/>
      <c r="Q181" s="51">
        <f t="shared" ca="1" si="26"/>
        <v>0.67214839424141748</v>
      </c>
      <c r="R181" s="11"/>
      <c r="S181" s="39" cm="1">
        <f t="array" aca="1" ref="S181" ca="1">INDIRECT(ADDRESS(ROW()-1,_xlfn.SHEET()-3+39,4,1,"Entered Daily Stats"))</f>
        <v>0</v>
      </c>
      <c r="T181" s="11"/>
      <c r="U181" s="18"/>
      <c r="V181" s="11" t="s">
        <v>33</v>
      </c>
      <c r="W181" s="45">
        <v>1</v>
      </c>
      <c r="X181" s="70"/>
    </row>
    <row r="182" spans="1:24" ht="18" x14ac:dyDescent="0.3">
      <c r="A182" s="65"/>
      <c r="B182" s="8"/>
      <c r="C182" s="14" cm="1">
        <f t="array" aca="1" ref="C182" ca="1">INDIRECT(ADDRESS(ROW()-1,_xlfn.SHEET()-3+32,4,1,"Entered Daily Stats"))</f>
        <v>0.5</v>
      </c>
      <c r="D182" s="11"/>
      <c r="E182" s="10" t="str">
        <f>'Entered Daily Stats'!A181</f>
        <v>Enrollment Counclor 4</v>
      </c>
      <c r="F182" s="11"/>
      <c r="G182" s="13" cm="1">
        <f t="array" aca="1" ref="G182" ca="1">IFERROR(INDIRECT(ADDRESS(ROW()-1,_xlfn.SHEET()-3+4,4,1,"Entered Daily Stats")),"")</f>
        <v>5.6250000000000001E-2</v>
      </c>
      <c r="H182" s="16"/>
      <c r="I182" s="12" cm="1">
        <f t="array" aca="1" ref="I182" ca="1">IFERROR(INDIRECT(ADDRESS(ROW()-1,_xlfn.SHEET()-3+11,4,1,"Entered Daily Stats")),"")</f>
        <v>0</v>
      </c>
      <c r="J182" s="11"/>
      <c r="K182" s="107" cm="1">
        <f t="array" aca="1" ref="K182" ca="1">IFERROR(INDIRECT(ADDRESS(ROW()-1,_xlfn.SHEET()-3+18,4,1,"Entered Daily Stats")),"")</f>
        <v>17</v>
      </c>
      <c r="L182" s="12">
        <f t="shared" ref="L182:L198" ca="1" si="27">IFERROR(IF(K182=N182,0,MIN(MAX((-10*N182*24)+80,30),65))*C182,0)</f>
        <v>32.5</v>
      </c>
      <c r="M182" s="11"/>
      <c r="N182" s="110" cm="1">
        <f t="array" aca="1" ref="N182" ca="1">IFERROR(INDIRECT(ADDRESS(ROW()-1,_xlfn.SHEET()-3+25,4,1,"Entered Daily Stats")),"")</f>
        <v>2.2222222222222223E-2</v>
      </c>
      <c r="O182" s="13">
        <f t="shared" ca="1" si="25"/>
        <v>0.10416666666666667</v>
      </c>
      <c r="P182" s="11"/>
      <c r="Q182" s="51">
        <f t="shared" ca="1" si="26"/>
        <v>0.36820512820512818</v>
      </c>
      <c r="R182" s="11"/>
      <c r="S182" s="39" cm="1">
        <f t="array" aca="1" ref="S182" ca="1">INDIRECT(ADDRESS(ROW()-1,_xlfn.SHEET()-3+39,4,1,"Entered Daily Stats"))</f>
        <v>0</v>
      </c>
      <c r="T182" s="11"/>
      <c r="U182" s="19"/>
      <c r="V182" s="11" t="s">
        <v>33</v>
      </c>
      <c r="W182" s="14">
        <v>0.7</v>
      </c>
      <c r="X182" s="70"/>
    </row>
    <row r="183" spans="1:24" ht="18" x14ac:dyDescent="0.3">
      <c r="A183" s="65"/>
      <c r="B183" s="8"/>
      <c r="C183" s="14" cm="1">
        <f t="array" aca="1" ref="C183" ca="1">INDIRECT(ADDRESS(ROW()-1,_xlfn.SHEET()-3+32,4,1,"Entered Daily Stats"))</f>
        <v>1</v>
      </c>
      <c r="D183" s="11"/>
      <c r="E183" s="10" t="str">
        <f>'Entered Daily Stats'!A182</f>
        <v>Enrollment Counclor 5</v>
      </c>
      <c r="F183" s="11"/>
      <c r="G183" s="13" cm="1">
        <f t="array" aca="1" ref="G183" ca="1">IFERROR(INDIRECT(ADDRESS(ROW()-1,_xlfn.SHEET()-3+4,4,1,"Entered Daily Stats")),"")</f>
        <v>0.25347222222222221</v>
      </c>
      <c r="H183" s="16"/>
      <c r="I183" s="12" cm="1">
        <f t="array" aca="1" ref="I183" ca="1">IFERROR(INDIRECT(ADDRESS(ROW()-1,_xlfn.SHEET()-3+11,4,1,"Entered Daily Stats")),"")</f>
        <v>5</v>
      </c>
      <c r="J183" s="11"/>
      <c r="K183" s="107" cm="1">
        <f t="array" aca="1" ref="K183" ca="1">IFERROR(INDIRECT(ADDRESS(ROW()-1,_xlfn.SHEET()-3+18,4,1,"Entered Daily Stats")),"")</f>
        <v>96</v>
      </c>
      <c r="L183" s="12">
        <f t="shared" ca="1" si="27"/>
        <v>40.5</v>
      </c>
      <c r="M183" s="11"/>
      <c r="N183" s="110" cm="1">
        <f t="array" aca="1" ref="N183" ca="1">IFERROR(INDIRECT(ADDRESS(ROW()-1,_xlfn.SHEET()-3+25,4,1,"Entered Daily Stats")),"")</f>
        <v>0.16458333333333333</v>
      </c>
      <c r="O183" s="13">
        <f t="shared" ca="1" si="25"/>
        <v>6.25E-2</v>
      </c>
      <c r="P183" s="11"/>
      <c r="Q183" s="51">
        <f t="shared" ca="1" si="26"/>
        <v>2.5018518518518515</v>
      </c>
      <c r="R183" s="11"/>
      <c r="S183" s="39" cm="1">
        <f t="array" aca="1" ref="S183" ca="1">INDIRECT(ADDRESS(ROW()-1,_xlfn.SHEET()-3+39,4,1,"Entered Daily Stats"))</f>
        <v>0</v>
      </c>
      <c r="T183" s="11"/>
      <c r="U183" s="20"/>
      <c r="V183" s="11" t="s">
        <v>33</v>
      </c>
      <c r="W183" s="14">
        <v>0.5</v>
      </c>
      <c r="X183" s="70"/>
    </row>
    <row r="184" spans="1:24" ht="18" x14ac:dyDescent="0.3">
      <c r="A184" s="65"/>
      <c r="B184" s="8"/>
      <c r="C184" s="14" cm="1">
        <f t="array" aca="1" ref="C184" ca="1">INDIRECT(ADDRESS(ROW()-1,_xlfn.SHEET()-3+32,4,1,"Entered Daily Stats"))</f>
        <v>1</v>
      </c>
      <c r="D184" s="11"/>
      <c r="E184" s="10" t="str">
        <f>'Entered Daily Stats'!A183</f>
        <v>Enrollment Counclor 6</v>
      </c>
      <c r="F184" s="11"/>
      <c r="G184" s="13" cm="1">
        <f t="array" aca="1" ref="G184" ca="1">IFERROR(INDIRECT(ADDRESS(ROW()-1,_xlfn.SHEET()-3+4,4,1,"Entered Daily Stats")),"")</f>
        <v>0.27986111111111112</v>
      </c>
      <c r="H184" s="16"/>
      <c r="I184" s="12" cm="1">
        <f t="array" aca="1" ref="I184" ca="1">IFERROR(INDIRECT(ADDRESS(ROW()-1,_xlfn.SHEET()-3+11,4,1,"Entered Daily Stats")),"")</f>
        <v>0</v>
      </c>
      <c r="J184" s="11"/>
      <c r="K184" s="107" cm="1">
        <f t="array" aca="1" ref="K184" ca="1">IFERROR(INDIRECT(ADDRESS(ROW()-1,_xlfn.SHEET()-3+18,4,1,"Entered Daily Stats")),"")</f>
        <v>37</v>
      </c>
      <c r="L184" s="12">
        <f t="shared" ca="1" si="27"/>
        <v>30</v>
      </c>
      <c r="M184" s="11"/>
      <c r="N184" s="110" cm="1">
        <f t="array" aca="1" ref="N184" ca="1">IFERROR(INDIRECT(ADDRESS(ROW()-1,_xlfn.SHEET()-3+25,4,1,"Entered Daily Stats")),"")</f>
        <v>0.20972222222222223</v>
      </c>
      <c r="O184" s="13">
        <f t="shared" ca="1" si="25"/>
        <v>0.17916666666666667</v>
      </c>
      <c r="P184" s="11"/>
      <c r="Q184" s="51">
        <f t="shared" ca="1" si="26"/>
        <v>1.2019379844961242</v>
      </c>
      <c r="R184" s="11"/>
      <c r="S184" s="39" cm="1">
        <f t="array" aca="1" ref="S184" ca="1">INDIRECT(ADDRESS(ROW()-1,_xlfn.SHEET()-3+39,4,1,"Entered Daily Stats"))</f>
        <v>0</v>
      </c>
      <c r="T184" s="11"/>
      <c r="U184" s="21"/>
      <c r="V184" s="11" t="s">
        <v>33</v>
      </c>
      <c r="W184" s="14">
        <v>0.3</v>
      </c>
      <c r="X184" s="70"/>
    </row>
    <row r="185" spans="1:24" ht="18" x14ac:dyDescent="0.3">
      <c r="A185" s="65"/>
      <c r="B185" s="8"/>
      <c r="C185" s="14" cm="1">
        <f t="array" aca="1" ref="C185" ca="1">INDIRECT(ADDRESS(ROW()-1,_xlfn.SHEET()-3+32,4,1,"Entered Daily Stats"))</f>
        <v>1</v>
      </c>
      <c r="D185" s="11"/>
      <c r="E185" s="10" t="str">
        <f>'Entered Daily Stats'!A184</f>
        <v>Enrollment Counclor 7</v>
      </c>
      <c r="F185" s="11"/>
      <c r="G185" s="13" cm="1">
        <f t="array" aca="1" ref="G185" ca="1">IFERROR(INDIRECT(ADDRESS(ROW()-1,_xlfn.SHEET()-3+4,4,1,"Entered Daily Stats")),"")</f>
        <v>0.19722222222222222</v>
      </c>
      <c r="H185" s="16"/>
      <c r="I185" s="12" cm="1">
        <f t="array" aca="1" ref="I185" ca="1">IFERROR(INDIRECT(ADDRESS(ROW()-1,_xlfn.SHEET()-3+11,4,1,"Entered Daily Stats")),"")</f>
        <v>3</v>
      </c>
      <c r="J185" s="11"/>
      <c r="K185" s="107" cm="1">
        <f t="array" aca="1" ref="K185" ca="1">IFERROR(INDIRECT(ADDRESS(ROW()-1,_xlfn.SHEET()-3+18,4,1,"Entered Daily Stats")),"")</f>
        <v>38</v>
      </c>
      <c r="L185" s="12">
        <f t="shared" ca="1" si="27"/>
        <v>58.833333333333329</v>
      </c>
      <c r="M185" s="11"/>
      <c r="N185" s="110" cm="1">
        <f t="array" aca="1" ref="N185" ca="1">IFERROR(INDIRECT(ADDRESS(ROW()-1,_xlfn.SHEET()-3+25,4,1,"Entered Daily Stats")),"")</f>
        <v>8.819444444444445E-2</v>
      </c>
      <c r="O185" s="13">
        <f t="shared" ca="1" si="25"/>
        <v>0.17500000000000002</v>
      </c>
      <c r="P185" s="11"/>
      <c r="Q185" s="51">
        <f t="shared" ca="1" si="26"/>
        <v>0.57493030262152078</v>
      </c>
      <c r="R185" s="11"/>
      <c r="S185" s="39" cm="1">
        <f t="array" aca="1" ref="S185" ca="1">INDIRECT(ADDRESS(ROW()-1,_xlfn.SHEET()-3+39,4,1,"Entered Daily Stats"))</f>
        <v>0</v>
      </c>
      <c r="T185" s="11"/>
      <c r="U185" s="8"/>
      <c r="V185" s="8"/>
      <c r="W185" s="8"/>
      <c r="X185" s="70"/>
    </row>
    <row r="186" spans="1:24" ht="21" x14ac:dyDescent="0.3">
      <c r="A186" s="65"/>
      <c r="B186" s="8"/>
      <c r="C186" s="14" cm="1">
        <f t="array" aca="1" ref="C186" ca="1">INDIRECT(ADDRESS(ROW()-1,_xlfn.SHEET()-3+32,4,1,"Entered Daily Stats"))</f>
        <v>1</v>
      </c>
      <c r="D186" s="11"/>
      <c r="E186" s="10" t="str">
        <f>'Entered Daily Stats'!A185</f>
        <v>Enrollment Counclor 8</v>
      </c>
      <c r="F186" s="11"/>
      <c r="G186" s="13" cm="1">
        <f t="array" aca="1" ref="G186" ca="1">IFERROR(INDIRECT(ADDRESS(ROW()-1,_xlfn.SHEET()-3+4,4,1,"Entered Daily Stats")),"")</f>
        <v>0.19027777777777777</v>
      </c>
      <c r="H186" s="16"/>
      <c r="I186" s="12" cm="1">
        <f t="array" aca="1" ref="I186" ca="1">IFERROR(INDIRECT(ADDRESS(ROW()-1,_xlfn.SHEET()-3+11,4,1,"Entered Daily Stats")),"")</f>
        <v>1</v>
      </c>
      <c r="J186" s="11"/>
      <c r="K186" s="107" cm="1">
        <f t="array" aca="1" ref="K186" ca="1">IFERROR(INDIRECT(ADDRESS(ROW()-1,_xlfn.SHEET()-3+18,4,1,"Entered Daily Stats")),"")</f>
        <v>59</v>
      </c>
      <c r="L186" s="12">
        <f t="shared" ca="1" si="27"/>
        <v>62</v>
      </c>
      <c r="M186" s="11"/>
      <c r="N186" s="110" cm="1">
        <f t="array" aca="1" ref="N186" ca="1">IFERROR(INDIRECT(ADDRESS(ROW()-1,_xlfn.SHEET()-3+25,4,1,"Entered Daily Stats")),"")</f>
        <v>7.4999999999999997E-2</v>
      </c>
      <c r="O186" s="13">
        <f t="shared" ca="1" si="25"/>
        <v>8.7499999999999981E-2</v>
      </c>
      <c r="P186" s="11"/>
      <c r="Q186" s="51">
        <f t="shared" ca="1" si="26"/>
        <v>0.90437788018433185</v>
      </c>
      <c r="R186" s="11"/>
      <c r="S186" s="39" cm="1">
        <f t="array" aca="1" ref="S186" ca="1">INDIRECT(ADDRESS(ROW()-1,_xlfn.SHEET()-3+39,4,1,"Entered Daily Stats"))</f>
        <v>0</v>
      </c>
      <c r="T186" s="11"/>
      <c r="U186" s="140" t="s">
        <v>42</v>
      </c>
      <c r="V186" s="140"/>
      <c r="W186" s="140"/>
      <c r="X186" s="70"/>
    </row>
    <row r="187" spans="1:24" ht="18" customHeight="1" x14ac:dyDescent="0.3">
      <c r="A187" s="65"/>
      <c r="B187" s="8"/>
      <c r="C187" s="14" cm="1">
        <f t="array" aca="1" ref="C187" ca="1">INDIRECT(ADDRESS(ROW()-1,_xlfn.SHEET()-3+32,4,1,"Entered Daily Stats"))</f>
        <v>1</v>
      </c>
      <c r="D187" s="11"/>
      <c r="E187" s="10" t="str">
        <f>'Entered Daily Stats'!A186</f>
        <v>Enrollment Counclor 9</v>
      </c>
      <c r="F187" s="11"/>
      <c r="G187" s="13" cm="1">
        <f t="array" aca="1" ref="G187" ca="1">IFERROR(INDIRECT(ADDRESS(ROW()-1,_xlfn.SHEET()-3+4,4,1,"Entered Daily Stats")),"")</f>
        <v>9.7916666666666666E-2</v>
      </c>
      <c r="H187" s="16"/>
      <c r="I187" s="12" cm="1">
        <f t="array" aca="1" ref="I187" ca="1">IFERROR(INDIRECT(ADDRESS(ROW()-1,_xlfn.SHEET()-3+11,4,1,"Entered Daily Stats")),"")</f>
        <v>0</v>
      </c>
      <c r="J187" s="11"/>
      <c r="K187" s="107" cm="1">
        <f t="array" aca="1" ref="K187" ca="1">IFERROR(INDIRECT(ADDRESS(ROW()-1,_xlfn.SHEET()-3+18,4,1,"Entered Daily Stats")),"")</f>
        <v>17</v>
      </c>
      <c r="L187" s="12">
        <f t="shared" ca="1" si="27"/>
        <v>65</v>
      </c>
      <c r="M187" s="11"/>
      <c r="N187" s="110" cm="1">
        <f t="array" aca="1" ref="N187" ca="1">IFERROR(INDIRECT(ADDRESS(ROW()-1,_xlfn.SHEET()-3+25,4,1,"Entered Daily Stats")),"")</f>
        <v>3.125E-2</v>
      </c>
      <c r="O187" s="13">
        <f t="shared" ca="1" si="25"/>
        <v>0.20833333333333334</v>
      </c>
      <c r="P187" s="11"/>
      <c r="Q187" s="51">
        <f t="shared" ca="1" si="26"/>
        <v>0.20576923076923076</v>
      </c>
      <c r="R187" s="11"/>
      <c r="S187" s="39" cm="1">
        <f t="array" aca="1" ref="S187" ca="1">INDIRECT(ADDRESS(ROW()-1,_xlfn.SHEET()-3+39,4,1,"Entered Daily Stats"))</f>
        <v>0</v>
      </c>
      <c r="T187" s="11"/>
      <c r="U187" s="152" t="str">
        <f ca="1">IF(SUM(S179:S198)=0,"",SUM(S179:S198))</f>
        <v/>
      </c>
      <c r="V187" s="153"/>
      <c r="W187" s="154"/>
      <c r="X187" s="70"/>
    </row>
    <row r="188" spans="1:24" ht="18" customHeight="1" x14ac:dyDescent="0.3">
      <c r="A188" s="65"/>
      <c r="B188" s="8"/>
      <c r="C188" s="14" cm="1">
        <f t="array" aca="1" ref="C188" ca="1">INDIRECT(ADDRESS(ROW()-1,_xlfn.SHEET()-3+32,4,1,"Entered Daily Stats"))</f>
        <v>1</v>
      </c>
      <c r="D188" s="11"/>
      <c r="E188" s="10" t="str">
        <f>'Entered Daily Stats'!A187</f>
        <v>Enrollment Counclor 10</v>
      </c>
      <c r="F188" s="11"/>
      <c r="G188" s="13" cm="1">
        <f t="array" aca="1" ref="G188" ca="1">IFERROR(INDIRECT(ADDRESS(ROW()-1,_xlfn.SHEET()-3+4,4,1,"Entered Daily Stats")),"")</f>
        <v>0.25069444444444444</v>
      </c>
      <c r="H188" s="16"/>
      <c r="I188" s="12" cm="1">
        <f t="array" aca="1" ref="I188" ca="1">IFERROR(INDIRECT(ADDRESS(ROW()-1,_xlfn.SHEET()-3+11,4,1,"Entered Daily Stats")),"")</f>
        <v>4</v>
      </c>
      <c r="J188" s="11"/>
      <c r="K188" s="107" cm="1">
        <f t="array" aca="1" ref="K188" ca="1">IFERROR(INDIRECT(ADDRESS(ROW()-1,_xlfn.SHEET()-3+18,4,1,"Entered Daily Stats")),"")</f>
        <v>60</v>
      </c>
      <c r="L188" s="12">
        <f t="shared" ca="1" si="27"/>
        <v>39.500000000000007</v>
      </c>
      <c r="M188" s="11"/>
      <c r="N188" s="110" cm="1">
        <f t="array" aca="1" ref="N188" ca="1">IFERROR(INDIRECT(ADDRESS(ROW()-1,_xlfn.SHEET()-3+25,4,1,"Entered Daily Stats")),"")</f>
        <v>0.16874999999999998</v>
      </c>
      <c r="O188" s="13">
        <f t="shared" ca="1" si="25"/>
        <v>8.3333333333333329E-2</v>
      </c>
      <c r="P188" s="11"/>
      <c r="Q188" s="51">
        <f t="shared" ca="1" si="26"/>
        <v>1.7719936708860757</v>
      </c>
      <c r="R188" s="11"/>
      <c r="S188" s="39" cm="1">
        <f t="array" aca="1" ref="S188" ca="1">INDIRECT(ADDRESS(ROW()-1,_xlfn.SHEET()-3+39,4,1,"Entered Daily Stats"))</f>
        <v>0</v>
      </c>
      <c r="T188" s="11"/>
      <c r="U188" s="155"/>
      <c r="V188" s="156"/>
      <c r="W188" s="157"/>
      <c r="X188" s="70"/>
    </row>
    <row r="189" spans="1:24" ht="18" x14ac:dyDescent="0.3">
      <c r="A189" s="65"/>
      <c r="B189" s="8"/>
      <c r="C189" s="14" cm="1">
        <f t="array" aca="1" ref="C189" ca="1">INDIRECT(ADDRESS(ROW()-1,_xlfn.SHEET()-3+32,4,1,"Entered Daily Stats"))</f>
        <v>0.75</v>
      </c>
      <c r="D189" s="11"/>
      <c r="E189" s="10" t="str">
        <f>'Entered Daily Stats'!A188</f>
        <v>Enrollment Counclor 11</v>
      </c>
      <c r="F189" s="11"/>
      <c r="G189" s="13" cm="1">
        <f t="array" aca="1" ref="G189" ca="1">IFERROR(INDIRECT(ADDRESS(ROW()-1,_xlfn.SHEET()-3+4,4,1,"Entered Daily Stats")),"")</f>
        <v>0.12083333333333333</v>
      </c>
      <c r="H189" s="16"/>
      <c r="I189" s="12" cm="1">
        <f t="array" aca="1" ref="I189" ca="1">IFERROR(INDIRECT(ADDRESS(ROW()-1,_xlfn.SHEET()-3+11,4,1,"Entered Daily Stats")),"")</f>
        <v>2</v>
      </c>
      <c r="J189" s="11"/>
      <c r="K189" s="107" cm="1">
        <f t="array" aca="1" ref="K189" ca="1">IFERROR(INDIRECT(ADDRESS(ROW()-1,_xlfn.SHEET()-3+18,4,1,"Entered Daily Stats")),"")</f>
        <v>32</v>
      </c>
      <c r="L189" s="12">
        <f t="shared" ca="1" si="27"/>
        <v>48.75</v>
      </c>
      <c r="M189" s="11"/>
      <c r="N189" s="110" cm="1">
        <f t="array" aca="1" ref="N189" ca="1">IFERROR(INDIRECT(ADDRESS(ROW()-1,_xlfn.SHEET()-3+25,4,1,"Entered Daily Stats")),"")</f>
        <v>3.4027777777777775E-2</v>
      </c>
      <c r="O189" s="13">
        <f t="shared" ca="1" si="25"/>
        <v>0.15</v>
      </c>
      <c r="P189" s="11"/>
      <c r="Q189" s="51">
        <f t="shared" ca="1" si="26"/>
        <v>0.44163105413105413</v>
      </c>
      <c r="R189" s="11"/>
      <c r="S189" s="39" cm="1">
        <f t="array" aca="1" ref="S189" ca="1">INDIRECT(ADDRESS(ROW()-1,_xlfn.SHEET()-3+39,4,1,"Entered Daily Stats"))</f>
        <v>0</v>
      </c>
      <c r="T189" s="11"/>
      <c r="U189" s="71"/>
      <c r="V189" s="71"/>
      <c r="W189" s="71"/>
      <c r="X189" s="70"/>
    </row>
    <row r="190" spans="1:24" ht="21" x14ac:dyDescent="0.3">
      <c r="A190" s="65"/>
      <c r="B190" s="8"/>
      <c r="C190" s="14" cm="1">
        <f t="array" aca="1" ref="C190" ca="1">INDIRECT(ADDRESS(ROW()-1,_xlfn.SHEET()-3+32,4,1,"Entered Daily Stats"))</f>
        <v>1</v>
      </c>
      <c r="D190" s="11"/>
      <c r="E190" s="10" t="str">
        <f>'Entered Daily Stats'!A189</f>
        <v>Enrollment Counclor 12</v>
      </c>
      <c r="F190" s="11"/>
      <c r="G190" s="13" cm="1">
        <f t="array" aca="1" ref="G190" ca="1">IFERROR(INDIRECT(ADDRESS(ROW()-1,_xlfn.SHEET()-3+4,4,1,"Entered Daily Stats")),"")</f>
        <v>0.16805555555555554</v>
      </c>
      <c r="H190" s="16"/>
      <c r="I190" s="12" cm="1">
        <f t="array" aca="1" ref="I190" ca="1">IFERROR(INDIRECT(ADDRESS(ROW()-1,_xlfn.SHEET()-3+11,4,1,"Entered Daily Stats")),"")</f>
        <v>2</v>
      </c>
      <c r="J190" s="11"/>
      <c r="K190" s="107" cm="1">
        <f t="array" aca="1" ref="K190" ca="1">IFERROR(INDIRECT(ADDRESS(ROW()-1,_xlfn.SHEET()-3+18,4,1,"Entered Daily Stats")),"")</f>
        <v>45</v>
      </c>
      <c r="L190" s="12">
        <f t="shared" ca="1" si="27"/>
        <v>54.5</v>
      </c>
      <c r="M190" s="11"/>
      <c r="N190" s="110" cm="1">
        <f t="array" aca="1" ref="N190" ca="1">IFERROR(INDIRECT(ADDRESS(ROW()-1,_xlfn.SHEET()-3+25,4,1,"Entered Daily Stats")),"")</f>
        <v>0.10625</v>
      </c>
      <c r="O190" s="13">
        <f t="shared" ca="1" si="25"/>
        <v>0.14583333333333334</v>
      </c>
      <c r="P190" s="11"/>
      <c r="Q190" s="51">
        <f t="shared" ca="1" si="26"/>
        <v>0.777129750982962</v>
      </c>
      <c r="R190" s="11"/>
      <c r="S190" s="39" cm="1">
        <f t="array" aca="1" ref="S190" ca="1">INDIRECT(ADDRESS(ROW()-1,_xlfn.SHEET()-3+39,4,1,"Entered Daily Stats"))</f>
        <v>0</v>
      </c>
      <c r="T190" s="11"/>
      <c r="U190" s="8"/>
      <c r="V190" s="8"/>
      <c r="W190" s="22"/>
      <c r="X190" s="79"/>
    </row>
    <row r="191" spans="1:24" ht="18" x14ac:dyDescent="0.3">
      <c r="A191" s="65"/>
      <c r="B191" s="8"/>
      <c r="C191" s="14" cm="1">
        <f t="array" aca="1" ref="C191" ca="1">INDIRECT(ADDRESS(ROW()-1,_xlfn.SHEET()-3+32,4,1,"Entered Daily Stats"))</f>
        <v>1</v>
      </c>
      <c r="D191" s="11"/>
      <c r="E191" s="10" t="str">
        <f>'Entered Daily Stats'!A190</f>
        <v>Enrollment Counclor 13</v>
      </c>
      <c r="F191" s="11"/>
      <c r="G191" s="13" cm="1">
        <f t="array" aca="1" ref="G191" ca="1">IFERROR(INDIRECT(ADDRESS(ROW()-1,_xlfn.SHEET()-3+4,4,1,"Entered Daily Stats")),"")</f>
        <v>0.24861111111111112</v>
      </c>
      <c r="H191" s="16"/>
      <c r="I191" s="12" cm="1">
        <f t="array" aca="1" ref="I191" ca="1">IFERROR(INDIRECT(ADDRESS(ROW()-1,_xlfn.SHEET()-3+11,4,1,"Entered Daily Stats")),"")</f>
        <v>4</v>
      </c>
      <c r="J191" s="11"/>
      <c r="K191" s="107" cm="1">
        <f t="array" aca="1" ref="K191" ca="1">IFERROR(INDIRECT(ADDRESS(ROW()-1,_xlfn.SHEET()-3+18,4,1,"Entered Daily Stats")),"")</f>
        <v>44</v>
      </c>
      <c r="L191" s="12">
        <f t="shared" ca="1" si="27"/>
        <v>46.666666666666671</v>
      </c>
      <c r="M191" s="11"/>
      <c r="N191" s="110" cm="1">
        <f t="array" aca="1" ref="N191" ca="1">IFERROR(INDIRECT(ADDRESS(ROW()-1,_xlfn.SHEET()-3+25,4,1,"Entered Daily Stats")),"")</f>
        <v>0.1388888888888889</v>
      </c>
      <c r="O191" s="13">
        <f t="shared" ca="1" si="25"/>
        <v>0.15</v>
      </c>
      <c r="P191" s="11"/>
      <c r="Q191" s="51">
        <f t="shared" ca="1" si="26"/>
        <v>0.93439153439153433</v>
      </c>
      <c r="R191" s="47"/>
      <c r="S191" s="39" cm="1">
        <f t="array" aca="1" ref="S191" ca="1">INDIRECT(ADDRESS(ROW()-1,_xlfn.SHEET()-3+39,4,1,"Entered Daily Stats"))</f>
        <v>0</v>
      </c>
      <c r="T191" s="47"/>
      <c r="U191" s="69"/>
      <c r="V191" s="8"/>
      <c r="W191" s="56"/>
      <c r="X191" s="80"/>
    </row>
    <row r="192" spans="1:24" ht="18" x14ac:dyDescent="0.3">
      <c r="A192" s="65"/>
      <c r="B192" s="8"/>
      <c r="C192" s="14" cm="1">
        <f t="array" aca="1" ref="C192" ca="1">INDIRECT(ADDRESS(ROW()-1,_xlfn.SHEET()-3+32,4,1,"Entered Daily Stats"))</f>
        <v>0.75</v>
      </c>
      <c r="D192" s="11"/>
      <c r="E192" s="10" t="str">
        <f>'Entered Daily Stats'!A191</f>
        <v>Enrollment Counclor 14</v>
      </c>
      <c r="F192" s="23"/>
      <c r="G192" s="13" cm="1">
        <f t="array" aca="1" ref="G192" ca="1">IFERROR(INDIRECT(ADDRESS(ROW()-1,_xlfn.SHEET()-3+4,4,1,"Entered Daily Stats")),"")</f>
        <v>0.24861111111111112</v>
      </c>
      <c r="H192" s="11"/>
      <c r="I192" s="12" cm="1">
        <f t="array" aca="1" ref="I192" ca="1">IFERROR(INDIRECT(ADDRESS(ROW()-1,_xlfn.SHEET()-3+11,4,1,"Entered Daily Stats")),"")</f>
        <v>3</v>
      </c>
      <c r="J192" s="11"/>
      <c r="K192" s="107" cm="1">
        <f t="array" aca="1" ref="K192" ca="1">IFERROR(INDIRECT(ADDRESS(ROW()-1,_xlfn.SHEET()-3+18,4,1,"Entered Daily Stats")),"")</f>
        <v>42</v>
      </c>
      <c r="L192" s="12">
        <f t="shared" ca="1" si="27"/>
        <v>48.75</v>
      </c>
      <c r="M192" s="11"/>
      <c r="N192" s="110" cm="1">
        <f t="array" aca="1" ref="N192" ca="1">IFERROR(INDIRECT(ADDRESS(ROW()-1,_xlfn.SHEET()-3+25,4,1,"Entered Daily Stats")),"")</f>
        <v>4.6527777777777779E-2</v>
      </c>
      <c r="O192" s="13">
        <f t="shared" ca="1" si="25"/>
        <v>0.11874999999999999</v>
      </c>
      <c r="P192" s="11"/>
      <c r="Q192" s="51">
        <f t="shared" ca="1" si="26"/>
        <v>0.62667566351776882</v>
      </c>
      <c r="R192" s="11"/>
      <c r="S192" s="39" cm="1">
        <f t="array" aca="1" ref="S192" ca="1">INDIRECT(ADDRESS(ROW()-1,_xlfn.SHEET()-3+39,4,1,"Entered Daily Stats"))</f>
        <v>0</v>
      </c>
      <c r="T192" s="11"/>
      <c r="U192" s="11"/>
      <c r="V192" s="47"/>
      <c r="W192" s="56"/>
      <c r="X192" s="81"/>
    </row>
    <row r="193" spans="1:24" ht="18" x14ac:dyDescent="0.3">
      <c r="A193" s="65"/>
      <c r="B193" s="8"/>
      <c r="C193" s="14" cm="1">
        <f t="array" aca="1" ref="C193" ca="1">INDIRECT(ADDRESS(ROW()-1,_xlfn.SHEET()-3+32,4,1,"Entered Daily Stats"))</f>
        <v>0</v>
      </c>
      <c r="D193" s="11"/>
      <c r="E193" s="10">
        <f>'Entered Daily Stats'!A192</f>
        <v>0</v>
      </c>
      <c r="F193" s="11"/>
      <c r="G193" s="13" cm="1">
        <f t="array" aca="1" ref="G193" ca="1">IFERROR(INDIRECT(ADDRESS(ROW()-1,_xlfn.SHEET()-3+4,4,1,"Entered Daily Stats")),"")</f>
        <v>0</v>
      </c>
      <c r="H193" s="16"/>
      <c r="I193" s="12" cm="1">
        <f t="array" aca="1" ref="I193" ca="1">IFERROR(INDIRECT(ADDRESS(ROW()-1,_xlfn.SHEET()-3+11,4,1,"Entered Daily Stats")),"")</f>
        <v>0</v>
      </c>
      <c r="J193" s="11"/>
      <c r="K193" s="107" cm="1">
        <f t="array" aca="1" ref="K193" ca="1">IFERROR(INDIRECT(ADDRESS(ROW()-1,_xlfn.SHEET()-3+18,4,1,"Entered Daily Stats")),"")</f>
        <v>0</v>
      </c>
      <c r="L193" s="12">
        <f t="shared" ca="1" si="27"/>
        <v>0</v>
      </c>
      <c r="M193" s="11"/>
      <c r="N193" s="110" cm="1">
        <f t="array" aca="1" ref="N193" ca="1">IFERROR(INDIRECT(ADDRESS(ROW()-1,_xlfn.SHEET()-3+25,4,1,"Entered Daily Stats")),"")</f>
        <v>0</v>
      </c>
      <c r="O193" s="13">
        <f t="shared" ca="1" si="25"/>
        <v>0</v>
      </c>
      <c r="P193" s="11"/>
      <c r="Q193" s="51" t="str">
        <f t="shared" ca="1" si="26"/>
        <v/>
      </c>
      <c r="R193" s="11"/>
      <c r="S193" s="39" cm="1">
        <f t="array" aca="1" ref="S193" ca="1">INDIRECT(ADDRESS(ROW()-1,_xlfn.SHEET()-3+39,4,1,"Entered Daily Stats"))</f>
        <v>0</v>
      </c>
      <c r="T193" s="11"/>
      <c r="U193" s="8"/>
      <c r="V193" s="8"/>
      <c r="W193" s="8"/>
      <c r="X193" s="64"/>
    </row>
    <row r="194" spans="1:24" ht="18" x14ac:dyDescent="0.3">
      <c r="A194" s="65"/>
      <c r="B194" s="8"/>
      <c r="C194" s="14" cm="1">
        <f t="array" aca="1" ref="C194" ca="1">INDIRECT(ADDRESS(ROW()-1,_xlfn.SHEET()-3+32,4,1,"Entered Daily Stats"))</f>
        <v>0</v>
      </c>
      <c r="D194" s="11"/>
      <c r="E194" s="10">
        <f>'Entered Daily Stats'!A193</f>
        <v>0</v>
      </c>
      <c r="F194" s="11"/>
      <c r="G194" s="13" cm="1">
        <f t="array" aca="1" ref="G194" ca="1">IFERROR(INDIRECT(ADDRESS(ROW()-1,_xlfn.SHEET()-3+4,4,1,"Entered Daily Stats")),"")</f>
        <v>0</v>
      </c>
      <c r="H194" s="16"/>
      <c r="I194" s="12" cm="1">
        <f t="array" aca="1" ref="I194" ca="1">IFERROR(INDIRECT(ADDRESS(ROW()-1,_xlfn.SHEET()-3+11,4,1,"Entered Daily Stats")),"")</f>
        <v>0</v>
      </c>
      <c r="J194" s="11"/>
      <c r="K194" s="107" cm="1">
        <f t="array" aca="1" ref="K194" ca="1">IFERROR(INDIRECT(ADDRESS(ROW()-1,_xlfn.SHEET()-3+18,4,1,"Entered Daily Stats")),"")</f>
        <v>0</v>
      </c>
      <c r="L194" s="12">
        <f t="shared" ca="1" si="27"/>
        <v>0</v>
      </c>
      <c r="M194" s="11"/>
      <c r="N194" s="110" cm="1">
        <f t="array" aca="1" ref="N194" ca="1">IFERROR(INDIRECT(ADDRESS(ROW()-1,_xlfn.SHEET()-3+25,4,1,"Entered Daily Stats")),"")</f>
        <v>0</v>
      </c>
      <c r="O194" s="13">
        <f t="shared" ca="1" si="25"/>
        <v>0</v>
      </c>
      <c r="P194" s="11"/>
      <c r="Q194" s="51" t="str">
        <f t="shared" ca="1" si="26"/>
        <v/>
      </c>
      <c r="R194" s="11"/>
      <c r="S194" s="39" cm="1">
        <f t="array" aca="1" ref="S194" ca="1">INDIRECT(ADDRESS(ROW()-1,_xlfn.SHEET()-3+39,4,1,"Entered Daily Stats"))</f>
        <v>0</v>
      </c>
      <c r="T194" s="11"/>
      <c r="U194" s="71"/>
      <c r="V194" s="71"/>
      <c r="W194" s="71"/>
      <c r="X194" s="70"/>
    </row>
    <row r="195" spans="1:24" ht="21" x14ac:dyDescent="0.3">
      <c r="A195" s="65"/>
      <c r="B195" s="8"/>
      <c r="C195" s="14" cm="1">
        <f t="array" aca="1" ref="C195" ca="1">INDIRECT(ADDRESS(ROW()-1,_xlfn.SHEET()-3+32,4,1,"Entered Daily Stats"))</f>
        <v>0</v>
      </c>
      <c r="D195" s="11"/>
      <c r="E195" s="10">
        <f>'Entered Daily Stats'!A194</f>
        <v>0</v>
      </c>
      <c r="F195" s="11"/>
      <c r="G195" s="13" cm="1">
        <f t="array" aca="1" ref="G195" ca="1">IFERROR(INDIRECT(ADDRESS(ROW()-1,_xlfn.SHEET()-3+4,4,1,"Entered Daily Stats")),"")</f>
        <v>0</v>
      </c>
      <c r="H195" s="16"/>
      <c r="I195" s="12" cm="1">
        <f t="array" aca="1" ref="I195" ca="1">IFERROR(INDIRECT(ADDRESS(ROW()-1,_xlfn.SHEET()-3+11,4,1,"Entered Daily Stats")),"")</f>
        <v>0</v>
      </c>
      <c r="J195" s="11"/>
      <c r="K195" s="107" cm="1">
        <f t="array" aca="1" ref="K195" ca="1">IFERROR(INDIRECT(ADDRESS(ROW()-1,_xlfn.SHEET()-3+18,4,1,"Entered Daily Stats")),"")</f>
        <v>0</v>
      </c>
      <c r="L195" s="12">
        <f t="shared" ca="1" si="27"/>
        <v>0</v>
      </c>
      <c r="M195" s="11"/>
      <c r="N195" s="110" cm="1">
        <f t="array" aca="1" ref="N195" ca="1">IFERROR(INDIRECT(ADDRESS(ROW()-1,_xlfn.SHEET()-3+25,4,1,"Entered Daily Stats")),"")</f>
        <v>0</v>
      </c>
      <c r="O195" s="13">
        <f t="shared" ca="1" si="25"/>
        <v>0</v>
      </c>
      <c r="P195" s="11"/>
      <c r="Q195" s="51" t="str">
        <f t="shared" ca="1" si="26"/>
        <v/>
      </c>
      <c r="R195" s="11"/>
      <c r="S195" s="39" cm="1">
        <f t="array" aca="1" ref="S195" ca="1">INDIRECT(ADDRESS(ROW()-1,_xlfn.SHEET()-3+39,4,1,"Entered Daily Stats"))</f>
        <v>0</v>
      </c>
      <c r="T195" s="11"/>
      <c r="U195" s="8"/>
      <c r="V195" s="8"/>
      <c r="W195" s="22"/>
      <c r="X195" s="79"/>
    </row>
    <row r="196" spans="1:24" ht="18" x14ac:dyDescent="0.3">
      <c r="A196" s="65"/>
      <c r="B196" s="8"/>
      <c r="C196" s="14" cm="1">
        <f t="array" aca="1" ref="C196" ca="1">INDIRECT(ADDRESS(ROW()-1,_xlfn.SHEET()-3+32,4,1,"Entered Daily Stats"))</f>
        <v>0</v>
      </c>
      <c r="D196" s="11"/>
      <c r="E196" s="10">
        <f>'Entered Daily Stats'!A195</f>
        <v>0</v>
      </c>
      <c r="F196" s="11"/>
      <c r="G196" s="13" cm="1">
        <f t="array" aca="1" ref="G196" ca="1">IFERROR(INDIRECT(ADDRESS(ROW()-1,_xlfn.SHEET()-3+4,4,1,"Entered Daily Stats")),"")</f>
        <v>0</v>
      </c>
      <c r="H196" s="16"/>
      <c r="I196" s="12" cm="1">
        <f t="array" aca="1" ref="I196" ca="1">IFERROR(INDIRECT(ADDRESS(ROW()-1,_xlfn.SHEET()-3+11,4,1,"Entered Daily Stats")),"")</f>
        <v>0</v>
      </c>
      <c r="J196" s="11"/>
      <c r="K196" s="107" cm="1">
        <f t="array" aca="1" ref="K196" ca="1">IFERROR(INDIRECT(ADDRESS(ROW()-1,_xlfn.SHEET()-3+18,4,1,"Entered Daily Stats")),"")</f>
        <v>0</v>
      </c>
      <c r="L196" s="12">
        <f t="shared" ca="1" si="27"/>
        <v>0</v>
      </c>
      <c r="M196" s="11"/>
      <c r="N196" s="110" cm="1">
        <f t="array" aca="1" ref="N196" ca="1">IFERROR(INDIRECT(ADDRESS(ROW()-1,_xlfn.SHEET()-3+25,4,1,"Entered Daily Stats")),"")</f>
        <v>0</v>
      </c>
      <c r="O196" s="13">
        <f t="shared" ca="1" si="25"/>
        <v>0</v>
      </c>
      <c r="P196" s="11"/>
      <c r="Q196" s="51" t="str">
        <f t="shared" ca="1" si="26"/>
        <v/>
      </c>
      <c r="R196" s="47"/>
      <c r="S196" s="39" cm="1">
        <f t="array" aca="1" ref="S196" ca="1">INDIRECT(ADDRESS(ROW()-1,_xlfn.SHEET()-3+39,4,1,"Entered Daily Stats"))</f>
        <v>0</v>
      </c>
      <c r="T196" s="47"/>
      <c r="U196" s="69"/>
      <c r="V196" s="8"/>
      <c r="W196" s="56"/>
      <c r="X196" s="80"/>
    </row>
    <row r="197" spans="1:24" ht="18" x14ac:dyDescent="0.3">
      <c r="A197" s="65"/>
      <c r="B197" s="8"/>
      <c r="C197" s="14" cm="1">
        <f t="array" aca="1" ref="C197" ca="1">INDIRECT(ADDRESS(ROW()-1,_xlfn.SHEET()-3+32,4,1,"Entered Daily Stats"))</f>
        <v>0</v>
      </c>
      <c r="D197" s="11"/>
      <c r="E197" s="10">
        <f>'Entered Daily Stats'!A196</f>
        <v>0</v>
      </c>
      <c r="F197" s="23"/>
      <c r="G197" s="13" cm="1">
        <f t="array" aca="1" ref="G197" ca="1">IFERROR(INDIRECT(ADDRESS(ROW()-1,_xlfn.SHEET()-3+4,4,1,"Entered Daily Stats")),"")</f>
        <v>0</v>
      </c>
      <c r="H197" s="11"/>
      <c r="I197" s="12" cm="1">
        <f t="array" aca="1" ref="I197" ca="1">IFERROR(INDIRECT(ADDRESS(ROW()-1,_xlfn.SHEET()-3+11,4,1,"Entered Daily Stats")),"")</f>
        <v>0</v>
      </c>
      <c r="J197" s="11"/>
      <c r="K197" s="107" cm="1">
        <f t="array" aca="1" ref="K197" ca="1">IFERROR(INDIRECT(ADDRESS(ROW()-1,_xlfn.SHEET()-3+18,4,1,"Entered Daily Stats")),"")</f>
        <v>0</v>
      </c>
      <c r="L197" s="12">
        <f t="shared" ca="1" si="27"/>
        <v>0</v>
      </c>
      <c r="M197" s="11"/>
      <c r="N197" s="110" cm="1">
        <f t="array" aca="1" ref="N197" ca="1">IFERROR(INDIRECT(ADDRESS(ROW()-1,_xlfn.SHEET()-3+25,4,1,"Entered Daily Stats")),"")</f>
        <v>0</v>
      </c>
      <c r="O197" s="13">
        <f t="shared" ca="1" si="25"/>
        <v>0</v>
      </c>
      <c r="P197" s="11"/>
      <c r="Q197" s="51" t="str">
        <f t="shared" ca="1" si="26"/>
        <v/>
      </c>
      <c r="R197" s="11"/>
      <c r="S197" s="39" cm="1">
        <f t="array" aca="1" ref="S197" ca="1">INDIRECT(ADDRESS(ROW()-1,_xlfn.SHEET()-3+39,4,1,"Entered Daily Stats"))</f>
        <v>0</v>
      </c>
      <c r="T197" s="11"/>
      <c r="U197" s="11"/>
      <c r="V197" s="47"/>
      <c r="W197" s="56"/>
      <c r="X197" s="81"/>
    </row>
    <row r="198" spans="1:24" ht="18" x14ac:dyDescent="0.3">
      <c r="A198" s="65"/>
      <c r="B198" s="8"/>
      <c r="C198" s="14" cm="1">
        <f t="array" aca="1" ref="C198" ca="1">INDIRECT(ADDRESS(ROW()-1,_xlfn.SHEET()-3+32,4,1,"Entered Daily Stats"))</f>
        <v>0</v>
      </c>
      <c r="D198" s="11"/>
      <c r="E198" s="10">
        <f>'Entered Daily Stats'!A197</f>
        <v>0</v>
      </c>
      <c r="F198" s="11"/>
      <c r="G198" s="13" cm="1">
        <f t="array" aca="1" ref="G198" ca="1">IFERROR(INDIRECT(ADDRESS(ROW()-1,_xlfn.SHEET()-3+4,4,1,"Entered Daily Stats")),"")</f>
        <v>0</v>
      </c>
      <c r="H198" s="16"/>
      <c r="I198" s="12" cm="1">
        <f t="array" aca="1" ref="I198" ca="1">IFERROR(INDIRECT(ADDRESS(ROW()-1,_xlfn.SHEET()-3+11,4,1,"Entered Daily Stats")),"")</f>
        <v>0</v>
      </c>
      <c r="J198" s="11"/>
      <c r="K198" s="107" cm="1">
        <f t="array" aca="1" ref="K198" ca="1">IFERROR(INDIRECT(ADDRESS(ROW()-1,_xlfn.SHEET()-3+18,4,1,"Entered Daily Stats")),"")</f>
        <v>0</v>
      </c>
      <c r="L198" s="12">
        <f t="shared" ca="1" si="27"/>
        <v>0</v>
      </c>
      <c r="M198" s="11"/>
      <c r="N198" s="110" cm="1">
        <f t="array" aca="1" ref="N198" ca="1">IFERROR(INDIRECT(ADDRESS(ROW()-1,_xlfn.SHEET()-3+25,4,1,"Entered Daily Stats")),"")</f>
        <v>0</v>
      </c>
      <c r="O198" s="13">
        <f t="shared" ca="1" si="25"/>
        <v>0</v>
      </c>
      <c r="P198" s="11"/>
      <c r="Q198" s="51" t="str">
        <f t="shared" ca="1" si="26"/>
        <v/>
      </c>
      <c r="R198" s="11"/>
      <c r="S198" s="39" cm="1">
        <f t="array" aca="1" ref="S198" ca="1">INDIRECT(ADDRESS(ROW()-1,_xlfn.SHEET()-3+39,4,1,"Entered Daily Stats"))</f>
        <v>0</v>
      </c>
      <c r="T198" s="11"/>
      <c r="U198" s="8"/>
      <c r="V198" s="8"/>
      <c r="W198" s="8"/>
      <c r="X198" s="64"/>
    </row>
    <row r="199" spans="1:24" ht="18" x14ac:dyDescent="0.3">
      <c r="A199" s="65"/>
      <c r="B199" s="8"/>
      <c r="C199" s="11"/>
      <c r="D199" s="11"/>
      <c r="E199" s="11"/>
      <c r="F199" s="11"/>
      <c r="G199" s="11"/>
      <c r="H199" s="11"/>
      <c r="I199" s="11"/>
      <c r="J199" s="11"/>
      <c r="K199" s="108"/>
      <c r="L199" s="11"/>
      <c r="M199" s="11"/>
      <c r="N199" s="108"/>
      <c r="O199" s="11"/>
      <c r="P199" s="11"/>
      <c r="Q199" s="11"/>
      <c r="R199" s="11"/>
      <c r="S199" s="11"/>
      <c r="T199" s="8"/>
      <c r="U199" s="8"/>
      <c r="V199" s="8"/>
      <c r="W199" s="8"/>
      <c r="X199" s="64"/>
    </row>
    <row r="200" spans="1:24" ht="21" x14ac:dyDescent="0.3">
      <c r="A200" s="65"/>
      <c r="B200" s="8"/>
      <c r="C200" s="106">
        <f ca="1">IFERROR(AVERAGEIF(C179:C198,"&gt;0"),0)</f>
        <v>0.9285714285714286</v>
      </c>
      <c r="D200" s="11"/>
      <c r="E200" s="123" t="s">
        <v>34</v>
      </c>
      <c r="F200" s="44"/>
      <c r="G200" s="13">
        <f ca="1">IFERROR(AVERAGEIF(G179:G198,"&gt;0"),"")</f>
        <v>0.18824404761904759</v>
      </c>
      <c r="H200" s="82"/>
      <c r="I200" s="30">
        <f ca="1">IFERROR(AVERAGEIF(I179:I198,"&gt;0"),"")</f>
        <v>4.0909090909090908</v>
      </c>
      <c r="J200" s="11"/>
      <c r="K200" s="109">
        <f ca="1">IFERROR(AVERAGEIF(K179:K198,"&gt;0"),0)</f>
        <v>40.071428571428569</v>
      </c>
      <c r="L200" s="12">
        <f ca="1">IFERROR(AVERAGEIF(L179:L198,"&gt;0"),"")</f>
        <v>49.880952380952387</v>
      </c>
      <c r="M200" s="11"/>
      <c r="N200" s="111">
        <f ca="1">IFERROR(AVERAGEIF(N179:N198,"&gt;0"),0)</f>
        <v>9.5535714285714279E-2</v>
      </c>
      <c r="O200" s="13">
        <f ca="1">IFERROR(AVERAGEIF(O179:O198,"&gt;0"),"")</f>
        <v>0.14717261904761902</v>
      </c>
      <c r="P200" s="11"/>
      <c r="Q200" s="45">
        <f ca="1">IFERROR(AVERAGEIF(Q179:Q198,"&gt;0"),"")</f>
        <v>0.83054072792715139</v>
      </c>
      <c r="R200" s="17"/>
      <c r="S200" s="46">
        <f ca="1">IFERROR(AVERAGEIF(S179:S198,"&gt;0"),0)</f>
        <v>0</v>
      </c>
      <c r="T200" s="83"/>
      <c r="U200" s="8"/>
      <c r="V200" s="8"/>
      <c r="W200" s="8"/>
      <c r="X200" s="64"/>
    </row>
    <row r="201" spans="1:24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8"/>
    </row>
    <row r="204" spans="1:24" ht="14.4" customHeight="1" x14ac:dyDescent="0.3">
      <c r="A204" s="160" t="str">
        <f>'Entered Daily Stats'!A204</f>
        <v>Team Lead 8</v>
      </c>
      <c r="B204" s="161"/>
      <c r="C204" s="161"/>
      <c r="D204" s="161"/>
      <c r="E204" s="161"/>
      <c r="F204" s="53"/>
      <c r="G204" s="158">
        <v>44134</v>
      </c>
      <c r="H204" s="158"/>
      <c r="I204" s="158"/>
      <c r="J204" s="158"/>
      <c r="K204" s="158"/>
      <c r="L204" s="158"/>
      <c r="M204" s="158"/>
      <c r="N204" s="158"/>
      <c r="O204" s="158"/>
      <c r="P204" s="53"/>
      <c r="Q204" s="53"/>
      <c r="R204" s="53"/>
      <c r="S204" s="53"/>
      <c r="T204" s="53"/>
      <c r="U204" s="53"/>
      <c r="V204" s="53"/>
      <c r="W204" s="53"/>
      <c r="X204" s="63"/>
    </row>
    <row r="205" spans="1:24" ht="14.4" customHeight="1" x14ac:dyDescent="0.3">
      <c r="A205" s="162"/>
      <c r="B205" s="163"/>
      <c r="C205" s="163"/>
      <c r="D205" s="163"/>
      <c r="E205" s="163"/>
      <c r="F205" s="8"/>
      <c r="G205" s="159"/>
      <c r="H205" s="159"/>
      <c r="I205" s="159"/>
      <c r="J205" s="159"/>
      <c r="K205" s="159"/>
      <c r="L205" s="159"/>
      <c r="M205" s="159"/>
      <c r="N205" s="159"/>
      <c r="O205" s="159"/>
      <c r="P205" s="8"/>
      <c r="Q205" s="8"/>
      <c r="R205" s="8"/>
      <c r="S205" s="8"/>
      <c r="T205" s="8"/>
      <c r="U205" s="8"/>
      <c r="V205" s="8"/>
      <c r="W205" s="8"/>
      <c r="X205" s="64"/>
    </row>
    <row r="206" spans="1:24" ht="21" customHeight="1" x14ac:dyDescent="0.3">
      <c r="A206" s="164"/>
      <c r="B206" s="165"/>
      <c r="C206" s="165"/>
      <c r="D206" s="165"/>
      <c r="E206" s="165"/>
      <c r="F206" s="8"/>
      <c r="G206" s="124" t="s">
        <v>18</v>
      </c>
      <c r="H206" s="123"/>
      <c r="I206" s="124" t="s">
        <v>19</v>
      </c>
      <c r="J206" s="8"/>
      <c r="K206" s="140" t="s">
        <v>20</v>
      </c>
      <c r="L206" s="140"/>
      <c r="M206" s="8"/>
      <c r="N206" s="126" t="s">
        <v>21</v>
      </c>
      <c r="O206" s="126"/>
      <c r="P206" s="8"/>
      <c r="Q206" s="8"/>
      <c r="R206" s="8"/>
      <c r="S206" s="8"/>
      <c r="T206" s="8"/>
      <c r="U206" s="8"/>
      <c r="V206" s="8"/>
      <c r="W206" s="8"/>
      <c r="X206" s="64"/>
    </row>
    <row r="207" spans="1:24" ht="61.95" customHeight="1" x14ac:dyDescent="0.3">
      <c r="A207" s="65"/>
      <c r="B207" s="8"/>
      <c r="C207" s="67" t="s">
        <v>37</v>
      </c>
      <c r="D207" s="8"/>
      <c r="E207" s="67" t="s">
        <v>24</v>
      </c>
      <c r="F207" s="68"/>
      <c r="G207" s="56"/>
      <c r="H207" s="56"/>
      <c r="I207" s="56"/>
      <c r="J207" s="8"/>
      <c r="K207" s="56"/>
      <c r="L207" s="69" t="s">
        <v>38</v>
      </c>
      <c r="M207" s="69"/>
      <c r="N207" s="56"/>
      <c r="O207" s="69" t="s">
        <v>39</v>
      </c>
      <c r="P207" s="8"/>
      <c r="Q207" s="9" t="s">
        <v>40</v>
      </c>
      <c r="R207" s="8"/>
      <c r="S207" s="66" t="s">
        <v>41</v>
      </c>
      <c r="T207" s="8"/>
      <c r="U207" s="138" t="s">
        <v>30</v>
      </c>
      <c r="V207" s="138"/>
      <c r="W207" s="138"/>
      <c r="X207" s="70"/>
    </row>
    <row r="208" spans="1:24" ht="18" x14ac:dyDescent="0.3">
      <c r="A208" s="65"/>
      <c r="B208" s="8"/>
      <c r="C208" s="14" cm="1">
        <f t="array" aca="1" ref="C208" ca="1">INDIRECT(ADDRESS(ROW()-1,_xlfn.SHEET()-3+32,4,1,"Entered Daily Stats"))</f>
        <v>1</v>
      </c>
      <c r="D208" s="11"/>
      <c r="E208" s="10" t="str">
        <f>'Entered Daily Stats'!A207</f>
        <v>Enrollment Counclor 1</v>
      </c>
      <c r="F208" s="11"/>
      <c r="G208" s="13" cm="1">
        <f t="array" aca="1" ref="G208" ca="1">IFERROR(INDIRECT(ADDRESS(ROW()-1,_xlfn.SHEET()-3+4,4,1,"Entered Daily Stats")),"")</f>
        <v>0.19999999999999998</v>
      </c>
      <c r="H208" s="11"/>
      <c r="I208" s="12" cm="1">
        <f t="array" aca="1" ref="I208" ca="1">IFERROR(INDIRECT(ADDRESS(ROW()-1,_xlfn.SHEET()-3+11,4,1,"Entered Daily Stats")),"")</f>
        <v>0</v>
      </c>
      <c r="J208" s="11"/>
      <c r="K208" s="107" cm="1">
        <f t="array" aca="1" ref="K208" ca="1">IFERROR(INDIRECT(ADDRESS(ROW()-1,_xlfn.SHEET()-3+18,4,1,"Entered Daily Stats")),"")</f>
        <v>44</v>
      </c>
      <c r="L208" s="12">
        <f ca="1">IFERROR(IF(K208=N208,0,MIN(MAX((-10*N208*24)+80,30),65))*C208,0)</f>
        <v>61.833333333333336</v>
      </c>
      <c r="M208" s="11"/>
      <c r="N208" s="110" cm="1">
        <f t="array" aca="1" ref="N208" ca="1">IFERROR(INDIRECT(ADDRESS(ROW()-1,_xlfn.SHEET()-3+25,4,1,"Entered Daily Stats")),"")</f>
        <v>7.5694444444444439E-2</v>
      </c>
      <c r="O208" s="13">
        <f ca="1">IFERROR(IF(N208=K208,0,MIN(MAX(8-(K208/10),1.5),5)/24)*C208,0)</f>
        <v>0.15</v>
      </c>
      <c r="P208" s="11"/>
      <c r="Q208" s="51">
        <f ca="1">IF(OR(L208=O208,K208=N208),"",((N208/O208)+(K208/L208))/2)</f>
        <v>0.6081099630627933</v>
      </c>
      <c r="R208" s="11"/>
      <c r="S208" s="39" cm="1">
        <f t="array" aca="1" ref="S208" ca="1">INDIRECT(ADDRESS(ROW()-1,_xlfn.SHEET()-3+39,4,1,"Entered Daily Stats"))</f>
        <v>0</v>
      </c>
      <c r="T208" s="11"/>
      <c r="U208" s="15"/>
      <c r="V208" s="11" t="s">
        <v>31</v>
      </c>
      <c r="W208" s="14">
        <v>1.3</v>
      </c>
      <c r="X208" s="70"/>
    </row>
    <row r="209" spans="1:24" ht="18" x14ac:dyDescent="0.3">
      <c r="A209" s="65"/>
      <c r="B209" s="8"/>
      <c r="C209" s="14" cm="1">
        <f t="array" aca="1" ref="C209" ca="1">INDIRECT(ADDRESS(ROW()-1,_xlfn.SHEET()-3+32,4,1,"Entered Daily Stats"))</f>
        <v>1</v>
      </c>
      <c r="D209" s="11"/>
      <c r="E209" s="10" t="str">
        <f>'Entered Daily Stats'!A208</f>
        <v>Enrollment Counclor 2</v>
      </c>
      <c r="F209" s="11"/>
      <c r="G209" s="13" cm="1">
        <f t="array" aca="1" ref="G209" ca="1">IFERROR(INDIRECT(ADDRESS(ROW()-1,_xlfn.SHEET()-3+4,4,1,"Entered Daily Stats")),"")</f>
        <v>0.20069444444444443</v>
      </c>
      <c r="H209" s="16"/>
      <c r="I209" s="12" cm="1">
        <f t="array" aca="1" ref="I209" ca="1">IFERROR(INDIRECT(ADDRESS(ROW()-1,_xlfn.SHEET()-3+11,4,1,"Entered Daily Stats")),"")</f>
        <v>3</v>
      </c>
      <c r="J209" s="11"/>
      <c r="K209" s="107" cm="1">
        <f t="array" aca="1" ref="K209" ca="1">IFERROR(INDIRECT(ADDRESS(ROW()-1,_xlfn.SHEET()-3+18,4,1,"Entered Daily Stats")),"")</f>
        <v>44</v>
      </c>
      <c r="L209" s="12">
        <f t="shared" ref="L209" ca="1" si="28">IFERROR(IF(K209=N209,0,MIN(MAX((-10*N209*24)+80,30),65))*C209,0)</f>
        <v>59.5</v>
      </c>
      <c r="M209" s="11"/>
      <c r="N209" s="110" cm="1">
        <f t="array" aca="1" ref="N209" ca="1">IFERROR(INDIRECT(ADDRESS(ROW()-1,_xlfn.SHEET()-3+25,4,1,"Entered Daily Stats")),"")</f>
        <v>8.5416666666666655E-2</v>
      </c>
      <c r="O209" s="13">
        <f t="shared" ref="O209:O227" ca="1" si="29">IFERROR(IF(N209=K209,0,MIN(MAX(8-(K209/10),1.5),5)/24)*C209,0)</f>
        <v>0.15</v>
      </c>
      <c r="P209" s="11"/>
      <c r="Q209" s="51">
        <f t="shared" ref="Q209:Q227" ca="1" si="30">IF(OR(L209=O209,K209=N209),"",((N209/O209)+(K209/L209))/2)</f>
        <v>0.65447012138188609</v>
      </c>
      <c r="R209" s="11"/>
      <c r="S209" s="39" cm="1">
        <f t="array" aca="1" ref="S209" ca="1">INDIRECT(ADDRESS(ROW()-1,_xlfn.SHEET()-3+39,4,1,"Entered Daily Stats"))</f>
        <v>0</v>
      </c>
      <c r="T209" s="11"/>
      <c r="U209" s="100"/>
      <c r="V209" s="11" t="s">
        <v>32</v>
      </c>
      <c r="W209" s="45">
        <v>1</v>
      </c>
      <c r="X209" s="70"/>
    </row>
    <row r="210" spans="1:24" ht="18" x14ac:dyDescent="0.3">
      <c r="A210" s="65"/>
      <c r="B210" s="8"/>
      <c r="C210" s="14" cm="1">
        <f t="array" aca="1" ref="C210" ca="1">INDIRECT(ADDRESS(ROW()-1,_xlfn.SHEET()-3+32,4,1,"Entered Daily Stats"))</f>
        <v>1</v>
      </c>
      <c r="D210" s="11"/>
      <c r="E210" s="10" t="str">
        <f>'Entered Daily Stats'!A209</f>
        <v>Enrollment Counclor 3</v>
      </c>
      <c r="F210" s="11"/>
      <c r="G210" s="13" cm="1">
        <f t="array" aca="1" ref="G210" ca="1">IFERROR(INDIRECT(ADDRESS(ROW()-1,_xlfn.SHEET()-3+4,4,1,"Entered Daily Stats")),"")</f>
        <v>0.14583333333333334</v>
      </c>
      <c r="H210" s="16"/>
      <c r="I210" s="12" cm="1">
        <f t="array" aca="1" ref="I210" ca="1">IFERROR(INDIRECT(ADDRESS(ROW()-1,_xlfn.SHEET()-3+11,4,1,"Entered Daily Stats")),"")</f>
        <v>4</v>
      </c>
      <c r="J210" s="11"/>
      <c r="K210" s="107" cm="1">
        <f t="array" aca="1" ref="K210" ca="1">IFERROR(INDIRECT(ADDRESS(ROW()-1,_xlfn.SHEET()-3+18,4,1,"Entered Daily Stats")),"")</f>
        <v>32</v>
      </c>
      <c r="L210" s="12">
        <f ca="1">IFERROR(IF(K210=N210,0,MIN(MAX((-10*N210*24)+80,30),65))*C210,0)</f>
        <v>65</v>
      </c>
      <c r="M210" s="11"/>
      <c r="N210" s="110" cm="1">
        <f t="array" aca="1" ref="N210" ca="1">IFERROR(INDIRECT(ADDRESS(ROW()-1,_xlfn.SHEET()-3+25,4,1,"Entered Daily Stats")),"")</f>
        <v>6.1111111111111116E-2</v>
      </c>
      <c r="O210" s="13">
        <f t="shared" ca="1" si="29"/>
        <v>0.19999999999999998</v>
      </c>
      <c r="P210" s="11"/>
      <c r="Q210" s="51">
        <f t="shared" ca="1" si="30"/>
        <v>0.39893162393162396</v>
      </c>
      <c r="R210" s="11"/>
      <c r="S210" s="39" cm="1">
        <f t="array" aca="1" ref="S210" ca="1">INDIRECT(ADDRESS(ROW()-1,_xlfn.SHEET()-3+39,4,1,"Entered Daily Stats"))</f>
        <v>1</v>
      </c>
      <c r="T210" s="11"/>
      <c r="U210" s="18"/>
      <c r="V210" s="11" t="s">
        <v>33</v>
      </c>
      <c r="W210" s="45">
        <v>1</v>
      </c>
      <c r="X210" s="70"/>
    </row>
    <row r="211" spans="1:24" ht="18" x14ac:dyDescent="0.3">
      <c r="A211" s="65"/>
      <c r="B211" s="8"/>
      <c r="C211" s="14" cm="1">
        <f t="array" aca="1" ref="C211" ca="1">INDIRECT(ADDRESS(ROW()-1,_xlfn.SHEET()-3+32,4,1,"Entered Daily Stats"))</f>
        <v>1</v>
      </c>
      <c r="D211" s="11"/>
      <c r="E211" s="10" t="str">
        <f>'Entered Daily Stats'!A210</f>
        <v>Enrollment Counclor 4</v>
      </c>
      <c r="F211" s="11"/>
      <c r="G211" s="13" cm="1">
        <f t="array" aca="1" ref="G211" ca="1">IFERROR(INDIRECT(ADDRESS(ROW()-1,_xlfn.SHEET()-3+4,4,1,"Entered Daily Stats")),"")</f>
        <v>0.17152777777777775</v>
      </c>
      <c r="H211" s="16"/>
      <c r="I211" s="12" cm="1">
        <f t="array" aca="1" ref="I211" ca="1">IFERROR(INDIRECT(ADDRESS(ROW()-1,_xlfn.SHEET()-3+11,4,1,"Entered Daily Stats")),"")</f>
        <v>2</v>
      </c>
      <c r="J211" s="11"/>
      <c r="K211" s="107" cm="1">
        <f t="array" aca="1" ref="K211" ca="1">IFERROR(INDIRECT(ADDRESS(ROW()-1,_xlfn.SHEET()-3+18,4,1,"Entered Daily Stats")),"")</f>
        <v>30</v>
      </c>
      <c r="L211" s="12">
        <f t="shared" ref="L211:L227" ca="1" si="31">IFERROR(IF(K211=N211,0,MIN(MAX((-10*N211*24)+80,30),65))*C211,0)</f>
        <v>56.666666666666671</v>
      </c>
      <c r="M211" s="11"/>
      <c r="N211" s="110" cm="1">
        <f t="array" aca="1" ref="N211" ca="1">IFERROR(INDIRECT(ADDRESS(ROW()-1,_xlfn.SHEET()-3+25,4,1,"Entered Daily Stats")),"")</f>
        <v>9.7222222222222224E-2</v>
      </c>
      <c r="O211" s="13">
        <f t="shared" ca="1" si="29"/>
        <v>0.20833333333333334</v>
      </c>
      <c r="P211" s="11"/>
      <c r="Q211" s="51">
        <f t="shared" ca="1" si="30"/>
        <v>0.49803921568627452</v>
      </c>
      <c r="R211" s="11"/>
      <c r="S211" s="39" cm="1">
        <f t="array" aca="1" ref="S211" ca="1">INDIRECT(ADDRESS(ROW()-1,_xlfn.SHEET()-3+39,4,1,"Entered Daily Stats"))</f>
        <v>3</v>
      </c>
      <c r="T211" s="11"/>
      <c r="U211" s="19"/>
      <c r="V211" s="11" t="s">
        <v>33</v>
      </c>
      <c r="W211" s="14">
        <v>0.7</v>
      </c>
      <c r="X211" s="70"/>
    </row>
    <row r="212" spans="1:24" ht="18" x14ac:dyDescent="0.3">
      <c r="A212" s="65"/>
      <c r="B212" s="8"/>
      <c r="C212" s="14" cm="1">
        <f t="array" aca="1" ref="C212" ca="1">INDIRECT(ADDRESS(ROW()-1,_xlfn.SHEET()-3+32,4,1,"Entered Daily Stats"))</f>
        <v>1</v>
      </c>
      <c r="D212" s="11"/>
      <c r="E212" s="10" t="str">
        <f>'Entered Daily Stats'!A211</f>
        <v>Enrollment Counclor 5</v>
      </c>
      <c r="F212" s="11"/>
      <c r="G212" s="13" cm="1">
        <f t="array" aca="1" ref="G212" ca="1">IFERROR(INDIRECT(ADDRESS(ROW()-1,_xlfn.SHEET()-3+4,4,1,"Entered Daily Stats")),"")</f>
        <v>0.27361111111111108</v>
      </c>
      <c r="H212" s="16"/>
      <c r="I212" s="12" cm="1">
        <f t="array" aca="1" ref="I212" ca="1">IFERROR(INDIRECT(ADDRESS(ROW()-1,_xlfn.SHEET()-3+11,4,1,"Entered Daily Stats")),"")</f>
        <v>6</v>
      </c>
      <c r="J212" s="11"/>
      <c r="K212" s="107" cm="1">
        <f t="array" aca="1" ref="K212" ca="1">IFERROR(INDIRECT(ADDRESS(ROW()-1,_xlfn.SHEET()-3+18,4,1,"Entered Daily Stats")),"")</f>
        <v>40</v>
      </c>
      <c r="L212" s="12">
        <f t="shared" ca="1" si="31"/>
        <v>65</v>
      </c>
      <c r="M212" s="11"/>
      <c r="N212" s="110" cm="1">
        <f t="array" aca="1" ref="N212" ca="1">IFERROR(INDIRECT(ADDRESS(ROW()-1,_xlfn.SHEET()-3+25,4,1,"Entered Daily Stats")),"")</f>
        <v>2.2222222222222223E-2</v>
      </c>
      <c r="O212" s="13">
        <f t="shared" ca="1" si="29"/>
        <v>0.16666666666666666</v>
      </c>
      <c r="P212" s="11"/>
      <c r="Q212" s="51">
        <f t="shared" ca="1" si="30"/>
        <v>0.37435897435897436</v>
      </c>
      <c r="R212" s="11"/>
      <c r="S212" s="39" cm="1">
        <f t="array" aca="1" ref="S212" ca="1">INDIRECT(ADDRESS(ROW()-1,_xlfn.SHEET()-3+39,4,1,"Entered Daily Stats"))</f>
        <v>0</v>
      </c>
      <c r="T212" s="11"/>
      <c r="U212" s="20"/>
      <c r="V212" s="11" t="s">
        <v>33</v>
      </c>
      <c r="W212" s="14">
        <v>0.5</v>
      </c>
      <c r="X212" s="70"/>
    </row>
    <row r="213" spans="1:24" ht="18" x14ac:dyDescent="0.3">
      <c r="A213" s="65"/>
      <c r="B213" s="8"/>
      <c r="C213" s="14" cm="1">
        <f t="array" aca="1" ref="C213" ca="1">INDIRECT(ADDRESS(ROW()-1,_xlfn.SHEET()-3+32,4,1,"Entered Daily Stats"))</f>
        <v>1</v>
      </c>
      <c r="D213" s="11"/>
      <c r="E213" s="10" t="str">
        <f>'Entered Daily Stats'!A212</f>
        <v>Enrollment Counclor 6</v>
      </c>
      <c r="F213" s="11"/>
      <c r="G213" s="13" cm="1">
        <f t="array" aca="1" ref="G213" ca="1">IFERROR(INDIRECT(ADDRESS(ROW()-1,_xlfn.SHEET()-3+4,4,1,"Entered Daily Stats")),"")</f>
        <v>0.22361111111111109</v>
      </c>
      <c r="H213" s="16"/>
      <c r="I213" s="12" cm="1">
        <f t="array" aca="1" ref="I213" ca="1">IFERROR(INDIRECT(ADDRESS(ROW()-1,_xlfn.SHEET()-3+11,4,1,"Entered Daily Stats")),"")</f>
        <v>2</v>
      </c>
      <c r="J213" s="11"/>
      <c r="K213" s="107" cm="1">
        <f t="array" aca="1" ref="K213" ca="1">IFERROR(INDIRECT(ADDRESS(ROW()-1,_xlfn.SHEET()-3+18,4,1,"Entered Daily Stats")),"")</f>
        <v>34</v>
      </c>
      <c r="L213" s="12">
        <f t="shared" ca="1" si="31"/>
        <v>59.666666666666671</v>
      </c>
      <c r="M213" s="11"/>
      <c r="N213" s="110" cm="1">
        <f t="array" aca="1" ref="N213" ca="1">IFERROR(INDIRECT(ADDRESS(ROW()-1,_xlfn.SHEET()-3+25,4,1,"Entered Daily Stats")),"")</f>
        <v>8.4722222222222213E-2</v>
      </c>
      <c r="O213" s="13">
        <f t="shared" ca="1" si="29"/>
        <v>0.19166666666666665</v>
      </c>
      <c r="P213" s="11"/>
      <c r="Q213" s="51">
        <f t="shared" ca="1" si="30"/>
        <v>0.50593069387094158</v>
      </c>
      <c r="R213" s="11"/>
      <c r="S213" s="39" cm="1">
        <f t="array" aca="1" ref="S213" ca="1">INDIRECT(ADDRESS(ROW()-1,_xlfn.SHEET()-3+39,4,1,"Entered Daily Stats"))</f>
        <v>2</v>
      </c>
      <c r="T213" s="11"/>
      <c r="U213" s="21"/>
      <c r="V213" s="11" t="s">
        <v>33</v>
      </c>
      <c r="W213" s="14">
        <v>0.3</v>
      </c>
      <c r="X213" s="70"/>
    </row>
    <row r="214" spans="1:24" ht="18" x14ac:dyDescent="0.3">
      <c r="A214" s="65"/>
      <c r="B214" s="8"/>
      <c r="C214" s="14" cm="1">
        <f t="array" aca="1" ref="C214" ca="1">INDIRECT(ADDRESS(ROW()-1,_xlfn.SHEET()-3+32,4,1,"Entered Daily Stats"))</f>
        <v>1</v>
      </c>
      <c r="D214" s="11"/>
      <c r="E214" s="10" t="str">
        <f>'Entered Daily Stats'!A213</f>
        <v>Enrollment Counclor 7</v>
      </c>
      <c r="F214" s="11"/>
      <c r="G214" s="13" cm="1">
        <f t="array" aca="1" ref="G214" ca="1">IFERROR(INDIRECT(ADDRESS(ROW()-1,_xlfn.SHEET()-3+4,4,1,"Entered Daily Stats")),"")</f>
        <v>0.15625</v>
      </c>
      <c r="H214" s="16"/>
      <c r="I214" s="12" cm="1">
        <f t="array" aca="1" ref="I214" ca="1">IFERROR(INDIRECT(ADDRESS(ROW()-1,_xlfn.SHEET()-3+11,4,1,"Entered Daily Stats")),"")</f>
        <v>3</v>
      </c>
      <c r="J214" s="11"/>
      <c r="K214" s="107" cm="1">
        <f t="array" aca="1" ref="K214" ca="1">IFERROR(INDIRECT(ADDRESS(ROW()-1,_xlfn.SHEET()-3+18,4,1,"Entered Daily Stats")),"")</f>
        <v>23</v>
      </c>
      <c r="L214" s="12">
        <f t="shared" ca="1" si="31"/>
        <v>47.333333333333336</v>
      </c>
      <c r="M214" s="11"/>
      <c r="N214" s="110" cm="1">
        <f t="array" aca="1" ref="N214" ca="1">IFERROR(INDIRECT(ADDRESS(ROW()-1,_xlfn.SHEET()-3+25,4,1,"Entered Daily Stats")),"")</f>
        <v>0.1361111111111111</v>
      </c>
      <c r="O214" s="13">
        <f t="shared" ca="1" si="29"/>
        <v>0.20833333333333334</v>
      </c>
      <c r="P214" s="11"/>
      <c r="Q214" s="51">
        <f t="shared" ca="1" si="30"/>
        <v>0.5696244131455398</v>
      </c>
      <c r="R214" s="11"/>
      <c r="S214" s="39" cm="1">
        <f t="array" aca="1" ref="S214" ca="1">INDIRECT(ADDRESS(ROW()-1,_xlfn.SHEET()-3+39,4,1,"Entered Daily Stats"))</f>
        <v>3</v>
      </c>
      <c r="T214" s="11"/>
      <c r="U214" s="8"/>
      <c r="V214" s="8"/>
      <c r="W214" s="8"/>
      <c r="X214" s="70"/>
    </row>
    <row r="215" spans="1:24" ht="21" x14ac:dyDescent="0.3">
      <c r="A215" s="65"/>
      <c r="B215" s="8"/>
      <c r="C215" s="14" cm="1">
        <f t="array" aca="1" ref="C215" ca="1">INDIRECT(ADDRESS(ROW()-1,_xlfn.SHEET()-3+32,4,1,"Entered Daily Stats"))</f>
        <v>1</v>
      </c>
      <c r="D215" s="11"/>
      <c r="E215" s="10" t="str">
        <f>'Entered Daily Stats'!A214</f>
        <v>Enrollment Counclor 8</v>
      </c>
      <c r="F215" s="11"/>
      <c r="G215" s="13" cm="1">
        <f t="array" aca="1" ref="G215" ca="1">IFERROR(INDIRECT(ADDRESS(ROW()-1,_xlfn.SHEET()-3+4,4,1,"Entered Daily Stats")),"")</f>
        <v>0.22708333333333333</v>
      </c>
      <c r="H215" s="16"/>
      <c r="I215" s="12" cm="1">
        <f t="array" aca="1" ref="I215" ca="1">IFERROR(INDIRECT(ADDRESS(ROW()-1,_xlfn.SHEET()-3+11,4,1,"Entered Daily Stats")),"")</f>
        <v>1</v>
      </c>
      <c r="J215" s="11"/>
      <c r="K215" s="107" cm="1">
        <f t="array" aca="1" ref="K215" ca="1">IFERROR(INDIRECT(ADDRESS(ROW()-1,_xlfn.SHEET()-3+18,4,1,"Entered Daily Stats")),"")</f>
        <v>47</v>
      </c>
      <c r="L215" s="12">
        <f t="shared" ca="1" si="31"/>
        <v>63.833333333333336</v>
      </c>
      <c r="M215" s="11"/>
      <c r="N215" s="110" cm="1">
        <f t="array" aca="1" ref="N215" ca="1">IFERROR(INDIRECT(ADDRESS(ROW()-1,_xlfn.SHEET()-3+25,4,1,"Entered Daily Stats")),"")</f>
        <v>6.7361111111111108E-2</v>
      </c>
      <c r="O215" s="13">
        <f t="shared" ca="1" si="29"/>
        <v>0.13749999999999998</v>
      </c>
      <c r="P215" s="11"/>
      <c r="Q215" s="51">
        <f t="shared" ca="1" si="30"/>
        <v>0.61309570904871169</v>
      </c>
      <c r="R215" s="11"/>
      <c r="S215" s="39" cm="1">
        <f t="array" aca="1" ref="S215" ca="1">INDIRECT(ADDRESS(ROW()-1,_xlfn.SHEET()-3+39,4,1,"Entered Daily Stats"))</f>
        <v>0</v>
      </c>
      <c r="T215" s="11"/>
      <c r="U215" s="140" t="s">
        <v>42</v>
      </c>
      <c r="V215" s="140"/>
      <c r="W215" s="140"/>
      <c r="X215" s="70"/>
    </row>
    <row r="216" spans="1:24" ht="18" customHeight="1" x14ac:dyDescent="0.3">
      <c r="A216" s="65"/>
      <c r="B216" s="8"/>
      <c r="C216" s="14" cm="1">
        <f t="array" aca="1" ref="C216" ca="1">INDIRECT(ADDRESS(ROW()-1,_xlfn.SHEET()-3+32,4,1,"Entered Daily Stats"))</f>
        <v>0.75</v>
      </c>
      <c r="D216" s="11"/>
      <c r="E216" s="10" t="str">
        <f>'Entered Daily Stats'!A215</f>
        <v>Enrollment Counclor 9</v>
      </c>
      <c r="F216" s="11"/>
      <c r="G216" s="13" cm="1">
        <f t="array" aca="1" ref="G216" ca="1">IFERROR(INDIRECT(ADDRESS(ROW()-1,_xlfn.SHEET()-3+4,4,1,"Entered Daily Stats")),"")</f>
        <v>0.25</v>
      </c>
      <c r="H216" s="16"/>
      <c r="I216" s="12" cm="1">
        <f t="array" aca="1" ref="I216" ca="1">IFERROR(INDIRECT(ADDRESS(ROW()-1,_xlfn.SHEET()-3+11,4,1,"Entered Daily Stats")),"")</f>
        <v>4</v>
      </c>
      <c r="J216" s="11"/>
      <c r="K216" s="107" cm="1">
        <f t="array" aca="1" ref="K216" ca="1">IFERROR(INDIRECT(ADDRESS(ROW()-1,_xlfn.SHEET()-3+18,4,1,"Entered Daily Stats")),"")</f>
        <v>38</v>
      </c>
      <c r="L216" s="12">
        <f t="shared" ca="1" si="31"/>
        <v>44</v>
      </c>
      <c r="M216" s="11"/>
      <c r="N216" s="110" cm="1">
        <f t="array" aca="1" ref="N216" ca="1">IFERROR(INDIRECT(ADDRESS(ROW()-1,_xlfn.SHEET()-3+25,4,1,"Entered Daily Stats")),"")</f>
        <v>8.8888888888888892E-2</v>
      </c>
      <c r="O216" s="13">
        <f t="shared" ca="1" si="29"/>
        <v>0.13125000000000001</v>
      </c>
      <c r="P216" s="11"/>
      <c r="Q216" s="51">
        <f t="shared" ca="1" si="30"/>
        <v>0.77044252044252048</v>
      </c>
      <c r="R216" s="11"/>
      <c r="S216" s="39" cm="1">
        <f t="array" aca="1" ref="S216" ca="1">INDIRECT(ADDRESS(ROW()-1,_xlfn.SHEET()-3+39,4,1,"Entered Daily Stats"))</f>
        <v>2</v>
      </c>
      <c r="T216" s="11"/>
      <c r="U216" s="152">
        <f ca="1">IF(SUM(S208:S227)=0,"",SUM(S208:S227))</f>
        <v>11</v>
      </c>
      <c r="V216" s="153"/>
      <c r="W216" s="154"/>
      <c r="X216" s="70"/>
    </row>
    <row r="217" spans="1:24" ht="18" customHeight="1" x14ac:dyDescent="0.3">
      <c r="A217" s="65"/>
      <c r="B217" s="8"/>
      <c r="C217" s="14" cm="1">
        <f t="array" aca="1" ref="C217" ca="1">INDIRECT(ADDRESS(ROW()-1,_xlfn.SHEET()-3+32,4,1,"Entered Daily Stats"))</f>
        <v>1</v>
      </c>
      <c r="D217" s="11"/>
      <c r="E217" s="10" t="str">
        <f>'Entered Daily Stats'!A216</f>
        <v>Enrollment Counclor 10</v>
      </c>
      <c r="F217" s="11"/>
      <c r="G217" s="13" cm="1">
        <f t="array" aca="1" ref="G217" ca="1">IFERROR(INDIRECT(ADDRESS(ROW()-1,_xlfn.SHEET()-3+4,4,1,"Entered Daily Stats")),"")</f>
        <v>0.23402777777777781</v>
      </c>
      <c r="H217" s="16"/>
      <c r="I217" s="12" cm="1">
        <f t="array" aca="1" ref="I217" ca="1">IFERROR(INDIRECT(ADDRESS(ROW()-1,_xlfn.SHEET()-3+11,4,1,"Entered Daily Stats")),"")</f>
        <v>2</v>
      </c>
      <c r="J217" s="11"/>
      <c r="K217" s="107" cm="1">
        <f t="array" aca="1" ref="K217" ca="1">IFERROR(INDIRECT(ADDRESS(ROW()-1,_xlfn.SHEET()-3+18,4,1,"Entered Daily Stats")),"")</f>
        <v>77</v>
      </c>
      <c r="L217" s="12">
        <f t="shared" ca="1" si="31"/>
        <v>51.333333333333336</v>
      </c>
      <c r="M217" s="11"/>
      <c r="N217" s="110" cm="1">
        <f t="array" aca="1" ref="N217" ca="1">IFERROR(INDIRECT(ADDRESS(ROW()-1,_xlfn.SHEET()-3+25,4,1,"Entered Daily Stats")),"")</f>
        <v>0.11944444444444445</v>
      </c>
      <c r="O217" s="13">
        <f t="shared" ca="1" si="29"/>
        <v>6.25E-2</v>
      </c>
      <c r="P217" s="11"/>
      <c r="Q217" s="51">
        <f t="shared" ca="1" si="30"/>
        <v>1.7055555555555557</v>
      </c>
      <c r="R217" s="11"/>
      <c r="S217" s="39" cm="1">
        <f t="array" aca="1" ref="S217" ca="1">INDIRECT(ADDRESS(ROW()-1,_xlfn.SHEET()-3+39,4,1,"Entered Daily Stats"))</f>
        <v>0</v>
      </c>
      <c r="T217" s="11"/>
      <c r="U217" s="155"/>
      <c r="V217" s="156"/>
      <c r="W217" s="157"/>
      <c r="X217" s="70"/>
    </row>
    <row r="218" spans="1:24" ht="18" x14ac:dyDescent="0.3">
      <c r="A218" s="65"/>
      <c r="B218" s="8"/>
      <c r="C218" s="14" cm="1">
        <f t="array" aca="1" ref="C218" ca="1">INDIRECT(ADDRESS(ROW()-1,_xlfn.SHEET()-3+32,4,1,"Entered Daily Stats"))</f>
        <v>0.25</v>
      </c>
      <c r="D218" s="11"/>
      <c r="E218" s="10" t="str">
        <f>'Entered Daily Stats'!A217</f>
        <v>Enrollment Counclor 11</v>
      </c>
      <c r="F218" s="11"/>
      <c r="G218" s="13" cm="1">
        <f t="array" aca="1" ref="G218" ca="1">IFERROR(INDIRECT(ADDRESS(ROW()-1,_xlfn.SHEET()-3+4,4,1,"Entered Daily Stats")),"")</f>
        <v>6.7361111111111108E-2</v>
      </c>
      <c r="H218" s="16"/>
      <c r="I218" s="12" cm="1">
        <f t="array" aca="1" ref="I218" ca="1">IFERROR(INDIRECT(ADDRESS(ROW()-1,_xlfn.SHEET()-3+11,4,1,"Entered Daily Stats")),"")</f>
        <v>3</v>
      </c>
      <c r="J218" s="11"/>
      <c r="K218" s="107" cm="1">
        <f t="array" aca="1" ref="K218" ca="1">IFERROR(INDIRECT(ADDRESS(ROW()-1,_xlfn.SHEET()-3+18,4,1,"Entered Daily Stats")),"")</f>
        <v>13</v>
      </c>
      <c r="L218" s="12">
        <f t="shared" ca="1" si="31"/>
        <v>16.25</v>
      </c>
      <c r="M218" s="11"/>
      <c r="N218" s="110" cm="1">
        <f t="array" aca="1" ref="N218" ca="1">IFERROR(INDIRECT(ADDRESS(ROW()-1,_xlfn.SHEET()-3+25,4,1,"Entered Daily Stats")),"")</f>
        <v>2.013888888888889E-2</v>
      </c>
      <c r="O218" s="13">
        <f t="shared" ca="1" si="29"/>
        <v>5.2083333333333336E-2</v>
      </c>
      <c r="P218" s="11"/>
      <c r="Q218" s="51">
        <f t="shared" ca="1" si="30"/>
        <v>0.59333333333333338</v>
      </c>
      <c r="R218" s="11"/>
      <c r="S218" s="39" cm="1">
        <f t="array" aca="1" ref="S218" ca="1">INDIRECT(ADDRESS(ROW()-1,_xlfn.SHEET()-3+39,4,1,"Entered Daily Stats"))</f>
        <v>0</v>
      </c>
      <c r="T218" s="11"/>
      <c r="U218" s="71"/>
      <c r="V218" s="71"/>
      <c r="W218" s="71"/>
      <c r="X218" s="70"/>
    </row>
    <row r="219" spans="1:24" ht="21" x14ac:dyDescent="0.3">
      <c r="A219" s="65"/>
      <c r="B219" s="8"/>
      <c r="C219" s="14" cm="1">
        <f t="array" aca="1" ref="C219" ca="1">INDIRECT(ADDRESS(ROW()-1,_xlfn.SHEET()-3+32,4,1,"Entered Daily Stats"))</f>
        <v>1</v>
      </c>
      <c r="D219" s="11"/>
      <c r="E219" s="10" t="str">
        <f>'Entered Daily Stats'!A218</f>
        <v>Enrollment Counclor 12</v>
      </c>
      <c r="F219" s="11"/>
      <c r="G219" s="13" cm="1">
        <f t="array" aca="1" ref="G219" ca="1">IFERROR(INDIRECT(ADDRESS(ROW()-1,_xlfn.SHEET()-3+4,4,1,"Entered Daily Stats")),"")</f>
        <v>0.17013888888888887</v>
      </c>
      <c r="H219" s="16"/>
      <c r="I219" s="12" cm="1">
        <f t="array" aca="1" ref="I219" ca="1">IFERROR(INDIRECT(ADDRESS(ROW()-1,_xlfn.SHEET()-3+11,4,1,"Entered Daily Stats")),"")</f>
        <v>3</v>
      </c>
      <c r="J219" s="11"/>
      <c r="K219" s="107" cm="1">
        <f t="array" aca="1" ref="K219" ca="1">IFERROR(INDIRECT(ADDRESS(ROW()-1,_xlfn.SHEET()-3+18,4,1,"Entered Daily Stats")),"")</f>
        <v>20</v>
      </c>
      <c r="L219" s="12">
        <f t="shared" ca="1" si="31"/>
        <v>65</v>
      </c>
      <c r="M219" s="11"/>
      <c r="N219" s="110" cm="1">
        <f t="array" aca="1" ref="N219" ca="1">IFERROR(INDIRECT(ADDRESS(ROW()-1,_xlfn.SHEET()-3+25,4,1,"Entered Daily Stats")),"")</f>
        <v>5.8333333333333327E-2</v>
      </c>
      <c r="O219" s="13">
        <f t="shared" ca="1" si="29"/>
        <v>0.20833333333333334</v>
      </c>
      <c r="P219" s="11"/>
      <c r="Q219" s="51">
        <f t="shared" ca="1" si="30"/>
        <v>0.29384615384615387</v>
      </c>
      <c r="R219" s="11"/>
      <c r="S219" s="39" cm="1">
        <f t="array" aca="1" ref="S219" ca="1">INDIRECT(ADDRESS(ROW()-1,_xlfn.SHEET()-3+39,4,1,"Entered Daily Stats"))</f>
        <v>0</v>
      </c>
      <c r="T219" s="11"/>
      <c r="U219" s="8"/>
      <c r="V219" s="8"/>
      <c r="W219" s="22"/>
      <c r="X219" s="79"/>
    </row>
    <row r="220" spans="1:24" ht="18" x14ac:dyDescent="0.3">
      <c r="A220" s="65"/>
      <c r="B220" s="8"/>
      <c r="C220" s="14" cm="1">
        <f t="array" aca="1" ref="C220" ca="1">INDIRECT(ADDRESS(ROW()-1,_xlfn.SHEET()-3+32,4,1,"Entered Daily Stats"))</f>
        <v>0</v>
      </c>
      <c r="D220" s="11"/>
      <c r="E220" s="10">
        <f>'Entered Daily Stats'!A219</f>
        <v>0</v>
      </c>
      <c r="F220" s="11"/>
      <c r="G220" s="13" cm="1">
        <f t="array" aca="1" ref="G220" ca="1">IFERROR(INDIRECT(ADDRESS(ROW()-1,_xlfn.SHEET()-3+4,4,1,"Entered Daily Stats")),"")</f>
        <v>0</v>
      </c>
      <c r="H220" s="16"/>
      <c r="I220" s="12" cm="1">
        <f t="array" aca="1" ref="I220" ca="1">IFERROR(INDIRECT(ADDRESS(ROW()-1,_xlfn.SHEET()-3+11,4,1,"Entered Daily Stats")),"")</f>
        <v>0</v>
      </c>
      <c r="J220" s="11"/>
      <c r="K220" s="107" cm="1">
        <f t="array" aca="1" ref="K220" ca="1">IFERROR(INDIRECT(ADDRESS(ROW()-1,_xlfn.SHEET()-3+18,4,1,"Entered Daily Stats")),"")</f>
        <v>0</v>
      </c>
      <c r="L220" s="12">
        <f t="shared" ca="1" si="31"/>
        <v>0</v>
      </c>
      <c r="M220" s="11"/>
      <c r="N220" s="110" cm="1">
        <f t="array" aca="1" ref="N220" ca="1">IFERROR(INDIRECT(ADDRESS(ROW()-1,_xlfn.SHEET()-3+25,4,1,"Entered Daily Stats")),"")</f>
        <v>0</v>
      </c>
      <c r="O220" s="13">
        <f t="shared" ca="1" si="29"/>
        <v>0</v>
      </c>
      <c r="P220" s="11"/>
      <c r="Q220" s="51" t="str">
        <f t="shared" ca="1" si="30"/>
        <v/>
      </c>
      <c r="R220" s="47"/>
      <c r="S220" s="39" cm="1">
        <f t="array" aca="1" ref="S220" ca="1">INDIRECT(ADDRESS(ROW()-1,_xlfn.SHEET()-3+39,4,1,"Entered Daily Stats"))</f>
        <v>0</v>
      </c>
      <c r="T220" s="47"/>
      <c r="U220" s="69"/>
      <c r="V220" s="8"/>
      <c r="W220" s="56"/>
      <c r="X220" s="80"/>
    </row>
    <row r="221" spans="1:24" ht="18" x14ac:dyDescent="0.3">
      <c r="A221" s="65"/>
      <c r="B221" s="8"/>
      <c r="C221" s="14" cm="1">
        <f t="array" aca="1" ref="C221" ca="1">INDIRECT(ADDRESS(ROW()-1,_xlfn.SHEET()-3+32,4,1,"Entered Daily Stats"))</f>
        <v>0</v>
      </c>
      <c r="D221" s="11"/>
      <c r="E221" s="10">
        <f>'Entered Daily Stats'!A220</f>
        <v>0</v>
      </c>
      <c r="F221" s="23"/>
      <c r="G221" s="13" cm="1">
        <f t="array" aca="1" ref="G221" ca="1">IFERROR(INDIRECT(ADDRESS(ROW()-1,_xlfn.SHEET()-3+4,4,1,"Entered Daily Stats")),"")</f>
        <v>0</v>
      </c>
      <c r="H221" s="11"/>
      <c r="I221" s="12" cm="1">
        <f t="array" aca="1" ref="I221" ca="1">IFERROR(INDIRECT(ADDRESS(ROW()-1,_xlfn.SHEET()-3+11,4,1,"Entered Daily Stats")),"")</f>
        <v>0</v>
      </c>
      <c r="J221" s="11"/>
      <c r="K221" s="107" cm="1">
        <f t="array" aca="1" ref="K221" ca="1">IFERROR(INDIRECT(ADDRESS(ROW()-1,_xlfn.SHEET()-3+18,4,1,"Entered Daily Stats")),"")</f>
        <v>0</v>
      </c>
      <c r="L221" s="12">
        <f t="shared" ca="1" si="31"/>
        <v>0</v>
      </c>
      <c r="M221" s="11"/>
      <c r="N221" s="110" cm="1">
        <f t="array" aca="1" ref="N221" ca="1">IFERROR(INDIRECT(ADDRESS(ROW()-1,_xlfn.SHEET()-3+25,4,1,"Entered Daily Stats")),"")</f>
        <v>0</v>
      </c>
      <c r="O221" s="13">
        <f t="shared" ca="1" si="29"/>
        <v>0</v>
      </c>
      <c r="P221" s="11"/>
      <c r="Q221" s="51" t="str">
        <f t="shared" ca="1" si="30"/>
        <v/>
      </c>
      <c r="R221" s="11"/>
      <c r="S221" s="39" cm="1">
        <f t="array" aca="1" ref="S221" ca="1">INDIRECT(ADDRESS(ROW()-1,_xlfn.SHEET()-3+39,4,1,"Entered Daily Stats"))</f>
        <v>0</v>
      </c>
      <c r="T221" s="11"/>
      <c r="U221" s="11"/>
      <c r="V221" s="47"/>
      <c r="W221" s="56"/>
      <c r="X221" s="81"/>
    </row>
    <row r="222" spans="1:24" ht="18" x14ac:dyDescent="0.3">
      <c r="A222" s="65"/>
      <c r="B222" s="8"/>
      <c r="C222" s="14" cm="1">
        <f t="array" aca="1" ref="C222" ca="1">INDIRECT(ADDRESS(ROW()-1,_xlfn.SHEET()-3+32,4,1,"Entered Daily Stats"))</f>
        <v>0</v>
      </c>
      <c r="D222" s="11"/>
      <c r="E222" s="10">
        <f>'Entered Daily Stats'!A221</f>
        <v>0</v>
      </c>
      <c r="F222" s="11"/>
      <c r="G222" s="13" cm="1">
        <f t="array" aca="1" ref="G222" ca="1">IFERROR(INDIRECT(ADDRESS(ROW()-1,_xlfn.SHEET()-3+4,4,1,"Entered Daily Stats")),"")</f>
        <v>0</v>
      </c>
      <c r="H222" s="16"/>
      <c r="I222" s="12" cm="1">
        <f t="array" aca="1" ref="I222" ca="1">IFERROR(INDIRECT(ADDRESS(ROW()-1,_xlfn.SHEET()-3+11,4,1,"Entered Daily Stats")),"")</f>
        <v>0</v>
      </c>
      <c r="J222" s="11"/>
      <c r="K222" s="107" cm="1">
        <f t="array" aca="1" ref="K222" ca="1">IFERROR(INDIRECT(ADDRESS(ROW()-1,_xlfn.SHEET()-3+18,4,1,"Entered Daily Stats")),"")</f>
        <v>0</v>
      </c>
      <c r="L222" s="12">
        <f t="shared" ca="1" si="31"/>
        <v>0</v>
      </c>
      <c r="M222" s="11"/>
      <c r="N222" s="110" cm="1">
        <f t="array" aca="1" ref="N222" ca="1">IFERROR(INDIRECT(ADDRESS(ROW()-1,_xlfn.SHEET()-3+25,4,1,"Entered Daily Stats")),"")</f>
        <v>0</v>
      </c>
      <c r="O222" s="13">
        <f t="shared" ca="1" si="29"/>
        <v>0</v>
      </c>
      <c r="P222" s="11"/>
      <c r="Q222" s="51" t="str">
        <f t="shared" ca="1" si="30"/>
        <v/>
      </c>
      <c r="R222" s="11"/>
      <c r="S222" s="39" cm="1">
        <f t="array" aca="1" ref="S222" ca="1">INDIRECT(ADDRESS(ROW()-1,_xlfn.SHEET()-3+39,4,1,"Entered Daily Stats"))</f>
        <v>0</v>
      </c>
      <c r="T222" s="11"/>
      <c r="U222" s="8"/>
      <c r="V222" s="8"/>
      <c r="W222" s="8"/>
      <c r="X222" s="64"/>
    </row>
    <row r="223" spans="1:24" ht="18" x14ac:dyDescent="0.3">
      <c r="A223" s="65"/>
      <c r="B223" s="8"/>
      <c r="C223" s="14" cm="1">
        <f t="array" aca="1" ref="C223" ca="1">INDIRECT(ADDRESS(ROW()-1,_xlfn.SHEET()-3+32,4,1,"Entered Daily Stats"))</f>
        <v>0</v>
      </c>
      <c r="D223" s="11"/>
      <c r="E223" s="10">
        <f>'Entered Daily Stats'!A222</f>
        <v>0</v>
      </c>
      <c r="F223" s="11"/>
      <c r="G223" s="13" cm="1">
        <f t="array" aca="1" ref="G223" ca="1">IFERROR(INDIRECT(ADDRESS(ROW()-1,_xlfn.SHEET()-3+4,4,1,"Entered Daily Stats")),"")</f>
        <v>0</v>
      </c>
      <c r="H223" s="16"/>
      <c r="I223" s="12" cm="1">
        <f t="array" aca="1" ref="I223" ca="1">IFERROR(INDIRECT(ADDRESS(ROW()-1,_xlfn.SHEET()-3+11,4,1,"Entered Daily Stats")),"")</f>
        <v>0</v>
      </c>
      <c r="J223" s="11"/>
      <c r="K223" s="107" cm="1">
        <f t="array" aca="1" ref="K223" ca="1">IFERROR(INDIRECT(ADDRESS(ROW()-1,_xlfn.SHEET()-3+18,4,1,"Entered Daily Stats")),"")</f>
        <v>0</v>
      </c>
      <c r="L223" s="12">
        <f t="shared" ca="1" si="31"/>
        <v>0</v>
      </c>
      <c r="M223" s="11"/>
      <c r="N223" s="110" cm="1">
        <f t="array" aca="1" ref="N223" ca="1">IFERROR(INDIRECT(ADDRESS(ROW()-1,_xlfn.SHEET()-3+25,4,1,"Entered Daily Stats")),"")</f>
        <v>0</v>
      </c>
      <c r="O223" s="13">
        <f t="shared" ca="1" si="29"/>
        <v>0</v>
      </c>
      <c r="P223" s="11"/>
      <c r="Q223" s="51" t="str">
        <f t="shared" ca="1" si="30"/>
        <v/>
      </c>
      <c r="R223" s="11"/>
      <c r="S223" s="39" cm="1">
        <f t="array" aca="1" ref="S223" ca="1">INDIRECT(ADDRESS(ROW()-1,_xlfn.SHEET()-3+39,4,1,"Entered Daily Stats"))</f>
        <v>0</v>
      </c>
      <c r="T223" s="11"/>
      <c r="U223" s="71"/>
      <c r="V223" s="71"/>
      <c r="W223" s="71"/>
      <c r="X223" s="70"/>
    </row>
    <row r="224" spans="1:24" ht="21" x14ac:dyDescent="0.3">
      <c r="A224" s="65"/>
      <c r="B224" s="8"/>
      <c r="C224" s="14" cm="1">
        <f t="array" aca="1" ref="C224" ca="1">INDIRECT(ADDRESS(ROW()-1,_xlfn.SHEET()-3+32,4,1,"Entered Daily Stats"))</f>
        <v>0</v>
      </c>
      <c r="D224" s="11"/>
      <c r="E224" s="10">
        <f>'Entered Daily Stats'!A223</f>
        <v>0</v>
      </c>
      <c r="F224" s="11"/>
      <c r="G224" s="13" cm="1">
        <f t="array" aca="1" ref="G224" ca="1">IFERROR(INDIRECT(ADDRESS(ROW()-1,_xlfn.SHEET()-3+4,4,1,"Entered Daily Stats")),"")</f>
        <v>0</v>
      </c>
      <c r="H224" s="16"/>
      <c r="I224" s="12" cm="1">
        <f t="array" aca="1" ref="I224" ca="1">IFERROR(INDIRECT(ADDRESS(ROW()-1,_xlfn.SHEET()-3+11,4,1,"Entered Daily Stats")),"")</f>
        <v>0</v>
      </c>
      <c r="J224" s="11"/>
      <c r="K224" s="107" cm="1">
        <f t="array" aca="1" ref="K224" ca="1">IFERROR(INDIRECT(ADDRESS(ROW()-1,_xlfn.SHEET()-3+18,4,1,"Entered Daily Stats")),"")</f>
        <v>0</v>
      </c>
      <c r="L224" s="12">
        <f t="shared" ca="1" si="31"/>
        <v>0</v>
      </c>
      <c r="M224" s="11"/>
      <c r="N224" s="110" cm="1">
        <f t="array" aca="1" ref="N224" ca="1">IFERROR(INDIRECT(ADDRESS(ROW()-1,_xlfn.SHEET()-3+25,4,1,"Entered Daily Stats")),"")</f>
        <v>0</v>
      </c>
      <c r="O224" s="13">
        <f t="shared" ca="1" si="29"/>
        <v>0</v>
      </c>
      <c r="P224" s="11"/>
      <c r="Q224" s="51" t="str">
        <f t="shared" ca="1" si="30"/>
        <v/>
      </c>
      <c r="R224" s="11"/>
      <c r="S224" s="39" cm="1">
        <f t="array" aca="1" ref="S224" ca="1">INDIRECT(ADDRESS(ROW()-1,_xlfn.SHEET()-3+39,4,1,"Entered Daily Stats"))</f>
        <v>0</v>
      </c>
      <c r="T224" s="11"/>
      <c r="U224" s="8"/>
      <c r="V224" s="8"/>
      <c r="W224" s="22"/>
      <c r="X224" s="79"/>
    </row>
    <row r="225" spans="1:24" ht="18" x14ac:dyDescent="0.3">
      <c r="A225" s="65"/>
      <c r="B225" s="8"/>
      <c r="C225" s="14" cm="1">
        <f t="array" aca="1" ref="C225" ca="1">INDIRECT(ADDRESS(ROW()-1,_xlfn.SHEET()-3+32,4,1,"Entered Daily Stats"))</f>
        <v>0</v>
      </c>
      <c r="D225" s="11"/>
      <c r="E225" s="10">
        <f>'Entered Daily Stats'!A224</f>
        <v>0</v>
      </c>
      <c r="F225" s="11"/>
      <c r="G225" s="13" cm="1">
        <f t="array" aca="1" ref="G225" ca="1">IFERROR(INDIRECT(ADDRESS(ROW()-1,_xlfn.SHEET()-3+4,4,1,"Entered Daily Stats")),"")</f>
        <v>0</v>
      </c>
      <c r="H225" s="16"/>
      <c r="I225" s="12" cm="1">
        <f t="array" aca="1" ref="I225" ca="1">IFERROR(INDIRECT(ADDRESS(ROW()-1,_xlfn.SHEET()-3+11,4,1,"Entered Daily Stats")),"")</f>
        <v>0</v>
      </c>
      <c r="J225" s="11"/>
      <c r="K225" s="107" cm="1">
        <f t="array" aca="1" ref="K225" ca="1">IFERROR(INDIRECT(ADDRESS(ROW()-1,_xlfn.SHEET()-3+18,4,1,"Entered Daily Stats")),"")</f>
        <v>0</v>
      </c>
      <c r="L225" s="12">
        <f t="shared" ca="1" si="31"/>
        <v>0</v>
      </c>
      <c r="M225" s="11"/>
      <c r="N225" s="110" cm="1">
        <f t="array" aca="1" ref="N225" ca="1">IFERROR(INDIRECT(ADDRESS(ROW()-1,_xlfn.SHEET()-3+25,4,1,"Entered Daily Stats")),"")</f>
        <v>0</v>
      </c>
      <c r="O225" s="13">
        <f t="shared" ca="1" si="29"/>
        <v>0</v>
      </c>
      <c r="P225" s="11"/>
      <c r="Q225" s="51" t="str">
        <f t="shared" ca="1" si="30"/>
        <v/>
      </c>
      <c r="R225" s="47"/>
      <c r="S225" s="39" cm="1">
        <f t="array" aca="1" ref="S225" ca="1">INDIRECT(ADDRESS(ROW()-1,_xlfn.SHEET()-3+39,4,1,"Entered Daily Stats"))</f>
        <v>0</v>
      </c>
      <c r="T225" s="47"/>
      <c r="U225" s="69"/>
      <c r="V225" s="8"/>
      <c r="W225" s="56"/>
      <c r="X225" s="80"/>
    </row>
    <row r="226" spans="1:24" ht="18" x14ac:dyDescent="0.3">
      <c r="A226" s="65"/>
      <c r="B226" s="8"/>
      <c r="C226" s="14" cm="1">
        <f t="array" aca="1" ref="C226" ca="1">INDIRECT(ADDRESS(ROW()-1,_xlfn.SHEET()-3+32,4,1,"Entered Daily Stats"))</f>
        <v>0</v>
      </c>
      <c r="D226" s="11"/>
      <c r="E226" s="10">
        <f>'Entered Daily Stats'!A225</f>
        <v>0</v>
      </c>
      <c r="F226" s="23"/>
      <c r="G226" s="13" cm="1">
        <f t="array" aca="1" ref="G226" ca="1">IFERROR(INDIRECT(ADDRESS(ROW()-1,_xlfn.SHEET()-3+4,4,1,"Entered Daily Stats")),"")</f>
        <v>0</v>
      </c>
      <c r="H226" s="11"/>
      <c r="I226" s="12" cm="1">
        <f t="array" aca="1" ref="I226" ca="1">IFERROR(INDIRECT(ADDRESS(ROW()-1,_xlfn.SHEET()-3+11,4,1,"Entered Daily Stats")),"")</f>
        <v>0</v>
      </c>
      <c r="J226" s="11"/>
      <c r="K226" s="107" cm="1">
        <f t="array" aca="1" ref="K226" ca="1">IFERROR(INDIRECT(ADDRESS(ROW()-1,_xlfn.SHEET()-3+18,4,1,"Entered Daily Stats")),"")</f>
        <v>0</v>
      </c>
      <c r="L226" s="12">
        <f t="shared" ca="1" si="31"/>
        <v>0</v>
      </c>
      <c r="M226" s="11"/>
      <c r="N226" s="110" cm="1">
        <f t="array" aca="1" ref="N226" ca="1">IFERROR(INDIRECT(ADDRESS(ROW()-1,_xlfn.SHEET()-3+25,4,1,"Entered Daily Stats")),"")</f>
        <v>0</v>
      </c>
      <c r="O226" s="13">
        <f t="shared" ca="1" si="29"/>
        <v>0</v>
      </c>
      <c r="P226" s="11"/>
      <c r="Q226" s="51" t="str">
        <f t="shared" ca="1" si="30"/>
        <v/>
      </c>
      <c r="R226" s="11"/>
      <c r="S226" s="39" cm="1">
        <f t="array" aca="1" ref="S226" ca="1">INDIRECT(ADDRESS(ROW()-1,_xlfn.SHEET()-3+39,4,1,"Entered Daily Stats"))</f>
        <v>0</v>
      </c>
      <c r="T226" s="11"/>
      <c r="U226" s="11"/>
      <c r="V226" s="47"/>
      <c r="W226" s="56"/>
      <c r="X226" s="81"/>
    </row>
    <row r="227" spans="1:24" ht="18" x14ac:dyDescent="0.3">
      <c r="A227" s="65"/>
      <c r="B227" s="8"/>
      <c r="C227" s="14" cm="1">
        <f t="array" aca="1" ref="C227" ca="1">INDIRECT(ADDRESS(ROW()-1,_xlfn.SHEET()-3+32,4,1,"Entered Daily Stats"))</f>
        <v>0</v>
      </c>
      <c r="D227" s="11"/>
      <c r="E227" s="10">
        <f>'Entered Daily Stats'!A226</f>
        <v>0</v>
      </c>
      <c r="F227" s="11"/>
      <c r="G227" s="13" cm="1">
        <f t="array" aca="1" ref="G227" ca="1">IFERROR(INDIRECT(ADDRESS(ROW()-1,_xlfn.SHEET()-3+4,4,1,"Entered Daily Stats")),"")</f>
        <v>0</v>
      </c>
      <c r="H227" s="16"/>
      <c r="I227" s="12" cm="1">
        <f t="array" aca="1" ref="I227" ca="1">IFERROR(INDIRECT(ADDRESS(ROW()-1,_xlfn.SHEET()-3+11,4,1,"Entered Daily Stats")),"")</f>
        <v>0</v>
      </c>
      <c r="J227" s="11"/>
      <c r="K227" s="107" cm="1">
        <f t="array" aca="1" ref="K227" ca="1">IFERROR(INDIRECT(ADDRESS(ROW()-1,_xlfn.SHEET()-3+18,4,1,"Entered Daily Stats")),"")</f>
        <v>0</v>
      </c>
      <c r="L227" s="12">
        <f t="shared" ca="1" si="31"/>
        <v>0</v>
      </c>
      <c r="M227" s="11"/>
      <c r="N227" s="110" cm="1">
        <f t="array" aca="1" ref="N227" ca="1">IFERROR(INDIRECT(ADDRESS(ROW()-1,_xlfn.SHEET()-3+25,4,1,"Entered Daily Stats")),"")</f>
        <v>0</v>
      </c>
      <c r="O227" s="13">
        <f t="shared" ca="1" si="29"/>
        <v>0</v>
      </c>
      <c r="P227" s="11"/>
      <c r="Q227" s="51" t="str">
        <f t="shared" ca="1" si="30"/>
        <v/>
      </c>
      <c r="R227" s="11"/>
      <c r="S227" s="39" cm="1">
        <f t="array" aca="1" ref="S227" ca="1">INDIRECT(ADDRESS(ROW()-1,_xlfn.SHEET()-3+39,4,1,"Entered Daily Stats"))</f>
        <v>0</v>
      </c>
      <c r="T227" s="11"/>
      <c r="U227" s="8"/>
      <c r="V227" s="8"/>
      <c r="W227" s="8"/>
      <c r="X227" s="64"/>
    </row>
    <row r="228" spans="1:24" ht="18" x14ac:dyDescent="0.3">
      <c r="A228" s="65"/>
      <c r="B228" s="8"/>
      <c r="C228" s="11"/>
      <c r="D228" s="11"/>
      <c r="E228" s="11"/>
      <c r="F228" s="11"/>
      <c r="G228" s="11"/>
      <c r="H228" s="11"/>
      <c r="I228" s="11"/>
      <c r="J228" s="11"/>
      <c r="K228" s="108"/>
      <c r="L228" s="11"/>
      <c r="M228" s="11"/>
      <c r="N228" s="108"/>
      <c r="O228" s="11"/>
      <c r="P228" s="11"/>
      <c r="Q228" s="11"/>
      <c r="R228" s="11"/>
      <c r="S228" s="11"/>
      <c r="T228" s="8"/>
      <c r="U228" s="8"/>
      <c r="V228" s="8"/>
      <c r="W228" s="8"/>
      <c r="X228" s="64"/>
    </row>
    <row r="229" spans="1:24" ht="21" x14ac:dyDescent="0.3">
      <c r="A229" s="65"/>
      <c r="B229" s="8"/>
      <c r="C229" s="106">
        <f ca="1">IFERROR(AVERAGEIF(C208:C227,"&gt;0"),0)</f>
        <v>0.91666666666666663</v>
      </c>
      <c r="D229" s="11"/>
      <c r="E229" s="123" t="s">
        <v>34</v>
      </c>
      <c r="F229" s="44"/>
      <c r="G229" s="13">
        <f ca="1">IFERROR(AVERAGEIF(G208:G227,"&gt;0"),"")</f>
        <v>0.1933449074074074</v>
      </c>
      <c r="H229" s="82"/>
      <c r="I229" s="30">
        <f ca="1">IFERROR(AVERAGEIF(I208:I227,"&gt;0"),"")</f>
        <v>3</v>
      </c>
      <c r="J229" s="11"/>
      <c r="K229" s="109">
        <f ca="1">IFERROR(AVERAGEIF(K208:K227,"&gt;0"),0)</f>
        <v>36.833333333333336</v>
      </c>
      <c r="L229" s="12">
        <f ca="1">IFERROR(AVERAGEIF(L208:L227,"&gt;0"),"")</f>
        <v>54.61805555555555</v>
      </c>
      <c r="M229" s="11"/>
      <c r="N229" s="111">
        <f ca="1">IFERROR(AVERAGEIF(N208:N227,"&gt;0"),0)</f>
        <v>7.6388888888888881E-2</v>
      </c>
      <c r="O229" s="13">
        <f ca="1">IFERROR(AVERAGEIF(O208:O227,"&gt;0"),"")</f>
        <v>0.15555555555555553</v>
      </c>
      <c r="P229" s="11"/>
      <c r="Q229" s="45">
        <f ca="1">IFERROR(AVERAGEIF(Q208:Q227,"&gt;0"),"")</f>
        <v>0.63214485647202567</v>
      </c>
      <c r="R229" s="17"/>
      <c r="S229" s="46">
        <f ca="1">IFERROR(AVERAGEIF(S208:S227,"&gt;0"),0)</f>
        <v>2.2000000000000002</v>
      </c>
      <c r="T229" s="83"/>
      <c r="U229" s="8"/>
      <c r="V229" s="8"/>
      <c r="W229" s="8"/>
      <c r="X229" s="64"/>
    </row>
    <row r="230" spans="1:24" ht="15" thickBot="1" x14ac:dyDescent="0.35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8"/>
    </row>
    <row r="233" spans="1:24" ht="15.6" customHeight="1" x14ac:dyDescent="0.3">
      <c r="A233" s="160" t="str">
        <f>'Entered Daily Stats'!A233</f>
        <v>Team Lead 9</v>
      </c>
      <c r="B233" s="161"/>
      <c r="C233" s="161"/>
      <c r="D233" s="161"/>
      <c r="E233" s="161"/>
      <c r="F233" s="53"/>
      <c r="G233" s="158">
        <v>44134</v>
      </c>
      <c r="H233" s="158"/>
      <c r="I233" s="158"/>
      <c r="J233" s="158"/>
      <c r="K233" s="158"/>
      <c r="L233" s="158"/>
      <c r="M233" s="158"/>
      <c r="N233" s="158"/>
      <c r="O233" s="158"/>
      <c r="P233" s="53"/>
      <c r="Q233" s="53"/>
      <c r="R233" s="53"/>
      <c r="S233" s="53"/>
      <c r="T233" s="53"/>
      <c r="U233" s="53"/>
      <c r="V233" s="53"/>
      <c r="W233" s="53"/>
      <c r="X233" s="63"/>
    </row>
    <row r="234" spans="1:24" ht="15.6" customHeight="1" x14ac:dyDescent="0.3">
      <c r="A234" s="162"/>
      <c r="B234" s="163"/>
      <c r="C234" s="163"/>
      <c r="D234" s="163"/>
      <c r="E234" s="163"/>
      <c r="F234" s="8"/>
      <c r="G234" s="159"/>
      <c r="H234" s="159"/>
      <c r="I234" s="159"/>
      <c r="J234" s="159"/>
      <c r="K234" s="159"/>
      <c r="L234" s="159"/>
      <c r="M234" s="159"/>
      <c r="N234" s="159"/>
      <c r="O234" s="159"/>
      <c r="P234" s="8"/>
      <c r="Q234" s="8"/>
      <c r="R234" s="8"/>
      <c r="S234" s="8"/>
      <c r="T234" s="8"/>
      <c r="U234" s="8"/>
      <c r="V234" s="8"/>
      <c r="W234" s="8"/>
      <c r="X234" s="64"/>
    </row>
    <row r="235" spans="1:24" ht="15.6" customHeight="1" x14ac:dyDescent="0.3">
      <c r="A235" s="164"/>
      <c r="B235" s="165"/>
      <c r="C235" s="165"/>
      <c r="D235" s="165"/>
      <c r="E235" s="165"/>
      <c r="F235" s="8"/>
      <c r="G235" s="124" t="s">
        <v>18</v>
      </c>
      <c r="H235" s="123"/>
      <c r="I235" s="124" t="s">
        <v>19</v>
      </c>
      <c r="J235" s="8"/>
      <c r="K235" s="140" t="s">
        <v>20</v>
      </c>
      <c r="L235" s="140"/>
      <c r="M235" s="8"/>
      <c r="N235" s="126" t="s">
        <v>21</v>
      </c>
      <c r="O235" s="126"/>
      <c r="P235" s="8"/>
      <c r="Q235" s="8"/>
      <c r="R235" s="8"/>
      <c r="S235" s="8"/>
      <c r="T235" s="8"/>
      <c r="U235" s="8"/>
      <c r="V235" s="8"/>
      <c r="W235" s="8"/>
      <c r="X235" s="64"/>
    </row>
    <row r="236" spans="1:24" ht="41.4" customHeight="1" x14ac:dyDescent="0.3">
      <c r="A236" s="65"/>
      <c r="B236" s="8"/>
      <c r="C236" s="67" t="s">
        <v>37</v>
      </c>
      <c r="D236" s="8"/>
      <c r="E236" s="67" t="s">
        <v>24</v>
      </c>
      <c r="F236" s="68"/>
      <c r="G236" s="56"/>
      <c r="H236" s="56"/>
      <c r="I236" s="56"/>
      <c r="J236" s="8"/>
      <c r="K236" s="56"/>
      <c r="L236" s="69" t="s">
        <v>38</v>
      </c>
      <c r="M236" s="69"/>
      <c r="N236" s="56"/>
      <c r="O236" s="69" t="s">
        <v>39</v>
      </c>
      <c r="P236" s="8"/>
      <c r="Q236" s="9" t="s">
        <v>40</v>
      </c>
      <c r="R236" s="8"/>
      <c r="S236" s="66" t="s">
        <v>41</v>
      </c>
      <c r="T236" s="8"/>
      <c r="U236" s="138" t="s">
        <v>30</v>
      </c>
      <c r="V236" s="138"/>
      <c r="W236" s="138"/>
      <c r="X236" s="70"/>
    </row>
    <row r="237" spans="1:24" ht="15.6" customHeight="1" x14ac:dyDescent="0.3">
      <c r="A237" s="65"/>
      <c r="B237" s="8"/>
      <c r="C237" s="14" cm="1">
        <f t="array" aca="1" ref="C237" ca="1">INDIRECT(ADDRESS(ROW()-1,_xlfn.SHEET()-3+32,4,1,"Entered Daily Stats"))</f>
        <v>1</v>
      </c>
      <c r="D237" s="11"/>
      <c r="E237" s="10" t="str">
        <f>'Entered Daily Stats'!A236</f>
        <v>Enrollment Counclor 1</v>
      </c>
      <c r="F237" s="11"/>
      <c r="G237" s="13" cm="1">
        <f t="array" aca="1" ref="G237" ca="1">IFERROR(INDIRECT(ADDRESS(ROW()-1,_xlfn.SHEET()-3+4,4,1,"Entered Daily Stats")),"")</f>
        <v>0.27708333333333335</v>
      </c>
      <c r="H237" s="11"/>
      <c r="I237" s="12" cm="1">
        <f t="array" aca="1" ref="I237" ca="1">IFERROR(INDIRECT(ADDRESS(ROW()-1,_xlfn.SHEET()-3+11,4,1,"Entered Daily Stats")),"")</f>
        <v>5</v>
      </c>
      <c r="J237" s="11"/>
      <c r="K237" s="107" cm="1">
        <f t="array" aca="1" ref="K237" ca="1">IFERROR(INDIRECT(ADDRESS(ROW()-1,_xlfn.SHEET()-3+18,4,1,"Entered Daily Stats")),"")</f>
        <v>49</v>
      </c>
      <c r="L237" s="12">
        <f ca="1">IFERROR(IF(K237=N237,0,MIN(MAX((-10*N237*24)+80,30),65))*C237,0)</f>
        <v>37.5</v>
      </c>
      <c r="M237" s="11"/>
      <c r="N237" s="110" cm="1">
        <f t="array" aca="1" ref="N237" ca="1">IFERROR(INDIRECT(ADDRESS(ROW()-1,_xlfn.SHEET()-3+25,4,1,"Entered Daily Stats")),"")</f>
        <v>0.17708333333333334</v>
      </c>
      <c r="O237" s="13">
        <f ca="1">IFERROR(IF(N237=K237,0,MIN(MAX(8-(K237/10),1.5),5)/24)*C237,0)</f>
        <v>0.12916666666666665</v>
      </c>
      <c r="P237" s="11"/>
      <c r="Q237" s="51">
        <f ca="1">IF(OR(L237=O237,K237=N237),"",((N237/O237)+(K237/L237))/2)</f>
        <v>1.3388172043010753</v>
      </c>
      <c r="R237" s="11"/>
      <c r="S237" s="39" cm="1">
        <f t="array" aca="1" ref="S237" ca="1">INDIRECT(ADDRESS(ROW()-1,_xlfn.SHEET()-3+39,4,1,"Entered Daily Stats"))</f>
        <v>0</v>
      </c>
      <c r="T237" s="11"/>
      <c r="U237" s="15"/>
      <c r="V237" s="11" t="s">
        <v>31</v>
      </c>
      <c r="W237" s="14">
        <v>1.3</v>
      </c>
      <c r="X237" s="70"/>
    </row>
    <row r="238" spans="1:24" ht="15.6" customHeight="1" x14ac:dyDescent="0.3">
      <c r="A238" s="65"/>
      <c r="B238" s="8"/>
      <c r="C238" s="14" cm="1">
        <f t="array" aca="1" ref="C238" ca="1">INDIRECT(ADDRESS(ROW()-1,_xlfn.SHEET()-3+32,4,1,"Entered Daily Stats"))</f>
        <v>0</v>
      </c>
      <c r="D238" s="11"/>
      <c r="E238" s="10" t="str">
        <f>'Entered Daily Stats'!A237</f>
        <v>Enrollment Counclor 2</v>
      </c>
      <c r="F238" s="11"/>
      <c r="G238" s="13" cm="1">
        <f t="array" aca="1" ref="G238" ca="1">IFERROR(INDIRECT(ADDRESS(ROW()-1,_xlfn.SHEET()-3+4,4,1,"Entered Daily Stats")),"")</f>
        <v>0</v>
      </c>
      <c r="H238" s="16"/>
      <c r="I238" s="12" cm="1">
        <f t="array" aca="1" ref="I238" ca="1">IFERROR(INDIRECT(ADDRESS(ROW()-1,_xlfn.SHEET()-3+11,4,1,"Entered Daily Stats")),"")</f>
        <v>0</v>
      </c>
      <c r="J238" s="11"/>
      <c r="K238" s="107" cm="1">
        <f t="array" aca="1" ref="K238" ca="1">IFERROR(INDIRECT(ADDRESS(ROW()-1,_xlfn.SHEET()-3+18,4,1,"Entered Daily Stats")),"")</f>
        <v>0</v>
      </c>
      <c r="L238" s="12">
        <f t="shared" ref="L238" ca="1" si="32">IFERROR(IF(K238=N238,0,MIN(MAX((-10*N238*24)+80,30),65))*C238,0)</f>
        <v>0</v>
      </c>
      <c r="M238" s="11"/>
      <c r="N238" s="110" cm="1">
        <f t="array" aca="1" ref="N238" ca="1">IFERROR(INDIRECT(ADDRESS(ROW()-1,_xlfn.SHEET()-3+25,4,1,"Entered Daily Stats")),"")</f>
        <v>0</v>
      </c>
      <c r="O238" s="13">
        <f t="shared" ref="O238:O256" ca="1" si="33">IFERROR(IF(N238=K238,0,MIN(MAX(8-(K238/10),1.5),5)/24)*C238,0)</f>
        <v>0</v>
      </c>
      <c r="P238" s="11"/>
      <c r="Q238" s="51" t="str">
        <f t="shared" ref="Q238:Q256" ca="1" si="34">IF(OR(L238=O238,K238=N238),"",((N238/O238)+(K238/L238))/2)</f>
        <v/>
      </c>
      <c r="R238" s="11"/>
      <c r="S238" s="39" cm="1">
        <f t="array" aca="1" ref="S238" ca="1">INDIRECT(ADDRESS(ROW()-1,_xlfn.SHEET()-3+39,4,1,"Entered Daily Stats"))</f>
        <v>0</v>
      </c>
      <c r="T238" s="11"/>
      <c r="U238" s="100"/>
      <c r="V238" s="11" t="s">
        <v>32</v>
      </c>
      <c r="W238" s="45">
        <v>1</v>
      </c>
      <c r="X238" s="70"/>
    </row>
    <row r="239" spans="1:24" ht="15.6" customHeight="1" x14ac:dyDescent="0.3">
      <c r="A239" s="65"/>
      <c r="B239" s="8"/>
      <c r="C239" s="14" cm="1">
        <f t="array" aca="1" ref="C239" ca="1">INDIRECT(ADDRESS(ROW()-1,_xlfn.SHEET()-3+32,4,1,"Entered Daily Stats"))</f>
        <v>0</v>
      </c>
      <c r="D239" s="11"/>
      <c r="E239" s="10" t="str">
        <f>'Entered Daily Stats'!A238</f>
        <v>Enrollment Counclor 3</v>
      </c>
      <c r="F239" s="11"/>
      <c r="G239" s="13" cm="1">
        <f t="array" aca="1" ref="G239" ca="1">IFERROR(INDIRECT(ADDRESS(ROW()-1,_xlfn.SHEET()-3+4,4,1,"Entered Daily Stats")),"")</f>
        <v>0</v>
      </c>
      <c r="H239" s="16"/>
      <c r="I239" s="12" cm="1">
        <f t="array" aca="1" ref="I239" ca="1">IFERROR(INDIRECT(ADDRESS(ROW()-1,_xlfn.SHEET()-3+11,4,1,"Entered Daily Stats")),"")</f>
        <v>0</v>
      </c>
      <c r="J239" s="11"/>
      <c r="K239" s="107" cm="1">
        <f t="array" aca="1" ref="K239" ca="1">IFERROR(INDIRECT(ADDRESS(ROW()-1,_xlfn.SHEET()-3+18,4,1,"Entered Daily Stats")),"")</f>
        <v>0</v>
      </c>
      <c r="L239" s="12">
        <f ca="1">IFERROR(IF(K239=N239,0,MIN(MAX((-10*N239*24)+80,30),65))*C239,0)</f>
        <v>0</v>
      </c>
      <c r="M239" s="11"/>
      <c r="N239" s="110" cm="1">
        <f t="array" aca="1" ref="N239" ca="1">IFERROR(INDIRECT(ADDRESS(ROW()-1,_xlfn.SHEET()-3+25,4,1,"Entered Daily Stats")),"")</f>
        <v>0</v>
      </c>
      <c r="O239" s="13">
        <f t="shared" ca="1" si="33"/>
        <v>0</v>
      </c>
      <c r="P239" s="11"/>
      <c r="Q239" s="51" t="str">
        <f t="shared" ca="1" si="34"/>
        <v/>
      </c>
      <c r="R239" s="11"/>
      <c r="S239" s="39" cm="1">
        <f t="array" aca="1" ref="S239" ca="1">INDIRECT(ADDRESS(ROW()-1,_xlfn.SHEET()-3+39,4,1,"Entered Daily Stats"))</f>
        <v>0</v>
      </c>
      <c r="T239" s="11"/>
      <c r="U239" s="18"/>
      <c r="V239" s="11" t="s">
        <v>33</v>
      </c>
      <c r="W239" s="45">
        <v>1</v>
      </c>
      <c r="X239" s="70"/>
    </row>
    <row r="240" spans="1:24" ht="15.6" customHeight="1" x14ac:dyDescent="0.3">
      <c r="A240" s="65"/>
      <c r="B240" s="8"/>
      <c r="C240" s="14" cm="1">
        <f t="array" aca="1" ref="C240" ca="1">INDIRECT(ADDRESS(ROW()-1,_xlfn.SHEET()-3+32,4,1,"Entered Daily Stats"))</f>
        <v>1</v>
      </c>
      <c r="D240" s="11"/>
      <c r="E240" s="10" t="str">
        <f>'Entered Daily Stats'!A239</f>
        <v>Enrollment Counclor 4</v>
      </c>
      <c r="F240" s="11"/>
      <c r="G240" s="13" cm="1">
        <f t="array" aca="1" ref="G240" ca="1">IFERROR(INDIRECT(ADDRESS(ROW()-1,_xlfn.SHEET()-3+4,4,1,"Entered Daily Stats")),"")</f>
        <v>0.28541666666666665</v>
      </c>
      <c r="H240" s="16"/>
      <c r="I240" s="12" cm="1">
        <f t="array" aca="1" ref="I240" ca="1">IFERROR(INDIRECT(ADDRESS(ROW()-1,_xlfn.SHEET()-3+11,4,1,"Entered Daily Stats")),"")</f>
        <v>5</v>
      </c>
      <c r="J240" s="11"/>
      <c r="K240" s="107" cm="1">
        <f t="array" aca="1" ref="K240" ca="1">IFERROR(INDIRECT(ADDRESS(ROW()-1,_xlfn.SHEET()-3+18,4,1,"Entered Daily Stats")),"")</f>
        <v>38</v>
      </c>
      <c r="L240" s="12">
        <f t="shared" ref="L240:L256" ca="1" si="35">IFERROR(IF(K240=N240,0,MIN(MAX((-10*N240*24)+80,30),65))*C240,0)</f>
        <v>65</v>
      </c>
      <c r="M240" s="11"/>
      <c r="N240" s="110" cm="1">
        <f t="array" aca="1" ref="N240" ca="1">IFERROR(INDIRECT(ADDRESS(ROW()-1,_xlfn.SHEET()-3+25,4,1,"Entered Daily Stats")),"")</f>
        <v>6.1805555555555558E-2</v>
      </c>
      <c r="O240" s="13">
        <f t="shared" ca="1" si="33"/>
        <v>0.17500000000000002</v>
      </c>
      <c r="P240" s="11"/>
      <c r="Q240" s="51">
        <f t="shared" ca="1" si="34"/>
        <v>0.46889499389499389</v>
      </c>
      <c r="R240" s="11"/>
      <c r="S240" s="39" cm="1">
        <f t="array" aca="1" ref="S240" ca="1">INDIRECT(ADDRESS(ROW()-1,_xlfn.SHEET()-3+39,4,1,"Entered Daily Stats"))</f>
        <v>3</v>
      </c>
      <c r="T240" s="11"/>
      <c r="U240" s="19"/>
      <c r="V240" s="11" t="s">
        <v>33</v>
      </c>
      <c r="W240" s="14">
        <v>0.7</v>
      </c>
      <c r="X240" s="70"/>
    </row>
    <row r="241" spans="1:24" ht="15.6" customHeight="1" x14ac:dyDescent="0.3">
      <c r="A241" s="65"/>
      <c r="B241" s="8"/>
      <c r="C241" s="14" cm="1">
        <f t="array" aca="1" ref="C241" ca="1">INDIRECT(ADDRESS(ROW()-1,_xlfn.SHEET()-3+32,4,1,"Entered Daily Stats"))</f>
        <v>1</v>
      </c>
      <c r="D241" s="11"/>
      <c r="E241" s="10" t="str">
        <f>'Entered Daily Stats'!A240</f>
        <v>Enrollment Counclor 5</v>
      </c>
      <c r="F241" s="11"/>
      <c r="G241" s="13" cm="1">
        <f t="array" aca="1" ref="G241" ca="1">IFERROR(INDIRECT(ADDRESS(ROW()-1,_xlfn.SHEET()-3+4,4,1,"Entered Daily Stats")),"")</f>
        <v>0.27013888888888887</v>
      </c>
      <c r="H241" s="16"/>
      <c r="I241" s="12" cm="1">
        <f t="array" aca="1" ref="I241" ca="1">IFERROR(INDIRECT(ADDRESS(ROW()-1,_xlfn.SHEET()-3+11,4,1,"Entered Daily Stats")),"")</f>
        <v>6</v>
      </c>
      <c r="J241" s="11"/>
      <c r="K241" s="107" cm="1">
        <f t="array" aca="1" ref="K241" ca="1">IFERROR(INDIRECT(ADDRESS(ROW()-1,_xlfn.SHEET()-3+18,4,1,"Entered Daily Stats")),"")</f>
        <v>23</v>
      </c>
      <c r="L241" s="12">
        <f t="shared" ca="1" si="35"/>
        <v>51.333333333333336</v>
      </c>
      <c r="M241" s="11"/>
      <c r="N241" s="110" cm="1">
        <f t="array" aca="1" ref="N241" ca="1">IFERROR(INDIRECT(ADDRESS(ROW()-1,_xlfn.SHEET()-3+25,4,1,"Entered Daily Stats")),"")</f>
        <v>0.11944444444444445</v>
      </c>
      <c r="O241" s="13">
        <f t="shared" ca="1" si="33"/>
        <v>0.20833333333333334</v>
      </c>
      <c r="P241" s="11"/>
      <c r="Q241" s="51">
        <f t="shared" ca="1" si="34"/>
        <v>0.51069264069264064</v>
      </c>
      <c r="R241" s="11"/>
      <c r="S241" s="39" cm="1">
        <f t="array" aca="1" ref="S241" ca="1">INDIRECT(ADDRESS(ROW()-1,_xlfn.SHEET()-3+39,4,1,"Entered Daily Stats"))</f>
        <v>0</v>
      </c>
      <c r="T241" s="11"/>
      <c r="U241" s="20"/>
      <c r="V241" s="11" t="s">
        <v>33</v>
      </c>
      <c r="W241" s="14">
        <v>0.5</v>
      </c>
      <c r="X241" s="70"/>
    </row>
    <row r="242" spans="1:24" ht="15.6" customHeight="1" x14ac:dyDescent="0.3">
      <c r="A242" s="65"/>
      <c r="B242" s="8"/>
      <c r="C242" s="14" cm="1">
        <f t="array" aca="1" ref="C242" ca="1">INDIRECT(ADDRESS(ROW()-1,_xlfn.SHEET()-3+32,4,1,"Entered Daily Stats"))</f>
        <v>1</v>
      </c>
      <c r="D242" s="11"/>
      <c r="E242" s="10" t="str">
        <f>'Entered Daily Stats'!A241</f>
        <v>Enrollment Counclor 6</v>
      </c>
      <c r="F242" s="11"/>
      <c r="G242" s="13" cm="1">
        <f t="array" aca="1" ref="G242" ca="1">IFERROR(INDIRECT(ADDRESS(ROW()-1,_xlfn.SHEET()-3+4,4,1,"Entered Daily Stats")),"")</f>
        <v>0.26250000000000001</v>
      </c>
      <c r="H242" s="16"/>
      <c r="I242" s="12" cm="1">
        <f t="array" aca="1" ref="I242" ca="1">IFERROR(INDIRECT(ADDRESS(ROW()-1,_xlfn.SHEET()-3+11,4,1,"Entered Daily Stats")),"")</f>
        <v>0</v>
      </c>
      <c r="J242" s="11"/>
      <c r="K242" s="107" cm="1">
        <f t="array" aca="1" ref="K242" ca="1">IFERROR(INDIRECT(ADDRESS(ROW()-1,_xlfn.SHEET()-3+18,4,1,"Entered Daily Stats")),"")</f>
        <v>56</v>
      </c>
      <c r="L242" s="12">
        <f t="shared" ca="1" si="35"/>
        <v>64</v>
      </c>
      <c r="M242" s="11"/>
      <c r="N242" s="110" cm="1">
        <f t="array" aca="1" ref="N242" ca="1">IFERROR(INDIRECT(ADDRESS(ROW()-1,_xlfn.SHEET()-3+25,4,1,"Entered Daily Stats")),"")</f>
        <v>6.6666666666666666E-2</v>
      </c>
      <c r="O242" s="13">
        <f t="shared" ca="1" si="33"/>
        <v>0.10000000000000002</v>
      </c>
      <c r="P242" s="11"/>
      <c r="Q242" s="51">
        <f t="shared" ca="1" si="34"/>
        <v>0.77083333333333326</v>
      </c>
      <c r="R242" s="11"/>
      <c r="S242" s="39" cm="1">
        <f t="array" aca="1" ref="S242" ca="1">INDIRECT(ADDRESS(ROW()-1,_xlfn.SHEET()-3+39,4,1,"Entered Daily Stats"))</f>
        <v>0</v>
      </c>
      <c r="T242" s="11"/>
      <c r="U242" s="21"/>
      <c r="V242" s="11" t="s">
        <v>33</v>
      </c>
      <c r="W242" s="14">
        <v>0.3</v>
      </c>
      <c r="X242" s="70"/>
    </row>
    <row r="243" spans="1:24" ht="15.6" customHeight="1" x14ac:dyDescent="0.3">
      <c r="A243" s="65"/>
      <c r="B243" s="8"/>
      <c r="C243" s="14" cm="1">
        <f t="array" aca="1" ref="C243" ca="1">INDIRECT(ADDRESS(ROW()-1,_xlfn.SHEET()-3+32,4,1,"Entered Daily Stats"))</f>
        <v>0</v>
      </c>
      <c r="D243" s="11"/>
      <c r="E243" s="10" t="str">
        <f>'Entered Daily Stats'!A242</f>
        <v>Enrollment Counclor 7</v>
      </c>
      <c r="F243" s="11"/>
      <c r="G243" s="13" cm="1">
        <f t="array" aca="1" ref="G243" ca="1">IFERROR(INDIRECT(ADDRESS(ROW()-1,_xlfn.SHEET()-3+4,4,1,"Entered Daily Stats")),"")</f>
        <v>0</v>
      </c>
      <c r="H243" s="16"/>
      <c r="I243" s="12" cm="1">
        <f t="array" aca="1" ref="I243" ca="1">IFERROR(INDIRECT(ADDRESS(ROW()-1,_xlfn.SHEET()-3+11,4,1,"Entered Daily Stats")),"")</f>
        <v>0</v>
      </c>
      <c r="J243" s="11"/>
      <c r="K243" s="107" cm="1">
        <f t="array" aca="1" ref="K243" ca="1">IFERROR(INDIRECT(ADDRESS(ROW()-1,_xlfn.SHEET()-3+18,4,1,"Entered Daily Stats")),"")</f>
        <v>0</v>
      </c>
      <c r="L243" s="12">
        <f t="shared" ca="1" si="35"/>
        <v>0</v>
      </c>
      <c r="M243" s="11"/>
      <c r="N243" s="110" cm="1">
        <f t="array" aca="1" ref="N243" ca="1">IFERROR(INDIRECT(ADDRESS(ROW()-1,_xlfn.SHEET()-3+25,4,1,"Entered Daily Stats")),"")</f>
        <v>0</v>
      </c>
      <c r="O243" s="13">
        <f t="shared" ca="1" si="33"/>
        <v>0</v>
      </c>
      <c r="P243" s="11"/>
      <c r="Q243" s="51" t="str">
        <f t="shared" ca="1" si="34"/>
        <v/>
      </c>
      <c r="R243" s="11"/>
      <c r="S243" s="39" cm="1">
        <f t="array" aca="1" ref="S243" ca="1">INDIRECT(ADDRESS(ROW()-1,_xlfn.SHEET()-3+39,4,1,"Entered Daily Stats"))</f>
        <v>0</v>
      </c>
      <c r="T243" s="11"/>
      <c r="U243" s="8"/>
      <c r="V243" s="8"/>
      <c r="W243" s="8"/>
      <c r="X243" s="70"/>
    </row>
    <row r="244" spans="1:24" ht="15.6" customHeight="1" x14ac:dyDescent="0.3">
      <c r="A244" s="65"/>
      <c r="B244" s="8"/>
      <c r="C244" s="14" cm="1">
        <f t="array" aca="1" ref="C244" ca="1">INDIRECT(ADDRESS(ROW()-1,_xlfn.SHEET()-3+32,4,1,"Entered Daily Stats"))</f>
        <v>1</v>
      </c>
      <c r="D244" s="11"/>
      <c r="E244" s="10" t="str">
        <f>'Entered Daily Stats'!A243</f>
        <v>Enrollment Counclor 8</v>
      </c>
      <c r="F244" s="11"/>
      <c r="G244" s="13" cm="1">
        <f t="array" aca="1" ref="G244" ca="1">IFERROR(INDIRECT(ADDRESS(ROW()-1,_xlfn.SHEET()-3+4,4,1,"Entered Daily Stats")),"")</f>
        <v>0.27361111111111108</v>
      </c>
      <c r="H244" s="16"/>
      <c r="I244" s="12" cm="1">
        <f t="array" aca="1" ref="I244" ca="1">IFERROR(INDIRECT(ADDRESS(ROW()-1,_xlfn.SHEET()-3+11,4,1,"Entered Daily Stats")),"")</f>
        <v>7</v>
      </c>
      <c r="J244" s="11"/>
      <c r="K244" s="107" cm="1">
        <f t="array" aca="1" ref="K244" ca="1">IFERROR(INDIRECT(ADDRESS(ROW()-1,_xlfn.SHEET()-3+18,4,1,"Entered Daily Stats")),"")</f>
        <v>54</v>
      </c>
      <c r="L244" s="12">
        <f t="shared" ca="1" si="35"/>
        <v>53.5</v>
      </c>
      <c r="M244" s="11"/>
      <c r="N244" s="110" cm="1">
        <f t="array" aca="1" ref="N244" ca="1">IFERROR(INDIRECT(ADDRESS(ROW()-1,_xlfn.SHEET()-3+25,4,1,"Entered Daily Stats")),"")</f>
        <v>0.11041666666666666</v>
      </c>
      <c r="O244" s="13">
        <f t="shared" ca="1" si="33"/>
        <v>0.10833333333333332</v>
      </c>
      <c r="P244" s="11"/>
      <c r="Q244" s="51">
        <f t="shared" ca="1" si="34"/>
        <v>1.0142882818116463</v>
      </c>
      <c r="R244" s="11"/>
      <c r="S244" s="39" cm="1">
        <f t="array" aca="1" ref="S244" ca="1">INDIRECT(ADDRESS(ROW()-1,_xlfn.SHEET()-3+39,4,1,"Entered Daily Stats"))</f>
        <v>1</v>
      </c>
      <c r="T244" s="11"/>
      <c r="U244" s="140" t="s">
        <v>42</v>
      </c>
      <c r="V244" s="140"/>
      <c r="W244" s="140"/>
      <c r="X244" s="70"/>
    </row>
    <row r="245" spans="1:24" ht="15.6" customHeight="1" x14ac:dyDescent="0.3">
      <c r="A245" s="65"/>
      <c r="B245" s="8"/>
      <c r="C245" s="14" cm="1">
        <f t="array" aca="1" ref="C245" ca="1">INDIRECT(ADDRESS(ROW()-1,_xlfn.SHEET()-3+32,4,1,"Entered Daily Stats"))</f>
        <v>1</v>
      </c>
      <c r="D245" s="11"/>
      <c r="E245" s="10" t="str">
        <f>'Entered Daily Stats'!A244</f>
        <v>Enrollment Counclor 9</v>
      </c>
      <c r="F245" s="11"/>
      <c r="G245" s="13" cm="1">
        <f t="array" aca="1" ref="G245" ca="1">IFERROR(INDIRECT(ADDRESS(ROW()-1,_xlfn.SHEET()-3+4,4,1,"Entered Daily Stats")),"")</f>
        <v>0.24374999999999999</v>
      </c>
      <c r="H245" s="16"/>
      <c r="I245" s="12" cm="1">
        <f t="array" aca="1" ref="I245" ca="1">IFERROR(INDIRECT(ADDRESS(ROW()-1,_xlfn.SHEET()-3+11,4,1,"Entered Daily Stats")),"")</f>
        <v>5</v>
      </c>
      <c r="J245" s="11"/>
      <c r="K245" s="107" cm="1">
        <f t="array" aca="1" ref="K245" ca="1">IFERROR(INDIRECT(ADDRESS(ROW()-1,_xlfn.SHEET()-3+18,4,1,"Entered Daily Stats")),"")</f>
        <v>39</v>
      </c>
      <c r="L245" s="12">
        <f t="shared" ca="1" si="35"/>
        <v>55.833333333333336</v>
      </c>
      <c r="M245" s="11"/>
      <c r="N245" s="110" cm="1">
        <f t="array" aca="1" ref="N245" ca="1">IFERROR(INDIRECT(ADDRESS(ROW()-1,_xlfn.SHEET()-3+25,4,1,"Entered Daily Stats")),"")</f>
        <v>0.10069444444444443</v>
      </c>
      <c r="O245" s="13">
        <f t="shared" ca="1" si="33"/>
        <v>0.17083333333333331</v>
      </c>
      <c r="P245" s="11"/>
      <c r="Q245" s="51">
        <f t="shared" ca="1" si="34"/>
        <v>0.64396917849775515</v>
      </c>
      <c r="R245" s="11"/>
      <c r="S245" s="39" cm="1">
        <f t="array" aca="1" ref="S245" ca="1">INDIRECT(ADDRESS(ROW()-1,_xlfn.SHEET()-3+39,4,1,"Entered Daily Stats"))</f>
        <v>0</v>
      </c>
      <c r="T245" s="11"/>
      <c r="U245" s="152">
        <f ca="1">IF(SUM(S237:S256)=0,"",SUM(S237:S256))</f>
        <v>6</v>
      </c>
      <c r="V245" s="153"/>
      <c r="W245" s="154"/>
      <c r="X245" s="70"/>
    </row>
    <row r="246" spans="1:24" ht="15.6" customHeight="1" x14ac:dyDescent="0.3">
      <c r="A246" s="65"/>
      <c r="B246" s="8"/>
      <c r="C246" s="14" cm="1">
        <f t="array" aca="1" ref="C246" ca="1">INDIRECT(ADDRESS(ROW()-1,_xlfn.SHEET()-3+32,4,1,"Entered Daily Stats"))</f>
        <v>0</v>
      </c>
      <c r="D246" s="11"/>
      <c r="E246" s="10" t="str">
        <f>'Entered Daily Stats'!A245</f>
        <v>Enrollment Counclor 10</v>
      </c>
      <c r="F246" s="11"/>
      <c r="G246" s="13" cm="1">
        <f t="array" aca="1" ref="G246" ca="1">IFERROR(INDIRECT(ADDRESS(ROW()-1,_xlfn.SHEET()-3+4,4,1,"Entered Daily Stats")),"")</f>
        <v>0</v>
      </c>
      <c r="H246" s="16"/>
      <c r="I246" s="12" cm="1">
        <f t="array" aca="1" ref="I246" ca="1">IFERROR(INDIRECT(ADDRESS(ROW()-1,_xlfn.SHEET()-3+11,4,1,"Entered Daily Stats")),"")</f>
        <v>0</v>
      </c>
      <c r="J246" s="11"/>
      <c r="K246" s="107" cm="1">
        <f t="array" aca="1" ref="K246" ca="1">IFERROR(INDIRECT(ADDRESS(ROW()-1,_xlfn.SHEET()-3+18,4,1,"Entered Daily Stats")),"")</f>
        <v>0</v>
      </c>
      <c r="L246" s="12">
        <f t="shared" ca="1" si="35"/>
        <v>0</v>
      </c>
      <c r="M246" s="11"/>
      <c r="N246" s="110" cm="1">
        <f t="array" aca="1" ref="N246" ca="1">IFERROR(INDIRECT(ADDRESS(ROW()-1,_xlfn.SHEET()-3+25,4,1,"Entered Daily Stats")),"")</f>
        <v>0</v>
      </c>
      <c r="O246" s="13">
        <f t="shared" ca="1" si="33"/>
        <v>0</v>
      </c>
      <c r="P246" s="11"/>
      <c r="Q246" s="51" t="str">
        <f t="shared" ca="1" si="34"/>
        <v/>
      </c>
      <c r="R246" s="11"/>
      <c r="S246" s="39" cm="1">
        <f t="array" aca="1" ref="S246" ca="1">INDIRECT(ADDRESS(ROW()-1,_xlfn.SHEET()-3+39,4,1,"Entered Daily Stats"))</f>
        <v>0</v>
      </c>
      <c r="T246" s="11"/>
      <c r="U246" s="155"/>
      <c r="V246" s="156"/>
      <c r="W246" s="157"/>
      <c r="X246" s="70"/>
    </row>
    <row r="247" spans="1:24" ht="15.6" customHeight="1" x14ac:dyDescent="0.3">
      <c r="A247" s="65"/>
      <c r="B247" s="8"/>
      <c r="C247" s="14" cm="1">
        <f t="array" aca="1" ref="C247" ca="1">INDIRECT(ADDRESS(ROW()-1,_xlfn.SHEET()-3+32,4,1,"Entered Daily Stats"))</f>
        <v>1</v>
      </c>
      <c r="D247" s="11"/>
      <c r="E247" s="10" t="str">
        <f>'Entered Daily Stats'!A246</f>
        <v>Enrollment Counclor 11</v>
      </c>
      <c r="F247" s="11"/>
      <c r="G247" s="13" cm="1">
        <f t="array" aca="1" ref="G247" ca="1">IFERROR(INDIRECT(ADDRESS(ROW()-1,_xlfn.SHEET()-3+4,4,1,"Entered Daily Stats")),"")</f>
        <v>0.22083333333333333</v>
      </c>
      <c r="H247" s="16"/>
      <c r="I247" s="12" cm="1">
        <f t="array" aca="1" ref="I247" ca="1">IFERROR(INDIRECT(ADDRESS(ROW()-1,_xlfn.SHEET()-3+11,4,1,"Entered Daily Stats")),"")</f>
        <v>1</v>
      </c>
      <c r="J247" s="11"/>
      <c r="K247" s="107" cm="1">
        <f t="array" aca="1" ref="K247" ca="1">IFERROR(INDIRECT(ADDRESS(ROW()-1,_xlfn.SHEET()-3+18,4,1,"Entered Daily Stats")),"")</f>
        <v>41</v>
      </c>
      <c r="L247" s="12">
        <f t="shared" ca="1" si="35"/>
        <v>54.666666666666664</v>
      </c>
      <c r="M247" s="11"/>
      <c r="N247" s="110" cm="1">
        <f t="array" aca="1" ref="N247" ca="1">IFERROR(INDIRECT(ADDRESS(ROW()-1,_xlfn.SHEET()-3+25,4,1,"Entered Daily Stats")),"")</f>
        <v>0.10555555555555556</v>
      </c>
      <c r="O247" s="13">
        <f t="shared" ca="1" si="33"/>
        <v>0.16250000000000001</v>
      </c>
      <c r="P247" s="11"/>
      <c r="Q247" s="51">
        <f t="shared" ca="1" si="34"/>
        <v>0.69978632478632474</v>
      </c>
      <c r="R247" s="11"/>
      <c r="S247" s="39" cm="1">
        <f t="array" aca="1" ref="S247" ca="1">INDIRECT(ADDRESS(ROW()-1,_xlfn.SHEET()-3+39,4,1,"Entered Daily Stats"))</f>
        <v>0</v>
      </c>
      <c r="T247" s="11"/>
      <c r="U247" s="71"/>
      <c r="V247" s="71"/>
      <c r="W247" s="71"/>
      <c r="X247" s="70"/>
    </row>
    <row r="248" spans="1:24" ht="15.6" customHeight="1" x14ac:dyDescent="0.3">
      <c r="A248" s="65"/>
      <c r="B248" s="8"/>
      <c r="C248" s="14" cm="1">
        <f t="array" aca="1" ref="C248" ca="1">INDIRECT(ADDRESS(ROW()-1,_xlfn.SHEET()-3+32,4,1,"Entered Daily Stats"))</f>
        <v>1</v>
      </c>
      <c r="D248" s="11"/>
      <c r="E248" s="10" t="str">
        <f>'Entered Daily Stats'!A247</f>
        <v>Enrollment Counclor 12</v>
      </c>
      <c r="F248" s="11"/>
      <c r="G248" s="13" cm="1">
        <f t="array" aca="1" ref="G248" ca="1">IFERROR(INDIRECT(ADDRESS(ROW()-1,_xlfn.SHEET()-3+4,4,1,"Entered Daily Stats")),"")</f>
        <v>0.20138888888888887</v>
      </c>
      <c r="H248" s="16"/>
      <c r="I248" s="12" cm="1">
        <f t="array" aca="1" ref="I248" ca="1">IFERROR(INDIRECT(ADDRESS(ROW()-1,_xlfn.SHEET()-3+11,4,1,"Entered Daily Stats")),"")</f>
        <v>0</v>
      </c>
      <c r="J248" s="11"/>
      <c r="K248" s="107" cm="1">
        <f t="array" aca="1" ref="K248" ca="1">IFERROR(INDIRECT(ADDRESS(ROW()-1,_xlfn.SHEET()-3+18,4,1,"Entered Daily Stats")),"")</f>
        <v>54</v>
      </c>
      <c r="L248" s="12">
        <f t="shared" ca="1" si="35"/>
        <v>60.166666666666671</v>
      </c>
      <c r="M248" s="11"/>
      <c r="N248" s="110" cm="1">
        <f t="array" aca="1" ref="N248" ca="1">IFERROR(INDIRECT(ADDRESS(ROW()-1,_xlfn.SHEET()-3+25,4,1,"Entered Daily Stats")),"")</f>
        <v>8.2638888888888887E-2</v>
      </c>
      <c r="O248" s="13">
        <f t="shared" ca="1" si="33"/>
        <v>0.10833333333333332</v>
      </c>
      <c r="P248" s="11"/>
      <c r="Q248" s="51">
        <f t="shared" ca="1" si="34"/>
        <v>0.83016371901413455</v>
      </c>
      <c r="R248" s="11"/>
      <c r="S248" s="39" cm="1">
        <f t="array" aca="1" ref="S248" ca="1">INDIRECT(ADDRESS(ROW()-1,_xlfn.SHEET()-3+39,4,1,"Entered Daily Stats"))</f>
        <v>0</v>
      </c>
      <c r="T248" s="11"/>
      <c r="U248" s="8"/>
      <c r="V248" s="8"/>
      <c r="W248" s="22"/>
      <c r="X248" s="79"/>
    </row>
    <row r="249" spans="1:24" ht="15.6" customHeight="1" x14ac:dyDescent="0.3">
      <c r="A249" s="65"/>
      <c r="B249" s="8"/>
      <c r="C249" s="14" cm="1">
        <f t="array" aca="1" ref="C249" ca="1">INDIRECT(ADDRESS(ROW()-1,_xlfn.SHEET()-3+32,4,1,"Entered Daily Stats"))</f>
        <v>1</v>
      </c>
      <c r="D249" s="11"/>
      <c r="E249" s="10" t="str">
        <f>'Entered Daily Stats'!A248</f>
        <v>Enrollment Counclor 13</v>
      </c>
      <c r="F249" s="11"/>
      <c r="G249" s="13" cm="1">
        <f t="array" aca="1" ref="G249" ca="1">IFERROR(INDIRECT(ADDRESS(ROW()-1,_xlfn.SHEET()-3+4,4,1,"Entered Daily Stats")),"")</f>
        <v>0.22083333333333333</v>
      </c>
      <c r="H249" s="16"/>
      <c r="I249" s="12" cm="1">
        <f t="array" aca="1" ref="I249" ca="1">IFERROR(INDIRECT(ADDRESS(ROW()-1,_xlfn.SHEET()-3+11,4,1,"Entered Daily Stats")),"")</f>
        <v>4</v>
      </c>
      <c r="J249" s="11"/>
      <c r="K249" s="107" cm="1">
        <f t="array" aca="1" ref="K249" ca="1">IFERROR(INDIRECT(ADDRESS(ROW()-1,_xlfn.SHEET()-3+18,4,1,"Entered Daily Stats")),"")</f>
        <v>38</v>
      </c>
      <c r="L249" s="12">
        <f t="shared" ca="1" si="35"/>
        <v>62.666666666666664</v>
      </c>
      <c r="M249" s="11"/>
      <c r="N249" s="110" cm="1">
        <f t="array" aca="1" ref="N249" ca="1">IFERROR(INDIRECT(ADDRESS(ROW()-1,_xlfn.SHEET()-3+25,4,1,"Entered Daily Stats")),"")</f>
        <v>7.2222222222222229E-2</v>
      </c>
      <c r="O249" s="13">
        <f t="shared" ca="1" si="33"/>
        <v>0.17500000000000002</v>
      </c>
      <c r="P249" s="11"/>
      <c r="Q249" s="51">
        <f t="shared" ca="1" si="34"/>
        <v>0.50954069571090854</v>
      </c>
      <c r="R249" s="47"/>
      <c r="S249" s="39" cm="1">
        <f t="array" aca="1" ref="S249" ca="1">INDIRECT(ADDRESS(ROW()-1,_xlfn.SHEET()-3+39,4,1,"Entered Daily Stats"))</f>
        <v>2</v>
      </c>
      <c r="T249" s="47"/>
      <c r="U249" s="69"/>
      <c r="V249" s="8"/>
      <c r="W249" s="56"/>
      <c r="X249" s="80"/>
    </row>
    <row r="250" spans="1:24" ht="15.6" customHeight="1" x14ac:dyDescent="0.3">
      <c r="A250" s="65"/>
      <c r="B250" s="8"/>
      <c r="C250" s="14" cm="1">
        <f t="array" aca="1" ref="C250" ca="1">INDIRECT(ADDRESS(ROW()-1,_xlfn.SHEET()-3+32,4,1,"Entered Daily Stats"))</f>
        <v>0.75</v>
      </c>
      <c r="D250" s="11"/>
      <c r="E250" s="10" t="str">
        <f>'Entered Daily Stats'!A249</f>
        <v>Enrollment Counclor 14</v>
      </c>
      <c r="F250" s="23"/>
      <c r="G250" s="13" cm="1">
        <f t="array" aca="1" ref="G250" ca="1">IFERROR(INDIRECT(ADDRESS(ROW()-1,_xlfn.SHEET()-3+4,4,1,"Entered Daily Stats")),"")</f>
        <v>0.17083333333333331</v>
      </c>
      <c r="H250" s="11"/>
      <c r="I250" s="12" cm="1">
        <f t="array" aca="1" ref="I250" ca="1">IFERROR(INDIRECT(ADDRESS(ROW()-1,_xlfn.SHEET()-3+11,4,1,"Entered Daily Stats")),"")</f>
        <v>0</v>
      </c>
      <c r="J250" s="11"/>
      <c r="K250" s="107" cm="1">
        <f t="array" aca="1" ref="K250" ca="1">IFERROR(INDIRECT(ADDRESS(ROW()-1,_xlfn.SHEET()-3+18,4,1,"Entered Daily Stats")),"")</f>
        <v>26</v>
      </c>
      <c r="L250" s="12">
        <f t="shared" ca="1" si="35"/>
        <v>43.625</v>
      </c>
      <c r="M250" s="11"/>
      <c r="N250" s="110" cm="1">
        <f t="array" aca="1" ref="N250" ca="1">IFERROR(INDIRECT(ADDRESS(ROW()-1,_xlfn.SHEET()-3+25,4,1,"Entered Daily Stats")),"")</f>
        <v>9.0972222222222218E-2</v>
      </c>
      <c r="O250" s="13">
        <f t="shared" ca="1" si="33"/>
        <v>0.15625</v>
      </c>
      <c r="P250" s="11"/>
      <c r="Q250" s="51">
        <f t="shared" ca="1" si="34"/>
        <v>0.58910538045208538</v>
      </c>
      <c r="R250" s="11"/>
      <c r="S250" s="39" cm="1">
        <f t="array" aca="1" ref="S250" ca="1">INDIRECT(ADDRESS(ROW()-1,_xlfn.SHEET()-3+39,4,1,"Entered Daily Stats"))</f>
        <v>0</v>
      </c>
      <c r="T250" s="11"/>
      <c r="U250" s="11"/>
      <c r="V250" s="47"/>
      <c r="W250" s="56"/>
      <c r="X250" s="81"/>
    </row>
    <row r="251" spans="1:24" ht="15.6" customHeight="1" x14ac:dyDescent="0.3">
      <c r="A251" s="65"/>
      <c r="B251" s="8"/>
      <c r="C251" s="14" cm="1">
        <f t="array" aca="1" ref="C251" ca="1">INDIRECT(ADDRESS(ROW()-1,_xlfn.SHEET()-3+32,4,1,"Entered Daily Stats"))</f>
        <v>0</v>
      </c>
      <c r="D251" s="11"/>
      <c r="E251" s="10">
        <f>'Entered Daily Stats'!A250</f>
        <v>0</v>
      </c>
      <c r="F251" s="11"/>
      <c r="G251" s="13" cm="1">
        <f t="array" aca="1" ref="G251" ca="1">IFERROR(INDIRECT(ADDRESS(ROW()-1,_xlfn.SHEET()-3+4,4,1,"Entered Daily Stats")),"")</f>
        <v>0</v>
      </c>
      <c r="H251" s="16"/>
      <c r="I251" s="12" cm="1">
        <f t="array" aca="1" ref="I251" ca="1">IFERROR(INDIRECT(ADDRESS(ROW()-1,_xlfn.SHEET()-3+11,4,1,"Entered Daily Stats")),"")</f>
        <v>0</v>
      </c>
      <c r="J251" s="11"/>
      <c r="K251" s="107" cm="1">
        <f t="array" aca="1" ref="K251" ca="1">IFERROR(INDIRECT(ADDRESS(ROW()-1,_xlfn.SHEET()-3+18,4,1,"Entered Daily Stats")),"")</f>
        <v>0</v>
      </c>
      <c r="L251" s="12">
        <f t="shared" ca="1" si="35"/>
        <v>0</v>
      </c>
      <c r="M251" s="11"/>
      <c r="N251" s="110" cm="1">
        <f t="array" aca="1" ref="N251" ca="1">IFERROR(INDIRECT(ADDRESS(ROW()-1,_xlfn.SHEET()-3+25,4,1,"Entered Daily Stats")),"")</f>
        <v>0</v>
      </c>
      <c r="O251" s="13">
        <f t="shared" ca="1" si="33"/>
        <v>0</v>
      </c>
      <c r="P251" s="11"/>
      <c r="Q251" s="51" t="str">
        <f t="shared" ca="1" si="34"/>
        <v/>
      </c>
      <c r="R251" s="11"/>
      <c r="S251" s="39" cm="1">
        <f t="array" aca="1" ref="S251" ca="1">INDIRECT(ADDRESS(ROW()-1,_xlfn.SHEET()-3+39,4,1,"Entered Daily Stats"))</f>
        <v>0</v>
      </c>
      <c r="T251" s="11"/>
      <c r="U251" s="8"/>
      <c r="V251" s="8"/>
      <c r="W251" s="8"/>
      <c r="X251" s="64"/>
    </row>
    <row r="252" spans="1:24" ht="15.6" customHeight="1" x14ac:dyDescent="0.3">
      <c r="A252" s="65"/>
      <c r="B252" s="8"/>
      <c r="C252" s="14" cm="1">
        <f t="array" aca="1" ref="C252" ca="1">INDIRECT(ADDRESS(ROW()-1,_xlfn.SHEET()-3+32,4,1,"Entered Daily Stats"))</f>
        <v>0</v>
      </c>
      <c r="D252" s="11"/>
      <c r="E252" s="10">
        <f>'Entered Daily Stats'!A251</f>
        <v>0</v>
      </c>
      <c r="F252" s="11"/>
      <c r="G252" s="13" cm="1">
        <f t="array" aca="1" ref="G252" ca="1">IFERROR(INDIRECT(ADDRESS(ROW()-1,_xlfn.SHEET()-3+4,4,1,"Entered Daily Stats")),"")</f>
        <v>0</v>
      </c>
      <c r="H252" s="16"/>
      <c r="I252" s="12" cm="1">
        <f t="array" aca="1" ref="I252" ca="1">IFERROR(INDIRECT(ADDRESS(ROW()-1,_xlfn.SHEET()-3+11,4,1,"Entered Daily Stats")),"")</f>
        <v>0</v>
      </c>
      <c r="J252" s="11"/>
      <c r="K252" s="107" cm="1">
        <f t="array" aca="1" ref="K252" ca="1">IFERROR(INDIRECT(ADDRESS(ROW()-1,_xlfn.SHEET()-3+18,4,1,"Entered Daily Stats")),"")</f>
        <v>0</v>
      </c>
      <c r="L252" s="12">
        <f t="shared" ca="1" si="35"/>
        <v>0</v>
      </c>
      <c r="M252" s="11"/>
      <c r="N252" s="110" cm="1">
        <f t="array" aca="1" ref="N252" ca="1">IFERROR(INDIRECT(ADDRESS(ROW()-1,_xlfn.SHEET()-3+25,4,1,"Entered Daily Stats")),"")</f>
        <v>0</v>
      </c>
      <c r="O252" s="13">
        <f t="shared" ca="1" si="33"/>
        <v>0</v>
      </c>
      <c r="P252" s="11"/>
      <c r="Q252" s="51" t="str">
        <f t="shared" ca="1" si="34"/>
        <v/>
      </c>
      <c r="R252" s="11"/>
      <c r="S252" s="39" cm="1">
        <f t="array" aca="1" ref="S252" ca="1">INDIRECT(ADDRESS(ROW()-1,_xlfn.SHEET()-3+39,4,1,"Entered Daily Stats"))</f>
        <v>0</v>
      </c>
      <c r="T252" s="11"/>
      <c r="U252" s="71"/>
      <c r="V252" s="71"/>
      <c r="W252" s="71"/>
      <c r="X252" s="70"/>
    </row>
    <row r="253" spans="1:24" ht="15.6" customHeight="1" x14ac:dyDescent="0.3">
      <c r="A253" s="65"/>
      <c r="B253" s="8"/>
      <c r="C253" s="14" cm="1">
        <f t="array" aca="1" ref="C253" ca="1">INDIRECT(ADDRESS(ROW()-1,_xlfn.SHEET()-3+32,4,1,"Entered Daily Stats"))</f>
        <v>0</v>
      </c>
      <c r="D253" s="11"/>
      <c r="E253" s="10">
        <f>'Entered Daily Stats'!A252</f>
        <v>0</v>
      </c>
      <c r="F253" s="11"/>
      <c r="G253" s="13" cm="1">
        <f t="array" aca="1" ref="G253" ca="1">IFERROR(INDIRECT(ADDRESS(ROW()-1,_xlfn.SHEET()-3+4,4,1,"Entered Daily Stats")),"")</f>
        <v>0</v>
      </c>
      <c r="H253" s="16"/>
      <c r="I253" s="12" cm="1">
        <f t="array" aca="1" ref="I253" ca="1">IFERROR(INDIRECT(ADDRESS(ROW()-1,_xlfn.SHEET()-3+11,4,1,"Entered Daily Stats")),"")</f>
        <v>0</v>
      </c>
      <c r="J253" s="11"/>
      <c r="K253" s="107" cm="1">
        <f t="array" aca="1" ref="K253" ca="1">IFERROR(INDIRECT(ADDRESS(ROW()-1,_xlfn.SHEET()-3+18,4,1,"Entered Daily Stats")),"")</f>
        <v>0</v>
      </c>
      <c r="L253" s="12">
        <f t="shared" ca="1" si="35"/>
        <v>0</v>
      </c>
      <c r="M253" s="11"/>
      <c r="N253" s="110" cm="1">
        <f t="array" aca="1" ref="N253" ca="1">IFERROR(INDIRECT(ADDRESS(ROW()-1,_xlfn.SHEET()-3+25,4,1,"Entered Daily Stats")),"")</f>
        <v>0</v>
      </c>
      <c r="O253" s="13">
        <f t="shared" ca="1" si="33"/>
        <v>0</v>
      </c>
      <c r="P253" s="11"/>
      <c r="Q253" s="51" t="str">
        <f t="shared" ca="1" si="34"/>
        <v/>
      </c>
      <c r="R253" s="11"/>
      <c r="S253" s="39" cm="1">
        <f t="array" aca="1" ref="S253" ca="1">INDIRECT(ADDRESS(ROW()-1,_xlfn.SHEET()-3+39,4,1,"Entered Daily Stats"))</f>
        <v>0</v>
      </c>
      <c r="T253" s="11"/>
      <c r="U253" s="8"/>
      <c r="V253" s="8"/>
      <c r="W253" s="22"/>
      <c r="X253" s="79"/>
    </row>
    <row r="254" spans="1:24" ht="15.6" customHeight="1" x14ac:dyDescent="0.3">
      <c r="A254" s="65"/>
      <c r="B254" s="8"/>
      <c r="C254" s="14" cm="1">
        <f t="array" aca="1" ref="C254" ca="1">INDIRECT(ADDRESS(ROW()-1,_xlfn.SHEET()-3+32,4,1,"Entered Daily Stats"))</f>
        <v>0</v>
      </c>
      <c r="D254" s="11"/>
      <c r="E254" s="10">
        <f>'Entered Daily Stats'!A253</f>
        <v>0</v>
      </c>
      <c r="F254" s="11"/>
      <c r="G254" s="13" cm="1">
        <f t="array" aca="1" ref="G254" ca="1">IFERROR(INDIRECT(ADDRESS(ROW()-1,_xlfn.SHEET()-3+4,4,1,"Entered Daily Stats")),"")</f>
        <v>0</v>
      </c>
      <c r="H254" s="16"/>
      <c r="I254" s="12" cm="1">
        <f t="array" aca="1" ref="I254" ca="1">IFERROR(INDIRECT(ADDRESS(ROW()-1,_xlfn.SHEET()-3+11,4,1,"Entered Daily Stats")),"")</f>
        <v>0</v>
      </c>
      <c r="J254" s="11"/>
      <c r="K254" s="107" cm="1">
        <f t="array" aca="1" ref="K254" ca="1">IFERROR(INDIRECT(ADDRESS(ROW()-1,_xlfn.SHEET()-3+18,4,1,"Entered Daily Stats")),"")</f>
        <v>0</v>
      </c>
      <c r="L254" s="12">
        <f t="shared" ca="1" si="35"/>
        <v>0</v>
      </c>
      <c r="M254" s="11"/>
      <c r="N254" s="110" cm="1">
        <f t="array" aca="1" ref="N254" ca="1">IFERROR(INDIRECT(ADDRESS(ROW()-1,_xlfn.SHEET()-3+25,4,1,"Entered Daily Stats")),"")</f>
        <v>0</v>
      </c>
      <c r="O254" s="13">
        <f t="shared" ca="1" si="33"/>
        <v>0</v>
      </c>
      <c r="P254" s="11"/>
      <c r="Q254" s="51" t="str">
        <f t="shared" ca="1" si="34"/>
        <v/>
      </c>
      <c r="R254" s="47"/>
      <c r="S254" s="39" cm="1">
        <f t="array" aca="1" ref="S254" ca="1">INDIRECT(ADDRESS(ROW()-1,_xlfn.SHEET()-3+39,4,1,"Entered Daily Stats"))</f>
        <v>0</v>
      </c>
      <c r="T254" s="47"/>
      <c r="U254" s="69"/>
      <c r="V254" s="8"/>
      <c r="W254" s="56"/>
      <c r="X254" s="80"/>
    </row>
    <row r="255" spans="1:24" ht="15.6" customHeight="1" x14ac:dyDescent="0.3">
      <c r="A255" s="65"/>
      <c r="B255" s="8"/>
      <c r="C255" s="14" cm="1">
        <f t="array" aca="1" ref="C255" ca="1">INDIRECT(ADDRESS(ROW()-1,_xlfn.SHEET()-3+32,4,1,"Entered Daily Stats"))</f>
        <v>0</v>
      </c>
      <c r="D255" s="11"/>
      <c r="E255" s="10">
        <f>'Entered Daily Stats'!A254</f>
        <v>0</v>
      </c>
      <c r="F255" s="23"/>
      <c r="G255" s="13" cm="1">
        <f t="array" aca="1" ref="G255" ca="1">IFERROR(INDIRECT(ADDRESS(ROW()-1,_xlfn.SHEET()-3+4,4,1,"Entered Daily Stats")),"")</f>
        <v>0</v>
      </c>
      <c r="H255" s="11"/>
      <c r="I255" s="12" cm="1">
        <f t="array" aca="1" ref="I255" ca="1">IFERROR(INDIRECT(ADDRESS(ROW()-1,_xlfn.SHEET()-3+11,4,1,"Entered Daily Stats")),"")</f>
        <v>0</v>
      </c>
      <c r="J255" s="11"/>
      <c r="K255" s="107" cm="1">
        <f t="array" aca="1" ref="K255" ca="1">IFERROR(INDIRECT(ADDRESS(ROW()-1,_xlfn.SHEET()-3+18,4,1,"Entered Daily Stats")),"")</f>
        <v>0</v>
      </c>
      <c r="L255" s="12">
        <f t="shared" ca="1" si="35"/>
        <v>0</v>
      </c>
      <c r="M255" s="11"/>
      <c r="N255" s="110" cm="1">
        <f t="array" aca="1" ref="N255" ca="1">IFERROR(INDIRECT(ADDRESS(ROW()-1,_xlfn.SHEET()-3+25,4,1,"Entered Daily Stats")),"")</f>
        <v>0</v>
      </c>
      <c r="O255" s="13">
        <f t="shared" ca="1" si="33"/>
        <v>0</v>
      </c>
      <c r="P255" s="11"/>
      <c r="Q255" s="51" t="str">
        <f t="shared" ca="1" si="34"/>
        <v/>
      </c>
      <c r="R255" s="11"/>
      <c r="S255" s="39" cm="1">
        <f t="array" aca="1" ref="S255" ca="1">INDIRECT(ADDRESS(ROW()-1,_xlfn.SHEET()-3+39,4,1,"Entered Daily Stats"))</f>
        <v>0</v>
      </c>
      <c r="T255" s="11"/>
      <c r="U255" s="11"/>
      <c r="V255" s="47"/>
      <c r="W255" s="56"/>
      <c r="X255" s="81"/>
    </row>
    <row r="256" spans="1:24" ht="15.6" customHeight="1" x14ac:dyDescent="0.3">
      <c r="A256" s="65"/>
      <c r="B256" s="8"/>
      <c r="C256" s="14" cm="1">
        <f t="array" aca="1" ref="C256" ca="1">INDIRECT(ADDRESS(ROW()-1,_xlfn.SHEET()-3+32,4,1,"Entered Daily Stats"))</f>
        <v>0</v>
      </c>
      <c r="D256" s="11"/>
      <c r="E256" s="10">
        <f>'Entered Daily Stats'!A255</f>
        <v>0</v>
      </c>
      <c r="F256" s="11"/>
      <c r="G256" s="13" cm="1">
        <f t="array" aca="1" ref="G256" ca="1">IFERROR(INDIRECT(ADDRESS(ROW()-1,_xlfn.SHEET()-3+4,4,1,"Entered Daily Stats")),"")</f>
        <v>0</v>
      </c>
      <c r="H256" s="16"/>
      <c r="I256" s="12" cm="1">
        <f t="array" aca="1" ref="I256" ca="1">IFERROR(INDIRECT(ADDRESS(ROW()-1,_xlfn.SHEET()-3+11,4,1,"Entered Daily Stats")),"")</f>
        <v>0</v>
      </c>
      <c r="J256" s="11"/>
      <c r="K256" s="107" cm="1">
        <f t="array" aca="1" ref="K256" ca="1">IFERROR(INDIRECT(ADDRESS(ROW()-1,_xlfn.SHEET()-3+18,4,1,"Entered Daily Stats")),"")</f>
        <v>0</v>
      </c>
      <c r="L256" s="12">
        <f t="shared" ca="1" si="35"/>
        <v>0</v>
      </c>
      <c r="M256" s="11"/>
      <c r="N256" s="110" cm="1">
        <f t="array" aca="1" ref="N256" ca="1">IFERROR(INDIRECT(ADDRESS(ROW()-1,_xlfn.SHEET()-3+25,4,1,"Entered Daily Stats")),"")</f>
        <v>0</v>
      </c>
      <c r="O256" s="13">
        <f t="shared" ca="1" si="33"/>
        <v>0</v>
      </c>
      <c r="P256" s="11"/>
      <c r="Q256" s="51" t="str">
        <f t="shared" ca="1" si="34"/>
        <v/>
      </c>
      <c r="R256" s="11"/>
      <c r="S256" s="39" cm="1">
        <f t="array" aca="1" ref="S256" ca="1">INDIRECT(ADDRESS(ROW()-1,_xlfn.SHEET()-3+39,4,1,"Entered Daily Stats"))</f>
        <v>0</v>
      </c>
      <c r="T256" s="11"/>
      <c r="U256" s="8"/>
      <c r="V256" s="8"/>
      <c r="W256" s="8"/>
      <c r="X256" s="64"/>
    </row>
    <row r="257" spans="1:24" ht="15.6" customHeight="1" x14ac:dyDescent="0.3">
      <c r="A257" s="65"/>
      <c r="B257" s="8"/>
      <c r="C257" s="11"/>
      <c r="D257" s="11"/>
      <c r="E257" s="11"/>
      <c r="F257" s="11"/>
      <c r="G257" s="11"/>
      <c r="H257" s="11"/>
      <c r="I257" s="11"/>
      <c r="J257" s="11"/>
      <c r="K257" s="108"/>
      <c r="L257" s="11"/>
      <c r="M257" s="11"/>
      <c r="N257" s="108"/>
      <c r="O257" s="11"/>
      <c r="P257" s="11"/>
      <c r="Q257" s="11"/>
      <c r="R257" s="11"/>
      <c r="S257" s="11"/>
      <c r="T257" s="8"/>
      <c r="U257" s="8"/>
      <c r="V257" s="8"/>
      <c r="W257" s="8"/>
      <c r="X257" s="64"/>
    </row>
    <row r="258" spans="1:24" ht="15.6" customHeight="1" x14ac:dyDescent="0.3">
      <c r="A258" s="65"/>
      <c r="B258" s="8"/>
      <c r="C258" s="106">
        <f ca="1">IFERROR(AVERAGEIF(C237:C256,"&gt;0"),0)</f>
        <v>0.97499999999999998</v>
      </c>
      <c r="D258" s="11"/>
      <c r="E258" s="123" t="s">
        <v>34</v>
      </c>
      <c r="F258" s="44"/>
      <c r="G258" s="13">
        <f ca="1">IFERROR(AVERAGEIF(G237:G256,"&gt;0"),"")</f>
        <v>0.24263888888888885</v>
      </c>
      <c r="H258" s="82"/>
      <c r="I258" s="30">
        <f ca="1">IFERROR(AVERAGEIF(I237:I256,"&gt;0"),"")</f>
        <v>4.7142857142857144</v>
      </c>
      <c r="J258" s="11"/>
      <c r="K258" s="109">
        <f ca="1">IFERROR(AVERAGEIF(K237:K256,"&gt;0"),0)</f>
        <v>41.8</v>
      </c>
      <c r="L258" s="12">
        <f ca="1">IFERROR(AVERAGEIF(L237:L256,"&gt;0"),"")</f>
        <v>54.829166666666673</v>
      </c>
      <c r="M258" s="11"/>
      <c r="N258" s="111">
        <f ca="1">IFERROR(AVERAGEIF(N237:N256,"&gt;0"),0)</f>
        <v>9.8749999999999991E-2</v>
      </c>
      <c r="O258" s="13">
        <f ca="1">IFERROR(AVERAGEIF(O237:O256,"&gt;0"),"")</f>
        <v>0.14937500000000001</v>
      </c>
      <c r="P258" s="11"/>
      <c r="Q258" s="45">
        <f ca="1">IFERROR(AVERAGEIF(Q237:Q256,"&gt;0"),"")</f>
        <v>0.73760917524948977</v>
      </c>
      <c r="R258" s="17"/>
      <c r="S258" s="46">
        <f ca="1">IFERROR(AVERAGEIF(S237:S256,"&gt;0"),0)</f>
        <v>2</v>
      </c>
      <c r="T258" s="83"/>
      <c r="U258" s="8"/>
      <c r="V258" s="8"/>
      <c r="W258" s="8"/>
      <c r="X258" s="64"/>
    </row>
    <row r="259" spans="1:24" ht="15.6" customHeight="1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8"/>
    </row>
    <row r="260" spans="1:24" ht="15.6" customHeight="1" x14ac:dyDescent="0.3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4" customHeight="1" x14ac:dyDescent="0.3">
      <c r="A261" s="128" t="s">
        <v>15</v>
      </c>
      <c r="B261" s="129"/>
      <c r="C261" s="129"/>
      <c r="D261" s="129"/>
      <c r="E261" s="129"/>
      <c r="F261" s="53"/>
      <c r="G261" s="158">
        <v>44134</v>
      </c>
      <c r="H261" s="158"/>
      <c r="I261" s="158"/>
      <c r="J261" s="158"/>
      <c r="K261" s="158"/>
      <c r="L261" s="158"/>
      <c r="M261" s="158"/>
      <c r="N261" s="158"/>
      <c r="O261" s="158"/>
      <c r="P261" s="53"/>
      <c r="Q261" s="53"/>
      <c r="R261" s="53"/>
      <c r="S261" s="53"/>
      <c r="T261" s="53"/>
      <c r="U261" s="53"/>
      <c r="V261" s="53"/>
      <c r="W261" s="63"/>
    </row>
    <row r="262" spans="1:24" ht="14.4" customHeight="1" x14ac:dyDescent="0.3">
      <c r="A262" s="130"/>
      <c r="B262" s="131"/>
      <c r="C262" s="131"/>
      <c r="D262" s="131"/>
      <c r="E262" s="131"/>
      <c r="F262" s="8"/>
      <c r="G262" s="159"/>
      <c r="H262" s="159"/>
      <c r="I262" s="159"/>
      <c r="J262" s="159"/>
      <c r="K262" s="159"/>
      <c r="L262" s="159"/>
      <c r="M262" s="159"/>
      <c r="N262" s="159"/>
      <c r="O262" s="159"/>
      <c r="P262" s="8"/>
      <c r="Q262" s="8"/>
      <c r="R262" s="8"/>
      <c r="S262" s="8"/>
      <c r="T262" s="8"/>
      <c r="U262" s="8"/>
      <c r="V262" s="8"/>
      <c r="W262" s="64"/>
    </row>
    <row r="263" spans="1:24" ht="21" x14ac:dyDescent="0.3">
      <c r="A263" s="132"/>
      <c r="B263" s="133"/>
      <c r="C263" s="133"/>
      <c r="D263" s="133"/>
      <c r="E263" s="133"/>
      <c r="F263" s="8"/>
      <c r="G263" s="124" t="s">
        <v>18</v>
      </c>
      <c r="H263" s="123"/>
      <c r="I263" s="124" t="s">
        <v>19</v>
      </c>
      <c r="J263" s="8"/>
      <c r="K263" s="140" t="s">
        <v>20</v>
      </c>
      <c r="L263" s="140"/>
      <c r="M263" s="8"/>
      <c r="N263" s="126" t="s">
        <v>21</v>
      </c>
      <c r="O263" s="126"/>
      <c r="P263" s="8"/>
      <c r="Q263" s="8"/>
      <c r="R263" s="8"/>
      <c r="S263" s="8"/>
      <c r="T263" s="8"/>
      <c r="U263" s="8"/>
      <c r="V263" s="8"/>
      <c r="W263" s="64"/>
    </row>
    <row r="264" spans="1:24" ht="47.4" customHeight="1" x14ac:dyDescent="0.3">
      <c r="A264" s="65"/>
      <c r="B264" s="8"/>
      <c r="C264" s="3"/>
      <c r="D264" s="8"/>
      <c r="E264" s="67" t="s">
        <v>37</v>
      </c>
      <c r="F264" s="68"/>
      <c r="G264" s="56"/>
      <c r="H264" s="56"/>
      <c r="I264" s="56"/>
      <c r="J264" s="8"/>
      <c r="K264" s="56"/>
      <c r="L264" s="69"/>
      <c r="M264" s="69"/>
      <c r="N264" s="56"/>
      <c r="O264" s="69"/>
      <c r="P264" s="8"/>
      <c r="Q264" s="9" t="s">
        <v>40</v>
      </c>
      <c r="R264" s="8"/>
      <c r="S264" s="66" t="s">
        <v>41</v>
      </c>
      <c r="T264" s="8"/>
      <c r="U264" s="138"/>
      <c r="V264" s="138"/>
      <c r="W264" s="143"/>
    </row>
    <row r="265" spans="1:24" ht="33.6" x14ac:dyDescent="0.65">
      <c r="A265" s="85"/>
      <c r="B265" s="3"/>
      <c r="C265" s="93"/>
      <c r="D265" s="121"/>
      <c r="E265" s="94" cm="1">
        <f t="array" aca="1" ref="E265" ca="1">IFERROR(INDIRECT(ADDRESS(262,_xlfn.SHEET()-3+32,4,1,"Entered Daily Stats")),"")</f>
        <v>10.694444444444445</v>
      </c>
      <c r="F265" s="121"/>
      <c r="G265" s="95" cm="1">
        <f t="array" aca="1" ref="G265" ca="1">IFERROR(INDIRECT(ADDRESS(262,_xlfn.SHEET()-3+4,4,1,"Entered Daily Stats")),"")</f>
        <v>0.20521313455982837</v>
      </c>
      <c r="H265" s="121"/>
      <c r="I265" s="90" cm="1">
        <f t="array" aca="1" ref="I265" ca="1">IFERROR(INDIRECT(ADDRESS(262,_xlfn.SHEET()-3+11,4,1,"Entered Daily Stats")),"")</f>
        <v>3.7990932556149946</v>
      </c>
      <c r="J265" s="121"/>
      <c r="K265" s="148" cm="1">
        <f t="array" aca="1" ref="K265" ca="1">IFERROR(INDIRECT(ADDRESS(262,_xlfn.SHEET()-3+18,4,1,"Entered Daily Stats")),"")</f>
        <v>36.980393310103452</v>
      </c>
      <c r="L265" s="149"/>
      <c r="M265" s="121"/>
      <c r="N265" s="150" cm="1">
        <f t="array" aca="1" ref="N265" ca="1">IFERROR(INDIRECT(ADDRESS(262,_xlfn.SHEET()-3+25,4,1,"Entered Daily Stats")),"")</f>
        <v>0.10173000750534465</v>
      </c>
      <c r="O265" s="151"/>
      <c r="P265" s="121"/>
      <c r="Q265" s="92">
        <f ca="1">IFERROR(SUM(Q26,Q55,Q84,Q113,Q142,Q171,Q200,Q229,Q258)/COUNT(Q26,Q55,Q84,Q113,Q142,Q171,Q200,Q229,Q258),"")</f>
        <v>0.69911708760967928</v>
      </c>
      <c r="R265" s="121"/>
      <c r="S265" s="96" cm="1">
        <f t="array" aca="1" ref="S265" ca="1">IFERROR(INDIRECT(ADDRESS(262,_xlfn.SHEET()-3+39,4,1,"Entered Daily Stats")),"")</f>
        <v>56</v>
      </c>
      <c r="T265" s="3"/>
      <c r="U265" s="3"/>
      <c r="V265" s="3"/>
      <c r="W265" s="86"/>
    </row>
    <row r="266" spans="1:24" ht="34.200000000000003" thickBot="1" x14ac:dyDescent="0.7">
      <c r="A266" s="76"/>
      <c r="B266" s="7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7"/>
      <c r="U266" s="77"/>
      <c r="V266" s="77"/>
      <c r="W266" s="78"/>
    </row>
  </sheetData>
  <mergeCells count="72">
    <mergeCell ref="U264:W264"/>
    <mergeCell ref="K265:L265"/>
    <mergeCell ref="N265:O265"/>
    <mergeCell ref="U207:W207"/>
    <mergeCell ref="U215:W215"/>
    <mergeCell ref="U216:W217"/>
    <mergeCell ref="U244:W244"/>
    <mergeCell ref="U245:W246"/>
    <mergeCell ref="A261:E263"/>
    <mergeCell ref="G261:O262"/>
    <mergeCell ref="K263:L263"/>
    <mergeCell ref="N263:O263"/>
    <mergeCell ref="U178:W178"/>
    <mergeCell ref="U186:W186"/>
    <mergeCell ref="U187:W188"/>
    <mergeCell ref="A204:E206"/>
    <mergeCell ref="G204:O205"/>
    <mergeCell ref="K206:L206"/>
    <mergeCell ref="N206:O206"/>
    <mergeCell ref="A233:E235"/>
    <mergeCell ref="G233:O234"/>
    <mergeCell ref="K235:L235"/>
    <mergeCell ref="N235:O235"/>
    <mergeCell ref="U236:W236"/>
    <mergeCell ref="U149:W149"/>
    <mergeCell ref="U157:W157"/>
    <mergeCell ref="U158:W159"/>
    <mergeCell ref="A175:E177"/>
    <mergeCell ref="G175:O176"/>
    <mergeCell ref="K177:L177"/>
    <mergeCell ref="N177:O177"/>
    <mergeCell ref="U120:W120"/>
    <mergeCell ref="U128:W128"/>
    <mergeCell ref="U129:W130"/>
    <mergeCell ref="A146:E148"/>
    <mergeCell ref="G146:O147"/>
    <mergeCell ref="K148:L148"/>
    <mergeCell ref="N148:O148"/>
    <mergeCell ref="U91:W91"/>
    <mergeCell ref="U99:W99"/>
    <mergeCell ref="U100:W101"/>
    <mergeCell ref="A117:E119"/>
    <mergeCell ref="G117:O118"/>
    <mergeCell ref="K119:L119"/>
    <mergeCell ref="N119:O119"/>
    <mergeCell ref="U62:W62"/>
    <mergeCell ref="U70:W70"/>
    <mergeCell ref="U71:W72"/>
    <mergeCell ref="A88:E90"/>
    <mergeCell ref="G88:O89"/>
    <mergeCell ref="K90:L90"/>
    <mergeCell ref="N90:O90"/>
    <mergeCell ref="U33:W33"/>
    <mergeCell ref="U41:W41"/>
    <mergeCell ref="U42:W43"/>
    <mergeCell ref="A59:E61"/>
    <mergeCell ref="G59:O60"/>
    <mergeCell ref="K61:L61"/>
    <mergeCell ref="N61:O61"/>
    <mergeCell ref="U13:W14"/>
    <mergeCell ref="H29:I29"/>
    <mergeCell ref="K29:L29"/>
    <mergeCell ref="A30:E32"/>
    <mergeCell ref="G30:O31"/>
    <mergeCell ref="K32:L32"/>
    <mergeCell ref="N32:O32"/>
    <mergeCell ref="U12:W12"/>
    <mergeCell ref="A1:E3"/>
    <mergeCell ref="G1:O2"/>
    <mergeCell ref="K3:L3"/>
    <mergeCell ref="N3:O3"/>
    <mergeCell ref="U4:W4"/>
  </mergeCells>
  <conditionalFormatting sqref="O5:O14 O20:O24">
    <cfRule type="expression" dxfId="721" priority="512">
      <formula>(O5=5)</formula>
    </cfRule>
    <cfRule type="expression" dxfId="720" priority="513">
      <formula>(O5=1.5)</formula>
    </cfRule>
  </conditionalFormatting>
  <conditionalFormatting sqref="L5:M14 L20:M24">
    <cfRule type="expression" dxfId="719" priority="510">
      <formula>(L5=65)</formula>
    </cfRule>
    <cfRule type="expression" dxfId="718" priority="511">
      <formula>(L5=30)</formula>
    </cfRule>
  </conditionalFormatting>
  <conditionalFormatting sqref="V23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4 L5:L14 L20:L26 O20:O26">
    <cfRule type="cellIs" dxfId="717" priority="508" stopIfTrue="1" operator="equal">
      <formula>0</formula>
    </cfRule>
  </conditionalFormatting>
  <conditionalFormatting sqref="S5:S14 S20:S26">
    <cfRule type="cellIs" dxfId="716" priority="499" stopIfTrue="1" operator="equal">
      <formula>0</formula>
    </cfRule>
    <cfRule type="colorScale" priority="507">
      <colorScale>
        <cfvo type="min"/>
        <cfvo type="max"/>
        <color rgb="FFFFEF9C"/>
        <color rgb="FF63BE7B"/>
      </colorScale>
    </cfRule>
  </conditionalFormatting>
  <conditionalFormatting sqref="R22 T2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5">
    <cfRule type="cellIs" dxfId="715" priority="505" stopIfTrue="1" operator="equal">
      <formula>0</formula>
    </cfRule>
  </conditionalFormatting>
  <conditionalFormatting sqref="G5:G26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5">
    <cfRule type="cellIs" dxfId="714" priority="498" stopIfTrue="1" operator="equal">
      <formula>0</formula>
    </cfRule>
  </conditionalFormatting>
  <conditionalFormatting sqref="Q5:Q26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13" priority="504" stopIfTrue="1" operator="equal">
      <formula>0</formula>
    </cfRule>
  </conditionalFormatting>
  <conditionalFormatting sqref="C5:C26">
    <cfRule type="cellIs" dxfId="712" priority="470" operator="equal">
      <formula>1</formula>
    </cfRule>
    <cfRule type="cellIs" dxfId="711" priority="502" stopIfTrue="1" operator="equal">
      <formula>0</formula>
    </cfRule>
  </conditionalFormatting>
  <conditionalFormatting sqref="C5:C24">
    <cfRule type="colorScale" priority="503">
      <colorScale>
        <cfvo type="min"/>
        <cfvo type="max"/>
        <color rgb="FFFFEF9C"/>
        <color rgb="FF63BE7B"/>
      </colorScale>
    </cfRule>
  </conditionalFormatting>
  <conditionalFormatting sqref="E5:E24">
    <cfRule type="cellIs" dxfId="710" priority="477" operator="equal">
      <formula>0</formula>
    </cfRule>
    <cfRule type="expression" dxfId="709" priority="500">
      <formula>C5=1</formula>
    </cfRule>
    <cfRule type="expression" dxfId="708" priority="501">
      <formula>C5&gt;0</formula>
    </cfRule>
  </conditionalFormatting>
  <conditionalFormatting sqref="I5:I26">
    <cfRule type="colorScale" priority="471">
      <colorScale>
        <cfvo type="min"/>
        <cfvo type="max"/>
        <color rgb="FFFFEF9C"/>
        <color rgb="FF63BE7B"/>
      </colorScale>
    </cfRule>
  </conditionalFormatting>
  <conditionalFormatting sqref="S265">
    <cfRule type="cellIs" dxfId="707" priority="497" operator="equal">
      <formula>0</formula>
    </cfRule>
  </conditionalFormatting>
  <conditionalFormatting sqref="O15:O19">
    <cfRule type="expression" dxfId="706" priority="494">
      <formula>(O15=5)</formula>
    </cfRule>
    <cfRule type="expression" dxfId="705" priority="495">
      <formula>(O15=1.5)</formula>
    </cfRule>
  </conditionalFormatting>
  <conditionalFormatting sqref="L15:M19">
    <cfRule type="expression" dxfId="704" priority="492">
      <formula>(L15=65)</formula>
    </cfRule>
    <cfRule type="expression" dxfId="703" priority="493">
      <formula>(L15=30)</formula>
    </cfRule>
  </conditionalFormatting>
  <conditionalFormatting sqref="V18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O15:O19">
    <cfRule type="cellIs" dxfId="702" priority="490" stopIfTrue="1" operator="equal">
      <formula>0</formula>
    </cfRule>
  </conditionalFormatting>
  <conditionalFormatting sqref="S15:S19">
    <cfRule type="cellIs" dxfId="701" priority="479" stopIfTrue="1" operator="equal">
      <formula>0</formula>
    </cfRule>
    <cfRule type="colorScale" priority="489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9">
    <cfRule type="cellIs" dxfId="700" priority="487" stopIfTrue="1" operator="equal">
      <formula>0</formula>
    </cfRule>
  </conditionalFormatting>
  <conditionalFormatting sqref="G15:G19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9">
    <cfRule type="cellIs" dxfId="699" priority="478" stopIfTrue="1" operator="equal">
      <formula>0</formula>
    </cfRule>
  </conditionalFormatting>
  <conditionalFormatting sqref="Q15:Q19">
    <cfRule type="cellIs" dxfId="698" priority="484" stopIfTrue="1" operator="equal">
      <formula>0</formula>
    </cfRule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9">
    <cfRule type="cellIs" dxfId="697" priority="482" stopIfTrue="1" operator="equal">
      <formula>0</formula>
    </cfRule>
  </conditionalFormatting>
  <conditionalFormatting sqref="C15:C19">
    <cfRule type="colorScale" priority="483">
      <colorScale>
        <cfvo type="min"/>
        <cfvo type="max"/>
        <color rgb="FFFFEF9C"/>
        <color rgb="FF63BE7B"/>
      </colorScale>
    </cfRule>
  </conditionalFormatting>
  <conditionalFormatting sqref="E15:E19">
    <cfRule type="expression" dxfId="696" priority="480">
      <formula>C15=1</formula>
    </cfRule>
    <cfRule type="expression" dxfId="695" priority="481">
      <formula>C15&gt;0</formula>
    </cfRule>
  </conditionalFormatting>
  <conditionalFormatting sqref="I15:I19">
    <cfRule type="colorScale" priority="486">
      <colorScale>
        <cfvo type="min"/>
        <cfvo type="max"/>
        <color rgb="FFFFEF9C"/>
        <color rgb="FF63BE7B"/>
      </colorScale>
    </cfRule>
  </conditionalFormatting>
  <conditionalFormatting sqref="C26:J26 O26:S26 L26:M26">
    <cfRule type="cellIs" dxfId="694" priority="476" operator="equal">
      <formula>0</formula>
    </cfRule>
  </conditionalFormatting>
  <conditionalFormatting sqref="C4:C24">
    <cfRule type="colorScale" priority="475">
      <colorScale>
        <cfvo type="min"/>
        <cfvo type="max"/>
        <color rgb="FFFFEF9C"/>
        <color rgb="FF63BE7B"/>
      </colorScale>
    </cfRule>
  </conditionalFormatting>
  <conditionalFormatting sqref="G5:G26">
    <cfRule type="colorScale" priority="474">
      <colorScale>
        <cfvo type="min"/>
        <cfvo type="max"/>
        <color rgb="FFFFEF9C"/>
        <color rgb="FF63BE7B"/>
      </colorScale>
    </cfRule>
  </conditionalFormatting>
  <conditionalFormatting sqref="S5:S26">
    <cfRule type="colorScale" priority="472">
      <colorScale>
        <cfvo type="min"/>
        <cfvo type="max"/>
        <color rgb="FFFFEF9C"/>
        <color rgb="FF63BE7B"/>
      </colorScale>
    </cfRule>
  </conditionalFormatting>
  <conditionalFormatting sqref="C5:C26 G5:G26 I5:I26 S5:S26">
    <cfRule type="cellIs" dxfId="693" priority="469" operator="equal">
      <formula>0</formula>
    </cfRule>
  </conditionalFormatting>
  <conditionalFormatting sqref="K5:K26">
    <cfRule type="cellIs" dxfId="692" priority="463" operator="equal">
      <formula>0</formula>
    </cfRule>
    <cfRule type="expression" dxfId="691" priority="464" stopIfTrue="1">
      <formula>K5/L5&gt;$W$5</formula>
    </cfRule>
    <cfRule type="expression" dxfId="690" priority="465" stopIfTrue="1">
      <formula>(K5/L5)&gt;=1</formula>
    </cfRule>
    <cfRule type="expression" dxfId="689" priority="466" stopIfTrue="1">
      <formula>K5/L5&gt;$W$8</formula>
    </cfRule>
    <cfRule type="expression" dxfId="688" priority="467" stopIfTrue="1">
      <formula>K5/L5&gt;$W$9</formula>
    </cfRule>
    <cfRule type="expression" dxfId="687" priority="468" stopIfTrue="1">
      <formula>K5/L5&gt;W$10</formula>
    </cfRule>
  </conditionalFormatting>
  <conditionalFormatting sqref="N5:N26">
    <cfRule type="cellIs" dxfId="686" priority="457" operator="equal">
      <formula>0</formula>
    </cfRule>
    <cfRule type="expression" dxfId="685" priority="458" stopIfTrue="1">
      <formula>N5/O5&gt;$W$5</formula>
    </cfRule>
    <cfRule type="expression" dxfId="684" priority="459" stopIfTrue="1">
      <formula>(N5/O5)&gt;=1</formula>
    </cfRule>
    <cfRule type="expression" dxfId="683" priority="460" stopIfTrue="1">
      <formula>N5/O5&gt;$W$8</formula>
    </cfRule>
    <cfRule type="expression" dxfId="682" priority="461" stopIfTrue="1">
      <formula>N5/O5&gt;$W$9</formula>
    </cfRule>
    <cfRule type="expression" dxfId="681" priority="462" stopIfTrue="1">
      <formula>N5/O5&gt;$W$10</formula>
    </cfRule>
  </conditionalFormatting>
  <conditionalFormatting sqref="O34:O43 O49:O53">
    <cfRule type="expression" dxfId="680" priority="454">
      <formula>(O34=5)</formula>
    </cfRule>
    <cfRule type="expression" dxfId="679" priority="455">
      <formula>(O34=1.5)</formula>
    </cfRule>
  </conditionalFormatting>
  <conditionalFormatting sqref="L34:M43 L49:M53">
    <cfRule type="expression" dxfId="678" priority="452">
      <formula>(L34=65)</formula>
    </cfRule>
    <cfRule type="expression" dxfId="677" priority="453">
      <formula>(L34=30)</formula>
    </cfRule>
  </conditionalFormatting>
  <conditionalFormatting sqref="V52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 L34:L43 L49:L55 O49:O55">
    <cfRule type="cellIs" dxfId="676" priority="450" stopIfTrue="1" operator="equal">
      <formula>0</formula>
    </cfRule>
  </conditionalFormatting>
  <conditionalFormatting sqref="S34:S43 S49:S55">
    <cfRule type="cellIs" dxfId="675" priority="441" stopIfTrue="1" operator="equal">
      <formula>0</formula>
    </cfRule>
    <cfRule type="colorScale" priority="449">
      <colorScale>
        <cfvo type="min"/>
        <cfvo type="max"/>
        <color rgb="FFFFEF9C"/>
        <color rgb="FF63BE7B"/>
      </colorScale>
    </cfRule>
  </conditionalFormatting>
  <conditionalFormatting sqref="R51 T51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54">
    <cfRule type="cellIs" dxfId="674" priority="447" stopIfTrue="1" operator="equal">
      <formula>0</formula>
    </cfRule>
  </conditionalFormatting>
  <conditionalFormatting sqref="G34:G55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I54">
    <cfRule type="cellIs" dxfId="673" priority="440" stopIfTrue="1" operator="equal">
      <formula>0</formula>
    </cfRule>
  </conditionalFormatting>
  <conditionalFormatting sqref="Q34:Q55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672" priority="446" stopIfTrue="1" operator="equal">
      <formula>0</formula>
    </cfRule>
  </conditionalFormatting>
  <conditionalFormatting sqref="C34:C55">
    <cfRule type="cellIs" dxfId="671" priority="413" operator="equal">
      <formula>1</formula>
    </cfRule>
    <cfRule type="cellIs" dxfId="670" priority="444" stopIfTrue="1" operator="equal">
      <formula>0</formula>
    </cfRule>
  </conditionalFormatting>
  <conditionalFormatting sqref="C34:C53">
    <cfRule type="colorScale" priority="445">
      <colorScale>
        <cfvo type="min"/>
        <cfvo type="max"/>
        <color rgb="FFFFEF9C"/>
        <color rgb="FF63BE7B"/>
      </colorScale>
    </cfRule>
  </conditionalFormatting>
  <conditionalFormatting sqref="E34:E53">
    <cfRule type="cellIs" dxfId="669" priority="420" operator="equal">
      <formula>0</formula>
    </cfRule>
    <cfRule type="expression" dxfId="668" priority="442">
      <formula>C34=1</formula>
    </cfRule>
    <cfRule type="expression" dxfId="667" priority="443">
      <formula>C34&gt;0</formula>
    </cfRule>
  </conditionalFormatting>
  <conditionalFormatting sqref="I34:I55">
    <cfRule type="colorScale" priority="414">
      <colorScale>
        <cfvo type="min"/>
        <cfvo type="max"/>
        <color rgb="FFFFEF9C"/>
        <color rgb="FF63BE7B"/>
      </colorScale>
    </cfRule>
  </conditionalFormatting>
  <conditionalFormatting sqref="O44:O48">
    <cfRule type="expression" dxfId="666" priority="437">
      <formula>(O44=5)</formula>
    </cfRule>
    <cfRule type="expression" dxfId="665" priority="438">
      <formula>(O44=1.5)</formula>
    </cfRule>
  </conditionalFormatting>
  <conditionalFormatting sqref="L44:M48">
    <cfRule type="expression" dxfId="664" priority="435">
      <formula>(L44=65)</formula>
    </cfRule>
    <cfRule type="expression" dxfId="663" priority="436">
      <formula>(L44=30)</formula>
    </cfRule>
  </conditionalFormatting>
  <conditionalFormatting sqref="V47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L48 O44:O48">
    <cfRule type="cellIs" dxfId="662" priority="433" stopIfTrue="1" operator="equal">
      <formula>0</formula>
    </cfRule>
  </conditionalFormatting>
  <conditionalFormatting sqref="S44:S48">
    <cfRule type="cellIs" dxfId="661" priority="422" stopIfTrue="1" operator="equal">
      <formula>0</formula>
    </cfRule>
    <cfRule type="colorScale" priority="432">
      <colorScale>
        <cfvo type="min"/>
        <cfvo type="max"/>
        <color rgb="FFFFEF9C"/>
        <color rgb="FF63BE7B"/>
      </colorScale>
    </cfRule>
  </conditionalFormatting>
  <conditionalFormatting sqref="T46 R4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8">
    <cfRule type="cellIs" dxfId="660" priority="430" stopIfTrue="1" operator="equal">
      <formula>0</formula>
    </cfRule>
  </conditionalFormatting>
  <conditionalFormatting sqref="G44:G48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">
    <cfRule type="cellIs" dxfId="659" priority="421" stopIfTrue="1" operator="equal">
      <formula>0</formula>
    </cfRule>
  </conditionalFormatting>
  <conditionalFormatting sqref="Q44:Q48">
    <cfRule type="cellIs" dxfId="658" priority="427" stopIfTrue="1" operator="equal">
      <formula>0</formula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8">
    <cfRule type="cellIs" dxfId="657" priority="425" stopIfTrue="1" operator="equal">
      <formula>0</formula>
    </cfRule>
  </conditionalFormatting>
  <conditionalFormatting sqref="C44:C48">
    <cfRule type="colorScale" priority="426">
      <colorScale>
        <cfvo type="min"/>
        <cfvo type="max"/>
        <color rgb="FFFFEF9C"/>
        <color rgb="FF63BE7B"/>
      </colorScale>
    </cfRule>
  </conditionalFormatting>
  <conditionalFormatting sqref="E44:E48">
    <cfRule type="expression" dxfId="656" priority="423">
      <formula>C44=1</formula>
    </cfRule>
    <cfRule type="expression" dxfId="655" priority="424">
      <formula>C44&gt;0</formula>
    </cfRule>
  </conditionalFormatting>
  <conditionalFormatting sqref="I44:I48">
    <cfRule type="colorScale" priority="429">
      <colorScale>
        <cfvo type="min"/>
        <cfvo type="max"/>
        <color rgb="FFFFEF9C"/>
        <color rgb="FF63BE7B"/>
      </colorScale>
    </cfRule>
  </conditionalFormatting>
  <conditionalFormatting sqref="C55:J55 O55:S55 L55:M55">
    <cfRule type="cellIs" dxfId="654" priority="419" operator="equal">
      <formula>0</formula>
    </cfRule>
  </conditionalFormatting>
  <conditionalFormatting sqref="C33:C53">
    <cfRule type="colorScale" priority="418">
      <colorScale>
        <cfvo type="min"/>
        <cfvo type="max"/>
        <color rgb="FFFFEF9C"/>
        <color rgb="FF63BE7B"/>
      </colorScale>
    </cfRule>
  </conditionalFormatting>
  <conditionalFormatting sqref="G34:G55">
    <cfRule type="colorScale" priority="417">
      <colorScale>
        <cfvo type="min"/>
        <cfvo type="max"/>
        <color rgb="FFFFEF9C"/>
        <color rgb="FF63BE7B"/>
      </colorScale>
    </cfRule>
  </conditionalFormatting>
  <conditionalFormatting sqref="S34:S55">
    <cfRule type="colorScale" priority="415">
      <colorScale>
        <cfvo type="min"/>
        <cfvo type="max"/>
        <color rgb="FFFFEF9C"/>
        <color rgb="FF63BE7B"/>
      </colorScale>
    </cfRule>
  </conditionalFormatting>
  <conditionalFormatting sqref="C34:C55 G34:G55 I34:I55 S34:S55">
    <cfRule type="cellIs" dxfId="653" priority="412" operator="equal">
      <formula>0</formula>
    </cfRule>
  </conditionalFormatting>
  <conditionalFormatting sqref="K34:K55">
    <cfRule type="cellIs" dxfId="652" priority="406" operator="equal">
      <formula>0</formula>
    </cfRule>
    <cfRule type="expression" dxfId="651" priority="407" stopIfTrue="1">
      <formula>K34/L34&gt;$W$5</formula>
    </cfRule>
    <cfRule type="expression" dxfId="650" priority="408" stopIfTrue="1">
      <formula>(K34/L34)&gt;=1</formula>
    </cfRule>
    <cfRule type="expression" dxfId="649" priority="409" stopIfTrue="1">
      <formula>K34/L34&gt;$W$8</formula>
    </cfRule>
    <cfRule type="expression" dxfId="648" priority="410" stopIfTrue="1">
      <formula>K34/L34&gt;$W$9</formula>
    </cfRule>
    <cfRule type="expression" dxfId="647" priority="411" stopIfTrue="1">
      <formula>K34/L34&gt;W$10</formula>
    </cfRule>
  </conditionalFormatting>
  <conditionalFormatting sqref="N34:N55">
    <cfRule type="cellIs" dxfId="646" priority="400" operator="equal">
      <formula>0</formula>
    </cfRule>
    <cfRule type="expression" dxfId="645" priority="401" stopIfTrue="1">
      <formula>N34/O34&gt;$W$5</formula>
    </cfRule>
    <cfRule type="expression" dxfId="644" priority="402" stopIfTrue="1">
      <formula>(N34/O34)&gt;=1</formula>
    </cfRule>
    <cfRule type="expression" dxfId="643" priority="403" stopIfTrue="1">
      <formula>N34/O34&gt;$W$8</formula>
    </cfRule>
    <cfRule type="expression" dxfId="642" priority="404" stopIfTrue="1">
      <formula>N34/O34&gt;$W$9</formula>
    </cfRule>
    <cfRule type="expression" dxfId="641" priority="405" stopIfTrue="1">
      <formula>N34/O34&gt;$W$10</formula>
    </cfRule>
  </conditionalFormatting>
  <conditionalFormatting sqref="O63:O72 O78:O82">
    <cfRule type="expression" dxfId="640" priority="397">
      <formula>(O63=5)</formula>
    </cfRule>
    <cfRule type="expression" dxfId="639" priority="398">
      <formula>(O63=1.5)</formula>
    </cfRule>
  </conditionalFormatting>
  <conditionalFormatting sqref="L63:M72 L78:M82">
    <cfRule type="expression" dxfId="638" priority="395">
      <formula>(L63=65)</formula>
    </cfRule>
    <cfRule type="expression" dxfId="637" priority="396">
      <formula>(L63=30)</formula>
    </cfRule>
  </conditionalFormatting>
  <conditionalFormatting sqref="V8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2 L63:L72 L78:L84 O78:O84">
    <cfRule type="cellIs" dxfId="636" priority="393" stopIfTrue="1" operator="equal">
      <formula>0</formula>
    </cfRule>
  </conditionalFormatting>
  <conditionalFormatting sqref="S63:S72 S78:S84">
    <cfRule type="cellIs" dxfId="635" priority="384" stopIfTrue="1" operator="equal">
      <formula>0</formula>
    </cfRule>
    <cfRule type="colorScale" priority="392">
      <colorScale>
        <cfvo type="min"/>
        <cfvo type="max"/>
        <color rgb="FFFFEF9C"/>
        <color rgb="FF63BE7B"/>
      </colorScale>
    </cfRule>
  </conditionalFormatting>
  <conditionalFormatting sqref="T80 R8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83">
    <cfRule type="cellIs" dxfId="634" priority="390" stopIfTrue="1" operator="equal">
      <formula>0</formula>
    </cfRule>
  </conditionalFormatting>
  <conditionalFormatting sqref="G63:G84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83">
    <cfRule type="cellIs" dxfId="633" priority="383" stopIfTrue="1" operator="equal">
      <formula>0</formula>
    </cfRule>
  </conditionalFormatting>
  <conditionalFormatting sqref="Q63:Q8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632" priority="389" stopIfTrue="1" operator="equal">
      <formula>0</formula>
    </cfRule>
  </conditionalFormatting>
  <conditionalFormatting sqref="C63:C84">
    <cfRule type="cellIs" dxfId="631" priority="356" operator="equal">
      <formula>1</formula>
    </cfRule>
    <cfRule type="cellIs" dxfId="630" priority="387" stopIfTrue="1" operator="equal">
      <formula>0</formula>
    </cfRule>
  </conditionalFormatting>
  <conditionalFormatting sqref="C63:C82">
    <cfRule type="colorScale" priority="388">
      <colorScale>
        <cfvo type="min"/>
        <cfvo type="max"/>
        <color rgb="FFFFEF9C"/>
        <color rgb="FF63BE7B"/>
      </colorScale>
    </cfRule>
  </conditionalFormatting>
  <conditionalFormatting sqref="E63:E82">
    <cfRule type="cellIs" dxfId="629" priority="363" operator="equal">
      <formula>0</formula>
    </cfRule>
    <cfRule type="expression" dxfId="628" priority="385">
      <formula>C63=1</formula>
    </cfRule>
    <cfRule type="expression" dxfId="627" priority="386">
      <formula>C63&gt;0</formula>
    </cfRule>
  </conditionalFormatting>
  <conditionalFormatting sqref="I63:I84">
    <cfRule type="colorScale" priority="357">
      <colorScale>
        <cfvo type="min"/>
        <cfvo type="max"/>
        <color rgb="FFFFEF9C"/>
        <color rgb="FF63BE7B"/>
      </colorScale>
    </cfRule>
  </conditionalFormatting>
  <conditionalFormatting sqref="O73:O77">
    <cfRule type="expression" dxfId="626" priority="380">
      <formula>(O73=5)</formula>
    </cfRule>
    <cfRule type="expression" dxfId="625" priority="381">
      <formula>(O73=1.5)</formula>
    </cfRule>
  </conditionalFormatting>
  <conditionalFormatting sqref="L73:M77">
    <cfRule type="expression" dxfId="624" priority="378">
      <formula>(L73=65)</formula>
    </cfRule>
    <cfRule type="expression" dxfId="623" priority="379">
      <formula>(L73=30)</formula>
    </cfRule>
  </conditionalFormatting>
  <conditionalFormatting sqref="V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:L77 O73:O77">
    <cfRule type="cellIs" dxfId="622" priority="376" stopIfTrue="1" operator="equal">
      <formula>0</formula>
    </cfRule>
  </conditionalFormatting>
  <conditionalFormatting sqref="S73:S77">
    <cfRule type="cellIs" dxfId="621" priority="365" stopIfTrue="1" operator="equal">
      <formula>0</formula>
    </cfRule>
    <cfRule type="colorScale" priority="375">
      <colorScale>
        <cfvo type="min"/>
        <cfvo type="max"/>
        <color rgb="FFFFEF9C"/>
        <color rgb="FF63BE7B"/>
      </colorScale>
    </cfRule>
  </conditionalFormatting>
  <conditionalFormatting sqref="T75 R75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ellIs" dxfId="620" priority="373" stopIfTrue="1" operator="equal">
      <formula>0</formula>
    </cfRule>
  </conditionalFormatting>
  <conditionalFormatting sqref="G73:G77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7">
    <cfRule type="cellIs" dxfId="619" priority="364" stopIfTrue="1" operator="equal">
      <formula>0</formula>
    </cfRule>
  </conditionalFormatting>
  <conditionalFormatting sqref="Q73:Q77">
    <cfRule type="cellIs" dxfId="618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C77">
    <cfRule type="cellIs" dxfId="617" priority="368" stopIfTrue="1" operator="equal">
      <formula>0</formula>
    </cfRule>
  </conditionalFormatting>
  <conditionalFormatting sqref="C73:C77">
    <cfRule type="colorScale" priority="369">
      <colorScale>
        <cfvo type="min"/>
        <cfvo type="max"/>
        <color rgb="FFFFEF9C"/>
        <color rgb="FF63BE7B"/>
      </colorScale>
    </cfRule>
  </conditionalFormatting>
  <conditionalFormatting sqref="E73:E77">
    <cfRule type="expression" dxfId="616" priority="366">
      <formula>C73=1</formula>
    </cfRule>
    <cfRule type="expression" dxfId="615" priority="367">
      <formula>C73&gt;0</formula>
    </cfRule>
  </conditionalFormatting>
  <conditionalFormatting sqref="I73:I77">
    <cfRule type="colorScale" priority="372">
      <colorScale>
        <cfvo type="min"/>
        <cfvo type="max"/>
        <color rgb="FFFFEF9C"/>
        <color rgb="FF63BE7B"/>
      </colorScale>
    </cfRule>
  </conditionalFormatting>
  <conditionalFormatting sqref="C84:J84 O84:S84 L84:M84">
    <cfRule type="cellIs" dxfId="614" priority="362" operator="equal">
      <formula>0</formula>
    </cfRule>
  </conditionalFormatting>
  <conditionalFormatting sqref="C62:C82">
    <cfRule type="colorScale" priority="361">
      <colorScale>
        <cfvo type="min"/>
        <cfvo type="max"/>
        <color rgb="FFFFEF9C"/>
        <color rgb="FF63BE7B"/>
      </colorScale>
    </cfRule>
  </conditionalFormatting>
  <conditionalFormatting sqref="G63:G84">
    <cfRule type="colorScale" priority="360">
      <colorScale>
        <cfvo type="min"/>
        <cfvo type="max"/>
        <color rgb="FFFFEF9C"/>
        <color rgb="FF63BE7B"/>
      </colorScale>
    </cfRule>
  </conditionalFormatting>
  <conditionalFormatting sqref="S63:S84">
    <cfRule type="colorScale" priority="358">
      <colorScale>
        <cfvo type="min"/>
        <cfvo type="max"/>
        <color rgb="FFFFEF9C"/>
        <color rgb="FF63BE7B"/>
      </colorScale>
    </cfRule>
  </conditionalFormatting>
  <conditionalFormatting sqref="C63:C84 G63:G84 I63:I84 S63:S84">
    <cfRule type="cellIs" dxfId="613" priority="355" operator="equal">
      <formula>0</formula>
    </cfRule>
  </conditionalFormatting>
  <conditionalFormatting sqref="K63:K84">
    <cfRule type="cellIs" dxfId="612" priority="349" operator="equal">
      <formula>0</formula>
    </cfRule>
    <cfRule type="expression" dxfId="611" priority="350" stopIfTrue="1">
      <formula>K63/L63&gt;$W$5</formula>
    </cfRule>
    <cfRule type="expression" dxfId="610" priority="351" stopIfTrue="1">
      <formula>(K63/L63)&gt;=1</formula>
    </cfRule>
    <cfRule type="expression" dxfId="609" priority="352" stopIfTrue="1">
      <formula>K63/L63&gt;$W$8</formula>
    </cfRule>
    <cfRule type="expression" dxfId="608" priority="353" stopIfTrue="1">
      <formula>K63/L63&gt;$W$9</formula>
    </cfRule>
    <cfRule type="expression" dxfId="607" priority="354" stopIfTrue="1">
      <formula>K63/L63&gt;W$10</formula>
    </cfRule>
  </conditionalFormatting>
  <conditionalFormatting sqref="N63:N84">
    <cfRule type="cellIs" dxfId="606" priority="343" operator="equal">
      <formula>0</formula>
    </cfRule>
    <cfRule type="expression" dxfId="605" priority="344" stopIfTrue="1">
      <formula>N63/O63&gt;$W$5</formula>
    </cfRule>
    <cfRule type="expression" dxfId="604" priority="345" stopIfTrue="1">
      <formula>(N63/O63)&gt;=1</formula>
    </cfRule>
    <cfRule type="expression" dxfId="603" priority="346" stopIfTrue="1">
      <formula>N63/O63&gt;$W$8</formula>
    </cfRule>
    <cfRule type="expression" dxfId="602" priority="347" stopIfTrue="1">
      <formula>N63/O63&gt;$W$9</formula>
    </cfRule>
    <cfRule type="expression" dxfId="601" priority="348" stopIfTrue="1">
      <formula>N63/O63&gt;$W$10</formula>
    </cfRule>
  </conditionalFormatting>
  <conditionalFormatting sqref="O92:O101 O107:O111">
    <cfRule type="expression" dxfId="600" priority="340">
      <formula>(O92=5)</formula>
    </cfRule>
    <cfRule type="expression" dxfId="599" priority="341">
      <formula>(O92=1.5)</formula>
    </cfRule>
  </conditionalFormatting>
  <conditionalFormatting sqref="L92:M101 L107:M111">
    <cfRule type="expression" dxfId="598" priority="338">
      <formula>(L92=65)</formula>
    </cfRule>
    <cfRule type="expression" dxfId="597" priority="339">
      <formula>(L92=30)</formula>
    </cfRule>
  </conditionalFormatting>
  <conditionalFormatting sqref="V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2:O101 L92:L101 L107:L113 O107:O113">
    <cfRule type="cellIs" dxfId="596" priority="336" stopIfTrue="1" operator="equal">
      <formula>0</formula>
    </cfRule>
  </conditionalFormatting>
  <conditionalFormatting sqref="S92:S101 S107:S113">
    <cfRule type="cellIs" dxfId="595" priority="327" stopIfTrue="1" operator="equal">
      <formula>0</formula>
    </cfRule>
    <cfRule type="colorScale" priority="335">
      <colorScale>
        <cfvo type="min"/>
        <cfvo type="max"/>
        <color rgb="FFFFEF9C"/>
        <color rgb="FF63BE7B"/>
      </colorScale>
    </cfRule>
  </conditionalFormatting>
  <conditionalFormatting sqref="T109 R10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112">
    <cfRule type="cellIs" dxfId="594" priority="333" stopIfTrue="1" operator="equal">
      <formula>0</formula>
    </cfRule>
  </conditionalFormatting>
  <conditionalFormatting sqref="G92:G11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2:I112">
    <cfRule type="cellIs" dxfId="593" priority="326" stopIfTrue="1" operator="equal">
      <formula>0</formula>
    </cfRule>
  </conditionalFormatting>
  <conditionalFormatting sqref="Q92:Q11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92" priority="332" stopIfTrue="1" operator="equal">
      <formula>0</formula>
    </cfRule>
  </conditionalFormatting>
  <conditionalFormatting sqref="C92:C113">
    <cfRule type="cellIs" dxfId="591" priority="299" operator="equal">
      <formula>1</formula>
    </cfRule>
    <cfRule type="cellIs" dxfId="590" priority="330" stopIfTrue="1" operator="equal">
      <formula>0</formula>
    </cfRule>
  </conditionalFormatting>
  <conditionalFormatting sqref="C92:C111">
    <cfRule type="colorScale" priority="331">
      <colorScale>
        <cfvo type="min"/>
        <cfvo type="max"/>
        <color rgb="FFFFEF9C"/>
        <color rgb="FF63BE7B"/>
      </colorScale>
    </cfRule>
  </conditionalFormatting>
  <conditionalFormatting sqref="E92:E111">
    <cfRule type="cellIs" dxfId="589" priority="306" operator="equal">
      <formula>0</formula>
    </cfRule>
    <cfRule type="expression" dxfId="588" priority="328">
      <formula>C92=1</formula>
    </cfRule>
    <cfRule type="expression" dxfId="587" priority="329">
      <formula>C92&gt;0</formula>
    </cfRule>
  </conditionalFormatting>
  <conditionalFormatting sqref="I92:I113">
    <cfRule type="colorScale" priority="300">
      <colorScale>
        <cfvo type="min"/>
        <cfvo type="max"/>
        <color rgb="FFFFEF9C"/>
        <color rgb="FF63BE7B"/>
      </colorScale>
    </cfRule>
  </conditionalFormatting>
  <conditionalFormatting sqref="O102:O106">
    <cfRule type="expression" dxfId="586" priority="323">
      <formula>(O102=5)</formula>
    </cfRule>
    <cfRule type="expression" dxfId="585" priority="324">
      <formula>(O102=1.5)</formula>
    </cfRule>
  </conditionalFormatting>
  <conditionalFormatting sqref="L102:M106">
    <cfRule type="expression" dxfId="584" priority="321">
      <formula>(L102=65)</formula>
    </cfRule>
    <cfRule type="expression" dxfId="583" priority="322">
      <formula>(L102=30)</formula>
    </cfRule>
  </conditionalFormatting>
  <conditionalFormatting sqref="V10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2:L106 O102:O106">
    <cfRule type="cellIs" dxfId="582" priority="319" stopIfTrue="1" operator="equal">
      <formula>0</formula>
    </cfRule>
  </conditionalFormatting>
  <conditionalFormatting sqref="S102:S106">
    <cfRule type="cellIs" dxfId="581" priority="308" stopIfTrue="1" operator="equal">
      <formula>0</formula>
    </cfRule>
    <cfRule type="colorScale" priority="318">
      <colorScale>
        <cfvo type="min"/>
        <cfvo type="max"/>
        <color rgb="FFFFEF9C"/>
        <color rgb="FF63BE7B"/>
      </colorScale>
    </cfRule>
  </conditionalFormatting>
  <conditionalFormatting sqref="R104 T104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:G106">
    <cfRule type="cellIs" dxfId="580" priority="316" stopIfTrue="1" operator="equal">
      <formula>0</formula>
    </cfRule>
  </conditionalFormatting>
  <conditionalFormatting sqref="G102:G10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2:I106">
    <cfRule type="cellIs" dxfId="579" priority="307" stopIfTrue="1" operator="equal">
      <formula>0</formula>
    </cfRule>
  </conditionalFormatting>
  <conditionalFormatting sqref="Q102:Q106">
    <cfRule type="cellIs" dxfId="578" priority="313" stopIfTrue="1" operator="equal">
      <formula>0</formula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:C106">
    <cfRule type="cellIs" dxfId="577" priority="311" stopIfTrue="1" operator="equal">
      <formula>0</formula>
    </cfRule>
  </conditionalFormatting>
  <conditionalFormatting sqref="C102:C106">
    <cfRule type="colorScale" priority="312">
      <colorScale>
        <cfvo type="min"/>
        <cfvo type="max"/>
        <color rgb="FFFFEF9C"/>
        <color rgb="FF63BE7B"/>
      </colorScale>
    </cfRule>
  </conditionalFormatting>
  <conditionalFormatting sqref="E102:E106">
    <cfRule type="expression" dxfId="576" priority="309">
      <formula>C102=1</formula>
    </cfRule>
    <cfRule type="expression" dxfId="575" priority="310">
      <formula>C102&gt;0</formula>
    </cfRule>
  </conditionalFormatting>
  <conditionalFormatting sqref="I102:I106">
    <cfRule type="colorScale" priority="315">
      <colorScale>
        <cfvo type="min"/>
        <cfvo type="max"/>
        <color rgb="FFFFEF9C"/>
        <color rgb="FF63BE7B"/>
      </colorScale>
    </cfRule>
  </conditionalFormatting>
  <conditionalFormatting sqref="C113:J113 O113:S113 L113:M113">
    <cfRule type="cellIs" dxfId="574" priority="305" operator="equal">
      <formula>0</formula>
    </cfRule>
  </conditionalFormatting>
  <conditionalFormatting sqref="C91:C111">
    <cfRule type="colorScale" priority="304">
      <colorScale>
        <cfvo type="min"/>
        <cfvo type="max"/>
        <color rgb="FFFFEF9C"/>
        <color rgb="FF63BE7B"/>
      </colorScale>
    </cfRule>
  </conditionalFormatting>
  <conditionalFormatting sqref="G92:G113">
    <cfRule type="colorScale" priority="303">
      <colorScale>
        <cfvo type="min"/>
        <cfvo type="max"/>
        <color rgb="FFFFEF9C"/>
        <color rgb="FF63BE7B"/>
      </colorScale>
    </cfRule>
  </conditionalFormatting>
  <conditionalFormatting sqref="S92:S113">
    <cfRule type="colorScale" priority="301">
      <colorScale>
        <cfvo type="min"/>
        <cfvo type="max"/>
        <color rgb="FFFFEF9C"/>
        <color rgb="FF63BE7B"/>
      </colorScale>
    </cfRule>
  </conditionalFormatting>
  <conditionalFormatting sqref="C92:C113 G92:G113 I92:I113 S92:S113">
    <cfRule type="cellIs" dxfId="573" priority="298" operator="equal">
      <formula>0</formula>
    </cfRule>
  </conditionalFormatting>
  <conditionalFormatting sqref="K92:K113">
    <cfRule type="cellIs" dxfId="572" priority="292" operator="equal">
      <formula>0</formula>
    </cfRule>
    <cfRule type="expression" dxfId="571" priority="293" stopIfTrue="1">
      <formula>K92/L92&gt;$W$5</formula>
    </cfRule>
    <cfRule type="expression" dxfId="570" priority="294" stopIfTrue="1">
      <formula>(K92/L92)&gt;=1</formula>
    </cfRule>
    <cfRule type="expression" dxfId="569" priority="295" stopIfTrue="1">
      <formula>K92/L92&gt;$W$8</formula>
    </cfRule>
    <cfRule type="expression" dxfId="568" priority="296" stopIfTrue="1">
      <formula>K92/L92&gt;$W$9</formula>
    </cfRule>
    <cfRule type="expression" dxfId="567" priority="297" stopIfTrue="1">
      <formula>K92/L92&gt;W$10</formula>
    </cfRule>
  </conditionalFormatting>
  <conditionalFormatting sqref="N92:N113">
    <cfRule type="cellIs" dxfId="566" priority="286" operator="equal">
      <formula>0</formula>
    </cfRule>
    <cfRule type="expression" dxfId="565" priority="287" stopIfTrue="1">
      <formula>N92/O92&gt;$W$5</formula>
    </cfRule>
    <cfRule type="expression" dxfId="564" priority="288" stopIfTrue="1">
      <formula>(N92/O92)&gt;=1</formula>
    </cfRule>
    <cfRule type="expression" dxfId="563" priority="289" stopIfTrue="1">
      <formula>N92/O92&gt;$W$8</formula>
    </cfRule>
    <cfRule type="expression" dxfId="562" priority="290" stopIfTrue="1">
      <formula>N92/O92&gt;$W$9</formula>
    </cfRule>
    <cfRule type="expression" dxfId="561" priority="291" stopIfTrue="1">
      <formula>N92/O92&gt;$W$10</formula>
    </cfRule>
  </conditionalFormatting>
  <conditionalFormatting sqref="O121:O130 O136:O140">
    <cfRule type="expression" dxfId="560" priority="283">
      <formula>(O121=5)</formula>
    </cfRule>
    <cfRule type="expression" dxfId="559" priority="284">
      <formula>(O121=1.5)</formula>
    </cfRule>
  </conditionalFormatting>
  <conditionalFormatting sqref="L121:M130 L136:M140">
    <cfRule type="expression" dxfId="558" priority="281">
      <formula>(L121=65)</formula>
    </cfRule>
    <cfRule type="expression" dxfId="557" priority="282">
      <formula>(L121=30)</formula>
    </cfRule>
  </conditionalFormatting>
  <conditionalFormatting sqref="V13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:O130 L121:L130 L136:L142 O136:O142">
    <cfRule type="cellIs" dxfId="556" priority="279" stopIfTrue="1" operator="equal">
      <formula>0</formula>
    </cfRule>
  </conditionalFormatting>
  <conditionalFormatting sqref="S121:S130 S136:S142">
    <cfRule type="cellIs" dxfId="555" priority="270" stopIfTrue="1" operator="equal">
      <formula>0</formula>
    </cfRule>
    <cfRule type="colorScale" priority="278">
      <colorScale>
        <cfvo type="min"/>
        <cfvo type="max"/>
        <color rgb="FFFFEF9C"/>
        <color rgb="FF63BE7B"/>
      </colorScale>
    </cfRule>
  </conditionalFormatting>
  <conditionalFormatting sqref="R138 T13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41">
    <cfRule type="cellIs" dxfId="554" priority="276" stopIfTrue="1" operator="equal">
      <formula>0</formula>
    </cfRule>
  </conditionalFormatting>
  <conditionalFormatting sqref="G121:G142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41">
    <cfRule type="cellIs" dxfId="553" priority="269" stopIfTrue="1" operator="equal">
      <formula>0</formula>
    </cfRule>
  </conditionalFormatting>
  <conditionalFormatting sqref="Q121:Q14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52" priority="275" stopIfTrue="1" operator="equal">
      <formula>0</formula>
    </cfRule>
  </conditionalFormatting>
  <conditionalFormatting sqref="C121:C142">
    <cfRule type="cellIs" dxfId="551" priority="242" operator="equal">
      <formula>1</formula>
    </cfRule>
    <cfRule type="cellIs" dxfId="550" priority="273" stopIfTrue="1" operator="equal">
      <formula>0</formula>
    </cfRule>
  </conditionalFormatting>
  <conditionalFormatting sqref="C121:C140">
    <cfRule type="colorScale" priority="274">
      <colorScale>
        <cfvo type="min"/>
        <cfvo type="max"/>
        <color rgb="FFFFEF9C"/>
        <color rgb="FF63BE7B"/>
      </colorScale>
    </cfRule>
  </conditionalFormatting>
  <conditionalFormatting sqref="E121:E140">
    <cfRule type="cellIs" dxfId="549" priority="249" operator="equal">
      <formula>0</formula>
    </cfRule>
    <cfRule type="expression" dxfId="548" priority="271">
      <formula>C121=1</formula>
    </cfRule>
    <cfRule type="expression" dxfId="547" priority="272">
      <formula>C121&gt;0</formula>
    </cfRule>
  </conditionalFormatting>
  <conditionalFormatting sqref="I121:I142">
    <cfRule type="colorScale" priority="243">
      <colorScale>
        <cfvo type="min"/>
        <cfvo type="max"/>
        <color rgb="FFFFEF9C"/>
        <color rgb="FF63BE7B"/>
      </colorScale>
    </cfRule>
  </conditionalFormatting>
  <conditionalFormatting sqref="O131:O135">
    <cfRule type="expression" dxfId="546" priority="266">
      <formula>(O131=5)</formula>
    </cfRule>
    <cfRule type="expression" dxfId="545" priority="267">
      <formula>(O131=1.5)</formula>
    </cfRule>
  </conditionalFormatting>
  <conditionalFormatting sqref="L131:M135">
    <cfRule type="expression" dxfId="544" priority="264">
      <formula>(L131=65)</formula>
    </cfRule>
    <cfRule type="expression" dxfId="543" priority="265">
      <formula>(L131=30)</formula>
    </cfRule>
  </conditionalFormatting>
  <conditionalFormatting sqref="V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35 O131:O135">
    <cfRule type="cellIs" dxfId="542" priority="262" stopIfTrue="1" operator="equal">
      <formula>0</formula>
    </cfRule>
  </conditionalFormatting>
  <conditionalFormatting sqref="S131:S135">
    <cfRule type="cellIs" dxfId="541" priority="251" stopIfTrue="1" operator="equal">
      <formula>0</formula>
    </cfRule>
    <cfRule type="colorScale" priority="261">
      <colorScale>
        <cfvo type="min"/>
        <cfvo type="max"/>
        <color rgb="FFFFEF9C"/>
        <color rgb="FF63BE7B"/>
      </colorScale>
    </cfRule>
  </conditionalFormatting>
  <conditionalFormatting sqref="T133 R1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:G135">
    <cfRule type="cellIs" dxfId="540" priority="259" stopIfTrue="1" operator="equal">
      <formula>0</formula>
    </cfRule>
  </conditionalFormatting>
  <conditionalFormatting sqref="G131:G13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5">
    <cfRule type="cellIs" dxfId="539" priority="250" stopIfTrue="1" operator="equal">
      <formula>0</formula>
    </cfRule>
  </conditionalFormatting>
  <conditionalFormatting sqref="Q131:Q135">
    <cfRule type="cellIs" dxfId="538" priority="256" stopIfTrue="1" operator="equal">
      <formula>0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1:C135">
    <cfRule type="cellIs" dxfId="537" priority="254" stopIfTrue="1" operator="equal">
      <formula>0</formula>
    </cfRule>
  </conditionalFormatting>
  <conditionalFormatting sqref="C131:C135">
    <cfRule type="colorScale" priority="255">
      <colorScale>
        <cfvo type="min"/>
        <cfvo type="max"/>
        <color rgb="FFFFEF9C"/>
        <color rgb="FF63BE7B"/>
      </colorScale>
    </cfRule>
  </conditionalFormatting>
  <conditionalFormatting sqref="E131:E135">
    <cfRule type="expression" dxfId="536" priority="252">
      <formula>C131=1</formula>
    </cfRule>
    <cfRule type="expression" dxfId="535" priority="253">
      <formula>C131&gt;0</formula>
    </cfRule>
  </conditionalFormatting>
  <conditionalFormatting sqref="I131:I135">
    <cfRule type="colorScale" priority="258">
      <colorScale>
        <cfvo type="min"/>
        <cfvo type="max"/>
        <color rgb="FFFFEF9C"/>
        <color rgb="FF63BE7B"/>
      </colorScale>
    </cfRule>
  </conditionalFormatting>
  <conditionalFormatting sqref="C142:J142 O142:S142 L142:M142">
    <cfRule type="cellIs" dxfId="534" priority="248" operator="equal">
      <formula>0</formula>
    </cfRule>
  </conditionalFormatting>
  <conditionalFormatting sqref="C120:C140">
    <cfRule type="colorScale" priority="247">
      <colorScale>
        <cfvo type="min"/>
        <cfvo type="max"/>
        <color rgb="FFFFEF9C"/>
        <color rgb="FF63BE7B"/>
      </colorScale>
    </cfRule>
  </conditionalFormatting>
  <conditionalFormatting sqref="G121:G142">
    <cfRule type="colorScale" priority="246">
      <colorScale>
        <cfvo type="min"/>
        <cfvo type="max"/>
        <color rgb="FFFFEF9C"/>
        <color rgb="FF63BE7B"/>
      </colorScale>
    </cfRule>
  </conditionalFormatting>
  <conditionalFormatting sqref="S121:S142">
    <cfRule type="colorScale" priority="244">
      <colorScale>
        <cfvo type="min"/>
        <cfvo type="max"/>
        <color rgb="FFFFEF9C"/>
        <color rgb="FF63BE7B"/>
      </colorScale>
    </cfRule>
  </conditionalFormatting>
  <conditionalFormatting sqref="C121:C142 G121:G142 I121:I142 S121:S142">
    <cfRule type="cellIs" dxfId="533" priority="241" operator="equal">
      <formula>0</formula>
    </cfRule>
  </conditionalFormatting>
  <conditionalFormatting sqref="K121:K142">
    <cfRule type="cellIs" dxfId="532" priority="235" operator="equal">
      <formula>0</formula>
    </cfRule>
    <cfRule type="expression" dxfId="531" priority="236" stopIfTrue="1">
      <formula>K121/L121&gt;$W$5</formula>
    </cfRule>
    <cfRule type="expression" dxfId="530" priority="237" stopIfTrue="1">
      <formula>(K121/L121)&gt;=1</formula>
    </cfRule>
    <cfRule type="expression" dxfId="529" priority="238" stopIfTrue="1">
      <formula>K121/L121&gt;$W$8</formula>
    </cfRule>
    <cfRule type="expression" dxfId="528" priority="239" stopIfTrue="1">
      <formula>K121/L121&gt;$W$9</formula>
    </cfRule>
    <cfRule type="expression" dxfId="527" priority="240" stopIfTrue="1">
      <formula>K121/L121&gt;W$10</formula>
    </cfRule>
  </conditionalFormatting>
  <conditionalFormatting sqref="N121:N142">
    <cfRule type="cellIs" dxfId="526" priority="229" operator="equal">
      <formula>0</formula>
    </cfRule>
    <cfRule type="expression" dxfId="525" priority="230" stopIfTrue="1">
      <formula>N121/O121&gt;$W$5</formula>
    </cfRule>
    <cfRule type="expression" dxfId="524" priority="231" stopIfTrue="1">
      <formula>(N121/O121)&gt;=1</formula>
    </cfRule>
    <cfRule type="expression" dxfId="523" priority="232" stopIfTrue="1">
      <formula>N121/O121&gt;$W$8</formula>
    </cfRule>
    <cfRule type="expression" dxfId="522" priority="233" stopIfTrue="1">
      <formula>N121/O121&gt;$W$9</formula>
    </cfRule>
    <cfRule type="expression" dxfId="521" priority="234" stopIfTrue="1">
      <formula>N121/O121&gt;$W$10</formula>
    </cfRule>
  </conditionalFormatting>
  <conditionalFormatting sqref="O150:O159 O165:O169">
    <cfRule type="expression" dxfId="520" priority="226">
      <formula>(O150=5)</formula>
    </cfRule>
    <cfRule type="expression" dxfId="519" priority="227">
      <formula>(O150=1.5)</formula>
    </cfRule>
  </conditionalFormatting>
  <conditionalFormatting sqref="L150:M159 L165:M169">
    <cfRule type="expression" dxfId="518" priority="224">
      <formula>(L150=65)</formula>
    </cfRule>
    <cfRule type="expression" dxfId="517" priority="225">
      <formula>(L150=30)</formula>
    </cfRule>
  </conditionalFormatting>
  <conditionalFormatting sqref="V168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:O159 L150:L159 L165:L171 O165:O171">
    <cfRule type="cellIs" dxfId="516" priority="222" stopIfTrue="1" operator="equal">
      <formula>0</formula>
    </cfRule>
  </conditionalFormatting>
  <conditionalFormatting sqref="S150:S159 S165:S171">
    <cfRule type="cellIs" dxfId="515" priority="213" stopIfTrue="1" operator="equal">
      <formula>0</formula>
    </cfRule>
    <cfRule type="colorScale" priority="221">
      <colorScale>
        <cfvo type="min"/>
        <cfvo type="max"/>
        <color rgb="FFFFEF9C"/>
        <color rgb="FF63BE7B"/>
      </colorScale>
    </cfRule>
  </conditionalFormatting>
  <conditionalFormatting sqref="R167 T16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:G170">
    <cfRule type="cellIs" dxfId="514" priority="219" stopIfTrue="1" operator="equal">
      <formula>0</formula>
    </cfRule>
  </conditionalFormatting>
  <conditionalFormatting sqref="G150:G171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0:I170">
    <cfRule type="cellIs" dxfId="513" priority="212" stopIfTrue="1" operator="equal">
      <formula>0</formula>
    </cfRule>
  </conditionalFormatting>
  <conditionalFormatting sqref="Q150:Q17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12" priority="218" stopIfTrue="1" operator="equal">
      <formula>0</formula>
    </cfRule>
  </conditionalFormatting>
  <conditionalFormatting sqref="C150:C171">
    <cfRule type="cellIs" dxfId="511" priority="185" operator="equal">
      <formula>1</formula>
    </cfRule>
    <cfRule type="cellIs" dxfId="510" priority="216" stopIfTrue="1" operator="equal">
      <formula>0</formula>
    </cfRule>
  </conditionalFormatting>
  <conditionalFormatting sqref="C150:C169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150:E169">
    <cfRule type="cellIs" dxfId="509" priority="192" operator="equal">
      <formula>0</formula>
    </cfRule>
    <cfRule type="expression" dxfId="508" priority="214">
      <formula>C150=1</formula>
    </cfRule>
    <cfRule type="expression" dxfId="507" priority="215">
      <formula>C150&gt;0</formula>
    </cfRule>
  </conditionalFormatting>
  <conditionalFormatting sqref="I150:I171">
    <cfRule type="colorScale" priority="186">
      <colorScale>
        <cfvo type="min"/>
        <cfvo type="max"/>
        <color rgb="FFFFEF9C"/>
        <color rgb="FF63BE7B"/>
      </colorScale>
    </cfRule>
  </conditionalFormatting>
  <conditionalFormatting sqref="O160:O164">
    <cfRule type="expression" dxfId="506" priority="209">
      <formula>(O160=5)</formula>
    </cfRule>
    <cfRule type="expression" dxfId="505" priority="210">
      <formula>(O160=1.5)</formula>
    </cfRule>
  </conditionalFormatting>
  <conditionalFormatting sqref="L160:M164">
    <cfRule type="expression" dxfId="504" priority="207">
      <formula>(L160=65)</formula>
    </cfRule>
    <cfRule type="expression" dxfId="503" priority="208">
      <formula>(L160=30)</formula>
    </cfRule>
  </conditionalFormatting>
  <conditionalFormatting sqref="V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0:L164 O160:O164">
    <cfRule type="cellIs" dxfId="502" priority="205" stopIfTrue="1" operator="equal">
      <formula>0</formula>
    </cfRule>
  </conditionalFormatting>
  <conditionalFormatting sqref="S160:S164">
    <cfRule type="cellIs" dxfId="501" priority="194" stopIfTrue="1" operator="equal">
      <formula>0</formula>
    </cfRule>
    <cfRule type="colorScale" priority="204">
      <colorScale>
        <cfvo type="min"/>
        <cfvo type="max"/>
        <color rgb="FFFFEF9C"/>
        <color rgb="FF63BE7B"/>
      </colorScale>
    </cfRule>
  </conditionalFormatting>
  <conditionalFormatting sqref="R162 T16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4">
    <cfRule type="cellIs" dxfId="500" priority="202" stopIfTrue="1" operator="equal">
      <formula>0</formula>
    </cfRule>
  </conditionalFormatting>
  <conditionalFormatting sqref="G160:G16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:I164">
    <cfRule type="cellIs" dxfId="499" priority="193" stopIfTrue="1" operator="equal">
      <formula>0</formula>
    </cfRule>
  </conditionalFormatting>
  <conditionalFormatting sqref="Q160:Q164">
    <cfRule type="cellIs" dxfId="498" priority="199" stopIfTrue="1" operator="equal">
      <formula>0</formula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:C164">
    <cfRule type="cellIs" dxfId="497" priority="197" stopIfTrue="1" operator="equal">
      <formula>0</formula>
    </cfRule>
  </conditionalFormatting>
  <conditionalFormatting sqref="C160:C164">
    <cfRule type="colorScale" priority="198">
      <colorScale>
        <cfvo type="min"/>
        <cfvo type="max"/>
        <color rgb="FFFFEF9C"/>
        <color rgb="FF63BE7B"/>
      </colorScale>
    </cfRule>
  </conditionalFormatting>
  <conditionalFormatting sqref="E160:E164">
    <cfRule type="expression" dxfId="496" priority="195">
      <formula>C160=1</formula>
    </cfRule>
    <cfRule type="expression" dxfId="495" priority="196">
      <formula>C160&gt;0</formula>
    </cfRule>
  </conditionalFormatting>
  <conditionalFormatting sqref="I160:I164">
    <cfRule type="colorScale" priority="201">
      <colorScale>
        <cfvo type="min"/>
        <cfvo type="max"/>
        <color rgb="FFFFEF9C"/>
        <color rgb="FF63BE7B"/>
      </colorScale>
    </cfRule>
  </conditionalFormatting>
  <conditionalFormatting sqref="C171:J171 O171:S171 L171:M171">
    <cfRule type="cellIs" dxfId="494" priority="191" operator="equal">
      <formula>0</formula>
    </cfRule>
  </conditionalFormatting>
  <conditionalFormatting sqref="C149:C16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150:G171">
    <cfRule type="colorScale" priority="189">
      <colorScale>
        <cfvo type="min"/>
        <cfvo type="max"/>
        <color rgb="FFFFEF9C"/>
        <color rgb="FF63BE7B"/>
      </colorScale>
    </cfRule>
  </conditionalFormatting>
  <conditionalFormatting sqref="S150:S171">
    <cfRule type="colorScale" priority="187">
      <colorScale>
        <cfvo type="min"/>
        <cfvo type="max"/>
        <color rgb="FFFFEF9C"/>
        <color rgb="FF63BE7B"/>
      </colorScale>
    </cfRule>
  </conditionalFormatting>
  <conditionalFormatting sqref="C150:C171 G150:G171 I150:I171 S150:S171">
    <cfRule type="cellIs" dxfId="493" priority="184" operator="equal">
      <formula>0</formula>
    </cfRule>
  </conditionalFormatting>
  <conditionalFormatting sqref="K150:K171">
    <cfRule type="cellIs" dxfId="492" priority="178" operator="equal">
      <formula>0</formula>
    </cfRule>
    <cfRule type="expression" dxfId="491" priority="179" stopIfTrue="1">
      <formula>K150/L150&gt;$W$5</formula>
    </cfRule>
    <cfRule type="expression" dxfId="490" priority="180" stopIfTrue="1">
      <formula>(K150/L150)&gt;=1</formula>
    </cfRule>
    <cfRule type="expression" dxfId="489" priority="181" stopIfTrue="1">
      <formula>K150/L150&gt;$W$8</formula>
    </cfRule>
    <cfRule type="expression" dxfId="488" priority="182" stopIfTrue="1">
      <formula>K150/L150&gt;$W$9</formula>
    </cfRule>
    <cfRule type="expression" dxfId="487" priority="183" stopIfTrue="1">
      <formula>K150/L150&gt;W$10</formula>
    </cfRule>
  </conditionalFormatting>
  <conditionalFormatting sqref="N150:N171">
    <cfRule type="cellIs" dxfId="486" priority="172" operator="equal">
      <formula>0</formula>
    </cfRule>
    <cfRule type="expression" dxfId="485" priority="173" stopIfTrue="1">
      <formula>N150/O150&gt;$W$5</formula>
    </cfRule>
    <cfRule type="expression" dxfId="484" priority="174" stopIfTrue="1">
      <formula>(N150/O150)&gt;=1</formula>
    </cfRule>
    <cfRule type="expression" dxfId="483" priority="175" stopIfTrue="1">
      <formula>N150/O150&gt;$W$8</formula>
    </cfRule>
    <cfRule type="expression" dxfId="482" priority="176" stopIfTrue="1">
      <formula>N150/O150&gt;$W$9</formula>
    </cfRule>
    <cfRule type="expression" dxfId="481" priority="177" stopIfTrue="1">
      <formula>N150/O150&gt;$W$10</formula>
    </cfRule>
  </conditionalFormatting>
  <conditionalFormatting sqref="O179:O188 O194:O198">
    <cfRule type="expression" dxfId="480" priority="169">
      <formula>(O179=5)</formula>
    </cfRule>
    <cfRule type="expression" dxfId="479" priority="170">
      <formula>(O179=1.5)</formula>
    </cfRule>
  </conditionalFormatting>
  <conditionalFormatting sqref="L179:M188 L194:M198">
    <cfRule type="expression" dxfId="478" priority="167">
      <formula>(L179=65)</formula>
    </cfRule>
    <cfRule type="expression" dxfId="477" priority="168">
      <formula>(L179=30)</formula>
    </cfRule>
  </conditionalFormatting>
  <conditionalFormatting sqref="V19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:O188 L179:L188 L194:L200 O194:O200">
    <cfRule type="cellIs" dxfId="476" priority="165" stopIfTrue="1" operator="equal">
      <formula>0</formula>
    </cfRule>
  </conditionalFormatting>
  <conditionalFormatting sqref="S179:S188 S194:S200">
    <cfRule type="cellIs" dxfId="475" priority="156" stopIfTrue="1" operator="equal">
      <formula>0</formula>
    </cfRule>
    <cfRule type="colorScale" priority="164">
      <colorScale>
        <cfvo type="min"/>
        <cfvo type="max"/>
        <color rgb="FFFFEF9C"/>
        <color rgb="FF63BE7B"/>
      </colorScale>
    </cfRule>
  </conditionalFormatting>
  <conditionalFormatting sqref="R196 T19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9:G199">
    <cfRule type="cellIs" dxfId="474" priority="162" stopIfTrue="1" operator="equal">
      <formula>0</formula>
    </cfRule>
  </conditionalFormatting>
  <conditionalFormatting sqref="G179:G20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9:I199">
    <cfRule type="cellIs" dxfId="473" priority="155" stopIfTrue="1" operator="equal">
      <formula>0</formula>
    </cfRule>
  </conditionalFormatting>
  <conditionalFormatting sqref="Q179:Q20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472" priority="161" stopIfTrue="1" operator="equal">
      <formula>0</formula>
    </cfRule>
  </conditionalFormatting>
  <conditionalFormatting sqref="C179:C200">
    <cfRule type="cellIs" dxfId="471" priority="128" operator="equal">
      <formula>1</formula>
    </cfRule>
    <cfRule type="cellIs" dxfId="470" priority="159" stopIfTrue="1" operator="equal">
      <formula>0</formula>
    </cfRule>
  </conditionalFormatting>
  <conditionalFormatting sqref="C179:C198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179:E198">
    <cfRule type="cellIs" dxfId="469" priority="135" operator="equal">
      <formula>0</formula>
    </cfRule>
    <cfRule type="expression" dxfId="468" priority="157">
      <formula>C179=1</formula>
    </cfRule>
    <cfRule type="expression" dxfId="467" priority="158">
      <formula>C179&gt;0</formula>
    </cfRule>
  </conditionalFormatting>
  <conditionalFormatting sqref="I179:I200">
    <cfRule type="colorScale" priority="129">
      <colorScale>
        <cfvo type="min"/>
        <cfvo type="max"/>
        <color rgb="FFFFEF9C"/>
        <color rgb="FF63BE7B"/>
      </colorScale>
    </cfRule>
  </conditionalFormatting>
  <conditionalFormatting sqref="O189:O193">
    <cfRule type="expression" dxfId="466" priority="152">
      <formula>(O189=5)</formula>
    </cfRule>
    <cfRule type="expression" dxfId="465" priority="153">
      <formula>(O189=1.5)</formula>
    </cfRule>
  </conditionalFormatting>
  <conditionalFormatting sqref="L189:M193">
    <cfRule type="expression" dxfId="464" priority="150">
      <formula>(L189=65)</formula>
    </cfRule>
    <cfRule type="expression" dxfId="463" priority="151">
      <formula>(L189=30)</formula>
    </cfRule>
  </conditionalFormatting>
  <conditionalFormatting sqref="V19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9:L193 O189:O193">
    <cfRule type="cellIs" dxfId="462" priority="148" stopIfTrue="1" operator="equal">
      <formula>0</formula>
    </cfRule>
  </conditionalFormatting>
  <conditionalFormatting sqref="S189:S193">
    <cfRule type="cellIs" dxfId="461" priority="137" stopIfTrue="1" operator="equal">
      <formula>0</formula>
    </cfRule>
    <cfRule type="colorScale" priority="147">
      <colorScale>
        <cfvo type="min"/>
        <cfvo type="max"/>
        <color rgb="FFFFEF9C"/>
        <color rgb="FF63BE7B"/>
      </colorScale>
    </cfRule>
  </conditionalFormatting>
  <conditionalFormatting sqref="R191 T19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3">
    <cfRule type="cellIs" dxfId="460" priority="145" stopIfTrue="1" operator="equal">
      <formula>0</formula>
    </cfRule>
  </conditionalFormatting>
  <conditionalFormatting sqref="G189:G19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3">
    <cfRule type="cellIs" dxfId="459" priority="136" stopIfTrue="1" operator="equal">
      <formula>0</formula>
    </cfRule>
  </conditionalFormatting>
  <conditionalFormatting sqref="Q189:Q193">
    <cfRule type="cellIs" dxfId="458" priority="142" stopIfTrue="1" operator="equal">
      <formula>0</formula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9:C193">
    <cfRule type="cellIs" dxfId="457" priority="140" stopIfTrue="1" operator="equal">
      <formula>0</formula>
    </cfRule>
  </conditionalFormatting>
  <conditionalFormatting sqref="C189:C193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89:E193">
    <cfRule type="expression" dxfId="456" priority="138">
      <formula>C189=1</formula>
    </cfRule>
    <cfRule type="expression" dxfId="455" priority="139">
      <formula>C189&gt;0</formula>
    </cfRule>
  </conditionalFormatting>
  <conditionalFormatting sqref="I189:I193">
    <cfRule type="colorScale" priority="144">
      <colorScale>
        <cfvo type="min"/>
        <cfvo type="max"/>
        <color rgb="FFFFEF9C"/>
        <color rgb="FF63BE7B"/>
      </colorScale>
    </cfRule>
  </conditionalFormatting>
  <conditionalFormatting sqref="C200:J200 O200:S200 L200:M200">
    <cfRule type="cellIs" dxfId="454" priority="134" operator="equal">
      <formula>0</formula>
    </cfRule>
  </conditionalFormatting>
  <conditionalFormatting sqref="C178:C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G179:G20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S179:S20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C179:C200 G179:G200 I179:I200 S179:S200">
    <cfRule type="cellIs" dxfId="453" priority="127" operator="equal">
      <formula>0</formula>
    </cfRule>
  </conditionalFormatting>
  <conditionalFormatting sqref="K179:K200">
    <cfRule type="cellIs" dxfId="452" priority="121" operator="equal">
      <formula>0</formula>
    </cfRule>
    <cfRule type="expression" dxfId="451" priority="122" stopIfTrue="1">
      <formula>K179/L179&gt;$W$5</formula>
    </cfRule>
    <cfRule type="expression" dxfId="450" priority="123" stopIfTrue="1">
      <formula>(K179/L179)&gt;=1</formula>
    </cfRule>
    <cfRule type="expression" dxfId="449" priority="124" stopIfTrue="1">
      <formula>K179/L179&gt;$W$8</formula>
    </cfRule>
    <cfRule type="expression" dxfId="448" priority="125" stopIfTrue="1">
      <formula>K179/L179&gt;$W$9</formula>
    </cfRule>
    <cfRule type="expression" dxfId="447" priority="126" stopIfTrue="1">
      <formula>K179/L179&gt;W$10</formula>
    </cfRule>
  </conditionalFormatting>
  <conditionalFormatting sqref="N179:N200">
    <cfRule type="cellIs" dxfId="446" priority="115" operator="equal">
      <formula>0</formula>
    </cfRule>
    <cfRule type="expression" dxfId="445" priority="116" stopIfTrue="1">
      <formula>N179/O179&gt;$W$5</formula>
    </cfRule>
    <cfRule type="expression" dxfId="444" priority="117" stopIfTrue="1">
      <formula>(N179/O179)&gt;=1</formula>
    </cfRule>
    <cfRule type="expression" dxfId="443" priority="118" stopIfTrue="1">
      <formula>N179/O179&gt;$W$8</formula>
    </cfRule>
    <cfRule type="expression" dxfId="442" priority="119" stopIfTrue="1">
      <formula>N179/O179&gt;$W$9</formula>
    </cfRule>
    <cfRule type="expression" dxfId="441" priority="120" stopIfTrue="1">
      <formula>N179/O179&gt;$W$10</formula>
    </cfRule>
  </conditionalFormatting>
  <conditionalFormatting sqref="O208:O217 O223:O227">
    <cfRule type="expression" dxfId="440" priority="112">
      <formula>(O208=5)</formula>
    </cfRule>
    <cfRule type="expression" dxfId="439" priority="113">
      <formula>(O208=1.5)</formula>
    </cfRule>
  </conditionalFormatting>
  <conditionalFormatting sqref="L208:M217 L223:M227">
    <cfRule type="expression" dxfId="438" priority="110">
      <formula>(L208=65)</formula>
    </cfRule>
    <cfRule type="expression" dxfId="437" priority="111">
      <formula>(L208=30)</formula>
    </cfRule>
  </conditionalFormatting>
  <conditionalFormatting sqref="V22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8:O217 L208:L217 L223:L229 O223:O229">
    <cfRule type="cellIs" dxfId="436" priority="108" stopIfTrue="1" operator="equal">
      <formula>0</formula>
    </cfRule>
  </conditionalFormatting>
  <conditionalFormatting sqref="S208:S217 S223:S229">
    <cfRule type="cellIs" dxfId="435" priority="99" stopIfTrue="1" operator="equal">
      <formula>0</formula>
    </cfRule>
    <cfRule type="colorScale" priority="107">
      <colorScale>
        <cfvo type="min"/>
        <cfvo type="max"/>
        <color rgb="FFFFEF9C"/>
        <color rgb="FF63BE7B"/>
      </colorScale>
    </cfRule>
  </conditionalFormatting>
  <conditionalFormatting sqref="R225 T2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:G228">
    <cfRule type="cellIs" dxfId="434" priority="105" stopIfTrue="1" operator="equal">
      <formula>0</formula>
    </cfRule>
  </conditionalFormatting>
  <conditionalFormatting sqref="G208:G22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8:I228">
    <cfRule type="cellIs" dxfId="433" priority="98" stopIfTrue="1" operator="equal">
      <formula>0</formula>
    </cfRule>
  </conditionalFormatting>
  <conditionalFormatting sqref="Q208:Q2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432" priority="104" stopIfTrue="1" operator="equal">
      <formula>0</formula>
    </cfRule>
  </conditionalFormatting>
  <conditionalFormatting sqref="C208:C229">
    <cfRule type="cellIs" dxfId="431" priority="71" operator="equal">
      <formula>1</formula>
    </cfRule>
    <cfRule type="cellIs" dxfId="430" priority="102" stopIfTrue="1" operator="equal">
      <formula>0</formula>
    </cfRule>
  </conditionalFormatting>
  <conditionalFormatting sqref="C208:C227">
    <cfRule type="colorScale" priority="103">
      <colorScale>
        <cfvo type="min"/>
        <cfvo type="max"/>
        <color rgb="FFFFEF9C"/>
        <color rgb="FF63BE7B"/>
      </colorScale>
    </cfRule>
  </conditionalFormatting>
  <conditionalFormatting sqref="E208:E227">
    <cfRule type="cellIs" dxfId="429" priority="78" operator="equal">
      <formula>0</formula>
    </cfRule>
    <cfRule type="expression" dxfId="428" priority="100">
      <formula>C208=1</formula>
    </cfRule>
    <cfRule type="expression" dxfId="427" priority="101">
      <formula>C208&gt;0</formula>
    </cfRule>
  </conditionalFormatting>
  <conditionalFormatting sqref="I208:I229">
    <cfRule type="colorScale" priority="72">
      <colorScale>
        <cfvo type="min"/>
        <cfvo type="max"/>
        <color rgb="FFFFEF9C"/>
        <color rgb="FF63BE7B"/>
      </colorScale>
    </cfRule>
  </conditionalFormatting>
  <conditionalFormatting sqref="O218:O222">
    <cfRule type="expression" dxfId="426" priority="95">
      <formula>(O218=5)</formula>
    </cfRule>
    <cfRule type="expression" dxfId="425" priority="96">
      <formula>(O218=1.5)</formula>
    </cfRule>
  </conditionalFormatting>
  <conditionalFormatting sqref="L218:M222">
    <cfRule type="expression" dxfId="424" priority="93">
      <formula>(L218=65)</formula>
    </cfRule>
    <cfRule type="expression" dxfId="423" priority="94">
      <formula>(L218=30)</formula>
    </cfRule>
  </conditionalFormatting>
  <conditionalFormatting sqref="V2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8:L222 O218:O222">
    <cfRule type="cellIs" dxfId="422" priority="91" stopIfTrue="1" operator="equal">
      <formula>0</formula>
    </cfRule>
  </conditionalFormatting>
  <conditionalFormatting sqref="S218:S222">
    <cfRule type="cellIs" dxfId="421" priority="80" stopIfTrue="1" operator="equal">
      <formula>0</formula>
    </cfRule>
    <cfRule type="colorScale" priority="90">
      <colorScale>
        <cfvo type="min"/>
        <cfvo type="max"/>
        <color rgb="FFFFEF9C"/>
        <color rgb="FF63BE7B"/>
      </colorScale>
    </cfRule>
  </conditionalFormatting>
  <conditionalFormatting sqref="R220 T22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:G222">
    <cfRule type="cellIs" dxfId="420" priority="88" stopIfTrue="1" operator="equal">
      <formula>0</formula>
    </cfRule>
  </conditionalFormatting>
  <conditionalFormatting sqref="G218:G22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8:I222">
    <cfRule type="cellIs" dxfId="419" priority="79" stopIfTrue="1" operator="equal">
      <formula>0</formula>
    </cfRule>
  </conditionalFormatting>
  <conditionalFormatting sqref="Q218:Q222">
    <cfRule type="cellIs" dxfId="418" priority="85" stopIfTrue="1" operator="equal">
      <formula>0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22">
    <cfRule type="cellIs" dxfId="417" priority="83" stopIfTrue="1" operator="equal">
      <formula>0</formula>
    </cfRule>
  </conditionalFormatting>
  <conditionalFormatting sqref="C218:C222">
    <cfRule type="colorScale" priority="84">
      <colorScale>
        <cfvo type="min"/>
        <cfvo type="max"/>
        <color rgb="FFFFEF9C"/>
        <color rgb="FF63BE7B"/>
      </colorScale>
    </cfRule>
  </conditionalFormatting>
  <conditionalFormatting sqref="E218:E222">
    <cfRule type="expression" dxfId="416" priority="81">
      <formula>C218=1</formula>
    </cfRule>
    <cfRule type="expression" dxfId="415" priority="82">
      <formula>C218&gt;0</formula>
    </cfRule>
  </conditionalFormatting>
  <conditionalFormatting sqref="I218:I222">
    <cfRule type="colorScale" priority="87">
      <colorScale>
        <cfvo type="min"/>
        <cfvo type="max"/>
        <color rgb="FFFFEF9C"/>
        <color rgb="FF63BE7B"/>
      </colorScale>
    </cfRule>
  </conditionalFormatting>
  <conditionalFormatting sqref="C229:J229 O229:S229 L229:M229">
    <cfRule type="cellIs" dxfId="414" priority="77" operator="equal">
      <formula>0</formula>
    </cfRule>
  </conditionalFormatting>
  <conditionalFormatting sqref="C207:C227">
    <cfRule type="colorScale" priority="76">
      <colorScale>
        <cfvo type="min"/>
        <cfvo type="max"/>
        <color rgb="FFFFEF9C"/>
        <color rgb="FF63BE7B"/>
      </colorScale>
    </cfRule>
  </conditionalFormatting>
  <conditionalFormatting sqref="G208:G2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S208:S22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8:C229 G208:G229 I208:I229 S208:S229">
    <cfRule type="cellIs" dxfId="413" priority="70" operator="equal">
      <formula>0</formula>
    </cfRule>
  </conditionalFormatting>
  <conditionalFormatting sqref="K208:K229">
    <cfRule type="cellIs" dxfId="412" priority="64" operator="equal">
      <formula>0</formula>
    </cfRule>
    <cfRule type="expression" dxfId="411" priority="65" stopIfTrue="1">
      <formula>K208/L208&gt;$W$5</formula>
    </cfRule>
    <cfRule type="expression" dxfId="410" priority="66" stopIfTrue="1">
      <formula>(K208/L208)&gt;=1</formula>
    </cfRule>
    <cfRule type="expression" dxfId="409" priority="67" stopIfTrue="1">
      <formula>K208/L208&gt;$W$8</formula>
    </cfRule>
    <cfRule type="expression" dxfId="408" priority="68" stopIfTrue="1">
      <formula>K208/L208&gt;$W$9</formula>
    </cfRule>
    <cfRule type="expression" dxfId="407" priority="69" stopIfTrue="1">
      <formula>K208/L208&gt;W$10</formula>
    </cfRule>
  </conditionalFormatting>
  <conditionalFormatting sqref="N208:N229">
    <cfRule type="cellIs" dxfId="406" priority="58" operator="equal">
      <formula>0</formula>
    </cfRule>
    <cfRule type="expression" dxfId="405" priority="59" stopIfTrue="1">
      <formula>N208/O208&gt;$W$5</formula>
    </cfRule>
    <cfRule type="expression" dxfId="404" priority="60" stopIfTrue="1">
      <formula>(N208/O208)&gt;=1</formula>
    </cfRule>
    <cfRule type="expression" dxfId="403" priority="61" stopIfTrue="1">
      <formula>N208/O208&gt;$W$8</formula>
    </cfRule>
    <cfRule type="expression" dxfId="402" priority="62" stopIfTrue="1">
      <formula>N208/O208&gt;$W$9</formula>
    </cfRule>
    <cfRule type="expression" dxfId="401" priority="63" stopIfTrue="1">
      <formula>N208/O208&gt;$W$10</formula>
    </cfRule>
  </conditionalFormatting>
  <conditionalFormatting sqref="O237:O246 O252:O256">
    <cfRule type="expression" dxfId="400" priority="55">
      <formula>(O237=5)</formula>
    </cfRule>
    <cfRule type="expression" dxfId="399" priority="56">
      <formula>(O237=1.5)</formula>
    </cfRule>
  </conditionalFormatting>
  <conditionalFormatting sqref="L237:M246 L252:M256">
    <cfRule type="expression" dxfId="398" priority="53">
      <formula>(L237=65)</formula>
    </cfRule>
    <cfRule type="expression" dxfId="397" priority="54">
      <formula>(L237=30)</formula>
    </cfRule>
  </conditionalFormatting>
  <conditionalFormatting sqref="V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7:O246 L237:L246 L252:L258 O252:O258">
    <cfRule type="cellIs" dxfId="396" priority="51" stopIfTrue="1" operator="equal">
      <formula>0</formula>
    </cfRule>
  </conditionalFormatting>
  <conditionalFormatting sqref="S237:S246 S252:S258">
    <cfRule type="cellIs" dxfId="395" priority="42" stopIfTrue="1" operator="equal">
      <formula>0</formula>
    </cfRule>
    <cfRule type="colorScale" priority="50">
      <colorScale>
        <cfvo type="min"/>
        <cfvo type="max"/>
        <color rgb="FFFFEF9C"/>
        <color rgb="FF63BE7B"/>
      </colorScale>
    </cfRule>
  </conditionalFormatting>
  <conditionalFormatting sqref="T254 R25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:G257">
    <cfRule type="cellIs" dxfId="394" priority="48" stopIfTrue="1" operator="equal">
      <formula>0</formula>
    </cfRule>
  </conditionalFormatting>
  <conditionalFormatting sqref="G237:G25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7:I257">
    <cfRule type="cellIs" dxfId="393" priority="41" stopIfTrue="1" operator="equal">
      <formula>0</formula>
    </cfRule>
  </conditionalFormatting>
  <conditionalFormatting sqref="Q237:Q2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92" priority="47" stopIfTrue="1" operator="equal">
      <formula>0</formula>
    </cfRule>
  </conditionalFormatting>
  <conditionalFormatting sqref="C237:C258">
    <cfRule type="cellIs" dxfId="391" priority="14" operator="equal">
      <formula>1</formula>
    </cfRule>
    <cfRule type="cellIs" dxfId="390" priority="45" stopIfTrue="1" operator="equal">
      <formula>0</formula>
    </cfRule>
  </conditionalFormatting>
  <conditionalFormatting sqref="C237:C256">
    <cfRule type="colorScale" priority="46">
      <colorScale>
        <cfvo type="min"/>
        <cfvo type="max"/>
        <color rgb="FFFFEF9C"/>
        <color rgb="FF63BE7B"/>
      </colorScale>
    </cfRule>
  </conditionalFormatting>
  <conditionalFormatting sqref="E237:E256">
    <cfRule type="cellIs" dxfId="389" priority="21" operator="equal">
      <formula>0</formula>
    </cfRule>
    <cfRule type="expression" dxfId="388" priority="43">
      <formula>C237=1</formula>
    </cfRule>
    <cfRule type="expression" dxfId="387" priority="44">
      <formula>C237&gt;0</formula>
    </cfRule>
  </conditionalFormatting>
  <conditionalFormatting sqref="I237:I258">
    <cfRule type="colorScale" priority="15">
      <colorScale>
        <cfvo type="min"/>
        <cfvo type="max"/>
        <color rgb="FFFFEF9C"/>
        <color rgb="FF63BE7B"/>
      </colorScale>
    </cfRule>
  </conditionalFormatting>
  <conditionalFormatting sqref="O247:O251">
    <cfRule type="expression" dxfId="386" priority="38">
      <formula>(O247=5)</formula>
    </cfRule>
    <cfRule type="expression" dxfId="385" priority="39">
      <formula>(O247=1.5)</formula>
    </cfRule>
  </conditionalFormatting>
  <conditionalFormatting sqref="L247:M251">
    <cfRule type="expression" dxfId="384" priority="36">
      <formula>(L247=65)</formula>
    </cfRule>
    <cfRule type="expression" dxfId="383" priority="37">
      <formula>(L247=30)</formula>
    </cfRule>
  </conditionalFormatting>
  <conditionalFormatting sqref="V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L251 O247:O251">
    <cfRule type="cellIs" dxfId="382" priority="34" stopIfTrue="1" operator="equal">
      <formula>0</formula>
    </cfRule>
  </conditionalFormatting>
  <conditionalFormatting sqref="S247:S251">
    <cfRule type="cellIs" dxfId="381" priority="23" stopIfTrue="1" operator="equal">
      <formula>0</formula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T249 R2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:G251">
    <cfRule type="cellIs" dxfId="380" priority="31" stopIfTrue="1" operator="equal">
      <formula>0</formula>
    </cfRule>
  </conditionalFormatting>
  <conditionalFormatting sqref="G247:G2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7:I251">
    <cfRule type="cellIs" dxfId="379" priority="22" stopIfTrue="1" operator="equal">
      <formula>0</formula>
    </cfRule>
  </conditionalFormatting>
  <conditionalFormatting sqref="Q247:Q251">
    <cfRule type="cellIs" dxfId="378" priority="28" stopIfTrue="1" operator="equal">
      <formula>0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251">
    <cfRule type="cellIs" dxfId="377" priority="26" stopIfTrue="1" operator="equal">
      <formula>0</formula>
    </cfRule>
  </conditionalFormatting>
  <conditionalFormatting sqref="C247:C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E247:E251">
    <cfRule type="expression" dxfId="376" priority="24">
      <formula>C247=1</formula>
    </cfRule>
    <cfRule type="expression" dxfId="375" priority="25">
      <formula>C247&gt;0</formula>
    </cfRule>
  </conditionalFormatting>
  <conditionalFormatting sqref="I247:I251">
    <cfRule type="colorScale" priority="30">
      <colorScale>
        <cfvo type="min"/>
        <cfvo type="max"/>
        <color rgb="FFFFEF9C"/>
        <color rgb="FF63BE7B"/>
      </colorScale>
    </cfRule>
  </conditionalFormatting>
  <conditionalFormatting sqref="C258:J258 O258:S258 L258:M258">
    <cfRule type="cellIs" dxfId="374" priority="20" operator="equal">
      <formula>0</formula>
    </cfRule>
  </conditionalFormatting>
  <conditionalFormatting sqref="C236:C256">
    <cfRule type="colorScale" priority="19">
      <colorScale>
        <cfvo type="min"/>
        <cfvo type="max"/>
        <color rgb="FFFFEF9C"/>
        <color rgb="FF63BE7B"/>
      </colorScale>
    </cfRule>
  </conditionalFormatting>
  <conditionalFormatting sqref="G237:G258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37:S258">
    <cfRule type="colorScale" priority="16">
      <colorScale>
        <cfvo type="min"/>
        <cfvo type="max"/>
        <color rgb="FFFFEF9C"/>
        <color rgb="FF63BE7B"/>
      </colorScale>
    </cfRule>
  </conditionalFormatting>
  <conditionalFormatting sqref="C237:C258 G237:G258 I237:I258 S237:S258">
    <cfRule type="cellIs" dxfId="373" priority="13" operator="equal">
      <formula>0</formula>
    </cfRule>
  </conditionalFormatting>
  <conditionalFormatting sqref="K237:K258">
    <cfRule type="cellIs" dxfId="372" priority="7" operator="equal">
      <formula>0</formula>
    </cfRule>
    <cfRule type="expression" dxfId="371" priority="8" stopIfTrue="1">
      <formula>K237/L237&gt;$W$5</formula>
    </cfRule>
    <cfRule type="expression" dxfId="370" priority="9" stopIfTrue="1">
      <formula>(K237/L237)&gt;=1</formula>
    </cfRule>
    <cfRule type="expression" dxfId="369" priority="10" stopIfTrue="1">
      <formula>K237/L237&gt;$W$8</formula>
    </cfRule>
    <cfRule type="expression" dxfId="368" priority="11" stopIfTrue="1">
      <formula>K237/L237&gt;$W$9</formula>
    </cfRule>
    <cfRule type="expression" dxfId="367" priority="12" stopIfTrue="1">
      <formula>K237/L237&gt;W$10</formula>
    </cfRule>
  </conditionalFormatting>
  <conditionalFormatting sqref="N237:N258">
    <cfRule type="cellIs" dxfId="366" priority="1" operator="equal">
      <formula>0</formula>
    </cfRule>
    <cfRule type="expression" dxfId="365" priority="2" stopIfTrue="1">
      <formula>N237/O237&gt;$W$5</formula>
    </cfRule>
    <cfRule type="expression" dxfId="364" priority="3" stopIfTrue="1">
      <formula>(N237/O237)&gt;=1</formula>
    </cfRule>
    <cfRule type="expression" dxfId="363" priority="4" stopIfTrue="1">
      <formula>N237/O237&gt;$W$8</formula>
    </cfRule>
    <cfRule type="expression" dxfId="362" priority="5" stopIfTrue="1">
      <formula>N237/O237&gt;$W$9</formula>
    </cfRule>
    <cfRule type="expression" dxfId="361" priority="6" stopIfTrue="1">
      <formula>N237/O237&gt;$W$10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4E64-3DEC-4A2E-AF27-F023898FA8EC}">
  <dimension ref="A1:Y266"/>
  <sheetViews>
    <sheetView zoomScale="70" zoomScaleNormal="70" workbookViewId="0">
      <selection activeCell="G1" sqref="G1:O2"/>
    </sheetView>
  </sheetViews>
  <sheetFormatPr defaultColWidth="8.6640625" defaultRowHeight="14.4" x14ac:dyDescent="0.3"/>
  <cols>
    <col min="1" max="1" width="63.44140625" style="37" customWidth="1"/>
    <col min="2" max="2" width="6.33203125" style="37" customWidth="1"/>
    <col min="3" max="3" width="18.6640625" style="37" customWidth="1"/>
    <col min="4" max="4" width="6" style="37" customWidth="1"/>
    <col min="5" max="5" width="25.5546875" style="37" bestFit="1" customWidth="1"/>
    <col min="6" max="6" width="6.109375" style="37" customWidth="1"/>
    <col min="7" max="7" width="13" style="37" customWidth="1"/>
    <col min="8" max="8" width="4.33203125" style="37" customWidth="1"/>
    <col min="9" max="9" width="11.6640625" style="37" customWidth="1"/>
    <col min="10" max="10" width="4.88671875" style="37" customWidth="1"/>
    <col min="11" max="11" width="8.33203125" style="37" bestFit="1" customWidth="1"/>
    <col min="12" max="12" width="12.6640625" style="37" customWidth="1"/>
    <col min="13" max="13" width="3.6640625" style="37" customWidth="1"/>
    <col min="14" max="14" width="10" style="37" bestFit="1" customWidth="1"/>
    <col min="15" max="15" width="11.5546875" style="37" customWidth="1"/>
    <col min="16" max="16" width="5.33203125" style="37" customWidth="1"/>
    <col min="17" max="17" width="18" style="37" customWidth="1"/>
    <col min="18" max="18" width="4.33203125" style="37" customWidth="1"/>
    <col min="19" max="19" width="20" style="37" customWidth="1"/>
    <col min="20" max="20" width="4.33203125" style="37" customWidth="1"/>
    <col min="21" max="21" width="4.6640625" style="37" customWidth="1"/>
    <col min="22" max="22" width="5.88671875" style="37" customWidth="1"/>
    <col min="23" max="16384" width="8.6640625" style="37"/>
  </cols>
  <sheetData>
    <row r="1" spans="1:25" s="48" customFormat="1" ht="14.4" customHeight="1" x14ac:dyDescent="0.3">
      <c r="A1" s="160" t="str">
        <f>'Entered Daily Stats'!A1</f>
        <v>Team Lead 1</v>
      </c>
      <c r="B1" s="161"/>
      <c r="C1" s="161"/>
      <c r="D1" s="161"/>
      <c r="E1" s="161"/>
      <c r="F1" s="53"/>
      <c r="G1" s="158">
        <v>44135</v>
      </c>
      <c r="H1" s="158"/>
      <c r="I1" s="158"/>
      <c r="J1" s="158"/>
      <c r="K1" s="158"/>
      <c r="L1" s="158"/>
      <c r="M1" s="158"/>
      <c r="N1" s="158"/>
      <c r="O1" s="158"/>
      <c r="P1" s="53"/>
      <c r="Q1" s="53"/>
      <c r="R1" s="53"/>
      <c r="S1" s="53"/>
      <c r="T1" s="53"/>
      <c r="U1" s="53"/>
      <c r="V1" s="53"/>
      <c r="W1" s="53"/>
      <c r="X1" s="63"/>
    </row>
    <row r="2" spans="1:25" s="48" customFormat="1" ht="15" customHeight="1" x14ac:dyDescent="0.3">
      <c r="A2" s="162"/>
      <c r="B2" s="163"/>
      <c r="C2" s="163"/>
      <c r="D2" s="163"/>
      <c r="E2" s="163"/>
      <c r="F2" s="8"/>
      <c r="G2" s="159"/>
      <c r="H2" s="159"/>
      <c r="I2" s="159"/>
      <c r="J2" s="159"/>
      <c r="K2" s="159"/>
      <c r="L2" s="159"/>
      <c r="M2" s="159"/>
      <c r="N2" s="159"/>
      <c r="O2" s="159"/>
      <c r="P2" s="8"/>
      <c r="Q2" s="8"/>
      <c r="R2" s="8"/>
      <c r="S2" s="8"/>
      <c r="T2" s="8"/>
      <c r="U2" s="8"/>
      <c r="V2" s="8"/>
      <c r="W2" s="8"/>
      <c r="X2" s="64"/>
    </row>
    <row r="3" spans="1:25" s="48" customFormat="1" ht="25.2" customHeight="1" x14ac:dyDescent="0.3">
      <c r="A3" s="164"/>
      <c r="B3" s="165"/>
      <c r="C3" s="165"/>
      <c r="D3" s="165"/>
      <c r="E3" s="165"/>
      <c r="F3" s="8"/>
      <c r="G3" s="124" t="s">
        <v>18</v>
      </c>
      <c r="H3" s="123"/>
      <c r="I3" s="124" t="s">
        <v>19</v>
      </c>
      <c r="J3" s="8"/>
      <c r="K3" s="140" t="s">
        <v>20</v>
      </c>
      <c r="L3" s="140"/>
      <c r="M3" s="8"/>
      <c r="N3" s="126" t="s">
        <v>21</v>
      </c>
      <c r="O3" s="126"/>
      <c r="P3" s="8"/>
      <c r="Q3" s="8"/>
      <c r="R3" s="8"/>
      <c r="S3" s="8"/>
      <c r="T3" s="8"/>
      <c r="U3" s="8"/>
      <c r="V3" s="8"/>
      <c r="W3" s="8"/>
      <c r="X3" s="64"/>
    </row>
    <row r="4" spans="1:25" s="48" customFormat="1" ht="45.6" customHeight="1" x14ac:dyDescent="0.3">
      <c r="A4" s="65"/>
      <c r="B4" s="8"/>
      <c r="C4" s="67" t="s">
        <v>37</v>
      </c>
      <c r="D4" s="8"/>
      <c r="E4" s="67" t="s">
        <v>24</v>
      </c>
      <c r="F4" s="68"/>
      <c r="G4" s="56"/>
      <c r="H4" s="56"/>
      <c r="I4" s="56"/>
      <c r="J4" s="8"/>
      <c r="K4" s="56"/>
      <c r="L4" s="69" t="s">
        <v>38</v>
      </c>
      <c r="M4" s="69"/>
      <c r="N4" s="56"/>
      <c r="O4" s="69" t="s">
        <v>39</v>
      </c>
      <c r="P4" s="8"/>
      <c r="Q4" s="9" t="s">
        <v>40</v>
      </c>
      <c r="R4" s="8"/>
      <c r="S4" s="66" t="s">
        <v>41</v>
      </c>
      <c r="T4" s="8"/>
      <c r="U4" s="138" t="s">
        <v>30</v>
      </c>
      <c r="V4" s="138"/>
      <c r="W4" s="138"/>
      <c r="X4" s="70"/>
      <c r="Y4" s="5"/>
    </row>
    <row r="5" spans="1:25" s="48" customFormat="1" ht="21.6" customHeight="1" x14ac:dyDescent="0.3">
      <c r="A5" s="65"/>
      <c r="B5" s="8"/>
      <c r="C5" s="14" cm="1">
        <f t="array" aca="1" ref="C5" ca="1">INDIRECT(ADDRESS(ROW()-1,_xlfn.SHEET()-3+32,4,1,"Entered Daily Stats"))</f>
        <v>0</v>
      </c>
      <c r="D5" s="11"/>
      <c r="E5" s="10" t="str">
        <f>'Entered Daily Stats'!A4</f>
        <v>Enrollment Counclor 1</v>
      </c>
      <c r="F5" s="11"/>
      <c r="G5" s="13" cm="1">
        <f t="array" aca="1" ref="G5" ca="1">IFERROR(INDIRECT(ADDRESS(ROW()-1,_xlfn.SHEET()-3+4,4,1,"Entered Daily Stats")),"")</f>
        <v>0</v>
      </c>
      <c r="H5" s="11"/>
      <c r="I5" s="12" cm="1">
        <f t="array" aca="1" ref="I5" ca="1">IFERROR(INDIRECT(ADDRESS(ROW()-1,_xlfn.SHEET()-3+11,4,1,"Entered Daily Stats")),"")</f>
        <v>0</v>
      </c>
      <c r="J5" s="11"/>
      <c r="K5" s="107" cm="1">
        <f t="array" aca="1" ref="K5" ca="1">IFERROR(INDIRECT(ADDRESS(ROW()-1,_xlfn.SHEET()-3+18,4,1,"Entered Daily Stats")),"")</f>
        <v>0</v>
      </c>
      <c r="L5" s="12">
        <f ca="1">IFERROR(IF(K5=N5,0,MIN(MAX((-10*N5*24)+80,30),65))*C5,0)</f>
        <v>0</v>
      </c>
      <c r="M5" s="11"/>
      <c r="N5" s="110" cm="1">
        <f t="array" aca="1" ref="N5" ca="1">IFERROR(INDIRECT(ADDRESS(ROW()-1,_xlfn.SHEET()-3+25,4,1,"Entered Daily Stats")),"")</f>
        <v>0</v>
      </c>
      <c r="O5" s="13">
        <f ca="1">IFERROR(IF(N5=K5,0,MIN(MAX(8-(K5/10),1.5),5)/24)*C5,0)</f>
        <v>0</v>
      </c>
      <c r="P5" s="11"/>
      <c r="Q5" s="51" t="str">
        <f ca="1">IF(OR(L5=O5,K5=N5),"",((N5/O5)+(K5/L5))/2)</f>
        <v/>
      </c>
      <c r="R5" s="11"/>
      <c r="S5" s="39" cm="1">
        <f t="array" aca="1" ref="S5" ca="1">INDIRECT(ADDRESS(ROW()-1,_xlfn.SHEET()-3+39,4,1,"Entered Daily Stats"))</f>
        <v>0</v>
      </c>
      <c r="T5" s="11"/>
      <c r="U5" s="15"/>
      <c r="V5" s="11" t="s">
        <v>31</v>
      </c>
      <c r="W5" s="14">
        <v>1.3</v>
      </c>
      <c r="X5" s="70"/>
      <c r="Y5" s="5"/>
    </row>
    <row r="6" spans="1:25" s="48" customFormat="1" ht="21.6" customHeight="1" x14ac:dyDescent="0.3">
      <c r="A6" s="65"/>
      <c r="B6" s="8"/>
      <c r="C6" s="14" cm="1">
        <f t="array" aca="1" ref="C6" ca="1">INDIRECT(ADDRESS(ROW()-1,_xlfn.SHEET()-3+32,4,1,"Entered Daily Stats"))</f>
        <v>0</v>
      </c>
      <c r="D6" s="11"/>
      <c r="E6" s="10" t="str">
        <f>'Entered Daily Stats'!A5</f>
        <v>Enrollment Counclor 2</v>
      </c>
      <c r="F6" s="11"/>
      <c r="G6" s="13" cm="1">
        <f t="array" aca="1" ref="G6" ca="1">IFERROR(INDIRECT(ADDRESS(ROW()-1,_xlfn.SHEET()-3+4,4,1,"Entered Daily Stats")),"")</f>
        <v>0</v>
      </c>
      <c r="H6" s="16"/>
      <c r="I6" s="12" cm="1">
        <f t="array" aca="1" ref="I6" ca="1">IFERROR(INDIRECT(ADDRESS(ROW()-1,_xlfn.SHEET()-3+11,4,1,"Entered Daily Stats")),"")</f>
        <v>0</v>
      </c>
      <c r="J6" s="11"/>
      <c r="K6" s="107" cm="1">
        <f t="array" aca="1" ref="K6" ca="1">IFERROR(INDIRECT(ADDRESS(ROW()-1,_xlfn.SHEET()-3+18,4,1,"Entered Daily Stats")),"")</f>
        <v>0</v>
      </c>
      <c r="L6" s="12">
        <f t="shared" ref="L6" ca="1" si="0">IFERROR(IF(K6=N6,0,MIN(MAX((-10*N6*24)+80,30),65))*C6,0)</f>
        <v>0</v>
      </c>
      <c r="M6" s="11"/>
      <c r="N6" s="110" cm="1">
        <f t="array" aca="1" ref="N6" ca="1">IFERROR(INDIRECT(ADDRESS(ROW()-1,_xlfn.SHEET()-3+25,4,1,"Entered Daily Stats")),"")</f>
        <v>0</v>
      </c>
      <c r="O6" s="13">
        <f t="shared" ref="O6:O24" ca="1" si="1">IFERROR(IF(N6=K6,0,MIN(MAX(8-(K6/10),1.5),5)/24)*C6,0)</f>
        <v>0</v>
      </c>
      <c r="P6" s="11"/>
      <c r="Q6" s="51" t="str">
        <f t="shared" ref="Q6:Q24" ca="1" si="2">IF(OR(L6=O6,K6=N6),"",((N6/O6)+(K6/L6))/2)</f>
        <v/>
      </c>
      <c r="R6" s="11"/>
      <c r="S6" s="39" cm="1">
        <f t="array" aca="1" ref="S6" ca="1">INDIRECT(ADDRESS(ROW()-1,_xlfn.SHEET()-3+39,4,1,"Entered Daily Stats"))</f>
        <v>0</v>
      </c>
      <c r="T6" s="11"/>
      <c r="U6" s="100"/>
      <c r="V6" s="11" t="s">
        <v>32</v>
      </c>
      <c r="W6" s="45">
        <v>1</v>
      </c>
      <c r="X6" s="70"/>
      <c r="Y6" s="5"/>
    </row>
    <row r="7" spans="1:25" s="48" customFormat="1" ht="21.6" customHeight="1" x14ac:dyDescent="0.3">
      <c r="A7" s="65"/>
      <c r="B7" s="8"/>
      <c r="C7" s="14" cm="1">
        <f t="array" aca="1" ref="C7" ca="1">INDIRECT(ADDRESS(ROW()-1,_xlfn.SHEET()-3+32,4,1,"Entered Daily Stats"))</f>
        <v>0</v>
      </c>
      <c r="D7" s="11"/>
      <c r="E7" s="10" t="str">
        <f>'Entered Daily Stats'!A6</f>
        <v>Enrollment Counclor 3</v>
      </c>
      <c r="F7" s="11"/>
      <c r="G7" s="13" cm="1">
        <f t="array" aca="1" ref="G7" ca="1">IFERROR(INDIRECT(ADDRESS(ROW()-1,_xlfn.SHEET()-3+4,4,1,"Entered Daily Stats")),"")</f>
        <v>0</v>
      </c>
      <c r="H7" s="16"/>
      <c r="I7" s="12" cm="1">
        <f t="array" aca="1" ref="I7" ca="1">IFERROR(INDIRECT(ADDRESS(ROW()-1,_xlfn.SHEET()-3+11,4,1,"Entered Daily Stats")),"")</f>
        <v>0</v>
      </c>
      <c r="J7" s="11"/>
      <c r="K7" s="107" cm="1">
        <f t="array" aca="1" ref="K7" ca="1">IFERROR(INDIRECT(ADDRESS(ROW()-1,_xlfn.SHEET()-3+18,4,1,"Entered Daily Stats")),"")</f>
        <v>0</v>
      </c>
      <c r="L7" s="12">
        <f ca="1">IFERROR(IF(K7=N7,0,MIN(MAX((-10*N7*24)+80,30),65))*C7,0)</f>
        <v>0</v>
      </c>
      <c r="M7" s="11"/>
      <c r="N7" s="110" cm="1">
        <f t="array" aca="1" ref="N7" ca="1">IFERROR(INDIRECT(ADDRESS(ROW()-1,_xlfn.SHEET()-3+25,4,1,"Entered Daily Stats")),"")</f>
        <v>0</v>
      </c>
      <c r="O7" s="13">
        <f t="shared" ca="1" si="1"/>
        <v>0</v>
      </c>
      <c r="P7" s="11"/>
      <c r="Q7" s="51" t="str">
        <f t="shared" ca="1" si="2"/>
        <v/>
      </c>
      <c r="R7" s="11"/>
      <c r="S7" s="39" cm="1">
        <f t="array" aca="1" ref="S7" ca="1">INDIRECT(ADDRESS(ROW()-1,_xlfn.SHEET()-3+39,4,1,"Entered Daily Stats"))</f>
        <v>0</v>
      </c>
      <c r="T7" s="11"/>
      <c r="U7" s="18"/>
      <c r="V7" s="11" t="s">
        <v>33</v>
      </c>
      <c r="W7" s="45">
        <v>1</v>
      </c>
      <c r="X7" s="70"/>
      <c r="Y7" s="5"/>
    </row>
    <row r="8" spans="1:25" s="48" customFormat="1" ht="21.6" customHeight="1" x14ac:dyDescent="0.3">
      <c r="A8" s="65"/>
      <c r="B8" s="8"/>
      <c r="C8" s="14" cm="1">
        <f t="array" aca="1" ref="C8" ca="1">INDIRECT(ADDRESS(ROW()-1,_xlfn.SHEET()-3+32,4,1,"Entered Daily Stats"))</f>
        <v>0</v>
      </c>
      <c r="D8" s="11"/>
      <c r="E8" s="10" t="str">
        <f>'Entered Daily Stats'!A7</f>
        <v>Enrollment Counclor 4</v>
      </c>
      <c r="F8" s="11"/>
      <c r="G8" s="13" cm="1">
        <f t="array" aca="1" ref="G8" ca="1">IFERROR(INDIRECT(ADDRESS(ROW()-1,_xlfn.SHEET()-3+4,4,1,"Entered Daily Stats")),"")</f>
        <v>0</v>
      </c>
      <c r="H8" s="16"/>
      <c r="I8" s="12" cm="1">
        <f t="array" aca="1" ref="I8" ca="1">IFERROR(INDIRECT(ADDRESS(ROW()-1,_xlfn.SHEET()-3+11,4,1,"Entered Daily Stats")),"")</f>
        <v>0</v>
      </c>
      <c r="J8" s="11"/>
      <c r="K8" s="107" cm="1">
        <f t="array" aca="1" ref="K8" ca="1">IFERROR(INDIRECT(ADDRESS(ROW()-1,_xlfn.SHEET()-3+18,4,1,"Entered Daily Stats")),"")</f>
        <v>0</v>
      </c>
      <c r="L8" s="12">
        <f t="shared" ref="L8:L24" ca="1" si="3">IFERROR(IF(K8=N8,0,MIN(MAX((-10*N8*24)+80,30),65))*C8,0)</f>
        <v>0</v>
      </c>
      <c r="M8" s="11"/>
      <c r="N8" s="110" cm="1">
        <f t="array" aca="1" ref="N8" ca="1">IFERROR(INDIRECT(ADDRESS(ROW()-1,_xlfn.SHEET()-3+25,4,1,"Entered Daily Stats")),"")</f>
        <v>0</v>
      </c>
      <c r="O8" s="13">
        <f t="shared" ca="1" si="1"/>
        <v>0</v>
      </c>
      <c r="P8" s="11"/>
      <c r="Q8" s="51" t="str">
        <f t="shared" ca="1" si="2"/>
        <v/>
      </c>
      <c r="R8" s="11"/>
      <c r="S8" s="39" cm="1">
        <f t="array" aca="1" ref="S8" ca="1">INDIRECT(ADDRESS(ROW()-1,_xlfn.SHEET()-3+39,4,1,"Entered Daily Stats"))</f>
        <v>0</v>
      </c>
      <c r="T8" s="11"/>
      <c r="U8" s="19"/>
      <c r="V8" s="11" t="s">
        <v>33</v>
      </c>
      <c r="W8" s="14">
        <v>0.7</v>
      </c>
      <c r="X8" s="70"/>
      <c r="Y8" s="5"/>
    </row>
    <row r="9" spans="1:25" s="48" customFormat="1" ht="21.6" customHeight="1" x14ac:dyDescent="0.3">
      <c r="A9" s="65"/>
      <c r="B9" s="8"/>
      <c r="C9" s="14" cm="1">
        <f t="array" aca="1" ref="C9" ca="1">INDIRECT(ADDRESS(ROW()-1,_xlfn.SHEET()-3+32,4,1,"Entered Daily Stats"))</f>
        <v>0</v>
      </c>
      <c r="D9" s="11"/>
      <c r="E9" s="10" t="str">
        <f>'Entered Daily Stats'!A8</f>
        <v>Enrollment Counclor 5</v>
      </c>
      <c r="F9" s="11"/>
      <c r="G9" s="13" cm="1">
        <f t="array" aca="1" ref="G9" ca="1">IFERROR(INDIRECT(ADDRESS(ROW()-1,_xlfn.SHEET()-3+4,4,1,"Entered Daily Stats")),"")</f>
        <v>0</v>
      </c>
      <c r="H9" s="16"/>
      <c r="I9" s="12" cm="1">
        <f t="array" aca="1" ref="I9" ca="1">IFERROR(INDIRECT(ADDRESS(ROW()-1,_xlfn.SHEET()-3+11,4,1,"Entered Daily Stats")),"")</f>
        <v>0</v>
      </c>
      <c r="J9" s="11"/>
      <c r="K9" s="107" cm="1">
        <f t="array" aca="1" ref="K9" ca="1">IFERROR(INDIRECT(ADDRESS(ROW()-1,_xlfn.SHEET()-3+18,4,1,"Entered Daily Stats")),"")</f>
        <v>0</v>
      </c>
      <c r="L9" s="12">
        <f t="shared" ca="1" si="3"/>
        <v>0</v>
      </c>
      <c r="M9" s="11"/>
      <c r="N9" s="110" cm="1">
        <f t="array" aca="1" ref="N9" ca="1">IFERROR(INDIRECT(ADDRESS(ROW()-1,_xlfn.SHEET()-3+25,4,1,"Entered Daily Stats")),"")</f>
        <v>0</v>
      </c>
      <c r="O9" s="13">
        <f t="shared" ca="1" si="1"/>
        <v>0</v>
      </c>
      <c r="P9" s="11"/>
      <c r="Q9" s="51" t="str">
        <f t="shared" ca="1" si="2"/>
        <v/>
      </c>
      <c r="R9" s="11"/>
      <c r="S9" s="39" cm="1">
        <f t="array" aca="1" ref="S9" ca="1">INDIRECT(ADDRESS(ROW()-1,_xlfn.SHEET()-3+39,4,1,"Entered Daily Stats"))</f>
        <v>0</v>
      </c>
      <c r="T9" s="11"/>
      <c r="U9" s="20"/>
      <c r="V9" s="11" t="s">
        <v>33</v>
      </c>
      <c r="W9" s="14">
        <v>0.5</v>
      </c>
      <c r="X9" s="70"/>
      <c r="Y9" s="5"/>
    </row>
    <row r="10" spans="1:25" s="48" customFormat="1" ht="21.6" customHeight="1" x14ac:dyDescent="0.3">
      <c r="A10" s="65"/>
      <c r="B10" s="8"/>
      <c r="C10" s="14" cm="1">
        <f t="array" aca="1" ref="C10" ca="1">INDIRECT(ADDRESS(ROW()-1,_xlfn.SHEET()-3+32,4,1,"Entered Daily Stats"))</f>
        <v>0</v>
      </c>
      <c r="D10" s="11"/>
      <c r="E10" s="10" t="str">
        <f>'Entered Daily Stats'!A9</f>
        <v>Enrollment Counclor 6</v>
      </c>
      <c r="F10" s="11"/>
      <c r="G10" s="13" cm="1">
        <f t="array" aca="1" ref="G10" ca="1">IFERROR(INDIRECT(ADDRESS(ROW()-1,_xlfn.SHEET()-3+4,4,1,"Entered Daily Stats")),"")</f>
        <v>0</v>
      </c>
      <c r="H10" s="16"/>
      <c r="I10" s="12" cm="1">
        <f t="array" aca="1" ref="I10" ca="1">IFERROR(INDIRECT(ADDRESS(ROW()-1,_xlfn.SHEET()-3+11,4,1,"Entered Daily Stats")),"")</f>
        <v>0</v>
      </c>
      <c r="J10" s="11"/>
      <c r="K10" s="107" cm="1">
        <f t="array" aca="1" ref="K10" ca="1">IFERROR(INDIRECT(ADDRESS(ROW()-1,_xlfn.SHEET()-3+18,4,1,"Entered Daily Stats")),"")</f>
        <v>0</v>
      </c>
      <c r="L10" s="12">
        <f t="shared" ca="1" si="3"/>
        <v>0</v>
      </c>
      <c r="M10" s="11"/>
      <c r="N10" s="110" cm="1">
        <f t="array" aca="1" ref="N10" ca="1">IFERROR(INDIRECT(ADDRESS(ROW()-1,_xlfn.SHEET()-3+25,4,1,"Entered Daily Stats")),"")</f>
        <v>0</v>
      </c>
      <c r="O10" s="13">
        <f t="shared" ca="1" si="1"/>
        <v>0</v>
      </c>
      <c r="P10" s="11"/>
      <c r="Q10" s="51" t="str">
        <f t="shared" ca="1" si="2"/>
        <v/>
      </c>
      <c r="R10" s="11"/>
      <c r="S10" s="39" cm="1">
        <f t="array" aca="1" ref="S10" ca="1">INDIRECT(ADDRESS(ROW()-1,_xlfn.SHEET()-3+39,4,1,"Entered Daily Stats"))</f>
        <v>0</v>
      </c>
      <c r="T10" s="11"/>
      <c r="U10" s="21"/>
      <c r="V10" s="11" t="s">
        <v>33</v>
      </c>
      <c r="W10" s="14">
        <v>0.3</v>
      </c>
      <c r="X10" s="70"/>
      <c r="Y10" s="5"/>
    </row>
    <row r="11" spans="1:25" s="48" customFormat="1" ht="21.6" customHeight="1" x14ac:dyDescent="0.3">
      <c r="A11" s="65"/>
      <c r="B11" s="8"/>
      <c r="C11" s="14" cm="1">
        <f t="array" aca="1" ref="C11" ca="1">INDIRECT(ADDRESS(ROW()-1,_xlfn.SHEET()-3+32,4,1,"Entered Daily Stats"))</f>
        <v>0</v>
      </c>
      <c r="D11" s="11"/>
      <c r="E11" s="10" t="str">
        <f>'Entered Daily Stats'!A10</f>
        <v>Enrollment Counclor 7</v>
      </c>
      <c r="F11" s="11"/>
      <c r="G11" s="13" cm="1">
        <f t="array" aca="1" ref="G11" ca="1">IFERROR(INDIRECT(ADDRESS(ROW()-1,_xlfn.SHEET()-3+4,4,1,"Entered Daily Stats")),"")</f>
        <v>0</v>
      </c>
      <c r="H11" s="16"/>
      <c r="I11" s="12" cm="1">
        <f t="array" aca="1" ref="I11" ca="1">IFERROR(INDIRECT(ADDRESS(ROW()-1,_xlfn.SHEET()-3+11,4,1,"Entered Daily Stats")),"")</f>
        <v>0</v>
      </c>
      <c r="J11" s="11"/>
      <c r="K11" s="107" cm="1">
        <f t="array" aca="1" ref="K11" ca="1">IFERROR(INDIRECT(ADDRESS(ROW()-1,_xlfn.SHEET()-3+18,4,1,"Entered Daily Stats")),"")</f>
        <v>0</v>
      </c>
      <c r="L11" s="12">
        <f t="shared" ca="1" si="3"/>
        <v>0</v>
      </c>
      <c r="M11" s="11"/>
      <c r="N11" s="110" cm="1">
        <f t="array" aca="1" ref="N11" ca="1">IFERROR(INDIRECT(ADDRESS(ROW()-1,_xlfn.SHEET()-3+25,4,1,"Entered Daily Stats")),"")</f>
        <v>0</v>
      </c>
      <c r="O11" s="13">
        <f t="shared" ca="1" si="1"/>
        <v>0</v>
      </c>
      <c r="P11" s="11"/>
      <c r="Q11" s="51" t="str">
        <f t="shared" ca="1" si="2"/>
        <v/>
      </c>
      <c r="R11" s="11"/>
      <c r="S11" s="39" cm="1">
        <f t="array" aca="1" ref="S11" ca="1">INDIRECT(ADDRESS(ROW()-1,_xlfn.SHEET()-3+39,4,1,"Entered Daily Stats"))</f>
        <v>0</v>
      </c>
      <c r="T11" s="11"/>
      <c r="U11" s="8"/>
      <c r="V11" s="8"/>
      <c r="W11" s="8"/>
      <c r="X11" s="70"/>
      <c r="Y11" s="5"/>
    </row>
    <row r="12" spans="1:25" s="48" customFormat="1" ht="21.6" customHeight="1" x14ac:dyDescent="0.3">
      <c r="A12" s="65"/>
      <c r="B12" s="8"/>
      <c r="C12" s="14" cm="1">
        <f t="array" aca="1" ref="C12" ca="1">INDIRECT(ADDRESS(ROW()-1,_xlfn.SHEET()-3+32,4,1,"Entered Daily Stats"))</f>
        <v>0</v>
      </c>
      <c r="D12" s="11"/>
      <c r="E12" s="10" t="str">
        <f>'Entered Daily Stats'!A11</f>
        <v>Enrollment Counclor 8</v>
      </c>
      <c r="F12" s="11"/>
      <c r="G12" s="13" cm="1">
        <f t="array" aca="1" ref="G12" ca="1">IFERROR(INDIRECT(ADDRESS(ROW()-1,_xlfn.SHEET()-3+4,4,1,"Entered Daily Stats")),"")</f>
        <v>0</v>
      </c>
      <c r="H12" s="16"/>
      <c r="I12" s="12" cm="1">
        <f t="array" aca="1" ref="I12" ca="1">IFERROR(INDIRECT(ADDRESS(ROW()-1,_xlfn.SHEET()-3+11,4,1,"Entered Daily Stats")),"")</f>
        <v>0</v>
      </c>
      <c r="J12" s="11"/>
      <c r="K12" s="107" cm="1">
        <f t="array" aca="1" ref="K12" ca="1">IFERROR(INDIRECT(ADDRESS(ROW()-1,_xlfn.SHEET()-3+18,4,1,"Entered Daily Stats")),"")</f>
        <v>0</v>
      </c>
      <c r="L12" s="12">
        <f t="shared" ca="1" si="3"/>
        <v>0</v>
      </c>
      <c r="M12" s="11"/>
      <c r="N12" s="110" cm="1">
        <f t="array" aca="1" ref="N12" ca="1">IFERROR(INDIRECT(ADDRESS(ROW()-1,_xlfn.SHEET()-3+25,4,1,"Entered Daily Stats")),"")</f>
        <v>0</v>
      </c>
      <c r="O12" s="13">
        <f t="shared" ca="1" si="1"/>
        <v>0</v>
      </c>
      <c r="P12" s="11"/>
      <c r="Q12" s="51" t="str">
        <f t="shared" ca="1" si="2"/>
        <v/>
      </c>
      <c r="R12" s="11"/>
      <c r="S12" s="39" cm="1">
        <f t="array" aca="1" ref="S12" ca="1">INDIRECT(ADDRESS(ROW()-1,_xlfn.SHEET()-3+39,4,1,"Entered Daily Stats"))</f>
        <v>0</v>
      </c>
      <c r="T12" s="11"/>
      <c r="U12" s="140" t="s">
        <v>42</v>
      </c>
      <c r="V12" s="140"/>
      <c r="W12" s="140"/>
      <c r="X12" s="70"/>
      <c r="Y12" s="5"/>
    </row>
    <row r="13" spans="1:25" s="48" customFormat="1" ht="21.6" customHeight="1" x14ac:dyDescent="0.3">
      <c r="A13" s="65"/>
      <c r="B13" s="8"/>
      <c r="C13" s="14" cm="1">
        <f t="array" aca="1" ref="C13" ca="1">INDIRECT(ADDRESS(ROW()-1,_xlfn.SHEET()-3+32,4,1,"Entered Daily Stats"))</f>
        <v>0</v>
      </c>
      <c r="D13" s="11"/>
      <c r="E13" s="10" t="str">
        <f>'Entered Daily Stats'!A12</f>
        <v>Enrollment Counclor 9</v>
      </c>
      <c r="F13" s="11"/>
      <c r="G13" s="13" cm="1">
        <f t="array" aca="1" ref="G13" ca="1">IFERROR(INDIRECT(ADDRESS(ROW()-1,_xlfn.SHEET()-3+4,4,1,"Entered Daily Stats")),"")</f>
        <v>0</v>
      </c>
      <c r="H13" s="16"/>
      <c r="I13" s="12" cm="1">
        <f t="array" aca="1" ref="I13" ca="1">IFERROR(INDIRECT(ADDRESS(ROW()-1,_xlfn.SHEET()-3+11,4,1,"Entered Daily Stats")),"")</f>
        <v>0</v>
      </c>
      <c r="J13" s="11"/>
      <c r="K13" s="107" cm="1">
        <f t="array" aca="1" ref="K13" ca="1">IFERROR(INDIRECT(ADDRESS(ROW()-1,_xlfn.SHEET()-3+18,4,1,"Entered Daily Stats")),"")</f>
        <v>0</v>
      </c>
      <c r="L13" s="12">
        <f t="shared" ca="1" si="3"/>
        <v>0</v>
      </c>
      <c r="M13" s="11"/>
      <c r="N13" s="110" cm="1">
        <f t="array" aca="1" ref="N13" ca="1">IFERROR(INDIRECT(ADDRESS(ROW()-1,_xlfn.SHEET()-3+25,4,1,"Entered Daily Stats")),"")</f>
        <v>0</v>
      </c>
      <c r="O13" s="13">
        <f t="shared" ca="1" si="1"/>
        <v>0</v>
      </c>
      <c r="P13" s="11"/>
      <c r="Q13" s="51" t="str">
        <f t="shared" ca="1" si="2"/>
        <v/>
      </c>
      <c r="R13" s="11"/>
      <c r="S13" s="39" cm="1">
        <f t="array" aca="1" ref="S13" ca="1">INDIRECT(ADDRESS(ROW()-1,_xlfn.SHEET()-3+39,4,1,"Entered Daily Stats"))</f>
        <v>0</v>
      </c>
      <c r="T13" s="11"/>
      <c r="U13" s="152" t="str">
        <f ca="1">IF(SUM(S5:S24)=0,"",SUM(S5:S24))</f>
        <v/>
      </c>
      <c r="V13" s="153"/>
      <c r="W13" s="154"/>
      <c r="X13" s="70"/>
      <c r="Y13" s="5"/>
    </row>
    <row r="14" spans="1:25" s="48" customFormat="1" ht="21.6" customHeight="1" x14ac:dyDescent="0.3">
      <c r="A14" s="65"/>
      <c r="B14" s="8"/>
      <c r="C14" s="14" cm="1">
        <f t="array" aca="1" ref="C14" ca="1">INDIRECT(ADDRESS(ROW()-1,_xlfn.SHEET()-3+32,4,1,"Entered Daily Stats"))</f>
        <v>0</v>
      </c>
      <c r="D14" s="11"/>
      <c r="E14" s="10" t="str">
        <f>'Entered Daily Stats'!A13</f>
        <v>Enrollment Counclor 10</v>
      </c>
      <c r="F14" s="11"/>
      <c r="G14" s="13" cm="1">
        <f t="array" aca="1" ref="G14" ca="1">IFERROR(INDIRECT(ADDRESS(ROW()-1,_xlfn.SHEET()-3+4,4,1,"Entered Daily Stats")),"")</f>
        <v>0</v>
      </c>
      <c r="H14" s="16"/>
      <c r="I14" s="12" cm="1">
        <f t="array" aca="1" ref="I14" ca="1">IFERROR(INDIRECT(ADDRESS(ROW()-1,_xlfn.SHEET()-3+11,4,1,"Entered Daily Stats")),"")</f>
        <v>0</v>
      </c>
      <c r="J14" s="11"/>
      <c r="K14" s="107" cm="1">
        <f t="array" aca="1" ref="K14" ca="1">IFERROR(INDIRECT(ADDRESS(ROW()-1,_xlfn.SHEET()-3+18,4,1,"Entered Daily Stats")),"")</f>
        <v>0</v>
      </c>
      <c r="L14" s="12">
        <f t="shared" ca="1" si="3"/>
        <v>0</v>
      </c>
      <c r="M14" s="11"/>
      <c r="N14" s="110" cm="1">
        <f t="array" aca="1" ref="N14" ca="1">IFERROR(INDIRECT(ADDRESS(ROW()-1,_xlfn.SHEET()-3+25,4,1,"Entered Daily Stats")),"")</f>
        <v>0</v>
      </c>
      <c r="O14" s="13">
        <f t="shared" ca="1" si="1"/>
        <v>0</v>
      </c>
      <c r="P14" s="11"/>
      <c r="Q14" s="51" t="str">
        <f t="shared" ca="1" si="2"/>
        <v/>
      </c>
      <c r="R14" s="11"/>
      <c r="S14" s="39" cm="1">
        <f t="array" aca="1" ref="S14" ca="1">INDIRECT(ADDRESS(ROW()-1,_xlfn.SHEET()-3+39,4,1,"Entered Daily Stats"))</f>
        <v>0</v>
      </c>
      <c r="T14" s="11"/>
      <c r="U14" s="155"/>
      <c r="V14" s="156"/>
      <c r="W14" s="157"/>
      <c r="X14" s="70"/>
      <c r="Y14" s="5"/>
    </row>
    <row r="15" spans="1:25" s="48" customFormat="1" ht="21.6" customHeight="1" x14ac:dyDescent="0.3">
      <c r="A15" s="65"/>
      <c r="B15" s="8"/>
      <c r="C15" s="14" cm="1">
        <f t="array" aca="1" ref="C15" ca="1">INDIRECT(ADDRESS(ROW()-1,_xlfn.SHEET()-3+32,4,1,"Entered Daily Stats"))</f>
        <v>0</v>
      </c>
      <c r="D15" s="11"/>
      <c r="E15" s="10" t="str">
        <f>'Entered Daily Stats'!A14</f>
        <v>Enrollment Counclor 11</v>
      </c>
      <c r="F15" s="11"/>
      <c r="G15" s="13" cm="1">
        <f t="array" aca="1" ref="G15" ca="1">IFERROR(INDIRECT(ADDRESS(ROW()-1,_xlfn.SHEET()-3+4,4,1,"Entered Daily Stats")),"")</f>
        <v>0</v>
      </c>
      <c r="H15" s="16"/>
      <c r="I15" s="12" cm="1">
        <f t="array" aca="1" ref="I15" ca="1">IFERROR(INDIRECT(ADDRESS(ROW()-1,_xlfn.SHEET()-3+11,4,1,"Entered Daily Stats")),"")</f>
        <v>0</v>
      </c>
      <c r="J15" s="11"/>
      <c r="K15" s="107" cm="1">
        <f t="array" aca="1" ref="K15" ca="1">IFERROR(INDIRECT(ADDRESS(ROW()-1,_xlfn.SHEET()-3+18,4,1,"Entered Daily Stats")),"")</f>
        <v>0</v>
      </c>
      <c r="L15" s="12">
        <f t="shared" ca="1" si="3"/>
        <v>0</v>
      </c>
      <c r="M15" s="11"/>
      <c r="N15" s="110" cm="1">
        <f t="array" aca="1" ref="N15" ca="1">IFERROR(INDIRECT(ADDRESS(ROW()-1,_xlfn.SHEET()-3+25,4,1,"Entered Daily Stats")),"")</f>
        <v>0</v>
      </c>
      <c r="O15" s="13">
        <f t="shared" ca="1" si="1"/>
        <v>0</v>
      </c>
      <c r="P15" s="11"/>
      <c r="Q15" s="51" t="str">
        <f t="shared" ca="1" si="2"/>
        <v/>
      </c>
      <c r="R15" s="11"/>
      <c r="S15" s="39" cm="1">
        <f t="array" aca="1" ref="S15" ca="1">INDIRECT(ADDRESS(ROW()-1,_xlfn.SHEET()-3+39,4,1,"Entered Daily Stats"))</f>
        <v>0</v>
      </c>
      <c r="T15" s="11"/>
      <c r="U15" s="71"/>
      <c r="V15" s="71"/>
      <c r="W15" s="71"/>
      <c r="X15" s="70"/>
      <c r="Y15" s="5"/>
    </row>
    <row r="16" spans="1:25" s="48" customFormat="1" ht="21.6" customHeight="1" x14ac:dyDescent="0.3">
      <c r="A16" s="65"/>
      <c r="B16" s="8"/>
      <c r="C16" s="14" cm="1">
        <f t="array" aca="1" ref="C16" ca="1">INDIRECT(ADDRESS(ROW()-1,_xlfn.SHEET()-3+32,4,1,"Entered Daily Stats"))</f>
        <v>0</v>
      </c>
      <c r="D16" s="11"/>
      <c r="E16" s="10" t="str">
        <f>'Entered Daily Stats'!A15</f>
        <v>Enrollment Counclor 12</v>
      </c>
      <c r="F16" s="11"/>
      <c r="G16" s="13" cm="1">
        <f t="array" aca="1" ref="G16" ca="1">IFERROR(INDIRECT(ADDRESS(ROW()-1,_xlfn.SHEET()-3+4,4,1,"Entered Daily Stats")),"")</f>
        <v>0</v>
      </c>
      <c r="H16" s="16"/>
      <c r="I16" s="12" cm="1">
        <f t="array" aca="1" ref="I16" ca="1">IFERROR(INDIRECT(ADDRESS(ROW()-1,_xlfn.SHEET()-3+11,4,1,"Entered Daily Stats")),"")</f>
        <v>0</v>
      </c>
      <c r="J16" s="11"/>
      <c r="K16" s="107" cm="1">
        <f t="array" aca="1" ref="K16" ca="1">IFERROR(INDIRECT(ADDRESS(ROW()-1,_xlfn.SHEET()-3+18,4,1,"Entered Daily Stats")),"")</f>
        <v>0</v>
      </c>
      <c r="L16" s="12">
        <f t="shared" ca="1" si="3"/>
        <v>0</v>
      </c>
      <c r="M16" s="11"/>
      <c r="N16" s="110" cm="1">
        <f t="array" aca="1" ref="N16" ca="1">IFERROR(INDIRECT(ADDRESS(ROW()-1,_xlfn.SHEET()-3+25,4,1,"Entered Daily Stats")),"")</f>
        <v>0</v>
      </c>
      <c r="O16" s="13">
        <f t="shared" ca="1" si="1"/>
        <v>0</v>
      </c>
      <c r="P16" s="11"/>
      <c r="Q16" s="51" t="str">
        <f t="shared" ca="1" si="2"/>
        <v/>
      </c>
      <c r="R16" s="11"/>
      <c r="S16" s="39" cm="1">
        <f t="array" aca="1" ref="S16" ca="1">INDIRECT(ADDRESS(ROW()-1,_xlfn.SHEET()-3+39,4,1,"Entered Daily Stats"))</f>
        <v>0</v>
      </c>
      <c r="T16" s="11"/>
      <c r="U16" s="8"/>
      <c r="V16" s="8"/>
      <c r="W16" s="22"/>
      <c r="X16" s="79"/>
    </row>
    <row r="17" spans="1:25" s="48" customFormat="1" ht="21.6" customHeight="1" x14ac:dyDescent="0.3">
      <c r="A17" s="65"/>
      <c r="B17" s="8"/>
      <c r="C17" s="14" cm="1">
        <f t="array" aca="1" ref="C17" ca="1">INDIRECT(ADDRESS(ROW()-1,_xlfn.SHEET()-3+32,4,1,"Entered Daily Stats"))</f>
        <v>0</v>
      </c>
      <c r="D17" s="11"/>
      <c r="E17" s="10">
        <f>'Entered Daily Stats'!A16</f>
        <v>0</v>
      </c>
      <c r="F17" s="11"/>
      <c r="G17" s="13" cm="1">
        <f t="array" aca="1" ref="G17" ca="1">IFERROR(INDIRECT(ADDRESS(ROW()-1,_xlfn.SHEET()-3+4,4,1,"Entered Daily Stats")),"")</f>
        <v>0</v>
      </c>
      <c r="H17" s="16"/>
      <c r="I17" s="12" cm="1">
        <f t="array" aca="1" ref="I17" ca="1">IFERROR(INDIRECT(ADDRESS(ROW()-1,_xlfn.SHEET()-3+11,4,1,"Entered Daily Stats")),"")</f>
        <v>0</v>
      </c>
      <c r="J17" s="11"/>
      <c r="K17" s="107" cm="1">
        <f t="array" aca="1" ref="K17" ca="1">IFERROR(INDIRECT(ADDRESS(ROW()-1,_xlfn.SHEET()-3+18,4,1,"Entered Daily Stats")),"")</f>
        <v>0</v>
      </c>
      <c r="L17" s="12">
        <f t="shared" ca="1" si="3"/>
        <v>0</v>
      </c>
      <c r="M17" s="11"/>
      <c r="N17" s="110" cm="1">
        <f t="array" aca="1" ref="N17" ca="1">IFERROR(INDIRECT(ADDRESS(ROW()-1,_xlfn.SHEET()-3+25,4,1,"Entered Daily Stats")),"")</f>
        <v>0</v>
      </c>
      <c r="O17" s="13">
        <f t="shared" ca="1" si="1"/>
        <v>0</v>
      </c>
      <c r="P17" s="11"/>
      <c r="Q17" s="51" t="str">
        <f t="shared" ca="1" si="2"/>
        <v/>
      </c>
      <c r="R17" s="47"/>
      <c r="S17" s="39" cm="1">
        <f t="array" aca="1" ref="S17" ca="1">INDIRECT(ADDRESS(ROW()-1,_xlfn.SHEET()-3+39,4,1,"Entered Daily Stats"))</f>
        <v>0</v>
      </c>
      <c r="T17" s="47"/>
      <c r="U17" s="69"/>
      <c r="V17" s="8"/>
      <c r="W17" s="56"/>
      <c r="X17" s="80"/>
    </row>
    <row r="18" spans="1:25" s="48" customFormat="1" ht="21.6" customHeight="1" x14ac:dyDescent="0.3">
      <c r="A18" s="65"/>
      <c r="B18" s="8"/>
      <c r="C18" s="14" cm="1">
        <f t="array" aca="1" ref="C18" ca="1">INDIRECT(ADDRESS(ROW()-1,_xlfn.SHEET()-3+32,4,1,"Entered Daily Stats"))</f>
        <v>0</v>
      </c>
      <c r="D18" s="11"/>
      <c r="E18" s="10">
        <f>'Entered Daily Stats'!A17</f>
        <v>0</v>
      </c>
      <c r="F18" s="23"/>
      <c r="G18" s="13" cm="1">
        <f t="array" aca="1" ref="G18" ca="1">IFERROR(INDIRECT(ADDRESS(ROW()-1,_xlfn.SHEET()-3+4,4,1,"Entered Daily Stats")),"")</f>
        <v>0</v>
      </c>
      <c r="H18" s="11"/>
      <c r="I18" s="12" cm="1">
        <f t="array" aca="1" ref="I18" ca="1">IFERROR(INDIRECT(ADDRESS(ROW()-1,_xlfn.SHEET()-3+11,4,1,"Entered Daily Stats")),"")</f>
        <v>0</v>
      </c>
      <c r="J18" s="11"/>
      <c r="K18" s="107" cm="1">
        <f t="array" aca="1" ref="K18" ca="1">IFERROR(INDIRECT(ADDRESS(ROW()-1,_xlfn.SHEET()-3+18,4,1,"Entered Daily Stats")),"")</f>
        <v>0</v>
      </c>
      <c r="L18" s="12">
        <f t="shared" ca="1" si="3"/>
        <v>0</v>
      </c>
      <c r="M18" s="11"/>
      <c r="N18" s="110" cm="1">
        <f t="array" aca="1" ref="N18" ca="1">IFERROR(INDIRECT(ADDRESS(ROW()-1,_xlfn.SHEET()-3+25,4,1,"Entered Daily Stats")),"")</f>
        <v>0</v>
      </c>
      <c r="O18" s="13">
        <f t="shared" ca="1" si="1"/>
        <v>0</v>
      </c>
      <c r="P18" s="11"/>
      <c r="Q18" s="51" t="str">
        <f t="shared" ca="1" si="2"/>
        <v/>
      </c>
      <c r="R18" s="11"/>
      <c r="S18" s="39" cm="1">
        <f t="array" aca="1" ref="S18" ca="1">INDIRECT(ADDRESS(ROW()-1,_xlfn.SHEET()-3+39,4,1,"Entered Daily Stats"))</f>
        <v>0</v>
      </c>
      <c r="T18" s="11"/>
      <c r="U18" s="11"/>
      <c r="V18" s="47"/>
      <c r="W18" s="56"/>
      <c r="X18" s="81"/>
    </row>
    <row r="19" spans="1:25" s="48" customFormat="1" ht="21" customHeight="1" x14ac:dyDescent="0.3">
      <c r="A19" s="65"/>
      <c r="B19" s="8"/>
      <c r="C19" s="14" cm="1">
        <f t="array" aca="1" ref="C19" ca="1">INDIRECT(ADDRESS(ROW()-1,_xlfn.SHEET()-3+32,4,1,"Entered Daily Stats"))</f>
        <v>0</v>
      </c>
      <c r="D19" s="11"/>
      <c r="E19" s="10">
        <f>'Entered Daily Stats'!A18</f>
        <v>0</v>
      </c>
      <c r="F19" s="11"/>
      <c r="G19" s="13" cm="1">
        <f t="array" aca="1" ref="G19" ca="1">IFERROR(INDIRECT(ADDRESS(ROW()-1,_xlfn.SHEET()-3+4,4,1,"Entered Daily Stats")),"")</f>
        <v>0</v>
      </c>
      <c r="H19" s="16"/>
      <c r="I19" s="12" cm="1">
        <f t="array" aca="1" ref="I19" ca="1">IFERROR(INDIRECT(ADDRESS(ROW()-1,_xlfn.SHEET()-3+11,4,1,"Entered Daily Stats")),"")</f>
        <v>0</v>
      </c>
      <c r="J19" s="11"/>
      <c r="K19" s="107" cm="1">
        <f t="array" aca="1" ref="K19" ca="1">IFERROR(INDIRECT(ADDRESS(ROW()-1,_xlfn.SHEET()-3+18,4,1,"Entered Daily Stats")),"")</f>
        <v>0</v>
      </c>
      <c r="L19" s="12">
        <f t="shared" ca="1" si="3"/>
        <v>0</v>
      </c>
      <c r="M19" s="11"/>
      <c r="N19" s="110" cm="1">
        <f t="array" aca="1" ref="N19" ca="1">IFERROR(INDIRECT(ADDRESS(ROW()-1,_xlfn.SHEET()-3+25,4,1,"Entered Daily Stats")),"")</f>
        <v>0</v>
      </c>
      <c r="O19" s="13">
        <f t="shared" ca="1" si="1"/>
        <v>0</v>
      </c>
      <c r="P19" s="11"/>
      <c r="Q19" s="51" t="str">
        <f t="shared" ca="1" si="2"/>
        <v/>
      </c>
      <c r="R19" s="11"/>
      <c r="S19" s="39" cm="1">
        <f t="array" aca="1" ref="S19" ca="1">INDIRECT(ADDRESS(ROW()-1,_xlfn.SHEET()-3+39,4,1,"Entered Daily Stats"))</f>
        <v>0</v>
      </c>
      <c r="T19" s="11"/>
      <c r="U19" s="8"/>
      <c r="V19" s="8"/>
      <c r="W19" s="8"/>
      <c r="X19" s="64"/>
    </row>
    <row r="20" spans="1:25" s="48" customFormat="1" ht="21.6" customHeight="1" x14ac:dyDescent="0.3">
      <c r="A20" s="65"/>
      <c r="B20" s="8"/>
      <c r="C20" s="14" cm="1">
        <f t="array" aca="1" ref="C20" ca="1">INDIRECT(ADDRESS(ROW()-1,_xlfn.SHEET()-3+32,4,1,"Entered Daily Stats"))</f>
        <v>0</v>
      </c>
      <c r="D20" s="11"/>
      <c r="E20" s="10">
        <f>'Entered Daily Stats'!A19</f>
        <v>0</v>
      </c>
      <c r="F20" s="11"/>
      <c r="G20" s="13" cm="1">
        <f t="array" aca="1" ref="G20" ca="1">IFERROR(INDIRECT(ADDRESS(ROW()-1,_xlfn.SHEET()-3+4,4,1,"Entered Daily Stats")),"")</f>
        <v>0</v>
      </c>
      <c r="H20" s="16"/>
      <c r="I20" s="12" cm="1">
        <f t="array" aca="1" ref="I20" ca="1">IFERROR(INDIRECT(ADDRESS(ROW()-1,_xlfn.SHEET()-3+11,4,1,"Entered Daily Stats")),"")</f>
        <v>0</v>
      </c>
      <c r="J20" s="11"/>
      <c r="K20" s="107" cm="1">
        <f t="array" aca="1" ref="K20" ca="1">IFERROR(INDIRECT(ADDRESS(ROW()-1,_xlfn.SHEET()-3+18,4,1,"Entered Daily Stats")),"")</f>
        <v>0</v>
      </c>
      <c r="L20" s="12">
        <f t="shared" ca="1" si="3"/>
        <v>0</v>
      </c>
      <c r="M20" s="11"/>
      <c r="N20" s="110" cm="1">
        <f t="array" aca="1" ref="N20" ca="1">IFERROR(INDIRECT(ADDRESS(ROW()-1,_xlfn.SHEET()-3+25,4,1,"Entered Daily Stats")),"")</f>
        <v>0</v>
      </c>
      <c r="O20" s="13">
        <f t="shared" ca="1" si="1"/>
        <v>0</v>
      </c>
      <c r="P20" s="11"/>
      <c r="Q20" s="51" t="str">
        <f t="shared" ca="1" si="2"/>
        <v/>
      </c>
      <c r="R20" s="11"/>
      <c r="S20" s="39" cm="1">
        <f t="array" aca="1" ref="S20" ca="1">INDIRECT(ADDRESS(ROW()-1,_xlfn.SHEET()-3+39,4,1,"Entered Daily Stats"))</f>
        <v>0</v>
      </c>
      <c r="T20" s="11"/>
      <c r="U20" s="71"/>
      <c r="V20" s="71"/>
      <c r="W20" s="71"/>
      <c r="X20" s="70"/>
      <c r="Y20" s="5"/>
    </row>
    <row r="21" spans="1:25" s="48" customFormat="1" ht="21.6" customHeight="1" x14ac:dyDescent="0.3">
      <c r="A21" s="65"/>
      <c r="B21" s="8"/>
      <c r="C21" s="14" cm="1">
        <f t="array" aca="1" ref="C21" ca="1">INDIRECT(ADDRESS(ROW()-1,_xlfn.SHEET()-3+32,4,1,"Entered Daily Stats"))</f>
        <v>0</v>
      </c>
      <c r="D21" s="11"/>
      <c r="E21" s="10">
        <f>'Entered Daily Stats'!A20</f>
        <v>0</v>
      </c>
      <c r="F21" s="11"/>
      <c r="G21" s="13" cm="1">
        <f t="array" aca="1" ref="G21" ca="1">IFERROR(INDIRECT(ADDRESS(ROW()-1,_xlfn.SHEET()-3+4,4,1,"Entered Daily Stats")),"")</f>
        <v>0</v>
      </c>
      <c r="H21" s="16"/>
      <c r="I21" s="12" cm="1">
        <f t="array" aca="1" ref="I21" ca="1">IFERROR(INDIRECT(ADDRESS(ROW()-1,_xlfn.SHEET()-3+11,4,1,"Entered Daily Stats")),"")</f>
        <v>0</v>
      </c>
      <c r="J21" s="11"/>
      <c r="K21" s="107" cm="1">
        <f t="array" aca="1" ref="K21" ca="1">IFERROR(INDIRECT(ADDRESS(ROW()-1,_xlfn.SHEET()-3+18,4,1,"Entered Daily Stats")),"")</f>
        <v>0</v>
      </c>
      <c r="L21" s="12">
        <f t="shared" ca="1" si="3"/>
        <v>0</v>
      </c>
      <c r="M21" s="11"/>
      <c r="N21" s="110" cm="1">
        <f t="array" aca="1" ref="N21" ca="1">IFERROR(INDIRECT(ADDRESS(ROW()-1,_xlfn.SHEET()-3+25,4,1,"Entered Daily Stats")),"")</f>
        <v>0</v>
      </c>
      <c r="O21" s="13">
        <f t="shared" ca="1" si="1"/>
        <v>0</v>
      </c>
      <c r="P21" s="11"/>
      <c r="Q21" s="51" t="str">
        <f t="shared" ca="1" si="2"/>
        <v/>
      </c>
      <c r="R21" s="11"/>
      <c r="S21" s="39" cm="1">
        <f t="array" aca="1" ref="S21" ca="1">INDIRECT(ADDRESS(ROW()-1,_xlfn.SHEET()-3+39,4,1,"Entered Daily Stats"))</f>
        <v>0</v>
      </c>
      <c r="T21" s="11"/>
      <c r="U21" s="8"/>
      <c r="V21" s="8"/>
      <c r="W21" s="22"/>
      <c r="X21" s="79"/>
    </row>
    <row r="22" spans="1:25" s="48" customFormat="1" ht="21.6" customHeight="1" x14ac:dyDescent="0.3">
      <c r="A22" s="65"/>
      <c r="B22" s="8"/>
      <c r="C22" s="14" cm="1">
        <f t="array" aca="1" ref="C22" ca="1">INDIRECT(ADDRESS(ROW()-1,_xlfn.SHEET()-3+32,4,1,"Entered Daily Stats"))</f>
        <v>0</v>
      </c>
      <c r="D22" s="11"/>
      <c r="E22" s="10">
        <f>'Entered Daily Stats'!A21</f>
        <v>0</v>
      </c>
      <c r="F22" s="11"/>
      <c r="G22" s="13" cm="1">
        <f t="array" aca="1" ref="G22" ca="1">IFERROR(INDIRECT(ADDRESS(ROW()-1,_xlfn.SHEET()-3+4,4,1,"Entered Daily Stats")),"")</f>
        <v>0</v>
      </c>
      <c r="H22" s="16"/>
      <c r="I22" s="12" cm="1">
        <f t="array" aca="1" ref="I22" ca="1">IFERROR(INDIRECT(ADDRESS(ROW()-1,_xlfn.SHEET()-3+11,4,1,"Entered Daily Stats")),"")</f>
        <v>0</v>
      </c>
      <c r="J22" s="11"/>
      <c r="K22" s="107" cm="1">
        <f t="array" aca="1" ref="K22" ca="1">IFERROR(INDIRECT(ADDRESS(ROW()-1,_xlfn.SHEET()-3+18,4,1,"Entered Daily Stats")),"")</f>
        <v>0</v>
      </c>
      <c r="L22" s="12">
        <f t="shared" ca="1" si="3"/>
        <v>0</v>
      </c>
      <c r="M22" s="11"/>
      <c r="N22" s="110" cm="1">
        <f t="array" aca="1" ref="N22" ca="1">IFERROR(INDIRECT(ADDRESS(ROW()-1,_xlfn.SHEET()-3+25,4,1,"Entered Daily Stats")),"")</f>
        <v>0</v>
      </c>
      <c r="O22" s="13">
        <f t="shared" ca="1" si="1"/>
        <v>0</v>
      </c>
      <c r="P22" s="11"/>
      <c r="Q22" s="51" t="str">
        <f t="shared" ca="1" si="2"/>
        <v/>
      </c>
      <c r="R22" s="47"/>
      <c r="S22" s="39" cm="1">
        <f t="array" aca="1" ref="S22" ca="1">INDIRECT(ADDRESS(ROW()-1,_xlfn.SHEET()-3+39,4,1,"Entered Daily Stats"))</f>
        <v>0</v>
      </c>
      <c r="T22" s="47"/>
      <c r="U22" s="69"/>
      <c r="V22" s="8"/>
      <c r="W22" s="56"/>
      <c r="X22" s="80"/>
    </row>
    <row r="23" spans="1:25" s="48" customFormat="1" ht="21.6" customHeight="1" x14ac:dyDescent="0.3">
      <c r="A23" s="65"/>
      <c r="B23" s="8"/>
      <c r="C23" s="14" cm="1">
        <f t="array" aca="1" ref="C23" ca="1">INDIRECT(ADDRESS(ROW()-1,_xlfn.SHEET()-3+32,4,1,"Entered Daily Stats"))</f>
        <v>0</v>
      </c>
      <c r="D23" s="11"/>
      <c r="E23" s="10">
        <f>'Entered Daily Stats'!A22</f>
        <v>0</v>
      </c>
      <c r="F23" s="23"/>
      <c r="G23" s="13" cm="1">
        <f t="array" aca="1" ref="G23" ca="1">IFERROR(INDIRECT(ADDRESS(ROW()-1,_xlfn.SHEET()-3+4,4,1,"Entered Daily Stats")),"")</f>
        <v>0</v>
      </c>
      <c r="H23" s="11"/>
      <c r="I23" s="12" cm="1">
        <f t="array" aca="1" ref="I23" ca="1">IFERROR(INDIRECT(ADDRESS(ROW()-1,_xlfn.SHEET()-3+11,4,1,"Entered Daily Stats")),"")</f>
        <v>0</v>
      </c>
      <c r="J23" s="11"/>
      <c r="K23" s="107" cm="1">
        <f t="array" aca="1" ref="K23" ca="1">IFERROR(INDIRECT(ADDRESS(ROW()-1,_xlfn.SHEET()-3+18,4,1,"Entered Daily Stats")),"")</f>
        <v>0</v>
      </c>
      <c r="L23" s="12">
        <f t="shared" ca="1" si="3"/>
        <v>0</v>
      </c>
      <c r="M23" s="11"/>
      <c r="N23" s="110" cm="1">
        <f t="array" aca="1" ref="N23" ca="1">IFERROR(INDIRECT(ADDRESS(ROW()-1,_xlfn.SHEET()-3+25,4,1,"Entered Daily Stats")),"")</f>
        <v>0</v>
      </c>
      <c r="O23" s="13">
        <f t="shared" ca="1" si="1"/>
        <v>0</v>
      </c>
      <c r="P23" s="11"/>
      <c r="Q23" s="51" t="str">
        <f t="shared" ca="1" si="2"/>
        <v/>
      </c>
      <c r="R23" s="11"/>
      <c r="S23" s="39" cm="1">
        <f t="array" aca="1" ref="S23" ca="1">INDIRECT(ADDRESS(ROW()-1,_xlfn.SHEET()-3+39,4,1,"Entered Daily Stats"))</f>
        <v>0</v>
      </c>
      <c r="T23" s="11"/>
      <c r="U23" s="11"/>
      <c r="V23" s="47"/>
      <c r="W23" s="56"/>
      <c r="X23" s="81"/>
    </row>
    <row r="24" spans="1:25" s="48" customFormat="1" ht="21" customHeight="1" x14ac:dyDescent="0.3">
      <c r="A24" s="65"/>
      <c r="B24" s="8"/>
      <c r="C24" s="14" cm="1">
        <f t="array" aca="1" ref="C24" ca="1">INDIRECT(ADDRESS(ROW()-1,_xlfn.SHEET()-3+32,4,1,"Entered Daily Stats"))</f>
        <v>0</v>
      </c>
      <c r="D24" s="11"/>
      <c r="E24" s="10">
        <f>'Entered Daily Stats'!A23</f>
        <v>0</v>
      </c>
      <c r="F24" s="11"/>
      <c r="G24" s="13" cm="1">
        <f t="array" aca="1" ref="G24" ca="1">IFERROR(INDIRECT(ADDRESS(ROW()-1,_xlfn.SHEET()-3+4,4,1,"Entered Daily Stats")),"")</f>
        <v>0</v>
      </c>
      <c r="H24" s="16"/>
      <c r="I24" s="12" cm="1">
        <f t="array" aca="1" ref="I24" ca="1">IFERROR(INDIRECT(ADDRESS(ROW()-1,_xlfn.SHEET()-3+11,4,1,"Entered Daily Stats")),"")</f>
        <v>0</v>
      </c>
      <c r="J24" s="11"/>
      <c r="K24" s="107" cm="1">
        <f t="array" aca="1" ref="K24" ca="1">IFERROR(INDIRECT(ADDRESS(ROW()-1,_xlfn.SHEET()-3+18,4,1,"Entered Daily Stats")),"")</f>
        <v>0</v>
      </c>
      <c r="L24" s="12">
        <f t="shared" ca="1" si="3"/>
        <v>0</v>
      </c>
      <c r="M24" s="11"/>
      <c r="N24" s="110" cm="1">
        <f t="array" aca="1" ref="N24" ca="1">IFERROR(INDIRECT(ADDRESS(ROW()-1,_xlfn.SHEET()-3+25,4,1,"Entered Daily Stats")),"")</f>
        <v>0</v>
      </c>
      <c r="O24" s="13">
        <f t="shared" ca="1" si="1"/>
        <v>0</v>
      </c>
      <c r="P24" s="11"/>
      <c r="Q24" s="51" t="str">
        <f t="shared" ca="1" si="2"/>
        <v/>
      </c>
      <c r="R24" s="11"/>
      <c r="S24" s="39" cm="1">
        <f t="array" aca="1" ref="S24" ca="1">INDIRECT(ADDRESS(ROW()-1,_xlfn.SHEET()-3+39,4,1,"Entered Daily Stats"))</f>
        <v>0</v>
      </c>
      <c r="T24" s="11"/>
      <c r="U24" s="8"/>
      <c r="V24" s="8"/>
      <c r="W24" s="8"/>
      <c r="X24" s="64"/>
    </row>
    <row r="25" spans="1:25" s="48" customFormat="1" ht="21.6" customHeight="1" x14ac:dyDescent="0.3">
      <c r="A25" s="65"/>
      <c r="B25" s="8"/>
      <c r="C25" s="11"/>
      <c r="D25" s="11"/>
      <c r="E25" s="11"/>
      <c r="F25" s="11"/>
      <c r="G25" s="11"/>
      <c r="H25" s="11"/>
      <c r="I25" s="11"/>
      <c r="J25" s="11"/>
      <c r="K25" s="108"/>
      <c r="L25" s="11"/>
      <c r="M25" s="11"/>
      <c r="N25" s="108"/>
      <c r="O25" s="11"/>
      <c r="P25" s="11"/>
      <c r="Q25" s="11"/>
      <c r="R25" s="11"/>
      <c r="S25" s="11"/>
      <c r="T25" s="8"/>
      <c r="U25" s="8"/>
      <c r="V25" s="8"/>
      <c r="W25" s="8"/>
      <c r="X25" s="64"/>
    </row>
    <row r="26" spans="1:25" s="48" customFormat="1" ht="21.6" customHeight="1" x14ac:dyDescent="0.3">
      <c r="A26" s="65"/>
      <c r="B26" s="8"/>
      <c r="C26" s="106">
        <f ca="1">IFERROR(AVERAGEIF(C5:C24,"&gt;0"),0)</f>
        <v>0</v>
      </c>
      <c r="D26" s="11"/>
      <c r="E26" s="123" t="s">
        <v>34</v>
      </c>
      <c r="F26" s="44"/>
      <c r="G26" s="13" t="str">
        <f ca="1">IFERROR(AVERAGEIF(G5:G24,"&gt;0"),"")</f>
        <v/>
      </c>
      <c r="H26" s="82"/>
      <c r="I26" s="30" t="str">
        <f ca="1">IFERROR(AVERAGEIF(I5:I24,"&gt;0"),"")</f>
        <v/>
      </c>
      <c r="J26" s="11"/>
      <c r="K26" s="109">
        <f ca="1">IFERROR(AVERAGEIF(K5:K24,"&gt;0"),0)</f>
        <v>0</v>
      </c>
      <c r="L26" s="12" t="str">
        <f ca="1">IFERROR(AVERAGEIF(L5:L24,"&gt;0"),"")</f>
        <v/>
      </c>
      <c r="M26" s="11"/>
      <c r="N26" s="111">
        <f ca="1">IFERROR(AVERAGEIF(N5:N24,"&gt;0"),0)</f>
        <v>0</v>
      </c>
      <c r="O26" s="13" t="str">
        <f ca="1">IFERROR(AVERAGEIF(O5:O24,"&gt;0"),"")</f>
        <v/>
      </c>
      <c r="P26" s="11"/>
      <c r="Q26" s="45" t="str">
        <f ca="1">IFERROR(AVERAGEIF(Q5:Q24,"&gt;0"),"")</f>
        <v/>
      </c>
      <c r="R26" s="17"/>
      <c r="S26" s="46">
        <f ca="1">IFERROR(AVERAGEIF(S5:S24,"&gt;0"),0)</f>
        <v>0</v>
      </c>
      <c r="T26" s="83"/>
      <c r="U26" s="8"/>
      <c r="V26" s="8"/>
      <c r="W26" s="8"/>
      <c r="X26" s="64"/>
    </row>
    <row r="27" spans="1:25" ht="15" thickBot="1" x14ac:dyDescent="0.3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1:25" ht="14.4" customHeight="1" x14ac:dyDescent="0.3">
      <c r="A28" s="11"/>
      <c r="E28" s="6"/>
      <c r="L28" s="31"/>
    </row>
    <row r="29" spans="1:25" ht="14.4" customHeight="1" x14ac:dyDescent="0.3">
      <c r="H29" s="166"/>
      <c r="I29" s="166"/>
      <c r="J29" s="48"/>
      <c r="K29" s="166"/>
      <c r="L29" s="166"/>
      <c r="M29" s="48"/>
      <c r="N29" s="4"/>
    </row>
    <row r="30" spans="1:25" ht="14.4" customHeight="1" x14ac:dyDescent="0.3">
      <c r="A30" s="160" t="str">
        <f>'Entered Daily Stats'!A30</f>
        <v>Team Lead 2</v>
      </c>
      <c r="B30" s="161"/>
      <c r="C30" s="161"/>
      <c r="D30" s="161"/>
      <c r="E30" s="161"/>
      <c r="F30" s="53"/>
      <c r="G30" s="158">
        <v>44135</v>
      </c>
      <c r="H30" s="158"/>
      <c r="I30" s="158"/>
      <c r="J30" s="158"/>
      <c r="K30" s="158"/>
      <c r="L30" s="158"/>
      <c r="M30" s="158"/>
      <c r="N30" s="158"/>
      <c r="O30" s="158"/>
      <c r="P30" s="53"/>
      <c r="Q30" s="53"/>
      <c r="R30" s="53"/>
      <c r="S30" s="53"/>
      <c r="T30" s="53"/>
      <c r="U30" s="53"/>
      <c r="V30" s="53"/>
      <c r="W30" s="53"/>
      <c r="X30" s="63"/>
    </row>
    <row r="31" spans="1:25" ht="14.4" customHeight="1" x14ac:dyDescent="0.3">
      <c r="A31" s="162"/>
      <c r="B31" s="163"/>
      <c r="C31" s="163"/>
      <c r="D31" s="163"/>
      <c r="E31" s="163"/>
      <c r="F31" s="8"/>
      <c r="G31" s="159"/>
      <c r="H31" s="159"/>
      <c r="I31" s="159"/>
      <c r="J31" s="159"/>
      <c r="K31" s="159"/>
      <c r="L31" s="159"/>
      <c r="M31" s="159"/>
      <c r="N31" s="159"/>
      <c r="O31" s="159"/>
      <c r="P31" s="8"/>
      <c r="Q31" s="8"/>
      <c r="R31" s="8"/>
      <c r="S31" s="8"/>
      <c r="T31" s="8"/>
      <c r="U31" s="8"/>
      <c r="V31" s="8"/>
      <c r="W31" s="8"/>
      <c r="X31" s="64"/>
    </row>
    <row r="32" spans="1:25" ht="21" customHeight="1" x14ac:dyDescent="0.3">
      <c r="A32" s="164"/>
      <c r="B32" s="165"/>
      <c r="C32" s="165"/>
      <c r="D32" s="165"/>
      <c r="E32" s="165"/>
      <c r="F32" s="8"/>
      <c r="G32" s="124" t="s">
        <v>18</v>
      </c>
      <c r="H32" s="123"/>
      <c r="I32" s="124" t="s">
        <v>19</v>
      </c>
      <c r="J32" s="8"/>
      <c r="K32" s="140" t="s">
        <v>20</v>
      </c>
      <c r="L32" s="140"/>
      <c r="M32" s="8"/>
      <c r="N32" s="126" t="s">
        <v>21</v>
      </c>
      <c r="O32" s="126"/>
      <c r="P32" s="8"/>
      <c r="Q32" s="8"/>
      <c r="R32" s="8"/>
      <c r="S32" s="8"/>
      <c r="T32" s="8"/>
      <c r="U32" s="8"/>
      <c r="V32" s="8"/>
      <c r="W32" s="8"/>
      <c r="X32" s="64"/>
    </row>
    <row r="33" spans="1:24" ht="45.6" x14ac:dyDescent="0.3">
      <c r="A33" s="65"/>
      <c r="B33" s="8"/>
      <c r="C33" s="67" t="s">
        <v>37</v>
      </c>
      <c r="D33" s="8"/>
      <c r="E33" s="67" t="s">
        <v>24</v>
      </c>
      <c r="F33" s="68"/>
      <c r="G33" s="56"/>
      <c r="H33" s="56"/>
      <c r="I33" s="56"/>
      <c r="J33" s="8"/>
      <c r="K33" s="56"/>
      <c r="L33" s="69" t="s">
        <v>38</v>
      </c>
      <c r="M33" s="69"/>
      <c r="N33" s="56"/>
      <c r="O33" s="69" t="s">
        <v>39</v>
      </c>
      <c r="P33" s="8"/>
      <c r="Q33" s="9" t="s">
        <v>40</v>
      </c>
      <c r="R33" s="8"/>
      <c r="S33" s="66" t="s">
        <v>41</v>
      </c>
      <c r="T33" s="8"/>
      <c r="U33" s="138" t="s">
        <v>30</v>
      </c>
      <c r="V33" s="138"/>
      <c r="W33" s="138"/>
      <c r="X33" s="70"/>
    </row>
    <row r="34" spans="1:24" ht="18" x14ac:dyDescent="0.3">
      <c r="A34" s="65"/>
      <c r="B34" s="8"/>
      <c r="C34" s="14" cm="1">
        <f t="array" aca="1" ref="C34" ca="1">INDIRECT(ADDRESS(ROW()-1,_xlfn.SHEET()-3+32,4,1,"Entered Daily Stats"))</f>
        <v>0</v>
      </c>
      <c r="D34" s="11"/>
      <c r="E34" s="10" t="str">
        <f>'Entered Daily Stats'!A33</f>
        <v>Enrollment Counclor 1</v>
      </c>
      <c r="F34" s="11"/>
      <c r="G34" s="13" cm="1">
        <f t="array" aca="1" ref="G34" ca="1">IFERROR(INDIRECT(ADDRESS(ROW()-1,_xlfn.SHEET()-3+4,4,1,"Entered Daily Stats")),"")</f>
        <v>0</v>
      </c>
      <c r="H34" s="11"/>
      <c r="I34" s="12" cm="1">
        <f t="array" aca="1" ref="I34" ca="1">IFERROR(INDIRECT(ADDRESS(ROW()-1,_xlfn.SHEET()-3+11,4,1,"Entered Daily Stats")),"")</f>
        <v>0</v>
      </c>
      <c r="J34" s="11"/>
      <c r="K34" s="107" cm="1">
        <f t="array" aca="1" ref="K34" ca="1">IFERROR(INDIRECT(ADDRESS(ROW()-1,_xlfn.SHEET()-3+18,4,1,"Entered Daily Stats")),"")</f>
        <v>0</v>
      </c>
      <c r="L34" s="12">
        <f ca="1">IFERROR(IF(K34=N34,0,MIN(MAX((-10*N34*24)+80,30),65))*C34,0)</f>
        <v>0</v>
      </c>
      <c r="M34" s="11"/>
      <c r="N34" s="110" cm="1">
        <f t="array" aca="1" ref="N34" ca="1">IFERROR(INDIRECT(ADDRESS(ROW()-1,_xlfn.SHEET()-3+25,4,1,"Entered Daily Stats")),"")</f>
        <v>0</v>
      </c>
      <c r="O34" s="13">
        <f ca="1">IFERROR(IF(N34=K34,0,MIN(MAX(8-(K34/10),1.5),5)/24)*C34,0)</f>
        <v>0</v>
      </c>
      <c r="P34" s="11"/>
      <c r="Q34" s="51" t="str">
        <f ca="1">IF(OR(L34=O34,K34=N34),"",((N34/O34)+(K34/L34))/2)</f>
        <v/>
      </c>
      <c r="R34" s="11"/>
      <c r="S34" s="39" cm="1">
        <f t="array" aca="1" ref="S34" ca="1">INDIRECT(ADDRESS(ROW()-1,_xlfn.SHEET()-3+39,4,1,"Entered Daily Stats"))</f>
        <v>0</v>
      </c>
      <c r="T34" s="11"/>
      <c r="U34" s="15"/>
      <c r="V34" s="11" t="s">
        <v>31</v>
      </c>
      <c r="W34" s="14">
        <v>1.3</v>
      </c>
      <c r="X34" s="70"/>
    </row>
    <row r="35" spans="1:24" ht="18" x14ac:dyDescent="0.3">
      <c r="A35" s="65"/>
      <c r="B35" s="8"/>
      <c r="C35" s="14" cm="1">
        <f t="array" aca="1" ref="C35" ca="1">INDIRECT(ADDRESS(ROW()-1,_xlfn.SHEET()-3+32,4,1,"Entered Daily Stats"))</f>
        <v>0</v>
      </c>
      <c r="D35" s="11"/>
      <c r="E35" s="10" t="str">
        <f>'Entered Daily Stats'!A34</f>
        <v>Enrollment Counclor 2</v>
      </c>
      <c r="F35" s="11"/>
      <c r="G35" s="13" cm="1">
        <f t="array" aca="1" ref="G35" ca="1">IFERROR(INDIRECT(ADDRESS(ROW()-1,_xlfn.SHEET()-3+4,4,1,"Entered Daily Stats")),"")</f>
        <v>0</v>
      </c>
      <c r="H35" s="16"/>
      <c r="I35" s="12" cm="1">
        <f t="array" aca="1" ref="I35" ca="1">IFERROR(INDIRECT(ADDRESS(ROW()-1,_xlfn.SHEET()-3+11,4,1,"Entered Daily Stats")),"")</f>
        <v>0</v>
      </c>
      <c r="J35" s="11"/>
      <c r="K35" s="107" cm="1">
        <f t="array" aca="1" ref="K35" ca="1">IFERROR(INDIRECT(ADDRESS(ROW()-1,_xlfn.SHEET()-3+18,4,1,"Entered Daily Stats")),"")</f>
        <v>0</v>
      </c>
      <c r="L35" s="12">
        <f t="shared" ref="L35" ca="1" si="4">IFERROR(IF(K35=N35,0,MIN(MAX((-10*N35*24)+80,30),65))*C35,0)</f>
        <v>0</v>
      </c>
      <c r="M35" s="11"/>
      <c r="N35" s="110" cm="1">
        <f t="array" aca="1" ref="N35" ca="1">IFERROR(INDIRECT(ADDRESS(ROW()-1,_xlfn.SHEET()-3+25,4,1,"Entered Daily Stats")),"")</f>
        <v>0</v>
      </c>
      <c r="O35" s="13">
        <f t="shared" ref="O35:O53" ca="1" si="5">IFERROR(IF(N35=K35,0,MIN(MAX(8-(K35/10),1.5),5)/24)*C35,0)</f>
        <v>0</v>
      </c>
      <c r="P35" s="11"/>
      <c r="Q35" s="51" t="str">
        <f t="shared" ref="Q35:Q53" ca="1" si="6">IF(OR(L35=O35,K35=N35),"",((N35/O35)+(K35/L35))/2)</f>
        <v/>
      </c>
      <c r="R35" s="11"/>
      <c r="S35" s="39" cm="1">
        <f t="array" aca="1" ref="S35" ca="1">INDIRECT(ADDRESS(ROW()-1,_xlfn.SHEET()-3+39,4,1,"Entered Daily Stats"))</f>
        <v>0</v>
      </c>
      <c r="T35" s="11"/>
      <c r="U35" s="100"/>
      <c r="V35" s="11" t="s">
        <v>32</v>
      </c>
      <c r="W35" s="45">
        <v>1</v>
      </c>
      <c r="X35" s="70"/>
    </row>
    <row r="36" spans="1:24" ht="18" x14ac:dyDescent="0.3">
      <c r="A36" s="65"/>
      <c r="B36" s="8"/>
      <c r="C36" s="14" cm="1">
        <f t="array" aca="1" ref="C36" ca="1">INDIRECT(ADDRESS(ROW()-1,_xlfn.SHEET()-3+32,4,1,"Entered Daily Stats"))</f>
        <v>0</v>
      </c>
      <c r="D36" s="11"/>
      <c r="E36" s="10" t="str">
        <f>'Entered Daily Stats'!A35</f>
        <v>Enrollment Counclor 3</v>
      </c>
      <c r="F36" s="11"/>
      <c r="G36" s="13" cm="1">
        <f t="array" aca="1" ref="G36" ca="1">IFERROR(INDIRECT(ADDRESS(ROW()-1,_xlfn.SHEET()-3+4,4,1,"Entered Daily Stats")),"")</f>
        <v>0</v>
      </c>
      <c r="H36" s="16"/>
      <c r="I36" s="12" cm="1">
        <f t="array" aca="1" ref="I36" ca="1">IFERROR(INDIRECT(ADDRESS(ROW()-1,_xlfn.SHEET()-3+11,4,1,"Entered Daily Stats")),"")</f>
        <v>0</v>
      </c>
      <c r="J36" s="11"/>
      <c r="K36" s="107" cm="1">
        <f t="array" aca="1" ref="K36" ca="1">IFERROR(INDIRECT(ADDRESS(ROW()-1,_xlfn.SHEET()-3+18,4,1,"Entered Daily Stats")),"")</f>
        <v>0</v>
      </c>
      <c r="L36" s="12">
        <f ca="1">IFERROR(IF(K36=N36,0,MIN(MAX((-10*N36*24)+80,30),65))*C36,0)</f>
        <v>0</v>
      </c>
      <c r="M36" s="11"/>
      <c r="N36" s="110" cm="1">
        <f t="array" aca="1" ref="N36" ca="1">IFERROR(INDIRECT(ADDRESS(ROW()-1,_xlfn.SHEET()-3+25,4,1,"Entered Daily Stats")),"")</f>
        <v>0</v>
      </c>
      <c r="O36" s="13">
        <f t="shared" ca="1" si="5"/>
        <v>0</v>
      </c>
      <c r="P36" s="11"/>
      <c r="Q36" s="51" t="str">
        <f t="shared" ca="1" si="6"/>
        <v/>
      </c>
      <c r="R36" s="11"/>
      <c r="S36" s="39" cm="1">
        <f t="array" aca="1" ref="S36" ca="1">INDIRECT(ADDRESS(ROW()-1,_xlfn.SHEET()-3+39,4,1,"Entered Daily Stats"))</f>
        <v>0</v>
      </c>
      <c r="T36" s="11"/>
      <c r="U36" s="18"/>
      <c r="V36" s="11" t="s">
        <v>33</v>
      </c>
      <c r="W36" s="45">
        <v>1</v>
      </c>
      <c r="X36" s="70"/>
    </row>
    <row r="37" spans="1:24" ht="18" x14ac:dyDescent="0.3">
      <c r="A37" s="65"/>
      <c r="B37" s="8"/>
      <c r="C37" s="14" cm="1">
        <f t="array" aca="1" ref="C37" ca="1">INDIRECT(ADDRESS(ROW()-1,_xlfn.SHEET()-3+32,4,1,"Entered Daily Stats"))</f>
        <v>1</v>
      </c>
      <c r="D37" s="11"/>
      <c r="E37" s="10" t="str">
        <f>'Entered Daily Stats'!A36</f>
        <v>Enrollment Counclor 4</v>
      </c>
      <c r="F37" s="11"/>
      <c r="G37" s="13" cm="1">
        <f t="array" aca="1" ref="G37" ca="1">IFERROR(INDIRECT(ADDRESS(ROW()-1,_xlfn.SHEET()-3+4,4,1,"Entered Daily Stats")),"")</f>
        <v>0.2722222222222222</v>
      </c>
      <c r="H37" s="16"/>
      <c r="I37" s="12" cm="1">
        <f t="array" aca="1" ref="I37" ca="1">IFERROR(INDIRECT(ADDRESS(ROW()-1,_xlfn.SHEET()-3+11,4,1,"Entered Daily Stats")),"")</f>
        <v>8</v>
      </c>
      <c r="J37" s="11"/>
      <c r="K37" s="107" cm="1">
        <f t="array" aca="1" ref="K37" ca="1">IFERROR(INDIRECT(ADDRESS(ROW()-1,_xlfn.SHEET()-3+18,4,1,"Entered Daily Stats")),"")</f>
        <v>60</v>
      </c>
      <c r="L37" s="12">
        <f t="shared" ref="L37:L53" ca="1" si="7">IFERROR(IF(K37=N37,0,MIN(MAX((-10*N37*24)+80,30),65))*C37,0)</f>
        <v>49.333333333333329</v>
      </c>
      <c r="M37" s="11"/>
      <c r="N37" s="110" cm="1">
        <f t="array" aca="1" ref="N37" ca="1">IFERROR(INDIRECT(ADDRESS(ROW()-1,_xlfn.SHEET()-3+25,4,1,"Entered Daily Stats")),"")</f>
        <v>0.1277777777777778</v>
      </c>
      <c r="O37" s="13">
        <f t="shared" ca="1" si="5"/>
        <v>8.3333333333333329E-2</v>
      </c>
      <c r="P37" s="11"/>
      <c r="Q37" s="51">
        <f t="shared" ca="1" si="6"/>
        <v>1.3747747747747749</v>
      </c>
      <c r="R37" s="11"/>
      <c r="S37" s="39" cm="1">
        <f t="array" aca="1" ref="S37" ca="1">INDIRECT(ADDRESS(ROW()-1,_xlfn.SHEET()-3+39,4,1,"Entered Daily Stats"))</f>
        <v>1</v>
      </c>
      <c r="T37" s="11"/>
      <c r="U37" s="19"/>
      <c r="V37" s="11" t="s">
        <v>33</v>
      </c>
      <c r="W37" s="14">
        <v>0.7</v>
      </c>
      <c r="X37" s="70"/>
    </row>
    <row r="38" spans="1:24" ht="18" x14ac:dyDescent="0.3">
      <c r="A38" s="65"/>
      <c r="B38" s="8"/>
      <c r="C38" s="14" cm="1">
        <f t="array" aca="1" ref="C38" ca="1">INDIRECT(ADDRESS(ROW()-1,_xlfn.SHEET()-3+32,4,1,"Entered Daily Stats"))</f>
        <v>1</v>
      </c>
      <c r="D38" s="11"/>
      <c r="E38" s="10" t="str">
        <f>'Entered Daily Stats'!A37</f>
        <v>Enrollment Counclor 5</v>
      </c>
      <c r="F38" s="11"/>
      <c r="G38" s="13" cm="1">
        <f t="array" aca="1" ref="G38" ca="1">IFERROR(INDIRECT(ADDRESS(ROW()-1,_xlfn.SHEET()-3+4,4,1,"Entered Daily Stats")),"")</f>
        <v>0.22083333333333333</v>
      </c>
      <c r="H38" s="16"/>
      <c r="I38" s="12" cm="1">
        <f t="array" aca="1" ref="I38" ca="1">IFERROR(INDIRECT(ADDRESS(ROW()-1,_xlfn.SHEET()-3+11,4,1,"Entered Daily Stats")),"")</f>
        <v>7</v>
      </c>
      <c r="J38" s="11"/>
      <c r="K38" s="107" cm="1">
        <f t="array" aca="1" ref="K38" ca="1">IFERROR(INDIRECT(ADDRESS(ROW()-1,_xlfn.SHEET()-3+18,4,1,"Entered Daily Stats")),"")</f>
        <v>67</v>
      </c>
      <c r="L38" s="12">
        <f t="shared" ca="1" si="7"/>
        <v>57.333333333333336</v>
      </c>
      <c r="M38" s="11"/>
      <c r="N38" s="110" cm="1">
        <f t="array" aca="1" ref="N38" ca="1">IFERROR(INDIRECT(ADDRESS(ROW()-1,_xlfn.SHEET()-3+25,4,1,"Entered Daily Stats")),"")</f>
        <v>9.4444444444444442E-2</v>
      </c>
      <c r="O38" s="13">
        <f t="shared" ca="1" si="5"/>
        <v>6.25E-2</v>
      </c>
      <c r="P38" s="11"/>
      <c r="Q38" s="51">
        <f t="shared" ca="1" si="6"/>
        <v>1.3398578811369508</v>
      </c>
      <c r="R38" s="11"/>
      <c r="S38" s="39" cm="1">
        <f t="array" aca="1" ref="S38" ca="1">INDIRECT(ADDRESS(ROW()-1,_xlfn.SHEET()-3+39,4,1,"Entered Daily Stats"))</f>
        <v>0</v>
      </c>
      <c r="T38" s="11"/>
      <c r="U38" s="20"/>
      <c r="V38" s="11" t="s">
        <v>33</v>
      </c>
      <c r="W38" s="14">
        <v>0.5</v>
      </c>
      <c r="X38" s="70"/>
    </row>
    <row r="39" spans="1:24" ht="18" x14ac:dyDescent="0.3">
      <c r="A39" s="65"/>
      <c r="B39" s="8"/>
      <c r="C39" s="14" cm="1">
        <f t="array" aca="1" ref="C39" ca="1">INDIRECT(ADDRESS(ROW()-1,_xlfn.SHEET()-3+32,4,1,"Entered Daily Stats"))</f>
        <v>0</v>
      </c>
      <c r="D39" s="11"/>
      <c r="E39" s="10" t="str">
        <f>'Entered Daily Stats'!A38</f>
        <v>Enrollment Counclor 6</v>
      </c>
      <c r="F39" s="11"/>
      <c r="G39" s="13" cm="1">
        <f t="array" aca="1" ref="G39" ca="1">IFERROR(INDIRECT(ADDRESS(ROW()-1,_xlfn.SHEET()-3+4,4,1,"Entered Daily Stats")),"")</f>
        <v>0</v>
      </c>
      <c r="H39" s="16"/>
      <c r="I39" s="12" cm="1">
        <f t="array" aca="1" ref="I39" ca="1">IFERROR(INDIRECT(ADDRESS(ROW()-1,_xlfn.SHEET()-3+11,4,1,"Entered Daily Stats")),"")</f>
        <v>0</v>
      </c>
      <c r="J39" s="11"/>
      <c r="K39" s="107" cm="1">
        <f t="array" aca="1" ref="K39" ca="1">IFERROR(INDIRECT(ADDRESS(ROW()-1,_xlfn.SHEET()-3+18,4,1,"Entered Daily Stats")),"")</f>
        <v>0</v>
      </c>
      <c r="L39" s="12">
        <f t="shared" ca="1" si="7"/>
        <v>0</v>
      </c>
      <c r="M39" s="11"/>
      <c r="N39" s="110" cm="1">
        <f t="array" aca="1" ref="N39" ca="1">IFERROR(INDIRECT(ADDRESS(ROW()-1,_xlfn.SHEET()-3+25,4,1,"Entered Daily Stats")),"")</f>
        <v>0</v>
      </c>
      <c r="O39" s="13">
        <f t="shared" ca="1" si="5"/>
        <v>0</v>
      </c>
      <c r="P39" s="11"/>
      <c r="Q39" s="51" t="str">
        <f t="shared" ca="1" si="6"/>
        <v/>
      </c>
      <c r="R39" s="11"/>
      <c r="S39" s="39" cm="1">
        <f t="array" aca="1" ref="S39" ca="1">INDIRECT(ADDRESS(ROW()-1,_xlfn.SHEET()-3+39,4,1,"Entered Daily Stats"))</f>
        <v>0</v>
      </c>
      <c r="T39" s="11"/>
      <c r="U39" s="21"/>
      <c r="V39" s="11" t="s">
        <v>33</v>
      </c>
      <c r="W39" s="14">
        <v>0.3</v>
      </c>
      <c r="X39" s="70"/>
    </row>
    <row r="40" spans="1:24" ht="18" customHeight="1" x14ac:dyDescent="0.3">
      <c r="A40" s="65"/>
      <c r="B40" s="8"/>
      <c r="C40" s="14" cm="1">
        <f t="array" aca="1" ref="C40" ca="1">INDIRECT(ADDRESS(ROW()-1,_xlfn.SHEET()-3+32,4,1,"Entered Daily Stats"))</f>
        <v>0</v>
      </c>
      <c r="D40" s="11"/>
      <c r="E40" s="10" t="str">
        <f>'Entered Daily Stats'!A39</f>
        <v>Enrollment Counclor 7</v>
      </c>
      <c r="F40" s="11"/>
      <c r="G40" s="13" cm="1">
        <f t="array" aca="1" ref="G40" ca="1">IFERROR(INDIRECT(ADDRESS(ROW()-1,_xlfn.SHEET()-3+4,4,1,"Entered Daily Stats")),"")</f>
        <v>0</v>
      </c>
      <c r="H40" s="16"/>
      <c r="I40" s="12" cm="1">
        <f t="array" aca="1" ref="I40" ca="1">IFERROR(INDIRECT(ADDRESS(ROW()-1,_xlfn.SHEET()-3+11,4,1,"Entered Daily Stats")),"")</f>
        <v>0</v>
      </c>
      <c r="J40" s="11"/>
      <c r="K40" s="107" cm="1">
        <f t="array" aca="1" ref="K40" ca="1">IFERROR(INDIRECT(ADDRESS(ROW()-1,_xlfn.SHEET()-3+18,4,1,"Entered Daily Stats")),"")</f>
        <v>0</v>
      </c>
      <c r="L40" s="12">
        <f t="shared" ca="1" si="7"/>
        <v>0</v>
      </c>
      <c r="M40" s="11"/>
      <c r="N40" s="110" cm="1">
        <f t="array" aca="1" ref="N40" ca="1">IFERROR(INDIRECT(ADDRESS(ROW()-1,_xlfn.SHEET()-3+25,4,1,"Entered Daily Stats")),"")</f>
        <v>0</v>
      </c>
      <c r="O40" s="13">
        <f t="shared" ca="1" si="5"/>
        <v>0</v>
      </c>
      <c r="P40" s="11"/>
      <c r="Q40" s="51" t="str">
        <f t="shared" ca="1" si="6"/>
        <v/>
      </c>
      <c r="R40" s="11"/>
      <c r="S40" s="39" cm="1">
        <f t="array" aca="1" ref="S40" ca="1">INDIRECT(ADDRESS(ROW()-1,_xlfn.SHEET()-3+39,4,1,"Entered Daily Stats"))</f>
        <v>0</v>
      </c>
      <c r="T40" s="11"/>
      <c r="U40" s="8"/>
      <c r="V40" s="8"/>
      <c r="W40" s="8"/>
      <c r="X40" s="70"/>
    </row>
    <row r="41" spans="1:24" ht="18" customHeight="1" x14ac:dyDescent="0.3">
      <c r="A41" s="65"/>
      <c r="B41" s="8"/>
      <c r="C41" s="14" cm="1">
        <f t="array" aca="1" ref="C41" ca="1">INDIRECT(ADDRESS(ROW()-1,_xlfn.SHEET()-3+32,4,1,"Entered Daily Stats"))</f>
        <v>0</v>
      </c>
      <c r="D41" s="11"/>
      <c r="E41" s="10" t="str">
        <f>'Entered Daily Stats'!A40</f>
        <v>Enrollment Counclor 8</v>
      </c>
      <c r="F41" s="11"/>
      <c r="G41" s="13" cm="1">
        <f t="array" aca="1" ref="G41" ca="1">IFERROR(INDIRECT(ADDRESS(ROW()-1,_xlfn.SHEET()-3+4,4,1,"Entered Daily Stats")),"")</f>
        <v>0</v>
      </c>
      <c r="H41" s="16"/>
      <c r="I41" s="12" cm="1">
        <f t="array" aca="1" ref="I41" ca="1">IFERROR(INDIRECT(ADDRESS(ROW()-1,_xlfn.SHEET()-3+11,4,1,"Entered Daily Stats")),"")</f>
        <v>0</v>
      </c>
      <c r="J41" s="11"/>
      <c r="K41" s="107" cm="1">
        <f t="array" aca="1" ref="K41" ca="1">IFERROR(INDIRECT(ADDRESS(ROW()-1,_xlfn.SHEET()-3+18,4,1,"Entered Daily Stats")),"")</f>
        <v>0</v>
      </c>
      <c r="L41" s="12">
        <f t="shared" ca="1" si="7"/>
        <v>0</v>
      </c>
      <c r="M41" s="11"/>
      <c r="N41" s="110" cm="1">
        <f t="array" aca="1" ref="N41" ca="1">IFERROR(INDIRECT(ADDRESS(ROW()-1,_xlfn.SHEET()-3+25,4,1,"Entered Daily Stats")),"")</f>
        <v>0</v>
      </c>
      <c r="O41" s="13">
        <f t="shared" ca="1" si="5"/>
        <v>0</v>
      </c>
      <c r="P41" s="11"/>
      <c r="Q41" s="51" t="str">
        <f t="shared" ca="1" si="6"/>
        <v/>
      </c>
      <c r="R41" s="11"/>
      <c r="S41" s="39" cm="1">
        <f t="array" aca="1" ref="S41" ca="1">INDIRECT(ADDRESS(ROW()-1,_xlfn.SHEET()-3+39,4,1,"Entered Daily Stats"))</f>
        <v>0</v>
      </c>
      <c r="T41" s="11"/>
      <c r="U41" s="140" t="s">
        <v>42</v>
      </c>
      <c r="V41" s="140"/>
      <c r="W41" s="140"/>
      <c r="X41" s="70"/>
    </row>
    <row r="42" spans="1:24" ht="18" customHeight="1" x14ac:dyDescent="0.3">
      <c r="A42" s="65"/>
      <c r="B42" s="8"/>
      <c r="C42" s="14" cm="1">
        <f t="array" aca="1" ref="C42" ca="1">INDIRECT(ADDRESS(ROW()-1,_xlfn.SHEET()-3+32,4,1,"Entered Daily Stats"))</f>
        <v>0</v>
      </c>
      <c r="D42" s="11"/>
      <c r="E42" s="10" t="str">
        <f>'Entered Daily Stats'!A41</f>
        <v>Enrollment Counclor 9</v>
      </c>
      <c r="F42" s="11"/>
      <c r="G42" s="13" cm="1">
        <f t="array" aca="1" ref="G42" ca="1">IFERROR(INDIRECT(ADDRESS(ROW()-1,_xlfn.SHEET()-3+4,4,1,"Entered Daily Stats")),"")</f>
        <v>0</v>
      </c>
      <c r="H42" s="16"/>
      <c r="I42" s="12" cm="1">
        <f t="array" aca="1" ref="I42" ca="1">IFERROR(INDIRECT(ADDRESS(ROW()-1,_xlfn.SHEET()-3+11,4,1,"Entered Daily Stats")),"")</f>
        <v>0</v>
      </c>
      <c r="J42" s="11"/>
      <c r="K42" s="107" cm="1">
        <f t="array" aca="1" ref="K42" ca="1">IFERROR(INDIRECT(ADDRESS(ROW()-1,_xlfn.SHEET()-3+18,4,1,"Entered Daily Stats")),"")</f>
        <v>0</v>
      </c>
      <c r="L42" s="12">
        <f t="shared" ca="1" si="7"/>
        <v>0</v>
      </c>
      <c r="M42" s="11"/>
      <c r="N42" s="110" cm="1">
        <f t="array" aca="1" ref="N42" ca="1">IFERROR(INDIRECT(ADDRESS(ROW()-1,_xlfn.SHEET()-3+25,4,1,"Entered Daily Stats")),"")</f>
        <v>0</v>
      </c>
      <c r="O42" s="13">
        <f t="shared" ca="1" si="5"/>
        <v>0</v>
      </c>
      <c r="P42" s="11"/>
      <c r="Q42" s="51" t="str">
        <f t="shared" ca="1" si="6"/>
        <v/>
      </c>
      <c r="R42" s="11"/>
      <c r="S42" s="39" cm="1">
        <f t="array" aca="1" ref="S42" ca="1">INDIRECT(ADDRESS(ROW()-1,_xlfn.SHEET()-3+39,4,1,"Entered Daily Stats"))</f>
        <v>0</v>
      </c>
      <c r="T42" s="11"/>
      <c r="U42" s="152">
        <f ca="1">IF(SUM(S34:S53)=0,"",SUM(S34:S53))</f>
        <v>2</v>
      </c>
      <c r="V42" s="153"/>
      <c r="W42" s="154"/>
      <c r="X42" s="70"/>
    </row>
    <row r="43" spans="1:24" ht="18" customHeight="1" x14ac:dyDescent="0.3">
      <c r="A43" s="65"/>
      <c r="B43" s="8"/>
      <c r="C43" s="14" cm="1">
        <f t="array" aca="1" ref="C43" ca="1">INDIRECT(ADDRESS(ROW()-1,_xlfn.SHEET()-3+32,4,1,"Entered Daily Stats"))</f>
        <v>0.75</v>
      </c>
      <c r="D43" s="11"/>
      <c r="E43" s="10" t="str">
        <f>'Entered Daily Stats'!A42</f>
        <v>Enrollment Counclor 10</v>
      </c>
      <c r="F43" s="11"/>
      <c r="G43" s="13" cm="1">
        <f t="array" aca="1" ref="G43" ca="1">IFERROR(INDIRECT(ADDRESS(ROW()-1,_xlfn.SHEET()-3+4,4,1,"Entered Daily Stats")),"")</f>
        <v>0.10347222222222223</v>
      </c>
      <c r="H43" s="16"/>
      <c r="I43" s="12" cm="1">
        <f t="array" aca="1" ref="I43" ca="1">IFERROR(INDIRECT(ADDRESS(ROW()-1,_xlfn.SHEET()-3+11,4,1,"Entered Daily Stats")),"")</f>
        <v>3</v>
      </c>
      <c r="J43" s="11"/>
      <c r="K43" s="107" cm="1">
        <f t="array" aca="1" ref="K43" ca="1">IFERROR(INDIRECT(ADDRESS(ROW()-1,_xlfn.SHEET()-3+18,4,1,"Entered Daily Stats")),"")</f>
        <v>16</v>
      </c>
      <c r="L43" s="12">
        <f t="shared" ca="1" si="7"/>
        <v>45.375</v>
      </c>
      <c r="M43" s="11"/>
      <c r="N43" s="110" cm="1">
        <f t="array" aca="1" ref="N43" ca="1">IFERROR(INDIRECT(ADDRESS(ROW()-1,_xlfn.SHEET()-3+25,4,1,"Entered Daily Stats")),"")</f>
        <v>8.1250000000000003E-2</v>
      </c>
      <c r="O43" s="13">
        <f t="shared" ca="1" si="5"/>
        <v>0.15625</v>
      </c>
      <c r="P43" s="11"/>
      <c r="Q43" s="51">
        <f t="shared" ca="1" si="6"/>
        <v>0.4363085399449036</v>
      </c>
      <c r="R43" s="11"/>
      <c r="S43" s="39" cm="1">
        <f t="array" aca="1" ref="S43" ca="1">INDIRECT(ADDRESS(ROW()-1,_xlfn.SHEET()-3+39,4,1,"Entered Daily Stats"))</f>
        <v>0</v>
      </c>
      <c r="T43" s="11"/>
      <c r="U43" s="155"/>
      <c r="V43" s="156"/>
      <c r="W43" s="157"/>
      <c r="X43" s="70"/>
    </row>
    <row r="44" spans="1:24" ht="18" x14ac:dyDescent="0.3">
      <c r="A44" s="65"/>
      <c r="B44" s="8"/>
      <c r="C44" s="14" cm="1">
        <f t="array" aca="1" ref="C44" ca="1">INDIRECT(ADDRESS(ROW()-1,_xlfn.SHEET()-3+32,4,1,"Entered Daily Stats"))</f>
        <v>0</v>
      </c>
      <c r="D44" s="11"/>
      <c r="E44" s="10" t="str">
        <f>'Entered Daily Stats'!A43</f>
        <v>Enrollment Counclor 11</v>
      </c>
      <c r="F44" s="11"/>
      <c r="G44" s="13" cm="1">
        <f t="array" aca="1" ref="G44" ca="1">IFERROR(INDIRECT(ADDRESS(ROW()-1,_xlfn.SHEET()-3+4,4,1,"Entered Daily Stats")),"")</f>
        <v>0</v>
      </c>
      <c r="H44" s="16"/>
      <c r="I44" s="12" cm="1">
        <f t="array" aca="1" ref="I44" ca="1">IFERROR(INDIRECT(ADDRESS(ROW()-1,_xlfn.SHEET()-3+11,4,1,"Entered Daily Stats")),"")</f>
        <v>0</v>
      </c>
      <c r="J44" s="11"/>
      <c r="K44" s="107" cm="1">
        <f t="array" aca="1" ref="K44" ca="1">IFERROR(INDIRECT(ADDRESS(ROW()-1,_xlfn.SHEET()-3+18,4,1,"Entered Daily Stats")),"")</f>
        <v>0</v>
      </c>
      <c r="L44" s="12">
        <f t="shared" ca="1" si="7"/>
        <v>0</v>
      </c>
      <c r="M44" s="11"/>
      <c r="N44" s="110" cm="1">
        <f t="array" aca="1" ref="N44" ca="1">IFERROR(INDIRECT(ADDRESS(ROW()-1,_xlfn.SHEET()-3+25,4,1,"Entered Daily Stats")),"")</f>
        <v>0</v>
      </c>
      <c r="O44" s="13">
        <f t="shared" ca="1" si="5"/>
        <v>0</v>
      </c>
      <c r="P44" s="11"/>
      <c r="Q44" s="51" t="str">
        <f t="shared" ca="1" si="6"/>
        <v/>
      </c>
      <c r="R44" s="11"/>
      <c r="S44" s="39" cm="1">
        <f t="array" aca="1" ref="S44" ca="1">INDIRECT(ADDRESS(ROW()-1,_xlfn.SHEET()-3+39,4,1,"Entered Daily Stats"))</f>
        <v>0</v>
      </c>
      <c r="T44" s="11"/>
      <c r="U44" s="71"/>
      <c r="V44" s="71"/>
      <c r="W44" s="71"/>
      <c r="X44" s="70"/>
    </row>
    <row r="45" spans="1:24" ht="21" x14ac:dyDescent="0.3">
      <c r="A45" s="65"/>
      <c r="B45" s="8"/>
      <c r="C45" s="14" cm="1">
        <f t="array" aca="1" ref="C45" ca="1">INDIRECT(ADDRESS(ROW()-1,_xlfn.SHEET()-3+32,4,1,"Entered Daily Stats"))</f>
        <v>0</v>
      </c>
      <c r="D45" s="11"/>
      <c r="E45" s="10" t="str">
        <f>'Entered Daily Stats'!A44</f>
        <v>Enrollment Counclor 12</v>
      </c>
      <c r="F45" s="11"/>
      <c r="G45" s="13" cm="1">
        <f t="array" aca="1" ref="G45" ca="1">IFERROR(INDIRECT(ADDRESS(ROW()-1,_xlfn.SHEET()-3+4,4,1,"Entered Daily Stats")),"")</f>
        <v>0</v>
      </c>
      <c r="H45" s="16"/>
      <c r="I45" s="12" cm="1">
        <f t="array" aca="1" ref="I45" ca="1">IFERROR(INDIRECT(ADDRESS(ROW()-1,_xlfn.SHEET()-3+11,4,1,"Entered Daily Stats")),"")</f>
        <v>0</v>
      </c>
      <c r="J45" s="11"/>
      <c r="K45" s="107" cm="1">
        <f t="array" aca="1" ref="K45" ca="1">IFERROR(INDIRECT(ADDRESS(ROW()-1,_xlfn.SHEET()-3+18,4,1,"Entered Daily Stats")),"")</f>
        <v>0</v>
      </c>
      <c r="L45" s="12">
        <f t="shared" ca="1" si="7"/>
        <v>0</v>
      </c>
      <c r="M45" s="11"/>
      <c r="N45" s="110" cm="1">
        <f t="array" aca="1" ref="N45" ca="1">IFERROR(INDIRECT(ADDRESS(ROW()-1,_xlfn.SHEET()-3+25,4,1,"Entered Daily Stats")),"")</f>
        <v>0</v>
      </c>
      <c r="O45" s="13">
        <f t="shared" ca="1" si="5"/>
        <v>0</v>
      </c>
      <c r="P45" s="11"/>
      <c r="Q45" s="51" t="str">
        <f t="shared" ca="1" si="6"/>
        <v/>
      </c>
      <c r="R45" s="11"/>
      <c r="S45" s="39" cm="1">
        <f t="array" aca="1" ref="S45" ca="1">INDIRECT(ADDRESS(ROW()-1,_xlfn.SHEET()-3+39,4,1,"Entered Daily Stats"))</f>
        <v>1</v>
      </c>
      <c r="T45" s="11"/>
      <c r="U45" s="8"/>
      <c r="V45" s="8"/>
      <c r="W45" s="22"/>
      <c r="X45" s="79"/>
    </row>
    <row r="46" spans="1:24" ht="18" x14ac:dyDescent="0.3">
      <c r="A46" s="65"/>
      <c r="B46" s="8"/>
      <c r="C46" s="14" cm="1">
        <f t="array" aca="1" ref="C46" ca="1">INDIRECT(ADDRESS(ROW()-1,_xlfn.SHEET()-3+32,4,1,"Entered Daily Stats"))</f>
        <v>0</v>
      </c>
      <c r="D46" s="11"/>
      <c r="E46" s="10">
        <f>'Entered Daily Stats'!A45</f>
        <v>0</v>
      </c>
      <c r="F46" s="11"/>
      <c r="G46" s="13" cm="1">
        <f t="array" aca="1" ref="G46" ca="1">IFERROR(INDIRECT(ADDRESS(ROW()-1,_xlfn.SHEET()-3+4,4,1,"Entered Daily Stats")),"")</f>
        <v>0</v>
      </c>
      <c r="H46" s="16"/>
      <c r="I46" s="12" cm="1">
        <f t="array" aca="1" ref="I46" ca="1">IFERROR(INDIRECT(ADDRESS(ROW()-1,_xlfn.SHEET()-3+11,4,1,"Entered Daily Stats")),"")</f>
        <v>0</v>
      </c>
      <c r="J46" s="11"/>
      <c r="K46" s="107" cm="1">
        <f t="array" aca="1" ref="K46" ca="1">IFERROR(INDIRECT(ADDRESS(ROW()-1,_xlfn.SHEET()-3+18,4,1,"Entered Daily Stats")),"")</f>
        <v>0</v>
      </c>
      <c r="L46" s="12">
        <f t="shared" ca="1" si="7"/>
        <v>0</v>
      </c>
      <c r="M46" s="11"/>
      <c r="N46" s="110" cm="1">
        <f t="array" aca="1" ref="N46" ca="1">IFERROR(INDIRECT(ADDRESS(ROW()-1,_xlfn.SHEET()-3+25,4,1,"Entered Daily Stats")),"")</f>
        <v>0</v>
      </c>
      <c r="O46" s="13">
        <f t="shared" ca="1" si="5"/>
        <v>0</v>
      </c>
      <c r="P46" s="11"/>
      <c r="Q46" s="51" t="str">
        <f t="shared" ca="1" si="6"/>
        <v/>
      </c>
      <c r="R46" s="47"/>
      <c r="S46" s="39" cm="1">
        <f t="array" aca="1" ref="S46" ca="1">INDIRECT(ADDRESS(ROW()-1,_xlfn.SHEET()-3+39,4,1,"Entered Daily Stats"))</f>
        <v>0</v>
      </c>
      <c r="T46" s="47"/>
      <c r="U46" s="69"/>
      <c r="V46" s="8"/>
      <c r="W46" s="56"/>
      <c r="X46" s="80"/>
    </row>
    <row r="47" spans="1:24" ht="18" x14ac:dyDescent="0.3">
      <c r="A47" s="65"/>
      <c r="B47" s="8"/>
      <c r="C47" s="14" cm="1">
        <f t="array" aca="1" ref="C47" ca="1">INDIRECT(ADDRESS(ROW()-1,_xlfn.SHEET()-3+32,4,1,"Entered Daily Stats"))</f>
        <v>0</v>
      </c>
      <c r="D47" s="11"/>
      <c r="E47" s="10">
        <f>'Entered Daily Stats'!A46</f>
        <v>0</v>
      </c>
      <c r="F47" s="23"/>
      <c r="G47" s="13" cm="1">
        <f t="array" aca="1" ref="G47" ca="1">IFERROR(INDIRECT(ADDRESS(ROW()-1,_xlfn.SHEET()-3+4,4,1,"Entered Daily Stats")),"")</f>
        <v>0</v>
      </c>
      <c r="H47" s="11"/>
      <c r="I47" s="12" cm="1">
        <f t="array" aca="1" ref="I47" ca="1">IFERROR(INDIRECT(ADDRESS(ROW()-1,_xlfn.SHEET()-3+11,4,1,"Entered Daily Stats")),"")</f>
        <v>0</v>
      </c>
      <c r="J47" s="11"/>
      <c r="K47" s="107" cm="1">
        <f t="array" aca="1" ref="K47" ca="1">IFERROR(INDIRECT(ADDRESS(ROW()-1,_xlfn.SHEET()-3+18,4,1,"Entered Daily Stats")),"")</f>
        <v>0</v>
      </c>
      <c r="L47" s="12">
        <f t="shared" ca="1" si="7"/>
        <v>0</v>
      </c>
      <c r="M47" s="11"/>
      <c r="N47" s="110" cm="1">
        <f t="array" aca="1" ref="N47" ca="1">IFERROR(INDIRECT(ADDRESS(ROW()-1,_xlfn.SHEET()-3+25,4,1,"Entered Daily Stats")),"")</f>
        <v>0</v>
      </c>
      <c r="O47" s="13">
        <f t="shared" ca="1" si="5"/>
        <v>0</v>
      </c>
      <c r="P47" s="11"/>
      <c r="Q47" s="51" t="str">
        <f t="shared" ca="1" si="6"/>
        <v/>
      </c>
      <c r="R47" s="11"/>
      <c r="S47" s="39" cm="1">
        <f t="array" aca="1" ref="S47" ca="1">INDIRECT(ADDRESS(ROW()-1,_xlfn.SHEET()-3+39,4,1,"Entered Daily Stats"))</f>
        <v>0</v>
      </c>
      <c r="T47" s="11"/>
      <c r="U47" s="11"/>
      <c r="V47" s="47"/>
      <c r="W47" s="56"/>
      <c r="X47" s="81"/>
    </row>
    <row r="48" spans="1:24" ht="18" x14ac:dyDescent="0.3">
      <c r="A48" s="65"/>
      <c r="B48" s="8"/>
      <c r="C48" s="14" cm="1">
        <f t="array" aca="1" ref="C48" ca="1">INDIRECT(ADDRESS(ROW()-1,_xlfn.SHEET()-3+32,4,1,"Entered Daily Stats"))</f>
        <v>0</v>
      </c>
      <c r="D48" s="11"/>
      <c r="E48" s="10">
        <f>'Entered Daily Stats'!A47</f>
        <v>0</v>
      </c>
      <c r="F48" s="11"/>
      <c r="G48" s="13" cm="1">
        <f t="array" aca="1" ref="G48" ca="1">IFERROR(INDIRECT(ADDRESS(ROW()-1,_xlfn.SHEET()-3+4,4,1,"Entered Daily Stats")),"")</f>
        <v>0</v>
      </c>
      <c r="H48" s="16"/>
      <c r="I48" s="12" cm="1">
        <f t="array" aca="1" ref="I48" ca="1">IFERROR(INDIRECT(ADDRESS(ROW()-1,_xlfn.SHEET()-3+11,4,1,"Entered Daily Stats")),"")</f>
        <v>0</v>
      </c>
      <c r="J48" s="11"/>
      <c r="K48" s="107" cm="1">
        <f t="array" aca="1" ref="K48" ca="1">IFERROR(INDIRECT(ADDRESS(ROW()-1,_xlfn.SHEET()-3+18,4,1,"Entered Daily Stats")),"")</f>
        <v>0</v>
      </c>
      <c r="L48" s="12">
        <f t="shared" ca="1" si="7"/>
        <v>0</v>
      </c>
      <c r="M48" s="11"/>
      <c r="N48" s="110" cm="1">
        <f t="array" aca="1" ref="N48" ca="1">IFERROR(INDIRECT(ADDRESS(ROW()-1,_xlfn.SHEET()-3+25,4,1,"Entered Daily Stats")),"")</f>
        <v>0</v>
      </c>
      <c r="O48" s="13">
        <f t="shared" ca="1" si="5"/>
        <v>0</v>
      </c>
      <c r="P48" s="11"/>
      <c r="Q48" s="51" t="str">
        <f t="shared" ca="1" si="6"/>
        <v/>
      </c>
      <c r="R48" s="11"/>
      <c r="S48" s="39" cm="1">
        <f t="array" aca="1" ref="S48" ca="1">INDIRECT(ADDRESS(ROW()-1,_xlfn.SHEET()-3+39,4,1,"Entered Daily Stats"))</f>
        <v>0</v>
      </c>
      <c r="T48" s="11"/>
      <c r="U48" s="8"/>
      <c r="V48" s="8"/>
      <c r="W48" s="8"/>
      <c r="X48" s="64"/>
    </row>
    <row r="49" spans="1:24" ht="18" x14ac:dyDescent="0.3">
      <c r="A49" s="65"/>
      <c r="B49" s="8"/>
      <c r="C49" s="14" cm="1">
        <f t="array" aca="1" ref="C49" ca="1">INDIRECT(ADDRESS(ROW()-1,_xlfn.SHEET()-3+32,4,1,"Entered Daily Stats"))</f>
        <v>0</v>
      </c>
      <c r="D49" s="11"/>
      <c r="E49" s="10">
        <f>'Entered Daily Stats'!A48</f>
        <v>0</v>
      </c>
      <c r="F49" s="11"/>
      <c r="G49" s="13" cm="1">
        <f t="array" aca="1" ref="G49" ca="1">IFERROR(INDIRECT(ADDRESS(ROW()-1,_xlfn.SHEET()-3+4,4,1,"Entered Daily Stats")),"")</f>
        <v>0</v>
      </c>
      <c r="H49" s="16"/>
      <c r="I49" s="12" cm="1">
        <f t="array" aca="1" ref="I49" ca="1">IFERROR(INDIRECT(ADDRESS(ROW()-1,_xlfn.SHEET()-3+11,4,1,"Entered Daily Stats")),"")</f>
        <v>0</v>
      </c>
      <c r="J49" s="11"/>
      <c r="K49" s="107" cm="1">
        <f t="array" aca="1" ref="K49" ca="1">IFERROR(INDIRECT(ADDRESS(ROW()-1,_xlfn.SHEET()-3+18,4,1,"Entered Daily Stats")),"")</f>
        <v>0</v>
      </c>
      <c r="L49" s="12">
        <f t="shared" ca="1" si="7"/>
        <v>0</v>
      </c>
      <c r="M49" s="11"/>
      <c r="N49" s="110" cm="1">
        <f t="array" aca="1" ref="N49" ca="1">IFERROR(INDIRECT(ADDRESS(ROW()-1,_xlfn.SHEET()-3+25,4,1,"Entered Daily Stats")),"")</f>
        <v>0</v>
      </c>
      <c r="O49" s="13">
        <f t="shared" ca="1" si="5"/>
        <v>0</v>
      </c>
      <c r="P49" s="11"/>
      <c r="Q49" s="51" t="str">
        <f t="shared" ca="1" si="6"/>
        <v/>
      </c>
      <c r="R49" s="11"/>
      <c r="S49" s="39" cm="1">
        <f t="array" aca="1" ref="S49" ca="1">INDIRECT(ADDRESS(ROW()-1,_xlfn.SHEET()-3+39,4,1,"Entered Daily Stats"))</f>
        <v>0</v>
      </c>
      <c r="T49" s="11"/>
      <c r="U49" s="71"/>
      <c r="V49" s="71"/>
      <c r="W49" s="71"/>
      <c r="X49" s="70"/>
    </row>
    <row r="50" spans="1:24" ht="21" x14ac:dyDescent="0.3">
      <c r="A50" s="65"/>
      <c r="B50" s="8"/>
      <c r="C50" s="14" cm="1">
        <f t="array" aca="1" ref="C50" ca="1">INDIRECT(ADDRESS(ROW()-1,_xlfn.SHEET()-3+32,4,1,"Entered Daily Stats"))</f>
        <v>0</v>
      </c>
      <c r="D50" s="11"/>
      <c r="E50" s="10">
        <f>'Entered Daily Stats'!A49</f>
        <v>0</v>
      </c>
      <c r="F50" s="11"/>
      <c r="G50" s="13" cm="1">
        <f t="array" aca="1" ref="G50" ca="1">IFERROR(INDIRECT(ADDRESS(ROW()-1,_xlfn.SHEET()-3+4,4,1,"Entered Daily Stats")),"")</f>
        <v>0</v>
      </c>
      <c r="H50" s="16"/>
      <c r="I50" s="12" cm="1">
        <f t="array" aca="1" ref="I50" ca="1">IFERROR(INDIRECT(ADDRESS(ROW()-1,_xlfn.SHEET()-3+11,4,1,"Entered Daily Stats")),"")</f>
        <v>0</v>
      </c>
      <c r="J50" s="11"/>
      <c r="K50" s="107" cm="1">
        <f t="array" aca="1" ref="K50" ca="1">IFERROR(INDIRECT(ADDRESS(ROW()-1,_xlfn.SHEET()-3+18,4,1,"Entered Daily Stats")),"")</f>
        <v>0</v>
      </c>
      <c r="L50" s="12">
        <f t="shared" ca="1" si="7"/>
        <v>0</v>
      </c>
      <c r="M50" s="11"/>
      <c r="N50" s="110" cm="1">
        <f t="array" aca="1" ref="N50" ca="1">IFERROR(INDIRECT(ADDRESS(ROW()-1,_xlfn.SHEET()-3+25,4,1,"Entered Daily Stats")),"")</f>
        <v>0</v>
      </c>
      <c r="O50" s="13">
        <f t="shared" ca="1" si="5"/>
        <v>0</v>
      </c>
      <c r="P50" s="11"/>
      <c r="Q50" s="51" t="str">
        <f t="shared" ca="1" si="6"/>
        <v/>
      </c>
      <c r="R50" s="11"/>
      <c r="S50" s="39" cm="1">
        <f t="array" aca="1" ref="S50" ca="1">INDIRECT(ADDRESS(ROW()-1,_xlfn.SHEET()-3+39,4,1,"Entered Daily Stats"))</f>
        <v>0</v>
      </c>
      <c r="T50" s="11"/>
      <c r="U50" s="8"/>
      <c r="V50" s="8"/>
      <c r="W50" s="22"/>
      <c r="X50" s="79"/>
    </row>
    <row r="51" spans="1:24" ht="18" x14ac:dyDescent="0.3">
      <c r="A51" s="65"/>
      <c r="B51" s="8"/>
      <c r="C51" s="14" cm="1">
        <f t="array" aca="1" ref="C51" ca="1">INDIRECT(ADDRESS(ROW()-1,_xlfn.SHEET()-3+32,4,1,"Entered Daily Stats"))</f>
        <v>0</v>
      </c>
      <c r="D51" s="11"/>
      <c r="E51" s="10">
        <f>'Entered Daily Stats'!A50</f>
        <v>0</v>
      </c>
      <c r="F51" s="11"/>
      <c r="G51" s="13" cm="1">
        <f t="array" aca="1" ref="G51" ca="1">IFERROR(INDIRECT(ADDRESS(ROW()-1,_xlfn.SHEET()-3+4,4,1,"Entered Daily Stats")),"")</f>
        <v>0</v>
      </c>
      <c r="H51" s="16"/>
      <c r="I51" s="12" cm="1">
        <f t="array" aca="1" ref="I51" ca="1">IFERROR(INDIRECT(ADDRESS(ROW()-1,_xlfn.SHEET()-3+11,4,1,"Entered Daily Stats")),"")</f>
        <v>0</v>
      </c>
      <c r="J51" s="11"/>
      <c r="K51" s="107" cm="1">
        <f t="array" aca="1" ref="K51" ca="1">IFERROR(INDIRECT(ADDRESS(ROW()-1,_xlfn.SHEET()-3+18,4,1,"Entered Daily Stats")),"")</f>
        <v>0</v>
      </c>
      <c r="L51" s="12">
        <f t="shared" ca="1" si="7"/>
        <v>0</v>
      </c>
      <c r="M51" s="11"/>
      <c r="N51" s="110" cm="1">
        <f t="array" aca="1" ref="N51" ca="1">IFERROR(INDIRECT(ADDRESS(ROW()-1,_xlfn.SHEET()-3+25,4,1,"Entered Daily Stats")),"")</f>
        <v>0</v>
      </c>
      <c r="O51" s="13">
        <f t="shared" ca="1" si="5"/>
        <v>0</v>
      </c>
      <c r="P51" s="11"/>
      <c r="Q51" s="51" t="str">
        <f t="shared" ca="1" si="6"/>
        <v/>
      </c>
      <c r="R51" s="47"/>
      <c r="S51" s="39" cm="1">
        <f t="array" aca="1" ref="S51" ca="1">INDIRECT(ADDRESS(ROW()-1,_xlfn.SHEET()-3+39,4,1,"Entered Daily Stats"))</f>
        <v>0</v>
      </c>
      <c r="T51" s="47"/>
      <c r="U51" s="69"/>
      <c r="V51" s="8"/>
      <c r="W51" s="56"/>
      <c r="X51" s="80"/>
    </row>
    <row r="52" spans="1:24" ht="18" x14ac:dyDescent="0.3">
      <c r="A52" s="65"/>
      <c r="B52" s="8"/>
      <c r="C52" s="14" cm="1">
        <f t="array" aca="1" ref="C52" ca="1">INDIRECT(ADDRESS(ROW()-1,_xlfn.SHEET()-3+32,4,1,"Entered Daily Stats"))</f>
        <v>0</v>
      </c>
      <c r="D52" s="11"/>
      <c r="E52" s="10">
        <f>'Entered Daily Stats'!A51</f>
        <v>0</v>
      </c>
      <c r="F52" s="23"/>
      <c r="G52" s="13" cm="1">
        <f t="array" aca="1" ref="G52" ca="1">IFERROR(INDIRECT(ADDRESS(ROW()-1,_xlfn.SHEET()-3+4,4,1,"Entered Daily Stats")),"")</f>
        <v>0</v>
      </c>
      <c r="H52" s="11"/>
      <c r="I52" s="12" cm="1">
        <f t="array" aca="1" ref="I52" ca="1">IFERROR(INDIRECT(ADDRESS(ROW()-1,_xlfn.SHEET()-3+11,4,1,"Entered Daily Stats")),"")</f>
        <v>0</v>
      </c>
      <c r="J52" s="11"/>
      <c r="K52" s="107" cm="1">
        <f t="array" aca="1" ref="K52" ca="1">IFERROR(INDIRECT(ADDRESS(ROW()-1,_xlfn.SHEET()-3+18,4,1,"Entered Daily Stats")),"")</f>
        <v>0</v>
      </c>
      <c r="L52" s="12">
        <f t="shared" ca="1" si="7"/>
        <v>0</v>
      </c>
      <c r="M52" s="11"/>
      <c r="N52" s="110" cm="1">
        <f t="array" aca="1" ref="N52" ca="1">IFERROR(INDIRECT(ADDRESS(ROW()-1,_xlfn.SHEET()-3+25,4,1,"Entered Daily Stats")),"")</f>
        <v>0</v>
      </c>
      <c r="O52" s="13">
        <f t="shared" ca="1" si="5"/>
        <v>0</v>
      </c>
      <c r="P52" s="11"/>
      <c r="Q52" s="51" t="str">
        <f t="shared" ca="1" si="6"/>
        <v/>
      </c>
      <c r="R52" s="11"/>
      <c r="S52" s="39" cm="1">
        <f t="array" aca="1" ref="S52" ca="1">INDIRECT(ADDRESS(ROW()-1,_xlfn.SHEET()-3+39,4,1,"Entered Daily Stats"))</f>
        <v>0</v>
      </c>
      <c r="T52" s="11"/>
      <c r="U52" s="11"/>
      <c r="V52" s="47"/>
      <c r="W52" s="56"/>
      <c r="X52" s="81"/>
    </row>
    <row r="53" spans="1:24" ht="18" x14ac:dyDescent="0.3">
      <c r="A53" s="65"/>
      <c r="B53" s="8"/>
      <c r="C53" s="14" cm="1">
        <f t="array" aca="1" ref="C53" ca="1">INDIRECT(ADDRESS(ROW()-1,_xlfn.SHEET()-3+32,4,1,"Entered Daily Stats"))</f>
        <v>0</v>
      </c>
      <c r="D53" s="11"/>
      <c r="E53" s="10">
        <f>'Entered Daily Stats'!A52</f>
        <v>0</v>
      </c>
      <c r="F53" s="11"/>
      <c r="G53" s="13" cm="1">
        <f t="array" aca="1" ref="G53" ca="1">IFERROR(INDIRECT(ADDRESS(ROW()-1,_xlfn.SHEET()-3+4,4,1,"Entered Daily Stats")),"")</f>
        <v>0</v>
      </c>
      <c r="H53" s="16"/>
      <c r="I53" s="12" cm="1">
        <f t="array" aca="1" ref="I53" ca="1">IFERROR(INDIRECT(ADDRESS(ROW()-1,_xlfn.SHEET()-3+11,4,1,"Entered Daily Stats")),"")</f>
        <v>0</v>
      </c>
      <c r="J53" s="11"/>
      <c r="K53" s="107" cm="1">
        <f t="array" aca="1" ref="K53" ca="1">IFERROR(INDIRECT(ADDRESS(ROW()-1,_xlfn.SHEET()-3+18,4,1,"Entered Daily Stats")),"")</f>
        <v>0</v>
      </c>
      <c r="L53" s="12">
        <f t="shared" ca="1" si="7"/>
        <v>0</v>
      </c>
      <c r="M53" s="11"/>
      <c r="N53" s="110" cm="1">
        <f t="array" aca="1" ref="N53" ca="1">IFERROR(INDIRECT(ADDRESS(ROW()-1,_xlfn.SHEET()-3+25,4,1,"Entered Daily Stats")),"")</f>
        <v>0</v>
      </c>
      <c r="O53" s="13">
        <f t="shared" ca="1" si="5"/>
        <v>0</v>
      </c>
      <c r="P53" s="11"/>
      <c r="Q53" s="51" t="str">
        <f t="shared" ca="1" si="6"/>
        <v/>
      </c>
      <c r="R53" s="11"/>
      <c r="S53" s="39" cm="1">
        <f t="array" aca="1" ref="S53" ca="1">INDIRECT(ADDRESS(ROW()-1,_xlfn.SHEET()-3+39,4,1,"Entered Daily Stats"))</f>
        <v>0</v>
      </c>
      <c r="T53" s="11"/>
      <c r="U53" s="8"/>
      <c r="V53" s="8"/>
      <c r="W53" s="8"/>
      <c r="X53" s="64"/>
    </row>
    <row r="54" spans="1:24" ht="18" x14ac:dyDescent="0.3">
      <c r="A54" s="65"/>
      <c r="B54" s="8"/>
      <c r="C54" s="11"/>
      <c r="D54" s="11"/>
      <c r="E54" s="11"/>
      <c r="F54" s="11"/>
      <c r="G54" s="11"/>
      <c r="H54" s="11"/>
      <c r="I54" s="11"/>
      <c r="J54" s="11"/>
      <c r="K54" s="108"/>
      <c r="L54" s="11"/>
      <c r="M54" s="11"/>
      <c r="N54" s="108"/>
      <c r="O54" s="11"/>
      <c r="P54" s="11"/>
      <c r="Q54" s="11"/>
      <c r="R54" s="11"/>
      <c r="S54" s="11"/>
      <c r="T54" s="8"/>
      <c r="U54" s="8"/>
      <c r="V54" s="8"/>
      <c r="W54" s="8"/>
      <c r="X54" s="64"/>
    </row>
    <row r="55" spans="1:24" ht="21" x14ac:dyDescent="0.3">
      <c r="A55" s="65"/>
      <c r="B55" s="8"/>
      <c r="C55" s="106">
        <f ca="1">IFERROR(AVERAGEIF(C34:C53,"&gt;0"),0)</f>
        <v>0.91666666666666663</v>
      </c>
      <c r="D55" s="11"/>
      <c r="E55" s="123" t="s">
        <v>34</v>
      </c>
      <c r="F55" s="44"/>
      <c r="G55" s="13">
        <f ca="1">IFERROR(AVERAGEIF(G34:G53,"&gt;0"),"")</f>
        <v>0.1988425925925926</v>
      </c>
      <c r="H55" s="82"/>
      <c r="I55" s="30">
        <f ca="1">IFERROR(AVERAGEIF(I34:I53,"&gt;0"),"")</f>
        <v>6</v>
      </c>
      <c r="J55" s="11"/>
      <c r="K55" s="109">
        <f ca="1">IFERROR(AVERAGEIF(K34:K53,"&gt;0"),0)</f>
        <v>47.666666666666664</v>
      </c>
      <c r="L55" s="12">
        <f ca="1">IFERROR(AVERAGEIF(L34:L53,"&gt;0"),"")</f>
        <v>50.68055555555555</v>
      </c>
      <c r="M55" s="11"/>
      <c r="N55" s="111">
        <f ca="1">IFERROR(AVERAGEIF(N34:N53,"&gt;0"),0)</f>
        <v>0.10115740740740742</v>
      </c>
      <c r="O55" s="13">
        <f ca="1">IFERROR(AVERAGEIF(O34:O53,"&gt;0"),"")</f>
        <v>0.10069444444444443</v>
      </c>
      <c r="P55" s="11"/>
      <c r="Q55" s="45">
        <f ca="1">IFERROR(AVERAGEIF(Q34:Q53,"&gt;0"),"")</f>
        <v>1.0503137319522098</v>
      </c>
      <c r="R55" s="17"/>
      <c r="S55" s="46">
        <f ca="1">IFERROR(AVERAGEIF(S34:S53,"&gt;0"),0)</f>
        <v>1</v>
      </c>
      <c r="T55" s="83"/>
      <c r="U55" s="8"/>
      <c r="V55" s="8"/>
      <c r="W55" s="8"/>
      <c r="X55" s="64"/>
    </row>
    <row r="56" spans="1:24" ht="15" thickBot="1" x14ac:dyDescent="0.35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8"/>
    </row>
    <row r="59" spans="1:24" ht="14.4" customHeight="1" x14ac:dyDescent="0.3">
      <c r="A59" s="160" t="str">
        <f>'Entered Daily Stats'!A59</f>
        <v>Team Lead 3</v>
      </c>
      <c r="B59" s="161"/>
      <c r="C59" s="161"/>
      <c r="D59" s="161"/>
      <c r="E59" s="161"/>
      <c r="F59" s="53"/>
      <c r="G59" s="158">
        <v>44135</v>
      </c>
      <c r="H59" s="158"/>
      <c r="I59" s="158"/>
      <c r="J59" s="158"/>
      <c r="K59" s="158"/>
      <c r="L59" s="158"/>
      <c r="M59" s="158"/>
      <c r="N59" s="158"/>
      <c r="O59" s="158"/>
      <c r="P59" s="53"/>
      <c r="Q59" s="53"/>
      <c r="R59" s="53"/>
      <c r="S59" s="53"/>
      <c r="T59" s="53"/>
      <c r="U59" s="53"/>
      <c r="V59" s="53"/>
      <c r="W59" s="53"/>
      <c r="X59" s="63"/>
    </row>
    <row r="60" spans="1:24" ht="14.4" customHeight="1" x14ac:dyDescent="0.3">
      <c r="A60" s="162"/>
      <c r="B60" s="163"/>
      <c r="C60" s="163"/>
      <c r="D60" s="163"/>
      <c r="E60" s="163"/>
      <c r="F60" s="8"/>
      <c r="G60" s="159"/>
      <c r="H60" s="159"/>
      <c r="I60" s="159"/>
      <c r="J60" s="159"/>
      <c r="K60" s="159"/>
      <c r="L60" s="159"/>
      <c r="M60" s="159"/>
      <c r="N60" s="159"/>
      <c r="O60" s="159"/>
      <c r="P60" s="8"/>
      <c r="Q60" s="8"/>
      <c r="R60" s="8"/>
      <c r="S60" s="8"/>
      <c r="T60" s="8"/>
      <c r="U60" s="8"/>
      <c r="V60" s="8"/>
      <c r="W60" s="8"/>
      <c r="X60" s="64"/>
    </row>
    <row r="61" spans="1:24" ht="21" customHeight="1" x14ac:dyDescent="0.3">
      <c r="A61" s="164"/>
      <c r="B61" s="165"/>
      <c r="C61" s="165"/>
      <c r="D61" s="165"/>
      <c r="E61" s="165"/>
      <c r="F61" s="8"/>
      <c r="G61" s="124" t="s">
        <v>18</v>
      </c>
      <c r="H61" s="123"/>
      <c r="I61" s="124" t="s">
        <v>19</v>
      </c>
      <c r="J61" s="8"/>
      <c r="K61" s="140" t="s">
        <v>20</v>
      </c>
      <c r="L61" s="140"/>
      <c r="M61" s="8"/>
      <c r="N61" s="126" t="s">
        <v>21</v>
      </c>
      <c r="O61" s="126"/>
      <c r="P61" s="8"/>
      <c r="Q61" s="8"/>
      <c r="R61" s="8"/>
      <c r="S61" s="8"/>
      <c r="T61" s="8"/>
      <c r="U61" s="8"/>
      <c r="V61" s="8"/>
      <c r="W61" s="8"/>
      <c r="X61" s="64"/>
    </row>
    <row r="62" spans="1:24" ht="45.6" x14ac:dyDescent="0.3">
      <c r="A62" s="65"/>
      <c r="B62" s="8"/>
      <c r="C62" s="67" t="s">
        <v>37</v>
      </c>
      <c r="D62" s="8"/>
      <c r="E62" s="67" t="s">
        <v>24</v>
      </c>
      <c r="F62" s="68"/>
      <c r="G62" s="56"/>
      <c r="H62" s="56"/>
      <c r="I62" s="56"/>
      <c r="J62" s="8"/>
      <c r="K62" s="56"/>
      <c r="L62" s="69" t="s">
        <v>38</v>
      </c>
      <c r="M62" s="69"/>
      <c r="N62" s="56"/>
      <c r="O62" s="69" t="s">
        <v>39</v>
      </c>
      <c r="P62" s="8"/>
      <c r="Q62" s="9" t="s">
        <v>40</v>
      </c>
      <c r="R62" s="8"/>
      <c r="S62" s="66" t="s">
        <v>41</v>
      </c>
      <c r="T62" s="8"/>
      <c r="U62" s="138" t="s">
        <v>30</v>
      </c>
      <c r="V62" s="138"/>
      <c r="W62" s="138"/>
      <c r="X62" s="70"/>
    </row>
    <row r="63" spans="1:24" ht="18" x14ac:dyDescent="0.3">
      <c r="A63" s="65"/>
      <c r="B63" s="8"/>
      <c r="C63" s="14" cm="1">
        <f t="array" aca="1" ref="C63" ca="1">INDIRECT(ADDRESS(ROW()-1,_xlfn.SHEET()-3+32,4,1,"Entered Daily Stats"))</f>
        <v>0</v>
      </c>
      <c r="D63" s="11"/>
      <c r="E63" s="10" t="str">
        <f>'Entered Daily Stats'!A62</f>
        <v>Enrollment Counclor 1</v>
      </c>
      <c r="F63" s="11"/>
      <c r="G63" s="13" cm="1">
        <f t="array" aca="1" ref="G63" ca="1">IFERROR(INDIRECT(ADDRESS(ROW()-1,_xlfn.SHEET()-3+4,4,1,"Entered Daily Stats")),"")</f>
        <v>0</v>
      </c>
      <c r="H63" s="11"/>
      <c r="I63" s="12" cm="1">
        <f t="array" aca="1" ref="I63" ca="1">IFERROR(INDIRECT(ADDRESS(ROW()-1,_xlfn.SHEET()-3+11,4,1,"Entered Daily Stats")),"")</f>
        <v>0</v>
      </c>
      <c r="J63" s="11"/>
      <c r="K63" s="107" cm="1">
        <f t="array" aca="1" ref="K63" ca="1">IFERROR(INDIRECT(ADDRESS(ROW()-1,_xlfn.SHEET()-3+18,4,1,"Entered Daily Stats")),"")</f>
        <v>0</v>
      </c>
      <c r="L63" s="12">
        <f ca="1">IFERROR(IF(K63=N63,0,MIN(MAX((-10*N63*24)+80,30),65))*C63,0)</f>
        <v>0</v>
      </c>
      <c r="M63" s="11"/>
      <c r="N63" s="110" cm="1">
        <f t="array" aca="1" ref="N63" ca="1">IFERROR(INDIRECT(ADDRESS(ROW()-1,_xlfn.SHEET()-3+25,4,1,"Entered Daily Stats")),"")</f>
        <v>0</v>
      </c>
      <c r="O63" s="13">
        <f ca="1">IFERROR(IF(N63=K63,0,MIN(MAX(8-(K63/10),1.5),5)/24)*C63,0)</f>
        <v>0</v>
      </c>
      <c r="P63" s="11"/>
      <c r="Q63" s="51" t="str">
        <f ca="1">IF(OR(L63=O63,K63=N63),"",((N63/O63)+(K63/L63))/2)</f>
        <v/>
      </c>
      <c r="R63" s="11"/>
      <c r="S63" s="39" cm="1">
        <f t="array" aca="1" ref="S63" ca="1">INDIRECT(ADDRESS(ROW()-1,_xlfn.SHEET()-3+39,4,1,"Entered Daily Stats"))</f>
        <v>1</v>
      </c>
      <c r="T63" s="11"/>
      <c r="U63" s="15"/>
      <c r="V63" s="11" t="s">
        <v>31</v>
      </c>
      <c r="W63" s="14">
        <v>1.3</v>
      </c>
      <c r="X63" s="70"/>
    </row>
    <row r="64" spans="1:24" ht="18" x14ac:dyDescent="0.3">
      <c r="A64" s="65"/>
      <c r="B64" s="8"/>
      <c r="C64" s="14" cm="1">
        <f t="array" aca="1" ref="C64" ca="1">INDIRECT(ADDRESS(ROW()-1,_xlfn.SHEET()-3+32,4,1,"Entered Daily Stats"))</f>
        <v>0</v>
      </c>
      <c r="D64" s="11"/>
      <c r="E64" s="10" t="str">
        <f>'Entered Daily Stats'!A63</f>
        <v>Enrollment Counclor 2</v>
      </c>
      <c r="F64" s="11"/>
      <c r="G64" s="13" cm="1">
        <f t="array" aca="1" ref="G64" ca="1">IFERROR(INDIRECT(ADDRESS(ROW()-1,_xlfn.SHEET()-3+4,4,1,"Entered Daily Stats")),"")</f>
        <v>0</v>
      </c>
      <c r="H64" s="16"/>
      <c r="I64" s="12" cm="1">
        <f t="array" aca="1" ref="I64" ca="1">IFERROR(INDIRECT(ADDRESS(ROW()-1,_xlfn.SHEET()-3+11,4,1,"Entered Daily Stats")),"")</f>
        <v>0</v>
      </c>
      <c r="J64" s="11"/>
      <c r="K64" s="107" cm="1">
        <f t="array" aca="1" ref="K64" ca="1">IFERROR(INDIRECT(ADDRESS(ROW()-1,_xlfn.SHEET()-3+18,4,1,"Entered Daily Stats")),"")</f>
        <v>0</v>
      </c>
      <c r="L64" s="12">
        <f t="shared" ref="L64" ca="1" si="8">IFERROR(IF(K64=N64,0,MIN(MAX((-10*N64*24)+80,30),65))*C64,0)</f>
        <v>0</v>
      </c>
      <c r="M64" s="11"/>
      <c r="N64" s="110" cm="1">
        <f t="array" aca="1" ref="N64" ca="1">IFERROR(INDIRECT(ADDRESS(ROW()-1,_xlfn.SHEET()-3+25,4,1,"Entered Daily Stats")),"")</f>
        <v>0</v>
      </c>
      <c r="O64" s="13">
        <f t="shared" ref="O64:O82" ca="1" si="9">IFERROR(IF(N64=K64,0,MIN(MAX(8-(K64/10),1.5),5)/24)*C64,0)</f>
        <v>0</v>
      </c>
      <c r="P64" s="11"/>
      <c r="Q64" s="51" t="str">
        <f t="shared" ref="Q64:Q82" ca="1" si="10">IF(OR(L64=O64,K64=N64),"",((N64/O64)+(K64/L64))/2)</f>
        <v/>
      </c>
      <c r="R64" s="11"/>
      <c r="S64" s="39" cm="1">
        <f t="array" aca="1" ref="S64" ca="1">INDIRECT(ADDRESS(ROW()-1,_xlfn.SHEET()-3+39,4,1,"Entered Daily Stats"))</f>
        <v>0</v>
      </c>
      <c r="T64" s="11"/>
      <c r="U64" s="100"/>
      <c r="V64" s="11" t="s">
        <v>32</v>
      </c>
      <c r="W64" s="45">
        <v>1</v>
      </c>
      <c r="X64" s="70"/>
    </row>
    <row r="65" spans="1:24" ht="18" x14ac:dyDescent="0.3">
      <c r="A65" s="65"/>
      <c r="B65" s="8"/>
      <c r="C65" s="14" cm="1">
        <f t="array" aca="1" ref="C65" ca="1">INDIRECT(ADDRESS(ROW()-1,_xlfn.SHEET()-3+32,4,1,"Entered Daily Stats"))</f>
        <v>0</v>
      </c>
      <c r="D65" s="11"/>
      <c r="E65" s="10" t="str">
        <f>'Entered Daily Stats'!A64</f>
        <v>Enrollment Counclor 3</v>
      </c>
      <c r="F65" s="11"/>
      <c r="G65" s="13" cm="1">
        <f t="array" aca="1" ref="G65" ca="1">IFERROR(INDIRECT(ADDRESS(ROW()-1,_xlfn.SHEET()-3+4,4,1,"Entered Daily Stats")),"")</f>
        <v>0</v>
      </c>
      <c r="H65" s="16"/>
      <c r="I65" s="12" cm="1">
        <f t="array" aca="1" ref="I65" ca="1">IFERROR(INDIRECT(ADDRESS(ROW()-1,_xlfn.SHEET()-3+11,4,1,"Entered Daily Stats")),"")</f>
        <v>0</v>
      </c>
      <c r="J65" s="11"/>
      <c r="K65" s="107" cm="1">
        <f t="array" aca="1" ref="K65" ca="1">IFERROR(INDIRECT(ADDRESS(ROW()-1,_xlfn.SHEET()-3+18,4,1,"Entered Daily Stats")),"")</f>
        <v>0</v>
      </c>
      <c r="L65" s="12">
        <f ca="1">IFERROR(IF(K65=N65,0,MIN(MAX((-10*N65*24)+80,30),65))*C65,0)</f>
        <v>0</v>
      </c>
      <c r="M65" s="11"/>
      <c r="N65" s="110" cm="1">
        <f t="array" aca="1" ref="N65" ca="1">IFERROR(INDIRECT(ADDRESS(ROW()-1,_xlfn.SHEET()-3+25,4,1,"Entered Daily Stats")),"")</f>
        <v>0</v>
      </c>
      <c r="O65" s="13">
        <f t="shared" ca="1" si="9"/>
        <v>0</v>
      </c>
      <c r="P65" s="11"/>
      <c r="Q65" s="51" t="str">
        <f t="shared" ca="1" si="10"/>
        <v/>
      </c>
      <c r="R65" s="11"/>
      <c r="S65" s="39" cm="1">
        <f t="array" aca="1" ref="S65" ca="1">INDIRECT(ADDRESS(ROW()-1,_xlfn.SHEET()-3+39,4,1,"Entered Daily Stats"))</f>
        <v>0</v>
      </c>
      <c r="T65" s="11"/>
      <c r="U65" s="18"/>
      <c r="V65" s="11" t="s">
        <v>33</v>
      </c>
      <c r="W65" s="45">
        <v>1</v>
      </c>
      <c r="X65" s="70"/>
    </row>
    <row r="66" spans="1:24" ht="18" x14ac:dyDescent="0.3">
      <c r="A66" s="65"/>
      <c r="B66" s="8"/>
      <c r="C66" s="14" cm="1">
        <f t="array" aca="1" ref="C66" ca="1">INDIRECT(ADDRESS(ROW()-1,_xlfn.SHEET()-3+32,4,1,"Entered Daily Stats"))</f>
        <v>0</v>
      </c>
      <c r="D66" s="11"/>
      <c r="E66" s="10" t="str">
        <f>'Entered Daily Stats'!A65</f>
        <v>Enrollment Counclor 4</v>
      </c>
      <c r="F66" s="11"/>
      <c r="G66" s="13" cm="1">
        <f t="array" aca="1" ref="G66" ca="1">IFERROR(INDIRECT(ADDRESS(ROW()-1,_xlfn.SHEET()-3+4,4,1,"Entered Daily Stats")),"")</f>
        <v>0</v>
      </c>
      <c r="H66" s="16"/>
      <c r="I66" s="12" cm="1">
        <f t="array" aca="1" ref="I66" ca="1">IFERROR(INDIRECT(ADDRESS(ROW()-1,_xlfn.SHEET()-3+11,4,1,"Entered Daily Stats")),"")</f>
        <v>0</v>
      </c>
      <c r="J66" s="11"/>
      <c r="K66" s="107" cm="1">
        <f t="array" aca="1" ref="K66" ca="1">IFERROR(INDIRECT(ADDRESS(ROW()-1,_xlfn.SHEET()-3+18,4,1,"Entered Daily Stats")),"")</f>
        <v>0</v>
      </c>
      <c r="L66" s="12">
        <f t="shared" ref="L66:L82" ca="1" si="11">IFERROR(IF(K66=N66,0,MIN(MAX((-10*N66*24)+80,30),65))*C66,0)</f>
        <v>0</v>
      </c>
      <c r="M66" s="11"/>
      <c r="N66" s="110" cm="1">
        <f t="array" aca="1" ref="N66" ca="1">IFERROR(INDIRECT(ADDRESS(ROW()-1,_xlfn.SHEET()-3+25,4,1,"Entered Daily Stats")),"")</f>
        <v>0</v>
      </c>
      <c r="O66" s="13">
        <f t="shared" ca="1" si="9"/>
        <v>0</v>
      </c>
      <c r="P66" s="11"/>
      <c r="Q66" s="51" t="str">
        <f t="shared" ca="1" si="10"/>
        <v/>
      </c>
      <c r="R66" s="11"/>
      <c r="S66" s="39" cm="1">
        <f t="array" aca="1" ref="S66" ca="1">INDIRECT(ADDRESS(ROW()-1,_xlfn.SHEET()-3+39,4,1,"Entered Daily Stats"))</f>
        <v>0</v>
      </c>
      <c r="T66" s="11"/>
      <c r="U66" s="19"/>
      <c r="V66" s="11" t="s">
        <v>33</v>
      </c>
      <c r="W66" s="14">
        <v>0.7</v>
      </c>
      <c r="X66" s="70"/>
    </row>
    <row r="67" spans="1:24" ht="18" x14ac:dyDescent="0.3">
      <c r="A67" s="65"/>
      <c r="B67" s="8"/>
      <c r="C67" s="14" cm="1">
        <f t="array" aca="1" ref="C67" ca="1">INDIRECT(ADDRESS(ROW()-1,_xlfn.SHEET()-3+32,4,1,"Entered Daily Stats"))</f>
        <v>0</v>
      </c>
      <c r="D67" s="11"/>
      <c r="E67" s="10" t="str">
        <f>'Entered Daily Stats'!A66</f>
        <v>Enrollment Counclor 5</v>
      </c>
      <c r="F67" s="11"/>
      <c r="G67" s="13" cm="1">
        <f t="array" aca="1" ref="G67" ca="1">IFERROR(INDIRECT(ADDRESS(ROW()-1,_xlfn.SHEET()-3+4,4,1,"Entered Daily Stats")),"")</f>
        <v>0</v>
      </c>
      <c r="H67" s="16"/>
      <c r="I67" s="12" cm="1">
        <f t="array" aca="1" ref="I67" ca="1">IFERROR(INDIRECT(ADDRESS(ROW()-1,_xlfn.SHEET()-3+11,4,1,"Entered Daily Stats")),"")</f>
        <v>0</v>
      </c>
      <c r="J67" s="11"/>
      <c r="K67" s="107" cm="1">
        <f t="array" aca="1" ref="K67" ca="1">IFERROR(INDIRECT(ADDRESS(ROW()-1,_xlfn.SHEET()-3+18,4,1,"Entered Daily Stats")),"")</f>
        <v>0</v>
      </c>
      <c r="L67" s="12">
        <f t="shared" ca="1" si="11"/>
        <v>0</v>
      </c>
      <c r="M67" s="11"/>
      <c r="N67" s="110" cm="1">
        <f t="array" aca="1" ref="N67" ca="1">IFERROR(INDIRECT(ADDRESS(ROW()-1,_xlfn.SHEET()-3+25,4,1,"Entered Daily Stats")),"")</f>
        <v>0</v>
      </c>
      <c r="O67" s="13">
        <f t="shared" ca="1" si="9"/>
        <v>0</v>
      </c>
      <c r="P67" s="11"/>
      <c r="Q67" s="51" t="str">
        <f t="shared" ca="1" si="10"/>
        <v/>
      </c>
      <c r="R67" s="11"/>
      <c r="S67" s="39" cm="1">
        <f t="array" aca="1" ref="S67" ca="1">INDIRECT(ADDRESS(ROW()-1,_xlfn.SHEET()-3+39,4,1,"Entered Daily Stats"))</f>
        <v>1</v>
      </c>
      <c r="T67" s="11"/>
      <c r="U67" s="20"/>
      <c r="V67" s="11" t="s">
        <v>33</v>
      </c>
      <c r="W67" s="14">
        <v>0.5</v>
      </c>
      <c r="X67" s="70"/>
    </row>
    <row r="68" spans="1:24" ht="18" x14ac:dyDescent="0.3">
      <c r="A68" s="65"/>
      <c r="B68" s="8"/>
      <c r="C68" s="14" cm="1">
        <f t="array" aca="1" ref="C68" ca="1">INDIRECT(ADDRESS(ROW()-1,_xlfn.SHEET()-3+32,4,1,"Entered Daily Stats"))</f>
        <v>0</v>
      </c>
      <c r="D68" s="11"/>
      <c r="E68" s="10" t="str">
        <f>'Entered Daily Stats'!A67</f>
        <v>Enrollment Counclor 6</v>
      </c>
      <c r="F68" s="11"/>
      <c r="G68" s="13" cm="1">
        <f t="array" aca="1" ref="G68" ca="1">IFERROR(INDIRECT(ADDRESS(ROW()-1,_xlfn.SHEET()-3+4,4,1,"Entered Daily Stats")),"")</f>
        <v>0</v>
      </c>
      <c r="H68" s="16"/>
      <c r="I68" s="12" cm="1">
        <f t="array" aca="1" ref="I68" ca="1">IFERROR(INDIRECT(ADDRESS(ROW()-1,_xlfn.SHEET()-3+11,4,1,"Entered Daily Stats")),"")</f>
        <v>0</v>
      </c>
      <c r="J68" s="11"/>
      <c r="K68" s="107" cm="1">
        <f t="array" aca="1" ref="K68" ca="1">IFERROR(INDIRECT(ADDRESS(ROW()-1,_xlfn.SHEET()-3+18,4,1,"Entered Daily Stats")),"")</f>
        <v>0</v>
      </c>
      <c r="L68" s="12">
        <f t="shared" ca="1" si="11"/>
        <v>0</v>
      </c>
      <c r="M68" s="11"/>
      <c r="N68" s="110" cm="1">
        <f t="array" aca="1" ref="N68" ca="1">IFERROR(INDIRECT(ADDRESS(ROW()-1,_xlfn.SHEET()-3+25,4,1,"Entered Daily Stats")),"")</f>
        <v>0</v>
      </c>
      <c r="O68" s="13">
        <f t="shared" ca="1" si="9"/>
        <v>0</v>
      </c>
      <c r="P68" s="11"/>
      <c r="Q68" s="51" t="str">
        <f t="shared" ca="1" si="10"/>
        <v/>
      </c>
      <c r="R68" s="11"/>
      <c r="S68" s="39" cm="1">
        <f t="array" aca="1" ref="S68" ca="1">INDIRECT(ADDRESS(ROW()-1,_xlfn.SHEET()-3+39,4,1,"Entered Daily Stats"))</f>
        <v>0</v>
      </c>
      <c r="T68" s="11"/>
      <c r="U68" s="21"/>
      <c r="V68" s="11" t="s">
        <v>33</v>
      </c>
      <c r="W68" s="14">
        <v>0.3</v>
      </c>
      <c r="X68" s="70"/>
    </row>
    <row r="69" spans="1:24" ht="18" x14ac:dyDescent="0.3">
      <c r="A69" s="65"/>
      <c r="B69" s="8"/>
      <c r="C69" s="14" cm="1">
        <f t="array" aca="1" ref="C69" ca="1">INDIRECT(ADDRESS(ROW()-1,_xlfn.SHEET()-3+32,4,1,"Entered Daily Stats"))</f>
        <v>0</v>
      </c>
      <c r="D69" s="11"/>
      <c r="E69" s="10" t="str">
        <f>'Entered Daily Stats'!A68</f>
        <v>Enrollment Counclor 7</v>
      </c>
      <c r="F69" s="11"/>
      <c r="G69" s="13" cm="1">
        <f t="array" aca="1" ref="G69" ca="1">IFERROR(INDIRECT(ADDRESS(ROW()-1,_xlfn.SHEET()-3+4,4,1,"Entered Daily Stats")),"")</f>
        <v>0</v>
      </c>
      <c r="H69" s="16"/>
      <c r="I69" s="12" cm="1">
        <f t="array" aca="1" ref="I69" ca="1">IFERROR(INDIRECT(ADDRESS(ROW()-1,_xlfn.SHEET()-3+11,4,1,"Entered Daily Stats")),"")</f>
        <v>0</v>
      </c>
      <c r="J69" s="11"/>
      <c r="K69" s="107" cm="1">
        <f t="array" aca="1" ref="K69" ca="1">IFERROR(INDIRECT(ADDRESS(ROW()-1,_xlfn.SHEET()-3+18,4,1,"Entered Daily Stats")),"")</f>
        <v>0</v>
      </c>
      <c r="L69" s="12">
        <f t="shared" ca="1" si="11"/>
        <v>0</v>
      </c>
      <c r="M69" s="11"/>
      <c r="N69" s="110" cm="1">
        <f t="array" aca="1" ref="N69" ca="1">IFERROR(INDIRECT(ADDRESS(ROW()-1,_xlfn.SHEET()-3+25,4,1,"Entered Daily Stats")),"")</f>
        <v>0</v>
      </c>
      <c r="O69" s="13">
        <f t="shared" ca="1" si="9"/>
        <v>0</v>
      </c>
      <c r="P69" s="11"/>
      <c r="Q69" s="51" t="str">
        <f t="shared" ca="1" si="10"/>
        <v/>
      </c>
      <c r="R69" s="11"/>
      <c r="S69" s="39" cm="1">
        <f t="array" aca="1" ref="S69" ca="1">INDIRECT(ADDRESS(ROW()-1,_xlfn.SHEET()-3+39,4,1,"Entered Daily Stats"))</f>
        <v>0</v>
      </c>
      <c r="T69" s="11"/>
      <c r="U69" s="8"/>
      <c r="V69" s="8"/>
      <c r="W69" s="8"/>
      <c r="X69" s="70"/>
    </row>
    <row r="70" spans="1:24" ht="21" x14ac:dyDescent="0.3">
      <c r="A70" s="65"/>
      <c r="B70" s="8"/>
      <c r="C70" s="14" cm="1">
        <f t="array" aca="1" ref="C70" ca="1">INDIRECT(ADDRESS(ROW()-1,_xlfn.SHEET()-3+32,4,1,"Entered Daily Stats"))</f>
        <v>0</v>
      </c>
      <c r="D70" s="11"/>
      <c r="E70" s="10" t="str">
        <f>'Entered Daily Stats'!A69</f>
        <v>Enrollment Counclor 8</v>
      </c>
      <c r="F70" s="11"/>
      <c r="G70" s="13" cm="1">
        <f t="array" aca="1" ref="G70" ca="1">IFERROR(INDIRECT(ADDRESS(ROW()-1,_xlfn.SHEET()-3+4,4,1,"Entered Daily Stats")),"")</f>
        <v>0</v>
      </c>
      <c r="H70" s="16"/>
      <c r="I70" s="12" cm="1">
        <f t="array" aca="1" ref="I70" ca="1">IFERROR(INDIRECT(ADDRESS(ROW()-1,_xlfn.SHEET()-3+11,4,1,"Entered Daily Stats")),"")</f>
        <v>0</v>
      </c>
      <c r="J70" s="11"/>
      <c r="K70" s="107" cm="1">
        <f t="array" aca="1" ref="K70" ca="1">IFERROR(INDIRECT(ADDRESS(ROW()-1,_xlfn.SHEET()-3+18,4,1,"Entered Daily Stats")),"")</f>
        <v>0</v>
      </c>
      <c r="L70" s="12">
        <f t="shared" ca="1" si="11"/>
        <v>0</v>
      </c>
      <c r="M70" s="11"/>
      <c r="N70" s="110" cm="1">
        <f t="array" aca="1" ref="N70" ca="1">IFERROR(INDIRECT(ADDRESS(ROW()-1,_xlfn.SHEET()-3+25,4,1,"Entered Daily Stats")),"")</f>
        <v>0</v>
      </c>
      <c r="O70" s="13">
        <f t="shared" ca="1" si="9"/>
        <v>0</v>
      </c>
      <c r="P70" s="11"/>
      <c r="Q70" s="51" t="str">
        <f t="shared" ca="1" si="10"/>
        <v/>
      </c>
      <c r="R70" s="11"/>
      <c r="S70" s="39" cm="1">
        <f t="array" aca="1" ref="S70" ca="1">INDIRECT(ADDRESS(ROW()-1,_xlfn.SHEET()-3+39,4,1,"Entered Daily Stats"))</f>
        <v>0</v>
      </c>
      <c r="T70" s="11"/>
      <c r="U70" s="140" t="s">
        <v>42</v>
      </c>
      <c r="V70" s="140"/>
      <c r="W70" s="140"/>
      <c r="X70" s="70"/>
    </row>
    <row r="71" spans="1:24" ht="18" customHeight="1" x14ac:dyDescent="0.3">
      <c r="A71" s="65"/>
      <c r="B71" s="8"/>
      <c r="C71" s="14" cm="1">
        <f t="array" aca="1" ref="C71" ca="1">INDIRECT(ADDRESS(ROW()-1,_xlfn.SHEET()-3+32,4,1,"Entered Daily Stats"))</f>
        <v>0</v>
      </c>
      <c r="D71" s="11"/>
      <c r="E71" s="10" t="str">
        <f>'Entered Daily Stats'!A70</f>
        <v>Enrollment Counclor 9</v>
      </c>
      <c r="F71" s="11"/>
      <c r="G71" s="13" cm="1">
        <f t="array" aca="1" ref="G71" ca="1">IFERROR(INDIRECT(ADDRESS(ROW()-1,_xlfn.SHEET()-3+4,4,1,"Entered Daily Stats")),"")</f>
        <v>0</v>
      </c>
      <c r="H71" s="16"/>
      <c r="I71" s="12" cm="1">
        <f t="array" aca="1" ref="I71" ca="1">IFERROR(INDIRECT(ADDRESS(ROW()-1,_xlfn.SHEET()-3+11,4,1,"Entered Daily Stats")),"")</f>
        <v>0</v>
      </c>
      <c r="J71" s="11"/>
      <c r="K71" s="107" cm="1">
        <f t="array" aca="1" ref="K71" ca="1">IFERROR(INDIRECT(ADDRESS(ROW()-1,_xlfn.SHEET()-3+18,4,1,"Entered Daily Stats")),"")</f>
        <v>0</v>
      </c>
      <c r="L71" s="12">
        <f t="shared" ca="1" si="11"/>
        <v>0</v>
      </c>
      <c r="M71" s="11"/>
      <c r="N71" s="110" cm="1">
        <f t="array" aca="1" ref="N71" ca="1">IFERROR(INDIRECT(ADDRESS(ROW()-1,_xlfn.SHEET()-3+25,4,1,"Entered Daily Stats")),"")</f>
        <v>0</v>
      </c>
      <c r="O71" s="13">
        <f t="shared" ca="1" si="9"/>
        <v>0</v>
      </c>
      <c r="P71" s="11"/>
      <c r="Q71" s="51" t="str">
        <f t="shared" ca="1" si="10"/>
        <v/>
      </c>
      <c r="R71" s="11"/>
      <c r="S71" s="39" cm="1">
        <f t="array" aca="1" ref="S71" ca="1">INDIRECT(ADDRESS(ROW()-1,_xlfn.SHEET()-3+39,4,1,"Entered Daily Stats"))</f>
        <v>0</v>
      </c>
      <c r="T71" s="11"/>
      <c r="U71" s="152">
        <f ca="1">IF(SUM(S63:S82)=0,"",SUM(S63:S82))</f>
        <v>3</v>
      </c>
      <c r="V71" s="153"/>
      <c r="W71" s="154"/>
      <c r="X71" s="70"/>
    </row>
    <row r="72" spans="1:24" ht="18" customHeight="1" x14ac:dyDescent="0.3">
      <c r="A72" s="65"/>
      <c r="B72" s="8"/>
      <c r="C72" s="14" cm="1">
        <f t="array" aca="1" ref="C72" ca="1">INDIRECT(ADDRESS(ROW()-1,_xlfn.SHEET()-3+32,4,1,"Entered Daily Stats"))</f>
        <v>0</v>
      </c>
      <c r="D72" s="11"/>
      <c r="E72" s="10" t="str">
        <f>'Entered Daily Stats'!A71</f>
        <v>Enrollment Counclor 10</v>
      </c>
      <c r="F72" s="11"/>
      <c r="G72" s="13" cm="1">
        <f t="array" aca="1" ref="G72" ca="1">IFERROR(INDIRECT(ADDRESS(ROW()-1,_xlfn.SHEET()-3+4,4,1,"Entered Daily Stats")),"")</f>
        <v>0</v>
      </c>
      <c r="H72" s="16"/>
      <c r="I72" s="12" cm="1">
        <f t="array" aca="1" ref="I72" ca="1">IFERROR(INDIRECT(ADDRESS(ROW()-1,_xlfn.SHEET()-3+11,4,1,"Entered Daily Stats")),"")</f>
        <v>0</v>
      </c>
      <c r="J72" s="11"/>
      <c r="K72" s="107" cm="1">
        <f t="array" aca="1" ref="K72" ca="1">IFERROR(INDIRECT(ADDRESS(ROW()-1,_xlfn.SHEET()-3+18,4,1,"Entered Daily Stats")),"")</f>
        <v>0</v>
      </c>
      <c r="L72" s="12">
        <f t="shared" ca="1" si="11"/>
        <v>0</v>
      </c>
      <c r="M72" s="11"/>
      <c r="N72" s="110" cm="1">
        <f t="array" aca="1" ref="N72" ca="1">IFERROR(INDIRECT(ADDRESS(ROW()-1,_xlfn.SHEET()-3+25,4,1,"Entered Daily Stats")),"")</f>
        <v>0</v>
      </c>
      <c r="O72" s="13">
        <f t="shared" ca="1" si="9"/>
        <v>0</v>
      </c>
      <c r="P72" s="11"/>
      <c r="Q72" s="51" t="str">
        <f t="shared" ca="1" si="10"/>
        <v/>
      </c>
      <c r="R72" s="11"/>
      <c r="S72" s="39" cm="1">
        <f t="array" aca="1" ref="S72" ca="1">INDIRECT(ADDRESS(ROW()-1,_xlfn.SHEET()-3+39,4,1,"Entered Daily Stats"))</f>
        <v>1</v>
      </c>
      <c r="T72" s="11"/>
      <c r="U72" s="155"/>
      <c r="V72" s="156"/>
      <c r="W72" s="157"/>
      <c r="X72" s="70"/>
    </row>
    <row r="73" spans="1:24" ht="18" x14ac:dyDescent="0.3">
      <c r="A73" s="65"/>
      <c r="B73" s="8"/>
      <c r="C73" s="14" cm="1">
        <f t="array" aca="1" ref="C73" ca="1">INDIRECT(ADDRESS(ROW()-1,_xlfn.SHEET()-3+32,4,1,"Entered Daily Stats"))</f>
        <v>0</v>
      </c>
      <c r="D73" s="11"/>
      <c r="E73" s="10" t="str">
        <f>'Entered Daily Stats'!A72</f>
        <v>Enrollment Counclor 11</v>
      </c>
      <c r="F73" s="11"/>
      <c r="G73" s="13" cm="1">
        <f t="array" aca="1" ref="G73" ca="1">IFERROR(INDIRECT(ADDRESS(ROW()-1,_xlfn.SHEET()-3+4,4,1,"Entered Daily Stats")),"")</f>
        <v>0</v>
      </c>
      <c r="H73" s="16"/>
      <c r="I73" s="12" cm="1">
        <f t="array" aca="1" ref="I73" ca="1">IFERROR(INDIRECT(ADDRESS(ROW()-1,_xlfn.SHEET()-3+11,4,1,"Entered Daily Stats")),"")</f>
        <v>0</v>
      </c>
      <c r="J73" s="11"/>
      <c r="K73" s="107" cm="1">
        <f t="array" aca="1" ref="K73" ca="1">IFERROR(INDIRECT(ADDRESS(ROW()-1,_xlfn.SHEET()-3+18,4,1,"Entered Daily Stats")),"")</f>
        <v>0</v>
      </c>
      <c r="L73" s="12">
        <f t="shared" ca="1" si="11"/>
        <v>0</v>
      </c>
      <c r="M73" s="11"/>
      <c r="N73" s="110" cm="1">
        <f t="array" aca="1" ref="N73" ca="1">IFERROR(INDIRECT(ADDRESS(ROW()-1,_xlfn.SHEET()-3+25,4,1,"Entered Daily Stats")),"")</f>
        <v>0</v>
      </c>
      <c r="O73" s="13">
        <f t="shared" ca="1" si="9"/>
        <v>0</v>
      </c>
      <c r="P73" s="11"/>
      <c r="Q73" s="51" t="str">
        <f t="shared" ca="1" si="10"/>
        <v/>
      </c>
      <c r="R73" s="11"/>
      <c r="S73" s="39" cm="1">
        <f t="array" aca="1" ref="S73" ca="1">INDIRECT(ADDRESS(ROW()-1,_xlfn.SHEET()-3+39,4,1,"Entered Daily Stats"))</f>
        <v>0</v>
      </c>
      <c r="T73" s="11"/>
      <c r="U73" s="71"/>
      <c r="V73" s="71"/>
      <c r="W73" s="71"/>
      <c r="X73" s="70"/>
    </row>
    <row r="74" spans="1:24" ht="21" x14ac:dyDescent="0.3">
      <c r="A74" s="65"/>
      <c r="B74" s="8"/>
      <c r="C74" s="14" cm="1">
        <f t="array" aca="1" ref="C74" ca="1">INDIRECT(ADDRESS(ROW()-1,_xlfn.SHEET()-3+32,4,1,"Entered Daily Stats"))</f>
        <v>0</v>
      </c>
      <c r="D74" s="11"/>
      <c r="E74" s="10" t="str">
        <f>'Entered Daily Stats'!A73</f>
        <v>Enrollment Counclor 12</v>
      </c>
      <c r="F74" s="11"/>
      <c r="G74" s="13" cm="1">
        <f t="array" aca="1" ref="G74" ca="1">IFERROR(INDIRECT(ADDRESS(ROW()-1,_xlfn.SHEET()-3+4,4,1,"Entered Daily Stats")),"")</f>
        <v>0</v>
      </c>
      <c r="H74" s="16"/>
      <c r="I74" s="12" cm="1">
        <f t="array" aca="1" ref="I74" ca="1">IFERROR(INDIRECT(ADDRESS(ROW()-1,_xlfn.SHEET()-3+11,4,1,"Entered Daily Stats")),"")</f>
        <v>0</v>
      </c>
      <c r="J74" s="11"/>
      <c r="K74" s="107" cm="1">
        <f t="array" aca="1" ref="K74" ca="1">IFERROR(INDIRECT(ADDRESS(ROW()-1,_xlfn.SHEET()-3+18,4,1,"Entered Daily Stats")),"")</f>
        <v>0</v>
      </c>
      <c r="L74" s="12">
        <f t="shared" ca="1" si="11"/>
        <v>0</v>
      </c>
      <c r="M74" s="11"/>
      <c r="N74" s="110" cm="1">
        <f t="array" aca="1" ref="N74" ca="1">IFERROR(INDIRECT(ADDRESS(ROW()-1,_xlfn.SHEET()-3+25,4,1,"Entered Daily Stats")),"")</f>
        <v>0</v>
      </c>
      <c r="O74" s="13">
        <f t="shared" ca="1" si="9"/>
        <v>0</v>
      </c>
      <c r="P74" s="11"/>
      <c r="Q74" s="51" t="str">
        <f t="shared" ca="1" si="10"/>
        <v/>
      </c>
      <c r="R74" s="11"/>
      <c r="S74" s="39" cm="1">
        <f t="array" aca="1" ref="S74" ca="1">INDIRECT(ADDRESS(ROW()-1,_xlfn.SHEET()-3+39,4,1,"Entered Daily Stats"))</f>
        <v>0</v>
      </c>
      <c r="T74" s="11"/>
      <c r="U74" s="8"/>
      <c r="V74" s="8"/>
      <c r="W74" s="22"/>
      <c r="X74" s="79"/>
    </row>
    <row r="75" spans="1:24" ht="18" x14ac:dyDescent="0.3">
      <c r="A75" s="65"/>
      <c r="B75" s="8"/>
      <c r="C75" s="14" cm="1">
        <f t="array" aca="1" ref="C75" ca="1">INDIRECT(ADDRESS(ROW()-1,_xlfn.SHEET()-3+32,4,1,"Entered Daily Stats"))</f>
        <v>0</v>
      </c>
      <c r="D75" s="11"/>
      <c r="E75" s="10">
        <f>'Entered Daily Stats'!A74</f>
        <v>0</v>
      </c>
      <c r="F75" s="11"/>
      <c r="G75" s="13" cm="1">
        <f t="array" aca="1" ref="G75" ca="1">IFERROR(INDIRECT(ADDRESS(ROW()-1,_xlfn.SHEET()-3+4,4,1,"Entered Daily Stats")),"")</f>
        <v>0</v>
      </c>
      <c r="H75" s="16"/>
      <c r="I75" s="12" cm="1">
        <f t="array" aca="1" ref="I75" ca="1">IFERROR(INDIRECT(ADDRESS(ROW()-1,_xlfn.SHEET()-3+11,4,1,"Entered Daily Stats")),"")</f>
        <v>0</v>
      </c>
      <c r="J75" s="11"/>
      <c r="K75" s="107" cm="1">
        <f t="array" aca="1" ref="K75" ca="1">IFERROR(INDIRECT(ADDRESS(ROW()-1,_xlfn.SHEET()-3+18,4,1,"Entered Daily Stats")),"")</f>
        <v>0</v>
      </c>
      <c r="L75" s="12">
        <f t="shared" ca="1" si="11"/>
        <v>0</v>
      </c>
      <c r="M75" s="11"/>
      <c r="N75" s="110" cm="1">
        <f t="array" aca="1" ref="N75" ca="1">IFERROR(INDIRECT(ADDRESS(ROW()-1,_xlfn.SHEET()-3+25,4,1,"Entered Daily Stats")),"")</f>
        <v>0</v>
      </c>
      <c r="O75" s="13">
        <f t="shared" ca="1" si="9"/>
        <v>0</v>
      </c>
      <c r="P75" s="11"/>
      <c r="Q75" s="51" t="str">
        <f t="shared" ca="1" si="10"/>
        <v/>
      </c>
      <c r="R75" s="47"/>
      <c r="S75" s="39" cm="1">
        <f t="array" aca="1" ref="S75" ca="1">INDIRECT(ADDRESS(ROW()-1,_xlfn.SHEET()-3+39,4,1,"Entered Daily Stats"))</f>
        <v>0</v>
      </c>
      <c r="T75" s="47"/>
      <c r="U75" s="69"/>
      <c r="V75" s="8"/>
      <c r="W75" s="56"/>
      <c r="X75" s="80"/>
    </row>
    <row r="76" spans="1:24" ht="18" x14ac:dyDescent="0.3">
      <c r="A76" s="65"/>
      <c r="B76" s="8"/>
      <c r="C76" s="14" cm="1">
        <f t="array" aca="1" ref="C76" ca="1">INDIRECT(ADDRESS(ROW()-1,_xlfn.SHEET()-3+32,4,1,"Entered Daily Stats"))</f>
        <v>0</v>
      </c>
      <c r="D76" s="11"/>
      <c r="E76" s="10">
        <f>'Entered Daily Stats'!A75</f>
        <v>0</v>
      </c>
      <c r="F76" s="23"/>
      <c r="G76" s="13" cm="1">
        <f t="array" aca="1" ref="G76" ca="1">IFERROR(INDIRECT(ADDRESS(ROW()-1,_xlfn.SHEET()-3+4,4,1,"Entered Daily Stats")),"")</f>
        <v>0</v>
      </c>
      <c r="H76" s="11"/>
      <c r="I76" s="12" cm="1">
        <f t="array" aca="1" ref="I76" ca="1">IFERROR(INDIRECT(ADDRESS(ROW()-1,_xlfn.SHEET()-3+11,4,1,"Entered Daily Stats")),"")</f>
        <v>0</v>
      </c>
      <c r="J76" s="11"/>
      <c r="K76" s="107" cm="1">
        <f t="array" aca="1" ref="K76" ca="1">IFERROR(INDIRECT(ADDRESS(ROW()-1,_xlfn.SHEET()-3+18,4,1,"Entered Daily Stats")),"")</f>
        <v>0</v>
      </c>
      <c r="L76" s="12">
        <f t="shared" ca="1" si="11"/>
        <v>0</v>
      </c>
      <c r="M76" s="11"/>
      <c r="N76" s="110" cm="1">
        <f t="array" aca="1" ref="N76" ca="1">IFERROR(INDIRECT(ADDRESS(ROW()-1,_xlfn.SHEET()-3+25,4,1,"Entered Daily Stats")),"")</f>
        <v>0</v>
      </c>
      <c r="O76" s="13">
        <f t="shared" ca="1" si="9"/>
        <v>0</v>
      </c>
      <c r="P76" s="11"/>
      <c r="Q76" s="51" t="str">
        <f t="shared" ca="1" si="10"/>
        <v/>
      </c>
      <c r="R76" s="11"/>
      <c r="S76" s="39" cm="1">
        <f t="array" aca="1" ref="S76" ca="1">INDIRECT(ADDRESS(ROW()-1,_xlfn.SHEET()-3+39,4,1,"Entered Daily Stats"))</f>
        <v>0</v>
      </c>
      <c r="T76" s="11"/>
      <c r="U76" s="11"/>
      <c r="V76" s="47"/>
      <c r="W76" s="56"/>
      <c r="X76" s="81"/>
    </row>
    <row r="77" spans="1:24" ht="18" x14ac:dyDescent="0.3">
      <c r="A77" s="65"/>
      <c r="B77" s="8"/>
      <c r="C77" s="14" cm="1">
        <f t="array" aca="1" ref="C77" ca="1">INDIRECT(ADDRESS(ROW()-1,_xlfn.SHEET()-3+32,4,1,"Entered Daily Stats"))</f>
        <v>0</v>
      </c>
      <c r="D77" s="11"/>
      <c r="E77" s="10">
        <f>'Entered Daily Stats'!A76</f>
        <v>0</v>
      </c>
      <c r="F77" s="11"/>
      <c r="G77" s="13" cm="1">
        <f t="array" aca="1" ref="G77" ca="1">IFERROR(INDIRECT(ADDRESS(ROW()-1,_xlfn.SHEET()-3+4,4,1,"Entered Daily Stats")),"")</f>
        <v>0</v>
      </c>
      <c r="H77" s="16"/>
      <c r="I77" s="12" cm="1">
        <f t="array" aca="1" ref="I77" ca="1">IFERROR(INDIRECT(ADDRESS(ROW()-1,_xlfn.SHEET()-3+11,4,1,"Entered Daily Stats")),"")</f>
        <v>0</v>
      </c>
      <c r="J77" s="11"/>
      <c r="K77" s="107" cm="1">
        <f t="array" aca="1" ref="K77" ca="1">IFERROR(INDIRECT(ADDRESS(ROW()-1,_xlfn.SHEET()-3+18,4,1,"Entered Daily Stats")),"")</f>
        <v>0</v>
      </c>
      <c r="L77" s="12">
        <f t="shared" ca="1" si="11"/>
        <v>0</v>
      </c>
      <c r="M77" s="11"/>
      <c r="N77" s="110" cm="1">
        <f t="array" aca="1" ref="N77" ca="1">IFERROR(INDIRECT(ADDRESS(ROW()-1,_xlfn.SHEET()-3+25,4,1,"Entered Daily Stats")),"")</f>
        <v>0</v>
      </c>
      <c r="O77" s="13">
        <f t="shared" ca="1" si="9"/>
        <v>0</v>
      </c>
      <c r="P77" s="11"/>
      <c r="Q77" s="51" t="str">
        <f t="shared" ca="1" si="10"/>
        <v/>
      </c>
      <c r="R77" s="11"/>
      <c r="S77" s="39" cm="1">
        <f t="array" aca="1" ref="S77" ca="1">INDIRECT(ADDRESS(ROW()-1,_xlfn.SHEET()-3+39,4,1,"Entered Daily Stats"))</f>
        <v>0</v>
      </c>
      <c r="T77" s="11"/>
      <c r="U77" s="8"/>
      <c r="V77" s="8"/>
      <c r="W77" s="8"/>
      <c r="X77" s="64"/>
    </row>
    <row r="78" spans="1:24" ht="18" x14ac:dyDescent="0.3">
      <c r="A78" s="65"/>
      <c r="B78" s="8"/>
      <c r="C78" s="14" cm="1">
        <f t="array" aca="1" ref="C78" ca="1">INDIRECT(ADDRESS(ROW()-1,_xlfn.SHEET()-3+32,4,1,"Entered Daily Stats"))</f>
        <v>0</v>
      </c>
      <c r="D78" s="11"/>
      <c r="E78" s="10">
        <f>'Entered Daily Stats'!A77</f>
        <v>0</v>
      </c>
      <c r="F78" s="11"/>
      <c r="G78" s="13" cm="1">
        <f t="array" aca="1" ref="G78" ca="1">IFERROR(INDIRECT(ADDRESS(ROW()-1,_xlfn.SHEET()-3+4,4,1,"Entered Daily Stats")),"")</f>
        <v>0</v>
      </c>
      <c r="H78" s="16"/>
      <c r="I78" s="12" cm="1">
        <f t="array" aca="1" ref="I78" ca="1">IFERROR(INDIRECT(ADDRESS(ROW()-1,_xlfn.SHEET()-3+11,4,1,"Entered Daily Stats")),"")</f>
        <v>0</v>
      </c>
      <c r="J78" s="11"/>
      <c r="K78" s="107" cm="1">
        <f t="array" aca="1" ref="K78" ca="1">IFERROR(INDIRECT(ADDRESS(ROW()-1,_xlfn.SHEET()-3+18,4,1,"Entered Daily Stats")),"")</f>
        <v>0</v>
      </c>
      <c r="L78" s="12">
        <f t="shared" ca="1" si="11"/>
        <v>0</v>
      </c>
      <c r="M78" s="11"/>
      <c r="N78" s="110" cm="1">
        <f t="array" aca="1" ref="N78" ca="1">IFERROR(INDIRECT(ADDRESS(ROW()-1,_xlfn.SHEET()-3+25,4,1,"Entered Daily Stats")),"")</f>
        <v>0</v>
      </c>
      <c r="O78" s="13">
        <f t="shared" ca="1" si="9"/>
        <v>0</v>
      </c>
      <c r="P78" s="11"/>
      <c r="Q78" s="51" t="str">
        <f t="shared" ca="1" si="10"/>
        <v/>
      </c>
      <c r="R78" s="11"/>
      <c r="S78" s="39" cm="1">
        <f t="array" aca="1" ref="S78" ca="1">INDIRECT(ADDRESS(ROW()-1,_xlfn.SHEET()-3+39,4,1,"Entered Daily Stats"))</f>
        <v>0</v>
      </c>
      <c r="T78" s="11"/>
      <c r="U78" s="71"/>
      <c r="V78" s="71"/>
      <c r="W78" s="71"/>
      <c r="X78" s="70"/>
    </row>
    <row r="79" spans="1:24" ht="21" x14ac:dyDescent="0.3">
      <c r="A79" s="65"/>
      <c r="B79" s="8"/>
      <c r="C79" s="14" cm="1">
        <f t="array" aca="1" ref="C79" ca="1">INDIRECT(ADDRESS(ROW()-1,_xlfn.SHEET()-3+32,4,1,"Entered Daily Stats"))</f>
        <v>0</v>
      </c>
      <c r="D79" s="11"/>
      <c r="E79" s="10">
        <f>'Entered Daily Stats'!A78</f>
        <v>0</v>
      </c>
      <c r="F79" s="11"/>
      <c r="G79" s="13" cm="1">
        <f t="array" aca="1" ref="G79" ca="1">IFERROR(INDIRECT(ADDRESS(ROW()-1,_xlfn.SHEET()-3+4,4,1,"Entered Daily Stats")),"")</f>
        <v>0</v>
      </c>
      <c r="H79" s="16"/>
      <c r="I79" s="12" cm="1">
        <f t="array" aca="1" ref="I79" ca="1">IFERROR(INDIRECT(ADDRESS(ROW()-1,_xlfn.SHEET()-3+11,4,1,"Entered Daily Stats")),"")</f>
        <v>0</v>
      </c>
      <c r="J79" s="11"/>
      <c r="K79" s="107" cm="1">
        <f t="array" aca="1" ref="K79" ca="1">IFERROR(INDIRECT(ADDRESS(ROW()-1,_xlfn.SHEET()-3+18,4,1,"Entered Daily Stats")),"")</f>
        <v>0</v>
      </c>
      <c r="L79" s="12">
        <f t="shared" ca="1" si="11"/>
        <v>0</v>
      </c>
      <c r="M79" s="11"/>
      <c r="N79" s="110" cm="1">
        <f t="array" aca="1" ref="N79" ca="1">IFERROR(INDIRECT(ADDRESS(ROW()-1,_xlfn.SHEET()-3+25,4,1,"Entered Daily Stats")),"")</f>
        <v>0</v>
      </c>
      <c r="O79" s="13">
        <f t="shared" ca="1" si="9"/>
        <v>0</v>
      </c>
      <c r="P79" s="11"/>
      <c r="Q79" s="51" t="str">
        <f t="shared" ca="1" si="10"/>
        <v/>
      </c>
      <c r="R79" s="11"/>
      <c r="S79" s="39" cm="1">
        <f t="array" aca="1" ref="S79" ca="1">INDIRECT(ADDRESS(ROW()-1,_xlfn.SHEET()-3+39,4,1,"Entered Daily Stats"))</f>
        <v>0</v>
      </c>
      <c r="T79" s="11"/>
      <c r="U79" s="8"/>
      <c r="V79" s="8"/>
      <c r="W79" s="22"/>
      <c r="X79" s="79"/>
    </row>
    <row r="80" spans="1:24" ht="18" x14ac:dyDescent="0.3">
      <c r="A80" s="65"/>
      <c r="B80" s="8"/>
      <c r="C80" s="14" cm="1">
        <f t="array" aca="1" ref="C80" ca="1">INDIRECT(ADDRESS(ROW()-1,_xlfn.SHEET()-3+32,4,1,"Entered Daily Stats"))</f>
        <v>0</v>
      </c>
      <c r="D80" s="11"/>
      <c r="E80" s="10">
        <f>'Entered Daily Stats'!A79</f>
        <v>0</v>
      </c>
      <c r="F80" s="11"/>
      <c r="G80" s="13" cm="1">
        <f t="array" aca="1" ref="G80" ca="1">IFERROR(INDIRECT(ADDRESS(ROW()-1,_xlfn.SHEET()-3+4,4,1,"Entered Daily Stats")),"")</f>
        <v>0</v>
      </c>
      <c r="H80" s="16"/>
      <c r="I80" s="12" cm="1">
        <f t="array" aca="1" ref="I80" ca="1">IFERROR(INDIRECT(ADDRESS(ROW()-1,_xlfn.SHEET()-3+11,4,1,"Entered Daily Stats")),"")</f>
        <v>0</v>
      </c>
      <c r="J80" s="11"/>
      <c r="K80" s="107" cm="1">
        <f t="array" aca="1" ref="K80" ca="1">IFERROR(INDIRECT(ADDRESS(ROW()-1,_xlfn.SHEET()-3+18,4,1,"Entered Daily Stats")),"")</f>
        <v>0</v>
      </c>
      <c r="L80" s="12">
        <f t="shared" ca="1" si="11"/>
        <v>0</v>
      </c>
      <c r="M80" s="11"/>
      <c r="N80" s="110" cm="1">
        <f t="array" aca="1" ref="N80" ca="1">IFERROR(INDIRECT(ADDRESS(ROW()-1,_xlfn.SHEET()-3+25,4,1,"Entered Daily Stats")),"")</f>
        <v>0</v>
      </c>
      <c r="O80" s="13">
        <f t="shared" ca="1" si="9"/>
        <v>0</v>
      </c>
      <c r="P80" s="11"/>
      <c r="Q80" s="51" t="str">
        <f t="shared" ca="1" si="10"/>
        <v/>
      </c>
      <c r="R80" s="47"/>
      <c r="S80" s="39" cm="1">
        <f t="array" aca="1" ref="S80" ca="1">INDIRECT(ADDRESS(ROW()-1,_xlfn.SHEET()-3+39,4,1,"Entered Daily Stats"))</f>
        <v>0</v>
      </c>
      <c r="T80" s="47"/>
      <c r="U80" s="69"/>
      <c r="V80" s="8"/>
      <c r="W80" s="56"/>
      <c r="X80" s="80"/>
    </row>
    <row r="81" spans="1:24" ht="18" x14ac:dyDescent="0.3">
      <c r="A81" s="65"/>
      <c r="B81" s="8"/>
      <c r="C81" s="14" cm="1">
        <f t="array" aca="1" ref="C81" ca="1">INDIRECT(ADDRESS(ROW()-1,_xlfn.SHEET()-3+32,4,1,"Entered Daily Stats"))</f>
        <v>0</v>
      </c>
      <c r="D81" s="11"/>
      <c r="E81" s="10">
        <f>'Entered Daily Stats'!A80</f>
        <v>0</v>
      </c>
      <c r="F81" s="23"/>
      <c r="G81" s="13" cm="1">
        <f t="array" aca="1" ref="G81" ca="1">IFERROR(INDIRECT(ADDRESS(ROW()-1,_xlfn.SHEET()-3+4,4,1,"Entered Daily Stats")),"")</f>
        <v>0</v>
      </c>
      <c r="H81" s="11"/>
      <c r="I81" s="12" cm="1">
        <f t="array" aca="1" ref="I81" ca="1">IFERROR(INDIRECT(ADDRESS(ROW()-1,_xlfn.SHEET()-3+11,4,1,"Entered Daily Stats")),"")</f>
        <v>0</v>
      </c>
      <c r="J81" s="11"/>
      <c r="K81" s="107" cm="1">
        <f t="array" aca="1" ref="K81" ca="1">IFERROR(INDIRECT(ADDRESS(ROW()-1,_xlfn.SHEET()-3+18,4,1,"Entered Daily Stats")),"")</f>
        <v>0</v>
      </c>
      <c r="L81" s="12">
        <f t="shared" ca="1" si="11"/>
        <v>0</v>
      </c>
      <c r="M81" s="11"/>
      <c r="N81" s="110" cm="1">
        <f t="array" aca="1" ref="N81" ca="1">IFERROR(INDIRECT(ADDRESS(ROW()-1,_xlfn.SHEET()-3+25,4,1,"Entered Daily Stats")),"")</f>
        <v>0</v>
      </c>
      <c r="O81" s="13">
        <f t="shared" ca="1" si="9"/>
        <v>0</v>
      </c>
      <c r="P81" s="11"/>
      <c r="Q81" s="51" t="str">
        <f t="shared" ca="1" si="10"/>
        <v/>
      </c>
      <c r="R81" s="11"/>
      <c r="S81" s="39" cm="1">
        <f t="array" aca="1" ref="S81" ca="1">INDIRECT(ADDRESS(ROW()-1,_xlfn.SHEET()-3+39,4,1,"Entered Daily Stats"))</f>
        <v>0</v>
      </c>
      <c r="T81" s="11"/>
      <c r="U81" s="11"/>
      <c r="V81" s="47"/>
      <c r="W81" s="56"/>
      <c r="X81" s="81"/>
    </row>
    <row r="82" spans="1:24" ht="18" x14ac:dyDescent="0.3">
      <c r="A82" s="65"/>
      <c r="B82" s="8"/>
      <c r="C82" s="14" cm="1">
        <f t="array" aca="1" ref="C82" ca="1">INDIRECT(ADDRESS(ROW()-1,_xlfn.SHEET()-3+32,4,1,"Entered Daily Stats"))</f>
        <v>0</v>
      </c>
      <c r="D82" s="11"/>
      <c r="E82" s="10">
        <f>'Entered Daily Stats'!A81</f>
        <v>0</v>
      </c>
      <c r="F82" s="11"/>
      <c r="G82" s="13" cm="1">
        <f t="array" aca="1" ref="G82" ca="1">IFERROR(INDIRECT(ADDRESS(ROW()-1,_xlfn.SHEET()-3+4,4,1,"Entered Daily Stats")),"")</f>
        <v>0</v>
      </c>
      <c r="H82" s="16"/>
      <c r="I82" s="12" cm="1">
        <f t="array" aca="1" ref="I82" ca="1">IFERROR(INDIRECT(ADDRESS(ROW()-1,_xlfn.SHEET()-3+11,4,1,"Entered Daily Stats")),"")</f>
        <v>0</v>
      </c>
      <c r="J82" s="11"/>
      <c r="K82" s="107" cm="1">
        <f t="array" aca="1" ref="K82" ca="1">IFERROR(INDIRECT(ADDRESS(ROW()-1,_xlfn.SHEET()-3+18,4,1,"Entered Daily Stats")),"")</f>
        <v>0</v>
      </c>
      <c r="L82" s="12">
        <f t="shared" ca="1" si="11"/>
        <v>0</v>
      </c>
      <c r="M82" s="11"/>
      <c r="N82" s="110" cm="1">
        <f t="array" aca="1" ref="N82" ca="1">IFERROR(INDIRECT(ADDRESS(ROW()-1,_xlfn.SHEET()-3+25,4,1,"Entered Daily Stats")),"")</f>
        <v>0</v>
      </c>
      <c r="O82" s="13">
        <f t="shared" ca="1" si="9"/>
        <v>0</v>
      </c>
      <c r="P82" s="11"/>
      <c r="Q82" s="51" t="str">
        <f t="shared" ca="1" si="10"/>
        <v/>
      </c>
      <c r="R82" s="11"/>
      <c r="S82" s="39" cm="1">
        <f t="array" aca="1" ref="S82" ca="1">INDIRECT(ADDRESS(ROW()-1,_xlfn.SHEET()-3+39,4,1,"Entered Daily Stats"))</f>
        <v>0</v>
      </c>
      <c r="T82" s="11"/>
      <c r="U82" s="8"/>
      <c r="V82" s="8"/>
      <c r="W82" s="8"/>
      <c r="X82" s="64"/>
    </row>
    <row r="83" spans="1:24" ht="18" x14ac:dyDescent="0.3">
      <c r="A83" s="65"/>
      <c r="B83" s="8"/>
      <c r="C83" s="11"/>
      <c r="D83" s="11"/>
      <c r="E83" s="11"/>
      <c r="F83" s="11"/>
      <c r="G83" s="11"/>
      <c r="H83" s="11"/>
      <c r="I83" s="11"/>
      <c r="J83" s="11"/>
      <c r="K83" s="108"/>
      <c r="L83" s="11"/>
      <c r="M83" s="11"/>
      <c r="N83" s="108"/>
      <c r="O83" s="11"/>
      <c r="P83" s="11"/>
      <c r="Q83" s="11"/>
      <c r="R83" s="11"/>
      <c r="S83" s="11"/>
      <c r="T83" s="8"/>
      <c r="U83" s="8"/>
      <c r="V83" s="8"/>
      <c r="W83" s="8"/>
      <c r="X83" s="64"/>
    </row>
    <row r="84" spans="1:24" ht="21" x14ac:dyDescent="0.3">
      <c r="A84" s="65"/>
      <c r="B84" s="8"/>
      <c r="C84" s="106">
        <f ca="1">IFERROR(AVERAGEIF(C63:C82,"&gt;0"),0)</f>
        <v>0</v>
      </c>
      <c r="D84" s="11"/>
      <c r="E84" s="123" t="s">
        <v>34</v>
      </c>
      <c r="F84" s="44"/>
      <c r="G84" s="13" t="str">
        <f ca="1">IFERROR(AVERAGEIF(G63:G82,"&gt;0"),"")</f>
        <v/>
      </c>
      <c r="H84" s="82"/>
      <c r="I84" s="30" t="str">
        <f ca="1">IFERROR(AVERAGEIF(I63:I82,"&gt;0"),"")</f>
        <v/>
      </c>
      <c r="J84" s="11"/>
      <c r="K84" s="109">
        <f ca="1">IFERROR(AVERAGEIF(K63:K82,"&gt;0"),0)</f>
        <v>0</v>
      </c>
      <c r="L84" s="12" t="str">
        <f ca="1">IFERROR(AVERAGEIF(L63:L82,"&gt;0"),"")</f>
        <v/>
      </c>
      <c r="M84" s="11"/>
      <c r="N84" s="111">
        <f ca="1">IFERROR(AVERAGEIF(N63:N82,"&gt;0"),0)</f>
        <v>0</v>
      </c>
      <c r="O84" s="13" t="str">
        <f ca="1">IFERROR(AVERAGEIF(O63:O82,"&gt;0"),"")</f>
        <v/>
      </c>
      <c r="P84" s="11"/>
      <c r="Q84" s="45" t="str">
        <f ca="1">IFERROR(AVERAGEIF(Q63:Q82,"&gt;0"),"")</f>
        <v/>
      </c>
      <c r="R84" s="17"/>
      <c r="S84" s="46">
        <f ca="1">IFERROR(AVERAGEIF(S63:S82,"&gt;0"),0)</f>
        <v>1</v>
      </c>
      <c r="T84" s="83"/>
      <c r="U84" s="8"/>
      <c r="V84" s="8"/>
      <c r="W84" s="8"/>
      <c r="X84" s="64"/>
    </row>
    <row r="85" spans="1:24" ht="15" thickBot="1" x14ac:dyDescent="0.35">
      <c r="A85" s="76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8"/>
    </row>
    <row r="88" spans="1:24" ht="14.4" customHeight="1" x14ac:dyDescent="0.3">
      <c r="A88" s="160" t="str">
        <f>'Entered Daily Stats'!A88</f>
        <v>Team Lead 4</v>
      </c>
      <c r="B88" s="161"/>
      <c r="C88" s="161"/>
      <c r="D88" s="161"/>
      <c r="E88" s="161"/>
      <c r="F88" s="53"/>
      <c r="G88" s="158">
        <v>44135</v>
      </c>
      <c r="H88" s="158"/>
      <c r="I88" s="158"/>
      <c r="J88" s="158"/>
      <c r="K88" s="158"/>
      <c r="L88" s="158"/>
      <c r="M88" s="158"/>
      <c r="N88" s="158"/>
      <c r="O88" s="158"/>
      <c r="P88" s="53"/>
      <c r="Q88" s="53"/>
      <c r="R88" s="53"/>
      <c r="S88" s="53"/>
      <c r="T88" s="53"/>
      <c r="U88" s="53"/>
      <c r="V88" s="53"/>
      <c r="W88" s="53"/>
      <c r="X88" s="63"/>
    </row>
    <row r="89" spans="1:24" ht="14.4" customHeight="1" x14ac:dyDescent="0.3">
      <c r="A89" s="162"/>
      <c r="B89" s="163"/>
      <c r="C89" s="163"/>
      <c r="D89" s="163"/>
      <c r="E89" s="163"/>
      <c r="F89" s="8"/>
      <c r="G89" s="159"/>
      <c r="H89" s="159"/>
      <c r="I89" s="159"/>
      <c r="J89" s="159"/>
      <c r="K89" s="159"/>
      <c r="L89" s="159"/>
      <c r="M89" s="159"/>
      <c r="N89" s="159"/>
      <c r="O89" s="159"/>
      <c r="P89" s="8"/>
      <c r="Q89" s="8"/>
      <c r="R89" s="8"/>
      <c r="S89" s="8"/>
      <c r="T89" s="8"/>
      <c r="U89" s="8"/>
      <c r="V89" s="8"/>
      <c r="W89" s="8"/>
      <c r="X89" s="64"/>
    </row>
    <row r="90" spans="1:24" ht="21" customHeight="1" x14ac:dyDescent="0.3">
      <c r="A90" s="164"/>
      <c r="B90" s="165"/>
      <c r="C90" s="165"/>
      <c r="D90" s="165"/>
      <c r="E90" s="165"/>
      <c r="F90" s="8"/>
      <c r="G90" s="124" t="s">
        <v>18</v>
      </c>
      <c r="H90" s="123"/>
      <c r="I90" s="124" t="s">
        <v>19</v>
      </c>
      <c r="J90" s="8"/>
      <c r="K90" s="140" t="s">
        <v>20</v>
      </c>
      <c r="L90" s="140"/>
      <c r="M90" s="8"/>
      <c r="N90" s="126" t="s">
        <v>21</v>
      </c>
      <c r="O90" s="126"/>
      <c r="P90" s="8"/>
      <c r="Q90" s="8"/>
      <c r="R90" s="8"/>
      <c r="S90" s="8"/>
      <c r="T90" s="8"/>
      <c r="U90" s="8"/>
      <c r="V90" s="8"/>
      <c r="W90" s="8"/>
      <c r="X90" s="64"/>
    </row>
    <row r="91" spans="1:24" ht="45.6" x14ac:dyDescent="0.3">
      <c r="A91" s="65"/>
      <c r="B91" s="8"/>
      <c r="C91" s="67" t="s">
        <v>37</v>
      </c>
      <c r="D91" s="8"/>
      <c r="E91" s="67" t="s">
        <v>24</v>
      </c>
      <c r="F91" s="68"/>
      <c r="G91" s="56"/>
      <c r="H91" s="56"/>
      <c r="I91" s="56"/>
      <c r="J91" s="8"/>
      <c r="K91" s="56"/>
      <c r="L91" s="69" t="s">
        <v>38</v>
      </c>
      <c r="M91" s="69"/>
      <c r="N91" s="56"/>
      <c r="O91" s="69" t="s">
        <v>39</v>
      </c>
      <c r="P91" s="8"/>
      <c r="Q91" s="9" t="s">
        <v>40</v>
      </c>
      <c r="R91" s="8"/>
      <c r="S91" s="66" t="s">
        <v>41</v>
      </c>
      <c r="T91" s="8"/>
      <c r="U91" s="138" t="s">
        <v>30</v>
      </c>
      <c r="V91" s="138"/>
      <c r="W91" s="138"/>
      <c r="X91" s="70"/>
    </row>
    <row r="92" spans="1:24" ht="18" x14ac:dyDescent="0.3">
      <c r="A92" s="65"/>
      <c r="B92" s="8"/>
      <c r="C92" s="14" cm="1">
        <f t="array" aca="1" ref="C92" ca="1">INDIRECT(ADDRESS(ROW()-1,_xlfn.SHEET()-3+32,4,1,"Entered Daily Stats"))</f>
        <v>0</v>
      </c>
      <c r="D92" s="11"/>
      <c r="E92" s="10" t="str">
        <f>'Entered Daily Stats'!A91</f>
        <v>Enrollment Counclor 1</v>
      </c>
      <c r="F92" s="11"/>
      <c r="G92" s="13" cm="1">
        <f t="array" aca="1" ref="G92" ca="1">IFERROR(INDIRECT(ADDRESS(ROW()-1,_xlfn.SHEET()-3+4,4,1,"Entered Daily Stats")),"")</f>
        <v>0</v>
      </c>
      <c r="H92" s="11"/>
      <c r="I92" s="12" cm="1">
        <f t="array" aca="1" ref="I92" ca="1">IFERROR(INDIRECT(ADDRESS(ROW()-1,_xlfn.SHEET()-3+11,4,1,"Entered Daily Stats")),"")</f>
        <v>0</v>
      </c>
      <c r="J92" s="11"/>
      <c r="K92" s="107" cm="1">
        <f t="array" aca="1" ref="K92" ca="1">IFERROR(INDIRECT(ADDRESS(ROW()-1,_xlfn.SHEET()-3+18,4,1,"Entered Daily Stats")),"")</f>
        <v>0</v>
      </c>
      <c r="L92" s="12">
        <f ca="1">IFERROR(IF(K92=N92,0,MIN(MAX((-10*N92*24)+80,30),65))*C92,0)</f>
        <v>0</v>
      </c>
      <c r="M92" s="11"/>
      <c r="N92" s="110" cm="1">
        <f t="array" aca="1" ref="N92" ca="1">IFERROR(INDIRECT(ADDRESS(ROW()-1,_xlfn.SHEET()-3+25,4,1,"Entered Daily Stats")),"")</f>
        <v>0</v>
      </c>
      <c r="O92" s="13">
        <f ca="1">IFERROR(IF(N92=K92,0,MIN(MAX(8-(K92/10),1.5),5)/24)*C92,0)</f>
        <v>0</v>
      </c>
      <c r="P92" s="11"/>
      <c r="Q92" s="51" t="str">
        <f ca="1">IF(OR(L92=O92,K92=N92),"",((N92/O92)+(K92/L92))/2)</f>
        <v/>
      </c>
      <c r="R92" s="11"/>
      <c r="S92" s="39" cm="1">
        <f t="array" aca="1" ref="S92" ca="1">INDIRECT(ADDRESS(ROW()-1,_xlfn.SHEET()-3+39,4,1,"Entered Daily Stats"))</f>
        <v>0</v>
      </c>
      <c r="T92" s="11"/>
      <c r="U92" s="15"/>
      <c r="V92" s="11" t="s">
        <v>31</v>
      </c>
      <c r="W92" s="14">
        <v>1.3</v>
      </c>
      <c r="X92" s="70"/>
    </row>
    <row r="93" spans="1:24" ht="18" x14ac:dyDescent="0.3">
      <c r="A93" s="65"/>
      <c r="B93" s="8"/>
      <c r="C93" s="14" cm="1">
        <f t="array" aca="1" ref="C93" ca="1">INDIRECT(ADDRESS(ROW()-1,_xlfn.SHEET()-3+32,4,1,"Entered Daily Stats"))</f>
        <v>0</v>
      </c>
      <c r="D93" s="11"/>
      <c r="E93" s="10" t="str">
        <f>'Entered Daily Stats'!A92</f>
        <v>Enrollment Counclor 2</v>
      </c>
      <c r="F93" s="11"/>
      <c r="G93" s="13" cm="1">
        <f t="array" aca="1" ref="G93" ca="1">IFERROR(INDIRECT(ADDRESS(ROW()-1,_xlfn.SHEET()-3+4,4,1,"Entered Daily Stats")),"")</f>
        <v>0</v>
      </c>
      <c r="H93" s="16"/>
      <c r="I93" s="12" cm="1">
        <f t="array" aca="1" ref="I93" ca="1">IFERROR(INDIRECT(ADDRESS(ROW()-1,_xlfn.SHEET()-3+11,4,1,"Entered Daily Stats")),"")</f>
        <v>0</v>
      </c>
      <c r="J93" s="11"/>
      <c r="K93" s="107" cm="1">
        <f t="array" aca="1" ref="K93" ca="1">IFERROR(INDIRECT(ADDRESS(ROW()-1,_xlfn.SHEET()-3+18,4,1,"Entered Daily Stats")),"")</f>
        <v>0</v>
      </c>
      <c r="L93" s="12">
        <f t="shared" ref="L93" ca="1" si="12">IFERROR(IF(K93=N93,0,MIN(MAX((-10*N93*24)+80,30),65))*C93,0)</f>
        <v>0</v>
      </c>
      <c r="M93" s="11"/>
      <c r="N93" s="110" cm="1">
        <f t="array" aca="1" ref="N93" ca="1">IFERROR(INDIRECT(ADDRESS(ROW()-1,_xlfn.SHEET()-3+25,4,1,"Entered Daily Stats")),"")</f>
        <v>0</v>
      </c>
      <c r="O93" s="13">
        <f t="shared" ref="O93:O111" ca="1" si="13">IFERROR(IF(N93=K93,0,MIN(MAX(8-(K93/10),1.5),5)/24)*C93,0)</f>
        <v>0</v>
      </c>
      <c r="P93" s="11"/>
      <c r="Q93" s="51" t="str">
        <f t="shared" ref="Q93:Q111" ca="1" si="14">IF(OR(L93=O93,K93=N93),"",((N93/O93)+(K93/L93))/2)</f>
        <v/>
      </c>
      <c r="R93" s="11"/>
      <c r="S93" s="39" cm="1">
        <f t="array" aca="1" ref="S93" ca="1">INDIRECT(ADDRESS(ROW()-1,_xlfn.SHEET()-3+39,4,1,"Entered Daily Stats"))</f>
        <v>0</v>
      </c>
      <c r="T93" s="11"/>
      <c r="U93" s="100"/>
      <c r="V93" s="11" t="s">
        <v>32</v>
      </c>
      <c r="W93" s="45">
        <v>1</v>
      </c>
      <c r="X93" s="70"/>
    </row>
    <row r="94" spans="1:24" ht="18" x14ac:dyDescent="0.3">
      <c r="A94" s="65"/>
      <c r="B94" s="8"/>
      <c r="C94" s="14" cm="1">
        <f t="array" aca="1" ref="C94" ca="1">INDIRECT(ADDRESS(ROW()-1,_xlfn.SHEET()-3+32,4,1,"Entered Daily Stats"))</f>
        <v>0</v>
      </c>
      <c r="D94" s="11"/>
      <c r="E94" s="10" t="str">
        <f>'Entered Daily Stats'!A93</f>
        <v>Enrollment Counclor 3</v>
      </c>
      <c r="F94" s="11"/>
      <c r="G94" s="13" cm="1">
        <f t="array" aca="1" ref="G94" ca="1">IFERROR(INDIRECT(ADDRESS(ROW()-1,_xlfn.SHEET()-3+4,4,1,"Entered Daily Stats")),"")</f>
        <v>0</v>
      </c>
      <c r="H94" s="16"/>
      <c r="I94" s="12" cm="1">
        <f t="array" aca="1" ref="I94" ca="1">IFERROR(INDIRECT(ADDRESS(ROW()-1,_xlfn.SHEET()-3+11,4,1,"Entered Daily Stats")),"")</f>
        <v>0</v>
      </c>
      <c r="J94" s="11"/>
      <c r="K94" s="107" cm="1">
        <f t="array" aca="1" ref="K94" ca="1">IFERROR(INDIRECT(ADDRESS(ROW()-1,_xlfn.SHEET()-3+18,4,1,"Entered Daily Stats")),"")</f>
        <v>0</v>
      </c>
      <c r="L94" s="12">
        <f ca="1">IFERROR(IF(K94=N94,0,MIN(MAX((-10*N94*24)+80,30),65))*C94,0)</f>
        <v>0</v>
      </c>
      <c r="M94" s="11"/>
      <c r="N94" s="110" cm="1">
        <f t="array" aca="1" ref="N94" ca="1">IFERROR(INDIRECT(ADDRESS(ROW()-1,_xlfn.SHEET()-3+25,4,1,"Entered Daily Stats")),"")</f>
        <v>0</v>
      </c>
      <c r="O94" s="13">
        <f t="shared" ca="1" si="13"/>
        <v>0</v>
      </c>
      <c r="P94" s="11"/>
      <c r="Q94" s="51" t="str">
        <f t="shared" ca="1" si="14"/>
        <v/>
      </c>
      <c r="R94" s="11"/>
      <c r="S94" s="39" cm="1">
        <f t="array" aca="1" ref="S94" ca="1">INDIRECT(ADDRESS(ROW()-1,_xlfn.SHEET()-3+39,4,1,"Entered Daily Stats"))</f>
        <v>0</v>
      </c>
      <c r="T94" s="11"/>
      <c r="U94" s="18"/>
      <c r="V94" s="11" t="s">
        <v>33</v>
      </c>
      <c r="W94" s="45">
        <v>1</v>
      </c>
      <c r="X94" s="70"/>
    </row>
    <row r="95" spans="1:24" ht="18" x14ac:dyDescent="0.3">
      <c r="A95" s="65"/>
      <c r="B95" s="8"/>
      <c r="C95" s="14" cm="1">
        <f t="array" aca="1" ref="C95" ca="1">INDIRECT(ADDRESS(ROW()-1,_xlfn.SHEET()-3+32,4,1,"Entered Daily Stats"))</f>
        <v>0</v>
      </c>
      <c r="D95" s="11"/>
      <c r="E95" s="10" t="str">
        <f>'Entered Daily Stats'!A94</f>
        <v>Enrollment Counclor 4</v>
      </c>
      <c r="F95" s="11"/>
      <c r="G95" s="13" cm="1">
        <f t="array" aca="1" ref="G95" ca="1">IFERROR(INDIRECT(ADDRESS(ROW()-1,_xlfn.SHEET()-3+4,4,1,"Entered Daily Stats")),"")</f>
        <v>0</v>
      </c>
      <c r="H95" s="16"/>
      <c r="I95" s="12" cm="1">
        <f t="array" aca="1" ref="I95" ca="1">IFERROR(INDIRECT(ADDRESS(ROW()-1,_xlfn.SHEET()-3+11,4,1,"Entered Daily Stats")),"")</f>
        <v>0</v>
      </c>
      <c r="J95" s="11"/>
      <c r="K95" s="107" cm="1">
        <f t="array" aca="1" ref="K95" ca="1">IFERROR(INDIRECT(ADDRESS(ROW()-1,_xlfn.SHEET()-3+18,4,1,"Entered Daily Stats")),"")</f>
        <v>0</v>
      </c>
      <c r="L95" s="12">
        <f t="shared" ref="L95:L111" ca="1" si="15">IFERROR(IF(K95=N95,0,MIN(MAX((-10*N95*24)+80,30),65))*C95,0)</f>
        <v>0</v>
      </c>
      <c r="M95" s="11"/>
      <c r="N95" s="110" cm="1">
        <f t="array" aca="1" ref="N95" ca="1">IFERROR(INDIRECT(ADDRESS(ROW()-1,_xlfn.SHEET()-3+25,4,1,"Entered Daily Stats")),"")</f>
        <v>0</v>
      </c>
      <c r="O95" s="13">
        <f t="shared" ca="1" si="13"/>
        <v>0</v>
      </c>
      <c r="P95" s="11"/>
      <c r="Q95" s="51" t="str">
        <f t="shared" ca="1" si="14"/>
        <v/>
      </c>
      <c r="R95" s="11"/>
      <c r="S95" s="39" cm="1">
        <f t="array" aca="1" ref="S95" ca="1">INDIRECT(ADDRESS(ROW()-1,_xlfn.SHEET()-3+39,4,1,"Entered Daily Stats"))</f>
        <v>0</v>
      </c>
      <c r="T95" s="11"/>
      <c r="U95" s="19"/>
      <c r="V95" s="11" t="s">
        <v>33</v>
      </c>
      <c r="W95" s="14">
        <v>0.7</v>
      </c>
      <c r="X95" s="70"/>
    </row>
    <row r="96" spans="1:24" ht="18" x14ac:dyDescent="0.3">
      <c r="A96" s="65"/>
      <c r="B96" s="8"/>
      <c r="C96" s="14" cm="1">
        <f t="array" aca="1" ref="C96" ca="1">INDIRECT(ADDRESS(ROW()-1,_xlfn.SHEET()-3+32,4,1,"Entered Daily Stats"))</f>
        <v>0</v>
      </c>
      <c r="D96" s="11"/>
      <c r="E96" s="10" t="str">
        <f>'Entered Daily Stats'!A95</f>
        <v>Enrollment Counclor 5</v>
      </c>
      <c r="F96" s="11"/>
      <c r="G96" s="13" cm="1">
        <f t="array" aca="1" ref="G96" ca="1">IFERROR(INDIRECT(ADDRESS(ROW()-1,_xlfn.SHEET()-3+4,4,1,"Entered Daily Stats")),"")</f>
        <v>0</v>
      </c>
      <c r="H96" s="16"/>
      <c r="I96" s="12" cm="1">
        <f t="array" aca="1" ref="I96" ca="1">IFERROR(INDIRECT(ADDRESS(ROW()-1,_xlfn.SHEET()-3+11,4,1,"Entered Daily Stats")),"")</f>
        <v>0</v>
      </c>
      <c r="J96" s="11"/>
      <c r="K96" s="107" cm="1">
        <f t="array" aca="1" ref="K96" ca="1">IFERROR(INDIRECT(ADDRESS(ROW()-1,_xlfn.SHEET()-3+18,4,1,"Entered Daily Stats")),"")</f>
        <v>0</v>
      </c>
      <c r="L96" s="12">
        <f t="shared" ca="1" si="15"/>
        <v>0</v>
      </c>
      <c r="M96" s="11"/>
      <c r="N96" s="110" cm="1">
        <f t="array" aca="1" ref="N96" ca="1">IFERROR(INDIRECT(ADDRESS(ROW()-1,_xlfn.SHEET()-3+25,4,1,"Entered Daily Stats")),"")</f>
        <v>0</v>
      </c>
      <c r="O96" s="13">
        <f t="shared" ca="1" si="13"/>
        <v>0</v>
      </c>
      <c r="P96" s="11"/>
      <c r="Q96" s="51" t="str">
        <f t="shared" ca="1" si="14"/>
        <v/>
      </c>
      <c r="R96" s="11"/>
      <c r="S96" s="39" cm="1">
        <f t="array" aca="1" ref="S96" ca="1">INDIRECT(ADDRESS(ROW()-1,_xlfn.SHEET()-3+39,4,1,"Entered Daily Stats"))</f>
        <v>0</v>
      </c>
      <c r="T96" s="11"/>
      <c r="U96" s="20"/>
      <c r="V96" s="11" t="s">
        <v>33</v>
      </c>
      <c r="W96" s="14">
        <v>0.5</v>
      </c>
      <c r="X96" s="70"/>
    </row>
    <row r="97" spans="1:24" ht="18" x14ac:dyDescent="0.3">
      <c r="A97" s="65"/>
      <c r="B97" s="8"/>
      <c r="C97" s="14" cm="1">
        <f t="array" aca="1" ref="C97" ca="1">INDIRECT(ADDRESS(ROW()-1,_xlfn.SHEET()-3+32,4,1,"Entered Daily Stats"))</f>
        <v>0</v>
      </c>
      <c r="D97" s="11"/>
      <c r="E97" s="10" t="str">
        <f>'Entered Daily Stats'!A96</f>
        <v>Enrollment Counclor 6</v>
      </c>
      <c r="F97" s="11"/>
      <c r="G97" s="13" cm="1">
        <f t="array" aca="1" ref="G97" ca="1">IFERROR(INDIRECT(ADDRESS(ROW()-1,_xlfn.SHEET()-3+4,4,1,"Entered Daily Stats")),"")</f>
        <v>0</v>
      </c>
      <c r="H97" s="16"/>
      <c r="I97" s="12" cm="1">
        <f t="array" aca="1" ref="I97" ca="1">IFERROR(INDIRECT(ADDRESS(ROW()-1,_xlfn.SHEET()-3+11,4,1,"Entered Daily Stats")),"")</f>
        <v>0</v>
      </c>
      <c r="J97" s="11"/>
      <c r="K97" s="107" cm="1">
        <f t="array" aca="1" ref="K97" ca="1">IFERROR(INDIRECT(ADDRESS(ROW()-1,_xlfn.SHEET()-3+18,4,1,"Entered Daily Stats")),"")</f>
        <v>0</v>
      </c>
      <c r="L97" s="12">
        <f t="shared" ca="1" si="15"/>
        <v>0</v>
      </c>
      <c r="M97" s="11"/>
      <c r="N97" s="110" cm="1">
        <f t="array" aca="1" ref="N97" ca="1">IFERROR(INDIRECT(ADDRESS(ROW()-1,_xlfn.SHEET()-3+25,4,1,"Entered Daily Stats")),"")</f>
        <v>0</v>
      </c>
      <c r="O97" s="13">
        <f t="shared" ca="1" si="13"/>
        <v>0</v>
      </c>
      <c r="P97" s="11"/>
      <c r="Q97" s="51" t="str">
        <f t="shared" ca="1" si="14"/>
        <v/>
      </c>
      <c r="R97" s="11"/>
      <c r="S97" s="39" cm="1">
        <f t="array" aca="1" ref="S97" ca="1">INDIRECT(ADDRESS(ROW()-1,_xlfn.SHEET()-3+39,4,1,"Entered Daily Stats"))</f>
        <v>0</v>
      </c>
      <c r="T97" s="11"/>
      <c r="U97" s="21"/>
      <c r="V97" s="11" t="s">
        <v>33</v>
      </c>
      <c r="W97" s="14">
        <v>0.3</v>
      </c>
      <c r="X97" s="70"/>
    </row>
    <row r="98" spans="1:24" ht="18" x14ac:dyDescent="0.3">
      <c r="A98" s="65"/>
      <c r="B98" s="8"/>
      <c r="C98" s="14" cm="1">
        <f t="array" aca="1" ref="C98" ca="1">INDIRECT(ADDRESS(ROW()-1,_xlfn.SHEET()-3+32,4,1,"Entered Daily Stats"))</f>
        <v>0</v>
      </c>
      <c r="D98" s="11"/>
      <c r="E98" s="10" t="str">
        <f>'Entered Daily Stats'!A97</f>
        <v>Enrollment Counclor 7</v>
      </c>
      <c r="F98" s="11"/>
      <c r="G98" s="13" cm="1">
        <f t="array" aca="1" ref="G98" ca="1">IFERROR(INDIRECT(ADDRESS(ROW()-1,_xlfn.SHEET()-3+4,4,1,"Entered Daily Stats")),"")</f>
        <v>0</v>
      </c>
      <c r="H98" s="16"/>
      <c r="I98" s="12" cm="1">
        <f t="array" aca="1" ref="I98" ca="1">IFERROR(INDIRECT(ADDRESS(ROW()-1,_xlfn.SHEET()-3+11,4,1,"Entered Daily Stats")),"")</f>
        <v>0</v>
      </c>
      <c r="J98" s="11"/>
      <c r="K98" s="107" cm="1">
        <f t="array" aca="1" ref="K98" ca="1">IFERROR(INDIRECT(ADDRESS(ROW()-1,_xlfn.SHEET()-3+18,4,1,"Entered Daily Stats")),"")</f>
        <v>0</v>
      </c>
      <c r="L98" s="12">
        <f t="shared" ca="1" si="15"/>
        <v>0</v>
      </c>
      <c r="M98" s="11"/>
      <c r="N98" s="110" cm="1">
        <f t="array" aca="1" ref="N98" ca="1">IFERROR(INDIRECT(ADDRESS(ROW()-1,_xlfn.SHEET()-3+25,4,1,"Entered Daily Stats")),"")</f>
        <v>0</v>
      </c>
      <c r="O98" s="13">
        <f t="shared" ca="1" si="13"/>
        <v>0</v>
      </c>
      <c r="P98" s="11"/>
      <c r="Q98" s="51" t="str">
        <f t="shared" ca="1" si="14"/>
        <v/>
      </c>
      <c r="R98" s="11"/>
      <c r="S98" s="39" cm="1">
        <f t="array" aca="1" ref="S98" ca="1">INDIRECT(ADDRESS(ROW()-1,_xlfn.SHEET()-3+39,4,1,"Entered Daily Stats"))</f>
        <v>0</v>
      </c>
      <c r="T98" s="11"/>
      <c r="U98" s="8"/>
      <c r="V98" s="8"/>
      <c r="W98" s="8"/>
      <c r="X98" s="70"/>
    </row>
    <row r="99" spans="1:24" ht="21" x14ac:dyDescent="0.3">
      <c r="A99" s="65"/>
      <c r="B99" s="8"/>
      <c r="C99" s="14" cm="1">
        <f t="array" aca="1" ref="C99" ca="1">INDIRECT(ADDRESS(ROW()-1,_xlfn.SHEET()-3+32,4,1,"Entered Daily Stats"))</f>
        <v>0</v>
      </c>
      <c r="D99" s="11"/>
      <c r="E99" s="10" t="str">
        <f>'Entered Daily Stats'!A98</f>
        <v>Enrollment Counclor 8</v>
      </c>
      <c r="F99" s="11"/>
      <c r="G99" s="13" cm="1">
        <f t="array" aca="1" ref="G99" ca="1">IFERROR(INDIRECT(ADDRESS(ROW()-1,_xlfn.SHEET()-3+4,4,1,"Entered Daily Stats")),"")</f>
        <v>0</v>
      </c>
      <c r="H99" s="16"/>
      <c r="I99" s="12" cm="1">
        <f t="array" aca="1" ref="I99" ca="1">IFERROR(INDIRECT(ADDRESS(ROW()-1,_xlfn.SHEET()-3+11,4,1,"Entered Daily Stats")),"")</f>
        <v>0</v>
      </c>
      <c r="J99" s="11"/>
      <c r="K99" s="107" cm="1">
        <f t="array" aca="1" ref="K99" ca="1">IFERROR(INDIRECT(ADDRESS(ROW()-1,_xlfn.SHEET()-3+18,4,1,"Entered Daily Stats")),"")</f>
        <v>0</v>
      </c>
      <c r="L99" s="12">
        <f t="shared" ca="1" si="15"/>
        <v>0</v>
      </c>
      <c r="M99" s="11"/>
      <c r="N99" s="110" cm="1">
        <f t="array" aca="1" ref="N99" ca="1">IFERROR(INDIRECT(ADDRESS(ROW()-1,_xlfn.SHEET()-3+25,4,1,"Entered Daily Stats")),"")</f>
        <v>0</v>
      </c>
      <c r="O99" s="13">
        <f t="shared" ca="1" si="13"/>
        <v>0</v>
      </c>
      <c r="P99" s="11"/>
      <c r="Q99" s="51" t="str">
        <f t="shared" ca="1" si="14"/>
        <v/>
      </c>
      <c r="R99" s="11"/>
      <c r="S99" s="39" cm="1">
        <f t="array" aca="1" ref="S99" ca="1">INDIRECT(ADDRESS(ROW()-1,_xlfn.SHEET()-3+39,4,1,"Entered Daily Stats"))</f>
        <v>0</v>
      </c>
      <c r="T99" s="11"/>
      <c r="U99" s="140" t="s">
        <v>42</v>
      </c>
      <c r="V99" s="140"/>
      <c r="W99" s="140"/>
      <c r="X99" s="70"/>
    </row>
    <row r="100" spans="1:24" ht="18" customHeight="1" x14ac:dyDescent="0.3">
      <c r="A100" s="65"/>
      <c r="B100" s="8"/>
      <c r="C100" s="14" cm="1">
        <f t="array" aca="1" ref="C100" ca="1">INDIRECT(ADDRESS(ROW()-1,_xlfn.SHEET()-3+32,4,1,"Entered Daily Stats"))</f>
        <v>0</v>
      </c>
      <c r="D100" s="11"/>
      <c r="E100" s="10" t="str">
        <f>'Entered Daily Stats'!A99</f>
        <v>Enrollment Counclor 9</v>
      </c>
      <c r="F100" s="11"/>
      <c r="G100" s="13" cm="1">
        <f t="array" aca="1" ref="G100" ca="1">IFERROR(INDIRECT(ADDRESS(ROW()-1,_xlfn.SHEET()-3+4,4,1,"Entered Daily Stats")),"")</f>
        <v>0</v>
      </c>
      <c r="H100" s="16"/>
      <c r="I100" s="12" cm="1">
        <f t="array" aca="1" ref="I100" ca="1">IFERROR(INDIRECT(ADDRESS(ROW()-1,_xlfn.SHEET()-3+11,4,1,"Entered Daily Stats")),"")</f>
        <v>0</v>
      </c>
      <c r="J100" s="11"/>
      <c r="K100" s="107" cm="1">
        <f t="array" aca="1" ref="K100" ca="1">IFERROR(INDIRECT(ADDRESS(ROW()-1,_xlfn.SHEET()-3+18,4,1,"Entered Daily Stats")),"")</f>
        <v>0</v>
      </c>
      <c r="L100" s="12">
        <f t="shared" ca="1" si="15"/>
        <v>0</v>
      </c>
      <c r="M100" s="11"/>
      <c r="N100" s="110" cm="1">
        <f t="array" aca="1" ref="N100" ca="1">IFERROR(INDIRECT(ADDRESS(ROW()-1,_xlfn.SHEET()-3+25,4,1,"Entered Daily Stats")),"")</f>
        <v>0</v>
      </c>
      <c r="O100" s="13">
        <f t="shared" ca="1" si="13"/>
        <v>0</v>
      </c>
      <c r="P100" s="11"/>
      <c r="Q100" s="51" t="str">
        <f t="shared" ca="1" si="14"/>
        <v/>
      </c>
      <c r="R100" s="11"/>
      <c r="S100" s="39" cm="1">
        <f t="array" aca="1" ref="S100" ca="1">INDIRECT(ADDRESS(ROW()-1,_xlfn.SHEET()-3+39,4,1,"Entered Daily Stats"))</f>
        <v>0</v>
      </c>
      <c r="T100" s="11"/>
      <c r="U100" s="152">
        <f ca="1">IF(SUM(S92:S111)=0,"",SUM(S92:S111))</f>
        <v>1</v>
      </c>
      <c r="V100" s="153"/>
      <c r="W100" s="154"/>
      <c r="X100" s="70"/>
    </row>
    <row r="101" spans="1:24" ht="18" customHeight="1" x14ac:dyDescent="0.3">
      <c r="A101" s="65"/>
      <c r="B101" s="8"/>
      <c r="C101" s="14" cm="1">
        <f t="array" aca="1" ref="C101" ca="1">INDIRECT(ADDRESS(ROW()-1,_xlfn.SHEET()-3+32,4,1,"Entered Daily Stats"))</f>
        <v>0</v>
      </c>
      <c r="D101" s="11"/>
      <c r="E101" s="10" t="str">
        <f>'Entered Daily Stats'!A100</f>
        <v>Enrollment Counclor 10</v>
      </c>
      <c r="F101" s="11"/>
      <c r="G101" s="13" cm="1">
        <f t="array" aca="1" ref="G101" ca="1">IFERROR(INDIRECT(ADDRESS(ROW()-1,_xlfn.SHEET()-3+4,4,1,"Entered Daily Stats")),"")</f>
        <v>0</v>
      </c>
      <c r="H101" s="16"/>
      <c r="I101" s="12" cm="1">
        <f t="array" aca="1" ref="I101" ca="1">IFERROR(INDIRECT(ADDRESS(ROW()-1,_xlfn.SHEET()-3+11,4,1,"Entered Daily Stats")),"")</f>
        <v>0</v>
      </c>
      <c r="J101" s="11"/>
      <c r="K101" s="107" cm="1">
        <f t="array" aca="1" ref="K101" ca="1">IFERROR(INDIRECT(ADDRESS(ROW()-1,_xlfn.SHEET()-3+18,4,1,"Entered Daily Stats")),"")</f>
        <v>0</v>
      </c>
      <c r="L101" s="12">
        <f t="shared" ca="1" si="15"/>
        <v>0</v>
      </c>
      <c r="M101" s="11"/>
      <c r="N101" s="110" cm="1">
        <f t="array" aca="1" ref="N101" ca="1">IFERROR(INDIRECT(ADDRESS(ROW()-1,_xlfn.SHEET()-3+25,4,1,"Entered Daily Stats")),"")</f>
        <v>0</v>
      </c>
      <c r="O101" s="13">
        <f t="shared" ca="1" si="13"/>
        <v>0</v>
      </c>
      <c r="P101" s="11"/>
      <c r="Q101" s="51" t="str">
        <f t="shared" ca="1" si="14"/>
        <v/>
      </c>
      <c r="R101" s="11"/>
      <c r="S101" s="39" cm="1">
        <f t="array" aca="1" ref="S101" ca="1">INDIRECT(ADDRESS(ROW()-1,_xlfn.SHEET()-3+39,4,1,"Entered Daily Stats"))</f>
        <v>0</v>
      </c>
      <c r="T101" s="11"/>
      <c r="U101" s="155"/>
      <c r="V101" s="156"/>
      <c r="W101" s="157"/>
      <c r="X101" s="70"/>
    </row>
    <row r="102" spans="1:24" ht="18" x14ac:dyDescent="0.3">
      <c r="A102" s="65"/>
      <c r="B102" s="8"/>
      <c r="C102" s="14" cm="1">
        <f t="array" aca="1" ref="C102" ca="1">INDIRECT(ADDRESS(ROW()-1,_xlfn.SHEET()-3+32,4,1,"Entered Daily Stats"))</f>
        <v>0</v>
      </c>
      <c r="D102" s="11"/>
      <c r="E102" s="10" t="str">
        <f>'Entered Daily Stats'!A101</f>
        <v>Enrollment Counclor 11</v>
      </c>
      <c r="F102" s="11"/>
      <c r="G102" s="13" cm="1">
        <f t="array" aca="1" ref="G102" ca="1">IFERROR(INDIRECT(ADDRESS(ROW()-1,_xlfn.SHEET()-3+4,4,1,"Entered Daily Stats")),"")</f>
        <v>0</v>
      </c>
      <c r="H102" s="16"/>
      <c r="I102" s="12" cm="1">
        <f t="array" aca="1" ref="I102" ca="1">IFERROR(INDIRECT(ADDRESS(ROW()-1,_xlfn.SHEET()-3+11,4,1,"Entered Daily Stats")),"")</f>
        <v>0</v>
      </c>
      <c r="J102" s="11"/>
      <c r="K102" s="107" cm="1">
        <f t="array" aca="1" ref="K102" ca="1">IFERROR(INDIRECT(ADDRESS(ROW()-1,_xlfn.SHEET()-3+18,4,1,"Entered Daily Stats")),"")</f>
        <v>0</v>
      </c>
      <c r="L102" s="12">
        <f t="shared" ca="1" si="15"/>
        <v>0</v>
      </c>
      <c r="M102" s="11"/>
      <c r="N102" s="110" cm="1">
        <f t="array" aca="1" ref="N102" ca="1">IFERROR(INDIRECT(ADDRESS(ROW()-1,_xlfn.SHEET()-3+25,4,1,"Entered Daily Stats")),"")</f>
        <v>0</v>
      </c>
      <c r="O102" s="13">
        <f t="shared" ca="1" si="13"/>
        <v>0</v>
      </c>
      <c r="P102" s="11"/>
      <c r="Q102" s="51" t="str">
        <f t="shared" ca="1" si="14"/>
        <v/>
      </c>
      <c r="R102" s="11"/>
      <c r="S102" s="39" cm="1">
        <f t="array" aca="1" ref="S102" ca="1">INDIRECT(ADDRESS(ROW()-1,_xlfn.SHEET()-3+39,4,1,"Entered Daily Stats"))</f>
        <v>0</v>
      </c>
      <c r="T102" s="11"/>
      <c r="U102" s="71"/>
      <c r="V102" s="71"/>
      <c r="W102" s="71"/>
      <c r="X102" s="70"/>
    </row>
    <row r="103" spans="1:24" ht="21" x14ac:dyDescent="0.3">
      <c r="A103" s="65"/>
      <c r="B103" s="8"/>
      <c r="C103" s="14" cm="1">
        <f t="array" aca="1" ref="C103" ca="1">INDIRECT(ADDRESS(ROW()-1,_xlfn.SHEET()-3+32,4,1,"Entered Daily Stats"))</f>
        <v>1</v>
      </c>
      <c r="D103" s="11"/>
      <c r="E103" s="10" t="str">
        <f>'Entered Daily Stats'!A102</f>
        <v>Enrollment Counclor 12</v>
      </c>
      <c r="F103" s="11"/>
      <c r="G103" s="13" cm="1">
        <f t="array" aca="1" ref="G103" ca="1">IFERROR(INDIRECT(ADDRESS(ROW()-1,_xlfn.SHEET()-3+4,4,1,"Entered Daily Stats")),"")</f>
        <v>0.19067129629629631</v>
      </c>
      <c r="H103" s="16"/>
      <c r="I103" s="12" cm="1">
        <f t="array" aca="1" ref="I103" ca="1">IFERROR(INDIRECT(ADDRESS(ROW()-1,_xlfn.SHEET()-3+11,4,1,"Entered Daily Stats")),"")</f>
        <v>5</v>
      </c>
      <c r="J103" s="11"/>
      <c r="K103" s="107" cm="1">
        <f t="array" aca="1" ref="K103" ca="1">IFERROR(INDIRECT(ADDRESS(ROW()-1,_xlfn.SHEET()-3+18,4,1,"Entered Daily Stats")),"")</f>
        <v>27</v>
      </c>
      <c r="L103" s="12">
        <f t="shared" ca="1" si="15"/>
        <v>53.62777777777778</v>
      </c>
      <c r="M103" s="11"/>
      <c r="N103" s="110" cm="1">
        <f t="array" aca="1" ref="N103" ca="1">IFERROR(INDIRECT(ADDRESS(ROW()-1,_xlfn.SHEET()-3+25,4,1,"Entered Daily Stats")),"")</f>
        <v>0.10988425925925926</v>
      </c>
      <c r="O103" s="13">
        <f t="shared" ca="1" si="13"/>
        <v>0.20833333333333334</v>
      </c>
      <c r="P103" s="11"/>
      <c r="Q103" s="51">
        <f t="shared" ca="1" si="14"/>
        <v>0.51545743407346012</v>
      </c>
      <c r="R103" s="11"/>
      <c r="S103" s="39" cm="1">
        <f t="array" aca="1" ref="S103" ca="1">INDIRECT(ADDRESS(ROW()-1,_xlfn.SHEET()-3+39,4,1,"Entered Daily Stats"))</f>
        <v>1</v>
      </c>
      <c r="T103" s="11"/>
      <c r="U103" s="8"/>
      <c r="V103" s="8"/>
      <c r="W103" s="22"/>
      <c r="X103" s="79"/>
    </row>
    <row r="104" spans="1:24" ht="18" x14ac:dyDescent="0.3">
      <c r="A104" s="65"/>
      <c r="B104" s="8"/>
      <c r="C104" s="14" cm="1">
        <f t="array" aca="1" ref="C104" ca="1">INDIRECT(ADDRESS(ROW()-1,_xlfn.SHEET()-3+32,4,1,"Entered Daily Stats"))</f>
        <v>0</v>
      </c>
      <c r="D104" s="11"/>
      <c r="E104" s="10" t="str">
        <f>'Entered Daily Stats'!A103</f>
        <v>Enrollment Counclor 13</v>
      </c>
      <c r="F104" s="11"/>
      <c r="G104" s="13" cm="1">
        <f t="array" aca="1" ref="G104" ca="1">IFERROR(INDIRECT(ADDRESS(ROW()-1,_xlfn.SHEET()-3+4,4,1,"Entered Daily Stats")),"")</f>
        <v>0</v>
      </c>
      <c r="H104" s="16"/>
      <c r="I104" s="12" cm="1">
        <f t="array" aca="1" ref="I104" ca="1">IFERROR(INDIRECT(ADDRESS(ROW()-1,_xlfn.SHEET()-3+11,4,1,"Entered Daily Stats")),"")</f>
        <v>0</v>
      </c>
      <c r="J104" s="11"/>
      <c r="K104" s="107" cm="1">
        <f t="array" aca="1" ref="K104" ca="1">IFERROR(INDIRECT(ADDRESS(ROW()-1,_xlfn.SHEET()-3+18,4,1,"Entered Daily Stats")),"")</f>
        <v>0</v>
      </c>
      <c r="L104" s="12">
        <f t="shared" ca="1" si="15"/>
        <v>0</v>
      </c>
      <c r="M104" s="11"/>
      <c r="N104" s="110" cm="1">
        <f t="array" aca="1" ref="N104" ca="1">IFERROR(INDIRECT(ADDRESS(ROW()-1,_xlfn.SHEET()-3+25,4,1,"Entered Daily Stats")),"")</f>
        <v>0</v>
      </c>
      <c r="O104" s="13">
        <f t="shared" ca="1" si="13"/>
        <v>0</v>
      </c>
      <c r="P104" s="11"/>
      <c r="Q104" s="51" t="str">
        <f t="shared" ca="1" si="14"/>
        <v/>
      </c>
      <c r="R104" s="47"/>
      <c r="S104" s="39" cm="1">
        <f t="array" aca="1" ref="S104" ca="1">INDIRECT(ADDRESS(ROW()-1,_xlfn.SHEET()-3+39,4,1,"Entered Daily Stats"))</f>
        <v>0</v>
      </c>
      <c r="T104" s="47"/>
      <c r="U104" s="69"/>
      <c r="V104" s="8"/>
      <c r="W104" s="56"/>
      <c r="X104" s="80"/>
    </row>
    <row r="105" spans="1:24" ht="18" x14ac:dyDescent="0.3">
      <c r="A105" s="65"/>
      <c r="B105" s="8"/>
      <c r="C105" s="14" cm="1">
        <f t="array" aca="1" ref="C105" ca="1">INDIRECT(ADDRESS(ROW()-1,_xlfn.SHEET()-3+32,4,1,"Entered Daily Stats"))</f>
        <v>0</v>
      </c>
      <c r="D105" s="11"/>
      <c r="E105" s="10">
        <f>'Entered Daily Stats'!A104</f>
        <v>0</v>
      </c>
      <c r="F105" s="23"/>
      <c r="G105" s="13" cm="1">
        <f t="array" aca="1" ref="G105" ca="1">IFERROR(INDIRECT(ADDRESS(ROW()-1,_xlfn.SHEET()-3+4,4,1,"Entered Daily Stats")),"")</f>
        <v>0</v>
      </c>
      <c r="H105" s="11"/>
      <c r="I105" s="12" cm="1">
        <f t="array" aca="1" ref="I105" ca="1">IFERROR(INDIRECT(ADDRESS(ROW()-1,_xlfn.SHEET()-3+11,4,1,"Entered Daily Stats")),"")</f>
        <v>0</v>
      </c>
      <c r="J105" s="11"/>
      <c r="K105" s="107" cm="1">
        <f t="array" aca="1" ref="K105" ca="1">IFERROR(INDIRECT(ADDRESS(ROW()-1,_xlfn.SHEET()-3+18,4,1,"Entered Daily Stats")),"")</f>
        <v>0</v>
      </c>
      <c r="L105" s="12">
        <f t="shared" ca="1" si="15"/>
        <v>0</v>
      </c>
      <c r="M105" s="11"/>
      <c r="N105" s="110" cm="1">
        <f t="array" aca="1" ref="N105" ca="1">IFERROR(INDIRECT(ADDRESS(ROW()-1,_xlfn.SHEET()-3+25,4,1,"Entered Daily Stats")),"")</f>
        <v>0</v>
      </c>
      <c r="O105" s="13">
        <f t="shared" ca="1" si="13"/>
        <v>0</v>
      </c>
      <c r="P105" s="11"/>
      <c r="Q105" s="51" t="str">
        <f t="shared" ca="1" si="14"/>
        <v/>
      </c>
      <c r="R105" s="11"/>
      <c r="S105" s="39" cm="1">
        <f t="array" aca="1" ref="S105" ca="1">INDIRECT(ADDRESS(ROW()-1,_xlfn.SHEET()-3+39,4,1,"Entered Daily Stats"))</f>
        <v>0</v>
      </c>
      <c r="T105" s="11"/>
      <c r="U105" s="11"/>
      <c r="V105" s="47"/>
      <c r="W105" s="56"/>
      <c r="X105" s="81"/>
    </row>
    <row r="106" spans="1:24" ht="18" x14ac:dyDescent="0.3">
      <c r="A106" s="65"/>
      <c r="B106" s="8"/>
      <c r="C106" s="14" cm="1">
        <f t="array" aca="1" ref="C106" ca="1">INDIRECT(ADDRESS(ROW()-1,_xlfn.SHEET()-3+32,4,1,"Entered Daily Stats"))</f>
        <v>0</v>
      </c>
      <c r="D106" s="11"/>
      <c r="E106" s="10">
        <f>'Entered Daily Stats'!A105</f>
        <v>0</v>
      </c>
      <c r="F106" s="11"/>
      <c r="G106" s="13" cm="1">
        <f t="array" aca="1" ref="G106" ca="1">IFERROR(INDIRECT(ADDRESS(ROW()-1,_xlfn.SHEET()-3+4,4,1,"Entered Daily Stats")),"")</f>
        <v>0</v>
      </c>
      <c r="H106" s="16"/>
      <c r="I106" s="12" cm="1">
        <f t="array" aca="1" ref="I106" ca="1">IFERROR(INDIRECT(ADDRESS(ROW()-1,_xlfn.SHEET()-3+11,4,1,"Entered Daily Stats")),"")</f>
        <v>0</v>
      </c>
      <c r="J106" s="11"/>
      <c r="K106" s="107" cm="1">
        <f t="array" aca="1" ref="K106" ca="1">IFERROR(INDIRECT(ADDRESS(ROW()-1,_xlfn.SHEET()-3+18,4,1,"Entered Daily Stats")),"")</f>
        <v>0</v>
      </c>
      <c r="L106" s="12">
        <f t="shared" ca="1" si="15"/>
        <v>0</v>
      </c>
      <c r="M106" s="11"/>
      <c r="N106" s="110" cm="1">
        <f t="array" aca="1" ref="N106" ca="1">IFERROR(INDIRECT(ADDRESS(ROW()-1,_xlfn.SHEET()-3+25,4,1,"Entered Daily Stats")),"")</f>
        <v>0</v>
      </c>
      <c r="O106" s="13">
        <f t="shared" ca="1" si="13"/>
        <v>0</v>
      </c>
      <c r="P106" s="11"/>
      <c r="Q106" s="51" t="str">
        <f t="shared" ca="1" si="14"/>
        <v/>
      </c>
      <c r="R106" s="11"/>
      <c r="S106" s="39" cm="1">
        <f t="array" aca="1" ref="S106" ca="1">INDIRECT(ADDRESS(ROW()-1,_xlfn.SHEET()-3+39,4,1,"Entered Daily Stats"))</f>
        <v>0</v>
      </c>
      <c r="T106" s="11"/>
      <c r="U106" s="8"/>
      <c r="V106" s="8"/>
      <c r="W106" s="8"/>
      <c r="X106" s="64"/>
    </row>
    <row r="107" spans="1:24" ht="18" x14ac:dyDescent="0.3">
      <c r="A107" s="65"/>
      <c r="B107" s="8"/>
      <c r="C107" s="14" cm="1">
        <f t="array" aca="1" ref="C107" ca="1">INDIRECT(ADDRESS(ROW()-1,_xlfn.SHEET()-3+32,4,1,"Entered Daily Stats"))</f>
        <v>0</v>
      </c>
      <c r="D107" s="11"/>
      <c r="E107" s="10">
        <f>'Entered Daily Stats'!A106</f>
        <v>0</v>
      </c>
      <c r="F107" s="11"/>
      <c r="G107" s="13" cm="1">
        <f t="array" aca="1" ref="G107" ca="1">IFERROR(INDIRECT(ADDRESS(ROW()-1,_xlfn.SHEET()-3+4,4,1,"Entered Daily Stats")),"")</f>
        <v>0</v>
      </c>
      <c r="H107" s="16"/>
      <c r="I107" s="12" cm="1">
        <f t="array" aca="1" ref="I107" ca="1">IFERROR(INDIRECT(ADDRESS(ROW()-1,_xlfn.SHEET()-3+11,4,1,"Entered Daily Stats")),"")</f>
        <v>0</v>
      </c>
      <c r="J107" s="11"/>
      <c r="K107" s="107" cm="1">
        <f t="array" aca="1" ref="K107" ca="1">IFERROR(INDIRECT(ADDRESS(ROW()-1,_xlfn.SHEET()-3+18,4,1,"Entered Daily Stats")),"")</f>
        <v>0</v>
      </c>
      <c r="L107" s="12">
        <f t="shared" ca="1" si="15"/>
        <v>0</v>
      </c>
      <c r="M107" s="11"/>
      <c r="N107" s="110" cm="1">
        <f t="array" aca="1" ref="N107" ca="1">IFERROR(INDIRECT(ADDRESS(ROW()-1,_xlfn.SHEET()-3+25,4,1,"Entered Daily Stats")),"")</f>
        <v>0</v>
      </c>
      <c r="O107" s="13">
        <f t="shared" ca="1" si="13"/>
        <v>0</v>
      </c>
      <c r="P107" s="11"/>
      <c r="Q107" s="51" t="str">
        <f t="shared" ca="1" si="14"/>
        <v/>
      </c>
      <c r="R107" s="11"/>
      <c r="S107" s="39" cm="1">
        <f t="array" aca="1" ref="S107" ca="1">INDIRECT(ADDRESS(ROW()-1,_xlfn.SHEET()-3+39,4,1,"Entered Daily Stats"))</f>
        <v>0</v>
      </c>
      <c r="T107" s="11"/>
      <c r="U107" s="71"/>
      <c r="V107" s="71"/>
      <c r="W107" s="71"/>
      <c r="X107" s="70"/>
    </row>
    <row r="108" spans="1:24" ht="21" x14ac:dyDescent="0.3">
      <c r="A108" s="65"/>
      <c r="B108" s="8"/>
      <c r="C108" s="14" cm="1">
        <f t="array" aca="1" ref="C108" ca="1">INDIRECT(ADDRESS(ROW()-1,_xlfn.SHEET()-3+32,4,1,"Entered Daily Stats"))</f>
        <v>0</v>
      </c>
      <c r="D108" s="11"/>
      <c r="E108" s="10">
        <f>'Entered Daily Stats'!A107</f>
        <v>0</v>
      </c>
      <c r="F108" s="11"/>
      <c r="G108" s="13" cm="1">
        <f t="array" aca="1" ref="G108" ca="1">IFERROR(INDIRECT(ADDRESS(ROW()-1,_xlfn.SHEET()-3+4,4,1,"Entered Daily Stats")),"")</f>
        <v>0</v>
      </c>
      <c r="H108" s="16"/>
      <c r="I108" s="12" cm="1">
        <f t="array" aca="1" ref="I108" ca="1">IFERROR(INDIRECT(ADDRESS(ROW()-1,_xlfn.SHEET()-3+11,4,1,"Entered Daily Stats")),"")</f>
        <v>0</v>
      </c>
      <c r="J108" s="11"/>
      <c r="K108" s="107" cm="1">
        <f t="array" aca="1" ref="K108" ca="1">IFERROR(INDIRECT(ADDRESS(ROW()-1,_xlfn.SHEET()-3+18,4,1,"Entered Daily Stats")),"")</f>
        <v>0</v>
      </c>
      <c r="L108" s="12">
        <f t="shared" ca="1" si="15"/>
        <v>0</v>
      </c>
      <c r="M108" s="11"/>
      <c r="N108" s="110" cm="1">
        <f t="array" aca="1" ref="N108" ca="1">IFERROR(INDIRECT(ADDRESS(ROW()-1,_xlfn.SHEET()-3+25,4,1,"Entered Daily Stats")),"")</f>
        <v>0</v>
      </c>
      <c r="O108" s="13">
        <f t="shared" ca="1" si="13"/>
        <v>0</v>
      </c>
      <c r="P108" s="11"/>
      <c r="Q108" s="51" t="str">
        <f t="shared" ca="1" si="14"/>
        <v/>
      </c>
      <c r="R108" s="11"/>
      <c r="S108" s="39" cm="1">
        <f t="array" aca="1" ref="S108" ca="1">INDIRECT(ADDRESS(ROW()-1,_xlfn.SHEET()-3+39,4,1,"Entered Daily Stats"))</f>
        <v>0</v>
      </c>
      <c r="T108" s="11"/>
      <c r="U108" s="8"/>
      <c r="V108" s="8"/>
      <c r="W108" s="22"/>
      <c r="X108" s="79"/>
    </row>
    <row r="109" spans="1:24" ht="18" x14ac:dyDescent="0.3">
      <c r="A109" s="65"/>
      <c r="B109" s="8"/>
      <c r="C109" s="14" cm="1">
        <f t="array" aca="1" ref="C109" ca="1">INDIRECT(ADDRESS(ROW()-1,_xlfn.SHEET()-3+32,4,1,"Entered Daily Stats"))</f>
        <v>0</v>
      </c>
      <c r="D109" s="11"/>
      <c r="E109" s="10">
        <f>'Entered Daily Stats'!A108</f>
        <v>0</v>
      </c>
      <c r="F109" s="11"/>
      <c r="G109" s="13" cm="1">
        <f t="array" aca="1" ref="G109" ca="1">IFERROR(INDIRECT(ADDRESS(ROW()-1,_xlfn.SHEET()-3+4,4,1,"Entered Daily Stats")),"")</f>
        <v>0</v>
      </c>
      <c r="H109" s="16"/>
      <c r="I109" s="12" cm="1">
        <f t="array" aca="1" ref="I109" ca="1">IFERROR(INDIRECT(ADDRESS(ROW()-1,_xlfn.SHEET()-3+11,4,1,"Entered Daily Stats")),"")</f>
        <v>0</v>
      </c>
      <c r="J109" s="11"/>
      <c r="K109" s="107" cm="1">
        <f t="array" aca="1" ref="K109" ca="1">IFERROR(INDIRECT(ADDRESS(ROW()-1,_xlfn.SHEET()-3+18,4,1,"Entered Daily Stats")),"")</f>
        <v>0</v>
      </c>
      <c r="L109" s="12">
        <f t="shared" ca="1" si="15"/>
        <v>0</v>
      </c>
      <c r="M109" s="11"/>
      <c r="N109" s="110" cm="1">
        <f t="array" aca="1" ref="N109" ca="1">IFERROR(INDIRECT(ADDRESS(ROW()-1,_xlfn.SHEET()-3+25,4,1,"Entered Daily Stats")),"")</f>
        <v>0</v>
      </c>
      <c r="O109" s="13">
        <f t="shared" ca="1" si="13"/>
        <v>0</v>
      </c>
      <c r="P109" s="11"/>
      <c r="Q109" s="51" t="str">
        <f t="shared" ca="1" si="14"/>
        <v/>
      </c>
      <c r="R109" s="47"/>
      <c r="S109" s="39" cm="1">
        <f t="array" aca="1" ref="S109" ca="1">INDIRECT(ADDRESS(ROW()-1,_xlfn.SHEET()-3+39,4,1,"Entered Daily Stats"))</f>
        <v>0</v>
      </c>
      <c r="T109" s="47"/>
      <c r="U109" s="69"/>
      <c r="V109" s="8"/>
      <c r="W109" s="56"/>
      <c r="X109" s="80"/>
    </row>
    <row r="110" spans="1:24" ht="18" x14ac:dyDescent="0.3">
      <c r="A110" s="65"/>
      <c r="B110" s="8"/>
      <c r="C110" s="14" cm="1">
        <f t="array" aca="1" ref="C110" ca="1">INDIRECT(ADDRESS(ROW()-1,_xlfn.SHEET()-3+32,4,1,"Entered Daily Stats"))</f>
        <v>0</v>
      </c>
      <c r="D110" s="11"/>
      <c r="E110" s="10">
        <f>'Entered Daily Stats'!A109</f>
        <v>0</v>
      </c>
      <c r="F110" s="23"/>
      <c r="G110" s="13" cm="1">
        <f t="array" aca="1" ref="G110" ca="1">IFERROR(INDIRECT(ADDRESS(ROW()-1,_xlfn.SHEET()-3+4,4,1,"Entered Daily Stats")),"")</f>
        <v>0</v>
      </c>
      <c r="H110" s="11"/>
      <c r="I110" s="12" cm="1">
        <f t="array" aca="1" ref="I110" ca="1">IFERROR(INDIRECT(ADDRESS(ROW()-1,_xlfn.SHEET()-3+11,4,1,"Entered Daily Stats")),"")</f>
        <v>0</v>
      </c>
      <c r="J110" s="11"/>
      <c r="K110" s="107" cm="1">
        <f t="array" aca="1" ref="K110" ca="1">IFERROR(INDIRECT(ADDRESS(ROW()-1,_xlfn.SHEET()-3+18,4,1,"Entered Daily Stats")),"")</f>
        <v>0</v>
      </c>
      <c r="L110" s="12">
        <f t="shared" ca="1" si="15"/>
        <v>0</v>
      </c>
      <c r="M110" s="11"/>
      <c r="N110" s="110" cm="1">
        <f t="array" aca="1" ref="N110" ca="1">IFERROR(INDIRECT(ADDRESS(ROW()-1,_xlfn.SHEET()-3+25,4,1,"Entered Daily Stats")),"")</f>
        <v>0</v>
      </c>
      <c r="O110" s="13">
        <f t="shared" ca="1" si="13"/>
        <v>0</v>
      </c>
      <c r="P110" s="11"/>
      <c r="Q110" s="51" t="str">
        <f t="shared" ca="1" si="14"/>
        <v/>
      </c>
      <c r="R110" s="11"/>
      <c r="S110" s="39" cm="1">
        <f t="array" aca="1" ref="S110" ca="1">INDIRECT(ADDRESS(ROW()-1,_xlfn.SHEET()-3+39,4,1,"Entered Daily Stats"))</f>
        <v>0</v>
      </c>
      <c r="T110" s="11"/>
      <c r="U110" s="11"/>
      <c r="V110" s="47"/>
      <c r="W110" s="56"/>
      <c r="X110" s="81"/>
    </row>
    <row r="111" spans="1:24" ht="18" x14ac:dyDescent="0.3">
      <c r="A111" s="65"/>
      <c r="B111" s="8"/>
      <c r="C111" s="14" cm="1">
        <f t="array" aca="1" ref="C111" ca="1">INDIRECT(ADDRESS(ROW()-1,_xlfn.SHEET()-3+32,4,1,"Entered Daily Stats"))</f>
        <v>0</v>
      </c>
      <c r="D111" s="11"/>
      <c r="E111" s="10">
        <f>'Entered Daily Stats'!A110</f>
        <v>0</v>
      </c>
      <c r="F111" s="11"/>
      <c r="G111" s="13" cm="1">
        <f t="array" aca="1" ref="G111" ca="1">IFERROR(INDIRECT(ADDRESS(ROW()-1,_xlfn.SHEET()-3+4,4,1,"Entered Daily Stats")),"")</f>
        <v>0</v>
      </c>
      <c r="H111" s="16"/>
      <c r="I111" s="12" cm="1">
        <f t="array" aca="1" ref="I111" ca="1">IFERROR(INDIRECT(ADDRESS(ROW()-1,_xlfn.SHEET()-3+11,4,1,"Entered Daily Stats")),"")</f>
        <v>0</v>
      </c>
      <c r="J111" s="11"/>
      <c r="K111" s="107" cm="1">
        <f t="array" aca="1" ref="K111" ca="1">IFERROR(INDIRECT(ADDRESS(ROW()-1,_xlfn.SHEET()-3+18,4,1,"Entered Daily Stats")),"")</f>
        <v>0</v>
      </c>
      <c r="L111" s="12">
        <f t="shared" ca="1" si="15"/>
        <v>0</v>
      </c>
      <c r="M111" s="11"/>
      <c r="N111" s="110" cm="1">
        <f t="array" aca="1" ref="N111" ca="1">IFERROR(INDIRECT(ADDRESS(ROW()-1,_xlfn.SHEET()-3+25,4,1,"Entered Daily Stats")),"")</f>
        <v>0</v>
      </c>
      <c r="O111" s="13">
        <f t="shared" ca="1" si="13"/>
        <v>0</v>
      </c>
      <c r="P111" s="11"/>
      <c r="Q111" s="51" t="str">
        <f t="shared" ca="1" si="14"/>
        <v/>
      </c>
      <c r="R111" s="11"/>
      <c r="S111" s="39" cm="1">
        <f t="array" aca="1" ref="S111" ca="1">INDIRECT(ADDRESS(ROW()-1,_xlfn.SHEET()-3+39,4,1,"Entered Daily Stats"))</f>
        <v>0</v>
      </c>
      <c r="T111" s="11"/>
      <c r="U111" s="8"/>
      <c r="V111" s="8"/>
      <c r="W111" s="8"/>
      <c r="X111" s="64"/>
    </row>
    <row r="112" spans="1:24" ht="18" x14ac:dyDescent="0.3">
      <c r="A112" s="65"/>
      <c r="B112" s="8"/>
      <c r="C112" s="11"/>
      <c r="D112" s="11"/>
      <c r="E112" s="11"/>
      <c r="F112" s="11"/>
      <c r="G112" s="11"/>
      <c r="H112" s="11"/>
      <c r="I112" s="11"/>
      <c r="J112" s="11"/>
      <c r="K112" s="108"/>
      <c r="L112" s="11"/>
      <c r="M112" s="11"/>
      <c r="N112" s="108"/>
      <c r="O112" s="11"/>
      <c r="P112" s="11"/>
      <c r="Q112" s="11"/>
      <c r="R112" s="11"/>
      <c r="S112" s="11"/>
      <c r="T112" s="8"/>
      <c r="U112" s="8"/>
      <c r="V112" s="8"/>
      <c r="W112" s="8"/>
      <c r="X112" s="64"/>
    </row>
    <row r="113" spans="1:24" ht="21" x14ac:dyDescent="0.3">
      <c r="A113" s="65"/>
      <c r="B113" s="8"/>
      <c r="C113" s="106">
        <f ca="1">IFERROR(AVERAGEIF(C92:C111,"&gt;0"),0)</f>
        <v>1</v>
      </c>
      <c r="D113" s="11"/>
      <c r="E113" s="123" t="s">
        <v>34</v>
      </c>
      <c r="F113" s="44"/>
      <c r="G113" s="13">
        <f ca="1">IFERROR(AVERAGEIF(G92:G111,"&gt;0"),"")</f>
        <v>0.19067129629629631</v>
      </c>
      <c r="H113" s="82"/>
      <c r="I113" s="30">
        <f ca="1">IFERROR(AVERAGEIF(I92:I111,"&gt;0"),"")</f>
        <v>5</v>
      </c>
      <c r="J113" s="11"/>
      <c r="K113" s="109">
        <f ca="1">IFERROR(AVERAGEIF(K92:K111,"&gt;0"),0)</f>
        <v>27</v>
      </c>
      <c r="L113" s="12">
        <f ca="1">IFERROR(AVERAGEIF(L92:L111,"&gt;0"),"")</f>
        <v>53.62777777777778</v>
      </c>
      <c r="M113" s="11"/>
      <c r="N113" s="111">
        <f ca="1">IFERROR(AVERAGEIF(N92:N111,"&gt;0"),0)</f>
        <v>0.10988425925925926</v>
      </c>
      <c r="O113" s="13">
        <f ca="1">IFERROR(AVERAGEIF(O92:O111,"&gt;0"),"")</f>
        <v>0.20833333333333334</v>
      </c>
      <c r="P113" s="11"/>
      <c r="Q113" s="45">
        <f ca="1">IFERROR(AVERAGEIF(Q92:Q111,"&gt;0"),"")</f>
        <v>0.51545743407346012</v>
      </c>
      <c r="R113" s="17"/>
      <c r="S113" s="46">
        <f ca="1">IFERROR(AVERAGEIF(S92:S111,"&gt;0"),0)</f>
        <v>1</v>
      </c>
      <c r="T113" s="83"/>
      <c r="U113" s="8"/>
      <c r="V113" s="8"/>
      <c r="W113" s="8"/>
      <c r="X113" s="64"/>
    </row>
    <row r="114" spans="1:24" ht="15" thickBot="1" x14ac:dyDescent="0.35">
      <c r="A114" s="76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8"/>
    </row>
    <row r="117" spans="1:24" ht="14.4" customHeight="1" x14ac:dyDescent="0.3">
      <c r="A117" s="160" t="str">
        <f>'Entered Daily Stats'!A117</f>
        <v>Team Lead 5</v>
      </c>
      <c r="B117" s="161"/>
      <c r="C117" s="161"/>
      <c r="D117" s="161"/>
      <c r="E117" s="161"/>
      <c r="F117" s="53"/>
      <c r="G117" s="158">
        <v>44135</v>
      </c>
      <c r="H117" s="158"/>
      <c r="I117" s="158"/>
      <c r="J117" s="158"/>
      <c r="K117" s="158"/>
      <c r="L117" s="158"/>
      <c r="M117" s="158"/>
      <c r="N117" s="158"/>
      <c r="O117" s="158"/>
      <c r="P117" s="53"/>
      <c r="Q117" s="53"/>
      <c r="R117" s="53"/>
      <c r="S117" s="53"/>
      <c r="T117" s="53"/>
      <c r="U117" s="53"/>
      <c r="V117" s="53"/>
      <c r="W117" s="53"/>
      <c r="X117" s="63"/>
    </row>
    <row r="118" spans="1:24" ht="14.4" customHeight="1" x14ac:dyDescent="0.3">
      <c r="A118" s="162"/>
      <c r="B118" s="163"/>
      <c r="C118" s="163"/>
      <c r="D118" s="163"/>
      <c r="E118" s="163"/>
      <c r="F118" s="8"/>
      <c r="G118" s="159"/>
      <c r="H118" s="159"/>
      <c r="I118" s="159"/>
      <c r="J118" s="159"/>
      <c r="K118" s="159"/>
      <c r="L118" s="159"/>
      <c r="M118" s="159"/>
      <c r="N118" s="159"/>
      <c r="O118" s="159"/>
      <c r="P118" s="8"/>
      <c r="Q118" s="8"/>
      <c r="R118" s="8"/>
      <c r="S118" s="8"/>
      <c r="T118" s="8"/>
      <c r="U118" s="8"/>
      <c r="V118" s="8"/>
      <c r="W118" s="8"/>
      <c r="X118" s="64"/>
    </row>
    <row r="119" spans="1:24" ht="21" customHeight="1" x14ac:dyDescent="0.3">
      <c r="A119" s="164"/>
      <c r="B119" s="165"/>
      <c r="C119" s="165"/>
      <c r="D119" s="165"/>
      <c r="E119" s="165"/>
      <c r="F119" s="8"/>
      <c r="G119" s="124" t="s">
        <v>18</v>
      </c>
      <c r="H119" s="123"/>
      <c r="I119" s="124" t="s">
        <v>19</v>
      </c>
      <c r="J119" s="8"/>
      <c r="K119" s="140" t="s">
        <v>20</v>
      </c>
      <c r="L119" s="140"/>
      <c r="M119" s="8"/>
      <c r="N119" s="126" t="s">
        <v>21</v>
      </c>
      <c r="O119" s="126"/>
      <c r="P119" s="8"/>
      <c r="Q119" s="8"/>
      <c r="R119" s="8"/>
      <c r="S119" s="8"/>
      <c r="T119" s="8"/>
      <c r="U119" s="8"/>
      <c r="V119" s="8"/>
      <c r="W119" s="8"/>
      <c r="X119" s="64"/>
    </row>
    <row r="120" spans="1:24" ht="45.6" x14ac:dyDescent="0.3">
      <c r="A120" s="65"/>
      <c r="B120" s="8"/>
      <c r="C120" s="67" t="s">
        <v>37</v>
      </c>
      <c r="D120" s="8"/>
      <c r="E120" s="67" t="s">
        <v>24</v>
      </c>
      <c r="F120" s="68"/>
      <c r="G120" s="56"/>
      <c r="H120" s="56"/>
      <c r="I120" s="56"/>
      <c r="J120" s="8"/>
      <c r="K120" s="56"/>
      <c r="L120" s="69" t="s">
        <v>38</v>
      </c>
      <c r="M120" s="69"/>
      <c r="N120" s="56"/>
      <c r="O120" s="69" t="s">
        <v>39</v>
      </c>
      <c r="P120" s="8"/>
      <c r="Q120" s="9" t="s">
        <v>40</v>
      </c>
      <c r="R120" s="8"/>
      <c r="S120" s="66" t="s">
        <v>41</v>
      </c>
      <c r="T120" s="8"/>
      <c r="U120" s="138" t="s">
        <v>30</v>
      </c>
      <c r="V120" s="138"/>
      <c r="W120" s="138"/>
      <c r="X120" s="70"/>
    </row>
    <row r="121" spans="1:24" ht="18" x14ac:dyDescent="0.3">
      <c r="A121" s="65"/>
      <c r="B121" s="8"/>
      <c r="C121" s="14" cm="1">
        <f t="array" aca="1" ref="C121" ca="1">INDIRECT(ADDRESS(ROW()-1,_xlfn.SHEET()-3+32,4,1,"Entered Daily Stats"))</f>
        <v>0</v>
      </c>
      <c r="D121" s="11"/>
      <c r="E121" s="10" t="str">
        <f>'Entered Daily Stats'!A120</f>
        <v>Enrollment Counclor 1</v>
      </c>
      <c r="F121" s="11"/>
      <c r="G121" s="13" cm="1">
        <f t="array" aca="1" ref="G121" ca="1">IFERROR(INDIRECT(ADDRESS(ROW()-1,_xlfn.SHEET()-3+4,4,1,"Entered Daily Stats")),"")</f>
        <v>0</v>
      </c>
      <c r="H121" s="11"/>
      <c r="I121" s="12" cm="1">
        <f t="array" aca="1" ref="I121" ca="1">IFERROR(INDIRECT(ADDRESS(ROW()-1,_xlfn.SHEET()-3+11,4,1,"Entered Daily Stats")),"")</f>
        <v>0</v>
      </c>
      <c r="J121" s="11"/>
      <c r="K121" s="107" cm="1">
        <f t="array" aca="1" ref="K121" ca="1">IFERROR(INDIRECT(ADDRESS(ROW()-1,_xlfn.SHEET()-3+18,4,1,"Entered Daily Stats")),"")</f>
        <v>0</v>
      </c>
      <c r="L121" s="12">
        <f ca="1">IFERROR(IF(K121=N121,0,MIN(MAX((-10*N121*24)+80,30),65))*C121,0)</f>
        <v>0</v>
      </c>
      <c r="M121" s="11"/>
      <c r="N121" s="110" cm="1">
        <f t="array" aca="1" ref="N121" ca="1">IFERROR(INDIRECT(ADDRESS(ROW()-1,_xlfn.SHEET()-3+25,4,1,"Entered Daily Stats")),"")</f>
        <v>0</v>
      </c>
      <c r="O121" s="13">
        <f ca="1">IFERROR(IF(N121=K121,0,MIN(MAX(8-(K121/10),1.5),5)/24)*C121,0)</f>
        <v>0</v>
      </c>
      <c r="P121" s="11"/>
      <c r="Q121" s="51" t="str">
        <f ca="1">IF(OR(L121=O121,K121=N121),"",((N121/O121)+(K121/L121))/2)</f>
        <v/>
      </c>
      <c r="R121" s="11"/>
      <c r="S121" s="39" cm="1">
        <f t="array" aca="1" ref="S121" ca="1">INDIRECT(ADDRESS(ROW()-1,_xlfn.SHEET()-3+39,4,1,"Entered Daily Stats"))</f>
        <v>0</v>
      </c>
      <c r="T121" s="11"/>
      <c r="U121" s="15"/>
      <c r="V121" s="11" t="s">
        <v>31</v>
      </c>
      <c r="W121" s="14">
        <v>1.3</v>
      </c>
      <c r="X121" s="70"/>
    </row>
    <row r="122" spans="1:24" ht="18" x14ac:dyDescent="0.3">
      <c r="A122" s="65"/>
      <c r="B122" s="8"/>
      <c r="C122" s="14" cm="1">
        <f t="array" aca="1" ref="C122" ca="1">INDIRECT(ADDRESS(ROW()-1,_xlfn.SHEET()-3+32,4,1,"Entered Daily Stats"))</f>
        <v>0</v>
      </c>
      <c r="D122" s="11"/>
      <c r="E122" s="10" t="str">
        <f>'Entered Daily Stats'!A121</f>
        <v>Enrollment Counclor 2</v>
      </c>
      <c r="F122" s="11"/>
      <c r="G122" s="13" cm="1">
        <f t="array" aca="1" ref="G122" ca="1">IFERROR(INDIRECT(ADDRESS(ROW()-1,_xlfn.SHEET()-3+4,4,1,"Entered Daily Stats")),"")</f>
        <v>0</v>
      </c>
      <c r="H122" s="16"/>
      <c r="I122" s="12" cm="1">
        <f t="array" aca="1" ref="I122" ca="1">IFERROR(INDIRECT(ADDRESS(ROW()-1,_xlfn.SHEET()-3+11,4,1,"Entered Daily Stats")),"")</f>
        <v>0</v>
      </c>
      <c r="J122" s="11"/>
      <c r="K122" s="107" cm="1">
        <f t="array" aca="1" ref="K122" ca="1">IFERROR(INDIRECT(ADDRESS(ROW()-1,_xlfn.SHEET()-3+18,4,1,"Entered Daily Stats")),"")</f>
        <v>0</v>
      </c>
      <c r="L122" s="12">
        <f t="shared" ref="L122" ca="1" si="16">IFERROR(IF(K122=N122,0,MIN(MAX((-10*N122*24)+80,30),65))*C122,0)</f>
        <v>0</v>
      </c>
      <c r="M122" s="11"/>
      <c r="N122" s="110" cm="1">
        <f t="array" aca="1" ref="N122" ca="1">IFERROR(INDIRECT(ADDRESS(ROW()-1,_xlfn.SHEET()-3+25,4,1,"Entered Daily Stats")),"")</f>
        <v>0</v>
      </c>
      <c r="O122" s="13">
        <f t="shared" ref="O122:O140" ca="1" si="17">IFERROR(IF(N122=K122,0,MIN(MAX(8-(K122/10),1.5),5)/24)*C122,0)</f>
        <v>0</v>
      </c>
      <c r="P122" s="11"/>
      <c r="Q122" s="51" t="str">
        <f t="shared" ref="Q122:Q140" ca="1" si="18">IF(OR(L122=O122,K122=N122),"",((N122/O122)+(K122/L122))/2)</f>
        <v/>
      </c>
      <c r="R122" s="11"/>
      <c r="S122" s="39" cm="1">
        <f t="array" aca="1" ref="S122" ca="1">INDIRECT(ADDRESS(ROW()-1,_xlfn.SHEET()-3+39,4,1,"Entered Daily Stats"))</f>
        <v>0</v>
      </c>
      <c r="T122" s="11"/>
      <c r="U122" s="100"/>
      <c r="V122" s="11" t="s">
        <v>32</v>
      </c>
      <c r="W122" s="45">
        <v>1</v>
      </c>
      <c r="X122" s="70"/>
    </row>
    <row r="123" spans="1:24" ht="18" x14ac:dyDescent="0.3">
      <c r="A123" s="65"/>
      <c r="B123" s="8"/>
      <c r="C123" s="14" cm="1">
        <f t="array" aca="1" ref="C123" ca="1">INDIRECT(ADDRESS(ROW()-1,_xlfn.SHEET()-3+32,4,1,"Entered Daily Stats"))</f>
        <v>0</v>
      </c>
      <c r="D123" s="11"/>
      <c r="E123" s="10" t="str">
        <f>'Entered Daily Stats'!A122</f>
        <v>Enrollment Counclor 3</v>
      </c>
      <c r="F123" s="11"/>
      <c r="G123" s="13" cm="1">
        <f t="array" aca="1" ref="G123" ca="1">IFERROR(INDIRECT(ADDRESS(ROW()-1,_xlfn.SHEET()-3+4,4,1,"Entered Daily Stats")),"")</f>
        <v>0</v>
      </c>
      <c r="H123" s="16"/>
      <c r="I123" s="12" cm="1">
        <f t="array" aca="1" ref="I123" ca="1">IFERROR(INDIRECT(ADDRESS(ROW()-1,_xlfn.SHEET()-3+11,4,1,"Entered Daily Stats")),"")</f>
        <v>0</v>
      </c>
      <c r="J123" s="11"/>
      <c r="K123" s="107" cm="1">
        <f t="array" aca="1" ref="K123" ca="1">IFERROR(INDIRECT(ADDRESS(ROW()-1,_xlfn.SHEET()-3+18,4,1,"Entered Daily Stats")),"")</f>
        <v>0</v>
      </c>
      <c r="L123" s="12">
        <f ca="1">IFERROR(IF(K123=N123,0,MIN(MAX((-10*N123*24)+80,30),65))*C123,0)</f>
        <v>0</v>
      </c>
      <c r="M123" s="11"/>
      <c r="N123" s="110" cm="1">
        <f t="array" aca="1" ref="N123" ca="1">IFERROR(INDIRECT(ADDRESS(ROW()-1,_xlfn.SHEET()-3+25,4,1,"Entered Daily Stats")),"")</f>
        <v>0</v>
      </c>
      <c r="O123" s="13">
        <f t="shared" ca="1" si="17"/>
        <v>0</v>
      </c>
      <c r="P123" s="11"/>
      <c r="Q123" s="51" t="str">
        <f t="shared" ca="1" si="18"/>
        <v/>
      </c>
      <c r="R123" s="11"/>
      <c r="S123" s="39" cm="1">
        <f t="array" aca="1" ref="S123" ca="1">INDIRECT(ADDRESS(ROW()-1,_xlfn.SHEET()-3+39,4,1,"Entered Daily Stats"))</f>
        <v>0</v>
      </c>
      <c r="T123" s="11"/>
      <c r="U123" s="18"/>
      <c r="V123" s="11" t="s">
        <v>33</v>
      </c>
      <c r="W123" s="45">
        <v>1</v>
      </c>
      <c r="X123" s="70"/>
    </row>
    <row r="124" spans="1:24" ht="18" x14ac:dyDescent="0.3">
      <c r="A124" s="65"/>
      <c r="B124" s="8"/>
      <c r="C124" s="14" cm="1">
        <f t="array" aca="1" ref="C124" ca="1">INDIRECT(ADDRESS(ROW()-1,_xlfn.SHEET()-3+32,4,1,"Entered Daily Stats"))</f>
        <v>1</v>
      </c>
      <c r="D124" s="11"/>
      <c r="E124" s="10" t="str">
        <f>'Entered Daily Stats'!A123</f>
        <v>Enrollment Counclor 4</v>
      </c>
      <c r="F124" s="11"/>
      <c r="G124" s="13" cm="1">
        <f t="array" aca="1" ref="G124" ca="1">IFERROR(INDIRECT(ADDRESS(ROW()-1,_xlfn.SHEET()-3+4,4,1,"Entered Daily Stats")),"")</f>
        <v>0.28819444444444448</v>
      </c>
      <c r="H124" s="16"/>
      <c r="I124" s="12" cm="1">
        <f t="array" aca="1" ref="I124" ca="1">IFERROR(INDIRECT(ADDRESS(ROW()-1,_xlfn.SHEET()-3+11,4,1,"Entered Daily Stats")),"")</f>
        <v>5</v>
      </c>
      <c r="J124" s="11"/>
      <c r="K124" s="107" cm="1">
        <f t="array" aca="1" ref="K124" ca="1">IFERROR(INDIRECT(ADDRESS(ROW()-1,_xlfn.SHEET()-3+18,4,1,"Entered Daily Stats")),"")</f>
        <v>50</v>
      </c>
      <c r="L124" s="12">
        <f t="shared" ref="L124:L140" ca="1" si="19">IFERROR(IF(K124=N124,0,MIN(MAX((-10*N124*24)+80,30),65))*C124,0)</f>
        <v>41.166666666666664</v>
      </c>
      <c r="M124" s="11"/>
      <c r="N124" s="110" cm="1">
        <f t="array" aca="1" ref="N124" ca="1">IFERROR(INDIRECT(ADDRESS(ROW()-1,_xlfn.SHEET()-3+25,4,1,"Entered Daily Stats")),"")</f>
        <v>0.16180555555555556</v>
      </c>
      <c r="O124" s="13">
        <f t="shared" ca="1" si="17"/>
        <v>0.125</v>
      </c>
      <c r="P124" s="11"/>
      <c r="Q124" s="51">
        <f t="shared" ca="1" si="18"/>
        <v>1.2545096716149349</v>
      </c>
      <c r="R124" s="11"/>
      <c r="S124" s="39" cm="1">
        <f t="array" aca="1" ref="S124" ca="1">INDIRECT(ADDRESS(ROW()-1,_xlfn.SHEET()-3+39,4,1,"Entered Daily Stats"))</f>
        <v>1</v>
      </c>
      <c r="T124" s="11"/>
      <c r="U124" s="19"/>
      <c r="V124" s="11" t="s">
        <v>33</v>
      </c>
      <c r="W124" s="14">
        <v>0.7</v>
      </c>
      <c r="X124" s="70"/>
    </row>
    <row r="125" spans="1:24" ht="18" x14ac:dyDescent="0.3">
      <c r="A125" s="65"/>
      <c r="B125" s="8"/>
      <c r="C125" s="14" cm="1">
        <f t="array" aca="1" ref="C125" ca="1">INDIRECT(ADDRESS(ROW()-1,_xlfn.SHEET()-3+32,4,1,"Entered Daily Stats"))</f>
        <v>0</v>
      </c>
      <c r="D125" s="11"/>
      <c r="E125" s="10" t="str">
        <f>'Entered Daily Stats'!A124</f>
        <v>Enrollment Counclor 5</v>
      </c>
      <c r="F125" s="11"/>
      <c r="G125" s="13" cm="1">
        <f t="array" aca="1" ref="G125" ca="1">IFERROR(INDIRECT(ADDRESS(ROW()-1,_xlfn.SHEET()-3+4,4,1,"Entered Daily Stats")),"")</f>
        <v>0</v>
      </c>
      <c r="H125" s="16"/>
      <c r="I125" s="12" cm="1">
        <f t="array" aca="1" ref="I125" ca="1">IFERROR(INDIRECT(ADDRESS(ROW()-1,_xlfn.SHEET()-3+11,4,1,"Entered Daily Stats")),"")</f>
        <v>0</v>
      </c>
      <c r="J125" s="11"/>
      <c r="K125" s="107" cm="1">
        <f t="array" aca="1" ref="K125" ca="1">IFERROR(INDIRECT(ADDRESS(ROW()-1,_xlfn.SHEET()-3+18,4,1,"Entered Daily Stats")),"")</f>
        <v>0</v>
      </c>
      <c r="L125" s="12">
        <f t="shared" ca="1" si="19"/>
        <v>0</v>
      </c>
      <c r="M125" s="11"/>
      <c r="N125" s="110" cm="1">
        <f t="array" aca="1" ref="N125" ca="1">IFERROR(INDIRECT(ADDRESS(ROW()-1,_xlfn.SHEET()-3+25,4,1,"Entered Daily Stats")),"")</f>
        <v>0</v>
      </c>
      <c r="O125" s="13">
        <f t="shared" ca="1" si="17"/>
        <v>0</v>
      </c>
      <c r="P125" s="11"/>
      <c r="Q125" s="51" t="str">
        <f t="shared" ca="1" si="18"/>
        <v/>
      </c>
      <c r="R125" s="11"/>
      <c r="S125" s="39" cm="1">
        <f t="array" aca="1" ref="S125" ca="1">INDIRECT(ADDRESS(ROW()-1,_xlfn.SHEET()-3+39,4,1,"Entered Daily Stats"))</f>
        <v>0</v>
      </c>
      <c r="T125" s="11"/>
      <c r="U125" s="20"/>
      <c r="V125" s="11" t="s">
        <v>33</v>
      </c>
      <c r="W125" s="14">
        <v>0.5</v>
      </c>
      <c r="X125" s="70"/>
    </row>
    <row r="126" spans="1:24" ht="18" x14ac:dyDescent="0.3">
      <c r="A126" s="65"/>
      <c r="B126" s="8"/>
      <c r="C126" s="14" cm="1">
        <f t="array" aca="1" ref="C126" ca="1">INDIRECT(ADDRESS(ROW()-1,_xlfn.SHEET()-3+32,4,1,"Entered Daily Stats"))</f>
        <v>0</v>
      </c>
      <c r="D126" s="11"/>
      <c r="E126" s="10" t="str">
        <f>'Entered Daily Stats'!A125</f>
        <v>Enrollment Counclor 6</v>
      </c>
      <c r="F126" s="11"/>
      <c r="G126" s="13" cm="1">
        <f t="array" aca="1" ref="G126" ca="1">IFERROR(INDIRECT(ADDRESS(ROW()-1,_xlfn.SHEET()-3+4,4,1,"Entered Daily Stats")),"")</f>
        <v>0</v>
      </c>
      <c r="H126" s="16"/>
      <c r="I126" s="12" cm="1">
        <f t="array" aca="1" ref="I126" ca="1">IFERROR(INDIRECT(ADDRESS(ROW()-1,_xlfn.SHEET()-3+11,4,1,"Entered Daily Stats")),"")</f>
        <v>0</v>
      </c>
      <c r="J126" s="11"/>
      <c r="K126" s="107" cm="1">
        <f t="array" aca="1" ref="K126" ca="1">IFERROR(INDIRECT(ADDRESS(ROW()-1,_xlfn.SHEET()-3+18,4,1,"Entered Daily Stats")),"")</f>
        <v>0</v>
      </c>
      <c r="L126" s="12">
        <f t="shared" ca="1" si="19"/>
        <v>0</v>
      </c>
      <c r="M126" s="11"/>
      <c r="N126" s="110" cm="1">
        <f t="array" aca="1" ref="N126" ca="1">IFERROR(INDIRECT(ADDRESS(ROW()-1,_xlfn.SHEET()-3+25,4,1,"Entered Daily Stats")),"")</f>
        <v>0</v>
      </c>
      <c r="O126" s="13">
        <f t="shared" ca="1" si="17"/>
        <v>0</v>
      </c>
      <c r="P126" s="11"/>
      <c r="Q126" s="51" t="str">
        <f t="shared" ca="1" si="18"/>
        <v/>
      </c>
      <c r="R126" s="11"/>
      <c r="S126" s="39" cm="1">
        <f t="array" aca="1" ref="S126" ca="1">INDIRECT(ADDRESS(ROW()-1,_xlfn.SHEET()-3+39,4,1,"Entered Daily Stats"))</f>
        <v>0</v>
      </c>
      <c r="T126" s="11"/>
      <c r="U126" s="21"/>
      <c r="V126" s="11" t="s">
        <v>33</v>
      </c>
      <c r="W126" s="14">
        <v>0.3</v>
      </c>
      <c r="X126" s="70"/>
    </row>
    <row r="127" spans="1:24" ht="18" x14ac:dyDescent="0.3">
      <c r="A127" s="65"/>
      <c r="B127" s="8"/>
      <c r="C127" s="14" cm="1">
        <f t="array" aca="1" ref="C127" ca="1">INDIRECT(ADDRESS(ROW()-1,_xlfn.SHEET()-3+32,4,1,"Entered Daily Stats"))</f>
        <v>0</v>
      </c>
      <c r="D127" s="11"/>
      <c r="E127" s="10" t="str">
        <f>'Entered Daily Stats'!A126</f>
        <v>Enrollment Counclor 7</v>
      </c>
      <c r="F127" s="11"/>
      <c r="G127" s="13" cm="1">
        <f t="array" aca="1" ref="G127" ca="1">IFERROR(INDIRECT(ADDRESS(ROW()-1,_xlfn.SHEET()-3+4,4,1,"Entered Daily Stats")),"")</f>
        <v>0</v>
      </c>
      <c r="H127" s="16"/>
      <c r="I127" s="12" cm="1">
        <f t="array" aca="1" ref="I127" ca="1">IFERROR(INDIRECT(ADDRESS(ROW()-1,_xlfn.SHEET()-3+11,4,1,"Entered Daily Stats")),"")</f>
        <v>0</v>
      </c>
      <c r="J127" s="11"/>
      <c r="K127" s="107" cm="1">
        <f t="array" aca="1" ref="K127" ca="1">IFERROR(INDIRECT(ADDRESS(ROW()-1,_xlfn.SHEET()-3+18,4,1,"Entered Daily Stats")),"")</f>
        <v>0</v>
      </c>
      <c r="L127" s="12">
        <f t="shared" ca="1" si="19"/>
        <v>0</v>
      </c>
      <c r="M127" s="11"/>
      <c r="N127" s="110" cm="1">
        <f t="array" aca="1" ref="N127" ca="1">IFERROR(INDIRECT(ADDRESS(ROW()-1,_xlfn.SHEET()-3+25,4,1,"Entered Daily Stats")),"")</f>
        <v>0</v>
      </c>
      <c r="O127" s="13">
        <f t="shared" ca="1" si="17"/>
        <v>0</v>
      </c>
      <c r="P127" s="11"/>
      <c r="Q127" s="51" t="str">
        <f t="shared" ca="1" si="18"/>
        <v/>
      </c>
      <c r="R127" s="11"/>
      <c r="S127" s="39" cm="1">
        <f t="array" aca="1" ref="S127" ca="1">INDIRECT(ADDRESS(ROW()-1,_xlfn.SHEET()-3+39,4,1,"Entered Daily Stats"))</f>
        <v>1</v>
      </c>
      <c r="T127" s="11"/>
      <c r="U127" s="8"/>
      <c r="V127" s="8"/>
      <c r="W127" s="8"/>
      <c r="X127" s="70"/>
    </row>
    <row r="128" spans="1:24" ht="21" x14ac:dyDescent="0.3">
      <c r="A128" s="65"/>
      <c r="B128" s="8"/>
      <c r="C128" s="14" cm="1">
        <f t="array" aca="1" ref="C128" ca="1">INDIRECT(ADDRESS(ROW()-1,_xlfn.SHEET()-3+32,4,1,"Entered Daily Stats"))</f>
        <v>0</v>
      </c>
      <c r="D128" s="11"/>
      <c r="E128" s="10" t="str">
        <f>'Entered Daily Stats'!A127</f>
        <v>Enrollment Counclor 8</v>
      </c>
      <c r="F128" s="11"/>
      <c r="G128" s="13" cm="1">
        <f t="array" aca="1" ref="G128" ca="1">IFERROR(INDIRECT(ADDRESS(ROW()-1,_xlfn.SHEET()-3+4,4,1,"Entered Daily Stats")),"")</f>
        <v>0</v>
      </c>
      <c r="H128" s="16"/>
      <c r="I128" s="12" cm="1">
        <f t="array" aca="1" ref="I128" ca="1">IFERROR(INDIRECT(ADDRESS(ROW()-1,_xlfn.SHEET()-3+11,4,1,"Entered Daily Stats")),"")</f>
        <v>0</v>
      </c>
      <c r="J128" s="11"/>
      <c r="K128" s="107" cm="1">
        <f t="array" aca="1" ref="K128" ca="1">IFERROR(INDIRECT(ADDRESS(ROW()-1,_xlfn.SHEET()-3+18,4,1,"Entered Daily Stats")),"")</f>
        <v>0</v>
      </c>
      <c r="L128" s="12">
        <f t="shared" ca="1" si="19"/>
        <v>0</v>
      </c>
      <c r="M128" s="11"/>
      <c r="N128" s="110" cm="1">
        <f t="array" aca="1" ref="N128" ca="1">IFERROR(INDIRECT(ADDRESS(ROW()-1,_xlfn.SHEET()-3+25,4,1,"Entered Daily Stats")),"")</f>
        <v>0</v>
      </c>
      <c r="O128" s="13">
        <f t="shared" ca="1" si="17"/>
        <v>0</v>
      </c>
      <c r="P128" s="11"/>
      <c r="Q128" s="51" t="str">
        <f t="shared" ca="1" si="18"/>
        <v/>
      </c>
      <c r="R128" s="11"/>
      <c r="S128" s="39" cm="1">
        <f t="array" aca="1" ref="S128" ca="1">INDIRECT(ADDRESS(ROW()-1,_xlfn.SHEET()-3+39,4,1,"Entered Daily Stats"))</f>
        <v>0</v>
      </c>
      <c r="T128" s="11"/>
      <c r="U128" s="140" t="s">
        <v>42</v>
      </c>
      <c r="V128" s="140"/>
      <c r="W128" s="140"/>
      <c r="X128" s="70"/>
    </row>
    <row r="129" spans="1:24" ht="18" customHeight="1" x14ac:dyDescent="0.3">
      <c r="A129" s="65"/>
      <c r="B129" s="8"/>
      <c r="C129" s="14" cm="1">
        <f t="array" aca="1" ref="C129" ca="1">INDIRECT(ADDRESS(ROW()-1,_xlfn.SHEET()-3+32,4,1,"Entered Daily Stats"))</f>
        <v>0</v>
      </c>
      <c r="D129" s="11"/>
      <c r="E129" s="10" t="str">
        <f>'Entered Daily Stats'!A128</f>
        <v>Enrollment Counclor 9</v>
      </c>
      <c r="F129" s="11"/>
      <c r="G129" s="13" cm="1">
        <f t="array" aca="1" ref="G129" ca="1">IFERROR(INDIRECT(ADDRESS(ROW()-1,_xlfn.SHEET()-3+4,4,1,"Entered Daily Stats")),"")</f>
        <v>0</v>
      </c>
      <c r="H129" s="16"/>
      <c r="I129" s="12" cm="1">
        <f t="array" aca="1" ref="I129" ca="1">IFERROR(INDIRECT(ADDRESS(ROW()-1,_xlfn.SHEET()-3+11,4,1,"Entered Daily Stats")),"")</f>
        <v>0</v>
      </c>
      <c r="J129" s="11"/>
      <c r="K129" s="107" cm="1">
        <f t="array" aca="1" ref="K129" ca="1">IFERROR(INDIRECT(ADDRESS(ROW()-1,_xlfn.SHEET()-3+18,4,1,"Entered Daily Stats")),"")</f>
        <v>0</v>
      </c>
      <c r="L129" s="12">
        <f t="shared" ca="1" si="19"/>
        <v>0</v>
      </c>
      <c r="M129" s="11"/>
      <c r="N129" s="110" cm="1">
        <f t="array" aca="1" ref="N129" ca="1">IFERROR(INDIRECT(ADDRESS(ROW()-1,_xlfn.SHEET()-3+25,4,1,"Entered Daily Stats")),"")</f>
        <v>0</v>
      </c>
      <c r="O129" s="13">
        <f t="shared" ca="1" si="17"/>
        <v>0</v>
      </c>
      <c r="P129" s="11"/>
      <c r="Q129" s="51" t="str">
        <f t="shared" ca="1" si="18"/>
        <v/>
      </c>
      <c r="R129" s="11"/>
      <c r="S129" s="39" cm="1">
        <f t="array" aca="1" ref="S129" ca="1">INDIRECT(ADDRESS(ROW()-1,_xlfn.SHEET()-3+39,4,1,"Entered Daily Stats"))</f>
        <v>0</v>
      </c>
      <c r="T129" s="11"/>
      <c r="U129" s="152">
        <f ca="1">IF(SUM(S121:S140)=0,"",SUM(S121:S140))</f>
        <v>4</v>
      </c>
      <c r="V129" s="153"/>
      <c r="W129" s="154"/>
      <c r="X129" s="70"/>
    </row>
    <row r="130" spans="1:24" ht="18" customHeight="1" x14ac:dyDescent="0.3">
      <c r="A130" s="65"/>
      <c r="B130" s="8"/>
      <c r="C130" s="14" cm="1">
        <f t="array" aca="1" ref="C130" ca="1">INDIRECT(ADDRESS(ROW()-1,_xlfn.SHEET()-3+32,4,1,"Entered Daily Stats"))</f>
        <v>1</v>
      </c>
      <c r="D130" s="11"/>
      <c r="E130" s="10" t="str">
        <f>'Entered Daily Stats'!A129</f>
        <v>Enrollment Counclor 10</v>
      </c>
      <c r="F130" s="11"/>
      <c r="G130" s="13" cm="1">
        <f t="array" aca="1" ref="G130" ca="1">IFERROR(INDIRECT(ADDRESS(ROW()-1,_xlfn.SHEET()-3+4,4,1,"Entered Daily Stats")),"")</f>
        <v>0.26180555555555557</v>
      </c>
      <c r="H130" s="16"/>
      <c r="I130" s="12" cm="1">
        <f t="array" aca="1" ref="I130" ca="1">IFERROR(INDIRECT(ADDRESS(ROW()-1,_xlfn.SHEET()-3+11,4,1,"Entered Daily Stats")),"")</f>
        <v>10</v>
      </c>
      <c r="J130" s="11"/>
      <c r="K130" s="107" cm="1">
        <f t="array" aca="1" ref="K130" ca="1">IFERROR(INDIRECT(ADDRESS(ROW()-1,_xlfn.SHEET()-3+18,4,1,"Entered Daily Stats")),"")</f>
        <v>35</v>
      </c>
      <c r="L130" s="12">
        <f t="shared" ca="1" si="19"/>
        <v>52</v>
      </c>
      <c r="M130" s="11"/>
      <c r="N130" s="110" cm="1">
        <f t="array" aca="1" ref="N130" ca="1">IFERROR(INDIRECT(ADDRESS(ROW()-1,_xlfn.SHEET()-3+25,4,1,"Entered Daily Stats")),"")</f>
        <v>0.11666666666666665</v>
      </c>
      <c r="O130" s="13">
        <f t="shared" ca="1" si="17"/>
        <v>0.1875</v>
      </c>
      <c r="P130" s="11"/>
      <c r="Q130" s="51">
        <f t="shared" ca="1" si="18"/>
        <v>0.64764957264957257</v>
      </c>
      <c r="R130" s="11"/>
      <c r="S130" s="39" cm="1">
        <f t="array" aca="1" ref="S130" ca="1">INDIRECT(ADDRESS(ROW()-1,_xlfn.SHEET()-3+39,4,1,"Entered Daily Stats"))</f>
        <v>1</v>
      </c>
      <c r="T130" s="11"/>
      <c r="U130" s="155"/>
      <c r="V130" s="156"/>
      <c r="W130" s="157"/>
      <c r="X130" s="70"/>
    </row>
    <row r="131" spans="1:24" ht="18" x14ac:dyDescent="0.3">
      <c r="A131" s="65"/>
      <c r="B131" s="8"/>
      <c r="C131" s="14" cm="1">
        <f t="array" aca="1" ref="C131" ca="1">INDIRECT(ADDRESS(ROW()-1,_xlfn.SHEET()-3+32,4,1,"Entered Daily Stats"))</f>
        <v>0</v>
      </c>
      <c r="D131" s="11"/>
      <c r="E131" s="10" t="str">
        <f>'Entered Daily Stats'!A130</f>
        <v>Enrollment Counclor 11</v>
      </c>
      <c r="F131" s="11"/>
      <c r="G131" s="13" cm="1">
        <f t="array" aca="1" ref="G131" ca="1">IFERROR(INDIRECT(ADDRESS(ROW()-1,_xlfn.SHEET()-3+4,4,1,"Entered Daily Stats")),"")</f>
        <v>0</v>
      </c>
      <c r="H131" s="16"/>
      <c r="I131" s="12" cm="1">
        <f t="array" aca="1" ref="I131" ca="1">IFERROR(INDIRECT(ADDRESS(ROW()-1,_xlfn.SHEET()-3+11,4,1,"Entered Daily Stats")),"")</f>
        <v>0</v>
      </c>
      <c r="J131" s="11"/>
      <c r="K131" s="107" cm="1">
        <f t="array" aca="1" ref="K131" ca="1">IFERROR(INDIRECT(ADDRESS(ROW()-1,_xlfn.SHEET()-3+18,4,1,"Entered Daily Stats")),"")</f>
        <v>0</v>
      </c>
      <c r="L131" s="12">
        <f t="shared" ca="1" si="19"/>
        <v>0</v>
      </c>
      <c r="M131" s="11"/>
      <c r="N131" s="110" cm="1">
        <f t="array" aca="1" ref="N131" ca="1">IFERROR(INDIRECT(ADDRESS(ROW()-1,_xlfn.SHEET()-3+25,4,1,"Entered Daily Stats")),"")</f>
        <v>0</v>
      </c>
      <c r="O131" s="13">
        <f t="shared" ca="1" si="17"/>
        <v>0</v>
      </c>
      <c r="P131" s="11"/>
      <c r="Q131" s="51" t="str">
        <f t="shared" ca="1" si="18"/>
        <v/>
      </c>
      <c r="R131" s="11"/>
      <c r="S131" s="39" cm="1">
        <f t="array" aca="1" ref="S131" ca="1">INDIRECT(ADDRESS(ROW()-1,_xlfn.SHEET()-3+39,4,1,"Entered Daily Stats"))</f>
        <v>0</v>
      </c>
      <c r="T131" s="11"/>
      <c r="U131" s="71"/>
      <c r="V131" s="71"/>
      <c r="W131" s="71"/>
      <c r="X131" s="70"/>
    </row>
    <row r="132" spans="1:24" ht="21" x14ac:dyDescent="0.3">
      <c r="A132" s="65"/>
      <c r="B132" s="8"/>
      <c r="C132" s="14" cm="1">
        <f t="array" aca="1" ref="C132" ca="1">INDIRECT(ADDRESS(ROW()-1,_xlfn.SHEET()-3+32,4,1,"Entered Daily Stats"))</f>
        <v>0</v>
      </c>
      <c r="D132" s="11"/>
      <c r="E132" s="10" t="str">
        <f>'Entered Daily Stats'!A131</f>
        <v>Enrollment Counclor 12</v>
      </c>
      <c r="F132" s="11"/>
      <c r="G132" s="13" cm="1">
        <f t="array" aca="1" ref="G132" ca="1">IFERROR(INDIRECT(ADDRESS(ROW()-1,_xlfn.SHEET()-3+4,4,1,"Entered Daily Stats")),"")</f>
        <v>0</v>
      </c>
      <c r="H132" s="16"/>
      <c r="I132" s="12" cm="1">
        <f t="array" aca="1" ref="I132" ca="1">IFERROR(INDIRECT(ADDRESS(ROW()-1,_xlfn.SHEET()-3+11,4,1,"Entered Daily Stats")),"")</f>
        <v>0</v>
      </c>
      <c r="J132" s="11"/>
      <c r="K132" s="107" cm="1">
        <f t="array" aca="1" ref="K132" ca="1">IFERROR(INDIRECT(ADDRESS(ROW()-1,_xlfn.SHEET()-3+18,4,1,"Entered Daily Stats")),"")</f>
        <v>0</v>
      </c>
      <c r="L132" s="12">
        <f t="shared" ca="1" si="19"/>
        <v>0</v>
      </c>
      <c r="M132" s="11"/>
      <c r="N132" s="110" cm="1">
        <f t="array" aca="1" ref="N132" ca="1">IFERROR(INDIRECT(ADDRESS(ROW()-1,_xlfn.SHEET()-3+25,4,1,"Entered Daily Stats")),"")</f>
        <v>0</v>
      </c>
      <c r="O132" s="13">
        <f t="shared" ca="1" si="17"/>
        <v>0</v>
      </c>
      <c r="P132" s="11"/>
      <c r="Q132" s="51" t="str">
        <f t="shared" ca="1" si="18"/>
        <v/>
      </c>
      <c r="R132" s="11"/>
      <c r="S132" s="39" cm="1">
        <f t="array" aca="1" ref="S132" ca="1">INDIRECT(ADDRESS(ROW()-1,_xlfn.SHEET()-3+39,4,1,"Entered Daily Stats"))</f>
        <v>1</v>
      </c>
      <c r="T132" s="11"/>
      <c r="U132" s="8"/>
      <c r="V132" s="8"/>
      <c r="W132" s="22"/>
      <c r="X132" s="79"/>
    </row>
    <row r="133" spans="1:24" ht="18" x14ac:dyDescent="0.3">
      <c r="A133" s="65"/>
      <c r="B133" s="8"/>
      <c r="C133" s="14" cm="1">
        <f t="array" aca="1" ref="C133" ca="1">INDIRECT(ADDRESS(ROW()-1,_xlfn.SHEET()-3+32,4,1,"Entered Daily Stats"))</f>
        <v>0</v>
      </c>
      <c r="D133" s="11"/>
      <c r="E133" s="10">
        <f>'Entered Daily Stats'!A132</f>
        <v>0</v>
      </c>
      <c r="F133" s="11"/>
      <c r="G133" s="13" cm="1">
        <f t="array" aca="1" ref="G133" ca="1">IFERROR(INDIRECT(ADDRESS(ROW()-1,_xlfn.SHEET()-3+4,4,1,"Entered Daily Stats")),"")</f>
        <v>0</v>
      </c>
      <c r="H133" s="16"/>
      <c r="I133" s="12" cm="1">
        <f t="array" aca="1" ref="I133" ca="1">IFERROR(INDIRECT(ADDRESS(ROW()-1,_xlfn.SHEET()-3+11,4,1,"Entered Daily Stats")),"")</f>
        <v>0</v>
      </c>
      <c r="J133" s="11"/>
      <c r="K133" s="107" cm="1">
        <f t="array" aca="1" ref="K133" ca="1">IFERROR(INDIRECT(ADDRESS(ROW()-1,_xlfn.SHEET()-3+18,4,1,"Entered Daily Stats")),"")</f>
        <v>0</v>
      </c>
      <c r="L133" s="12">
        <f t="shared" ca="1" si="19"/>
        <v>0</v>
      </c>
      <c r="M133" s="11"/>
      <c r="N133" s="110" cm="1">
        <f t="array" aca="1" ref="N133" ca="1">IFERROR(INDIRECT(ADDRESS(ROW()-1,_xlfn.SHEET()-3+25,4,1,"Entered Daily Stats")),"")</f>
        <v>0</v>
      </c>
      <c r="O133" s="13">
        <f t="shared" ca="1" si="17"/>
        <v>0</v>
      </c>
      <c r="P133" s="11"/>
      <c r="Q133" s="51" t="str">
        <f t="shared" ca="1" si="18"/>
        <v/>
      </c>
      <c r="R133" s="47"/>
      <c r="S133" s="39" cm="1">
        <f t="array" aca="1" ref="S133" ca="1">INDIRECT(ADDRESS(ROW()-1,_xlfn.SHEET()-3+39,4,1,"Entered Daily Stats"))</f>
        <v>0</v>
      </c>
      <c r="T133" s="47"/>
      <c r="U133" s="69"/>
      <c r="V133" s="8"/>
      <c r="W133" s="56"/>
      <c r="X133" s="80"/>
    </row>
    <row r="134" spans="1:24" ht="18" x14ac:dyDescent="0.3">
      <c r="A134" s="65"/>
      <c r="B134" s="8"/>
      <c r="C134" s="14" cm="1">
        <f t="array" aca="1" ref="C134" ca="1">INDIRECT(ADDRESS(ROW()-1,_xlfn.SHEET()-3+32,4,1,"Entered Daily Stats"))</f>
        <v>0</v>
      </c>
      <c r="D134" s="11"/>
      <c r="E134" s="10">
        <f>'Entered Daily Stats'!A133</f>
        <v>0</v>
      </c>
      <c r="F134" s="23"/>
      <c r="G134" s="13" cm="1">
        <f t="array" aca="1" ref="G134" ca="1">IFERROR(INDIRECT(ADDRESS(ROW()-1,_xlfn.SHEET()-3+4,4,1,"Entered Daily Stats")),"")</f>
        <v>0</v>
      </c>
      <c r="H134" s="11"/>
      <c r="I134" s="12" cm="1">
        <f t="array" aca="1" ref="I134" ca="1">IFERROR(INDIRECT(ADDRESS(ROW()-1,_xlfn.SHEET()-3+11,4,1,"Entered Daily Stats")),"")</f>
        <v>0</v>
      </c>
      <c r="J134" s="11"/>
      <c r="K134" s="107" cm="1">
        <f t="array" aca="1" ref="K134" ca="1">IFERROR(INDIRECT(ADDRESS(ROW()-1,_xlfn.SHEET()-3+18,4,1,"Entered Daily Stats")),"")</f>
        <v>0</v>
      </c>
      <c r="L134" s="12">
        <f t="shared" ca="1" si="19"/>
        <v>0</v>
      </c>
      <c r="M134" s="11"/>
      <c r="N134" s="110" cm="1">
        <f t="array" aca="1" ref="N134" ca="1">IFERROR(INDIRECT(ADDRESS(ROW()-1,_xlfn.SHEET()-3+25,4,1,"Entered Daily Stats")),"")</f>
        <v>0</v>
      </c>
      <c r="O134" s="13">
        <f t="shared" ca="1" si="17"/>
        <v>0</v>
      </c>
      <c r="P134" s="11"/>
      <c r="Q134" s="51" t="str">
        <f t="shared" ca="1" si="18"/>
        <v/>
      </c>
      <c r="R134" s="11"/>
      <c r="S134" s="39" cm="1">
        <f t="array" aca="1" ref="S134" ca="1">INDIRECT(ADDRESS(ROW()-1,_xlfn.SHEET()-3+39,4,1,"Entered Daily Stats"))</f>
        <v>0</v>
      </c>
      <c r="T134" s="11"/>
      <c r="U134" s="11"/>
      <c r="V134" s="47"/>
      <c r="W134" s="56"/>
      <c r="X134" s="81"/>
    </row>
    <row r="135" spans="1:24" ht="18" x14ac:dyDescent="0.3">
      <c r="A135" s="65"/>
      <c r="B135" s="8"/>
      <c r="C135" s="14" cm="1">
        <f t="array" aca="1" ref="C135" ca="1">INDIRECT(ADDRESS(ROW()-1,_xlfn.SHEET()-3+32,4,1,"Entered Daily Stats"))</f>
        <v>0</v>
      </c>
      <c r="D135" s="11"/>
      <c r="E135" s="10">
        <f>'Entered Daily Stats'!A134</f>
        <v>0</v>
      </c>
      <c r="F135" s="11"/>
      <c r="G135" s="13" cm="1">
        <f t="array" aca="1" ref="G135" ca="1">IFERROR(INDIRECT(ADDRESS(ROW()-1,_xlfn.SHEET()-3+4,4,1,"Entered Daily Stats")),"")</f>
        <v>0</v>
      </c>
      <c r="H135" s="16"/>
      <c r="I135" s="12" cm="1">
        <f t="array" aca="1" ref="I135" ca="1">IFERROR(INDIRECT(ADDRESS(ROW()-1,_xlfn.SHEET()-3+11,4,1,"Entered Daily Stats")),"")</f>
        <v>0</v>
      </c>
      <c r="J135" s="11"/>
      <c r="K135" s="107" cm="1">
        <f t="array" aca="1" ref="K135" ca="1">IFERROR(INDIRECT(ADDRESS(ROW()-1,_xlfn.SHEET()-3+18,4,1,"Entered Daily Stats")),"")</f>
        <v>0</v>
      </c>
      <c r="L135" s="12">
        <f t="shared" ca="1" si="19"/>
        <v>0</v>
      </c>
      <c r="M135" s="11"/>
      <c r="N135" s="110" cm="1">
        <f t="array" aca="1" ref="N135" ca="1">IFERROR(INDIRECT(ADDRESS(ROW()-1,_xlfn.SHEET()-3+25,4,1,"Entered Daily Stats")),"")</f>
        <v>0</v>
      </c>
      <c r="O135" s="13">
        <f t="shared" ca="1" si="17"/>
        <v>0</v>
      </c>
      <c r="P135" s="11"/>
      <c r="Q135" s="51" t="str">
        <f t="shared" ca="1" si="18"/>
        <v/>
      </c>
      <c r="R135" s="11"/>
      <c r="S135" s="39" cm="1">
        <f t="array" aca="1" ref="S135" ca="1">INDIRECT(ADDRESS(ROW()-1,_xlfn.SHEET()-3+39,4,1,"Entered Daily Stats"))</f>
        <v>0</v>
      </c>
      <c r="T135" s="11"/>
      <c r="U135" s="8"/>
      <c r="V135" s="8"/>
      <c r="W135" s="8"/>
      <c r="X135" s="64"/>
    </row>
    <row r="136" spans="1:24" ht="18" x14ac:dyDescent="0.3">
      <c r="A136" s="65"/>
      <c r="B136" s="8"/>
      <c r="C136" s="14" cm="1">
        <f t="array" aca="1" ref="C136" ca="1">INDIRECT(ADDRESS(ROW()-1,_xlfn.SHEET()-3+32,4,1,"Entered Daily Stats"))</f>
        <v>0</v>
      </c>
      <c r="D136" s="11"/>
      <c r="E136" s="10">
        <f>'Entered Daily Stats'!A135</f>
        <v>0</v>
      </c>
      <c r="F136" s="11"/>
      <c r="G136" s="13" cm="1">
        <f t="array" aca="1" ref="G136" ca="1">IFERROR(INDIRECT(ADDRESS(ROW()-1,_xlfn.SHEET()-3+4,4,1,"Entered Daily Stats")),"")</f>
        <v>0</v>
      </c>
      <c r="H136" s="16"/>
      <c r="I136" s="12" cm="1">
        <f t="array" aca="1" ref="I136" ca="1">IFERROR(INDIRECT(ADDRESS(ROW()-1,_xlfn.SHEET()-3+11,4,1,"Entered Daily Stats")),"")</f>
        <v>0</v>
      </c>
      <c r="J136" s="11"/>
      <c r="K136" s="107" cm="1">
        <f t="array" aca="1" ref="K136" ca="1">IFERROR(INDIRECT(ADDRESS(ROW()-1,_xlfn.SHEET()-3+18,4,1,"Entered Daily Stats")),"")</f>
        <v>0</v>
      </c>
      <c r="L136" s="12">
        <f t="shared" ca="1" si="19"/>
        <v>0</v>
      </c>
      <c r="M136" s="11"/>
      <c r="N136" s="110" cm="1">
        <f t="array" aca="1" ref="N136" ca="1">IFERROR(INDIRECT(ADDRESS(ROW()-1,_xlfn.SHEET()-3+25,4,1,"Entered Daily Stats")),"")</f>
        <v>0</v>
      </c>
      <c r="O136" s="13">
        <f t="shared" ca="1" si="17"/>
        <v>0</v>
      </c>
      <c r="P136" s="11"/>
      <c r="Q136" s="51" t="str">
        <f t="shared" ca="1" si="18"/>
        <v/>
      </c>
      <c r="R136" s="11"/>
      <c r="S136" s="39" cm="1">
        <f t="array" aca="1" ref="S136" ca="1">INDIRECT(ADDRESS(ROW()-1,_xlfn.SHEET()-3+39,4,1,"Entered Daily Stats"))</f>
        <v>0</v>
      </c>
      <c r="T136" s="11"/>
      <c r="U136" s="71"/>
      <c r="V136" s="71"/>
      <c r="W136" s="71"/>
      <c r="X136" s="70"/>
    </row>
    <row r="137" spans="1:24" ht="21" x14ac:dyDescent="0.3">
      <c r="A137" s="65"/>
      <c r="B137" s="8"/>
      <c r="C137" s="14" cm="1">
        <f t="array" aca="1" ref="C137" ca="1">INDIRECT(ADDRESS(ROW()-1,_xlfn.SHEET()-3+32,4,1,"Entered Daily Stats"))</f>
        <v>0</v>
      </c>
      <c r="D137" s="11"/>
      <c r="E137" s="10">
        <f>'Entered Daily Stats'!A136</f>
        <v>0</v>
      </c>
      <c r="F137" s="11"/>
      <c r="G137" s="13" cm="1">
        <f t="array" aca="1" ref="G137" ca="1">IFERROR(INDIRECT(ADDRESS(ROW()-1,_xlfn.SHEET()-3+4,4,1,"Entered Daily Stats")),"")</f>
        <v>0</v>
      </c>
      <c r="H137" s="16"/>
      <c r="I137" s="12" cm="1">
        <f t="array" aca="1" ref="I137" ca="1">IFERROR(INDIRECT(ADDRESS(ROW()-1,_xlfn.SHEET()-3+11,4,1,"Entered Daily Stats")),"")</f>
        <v>0</v>
      </c>
      <c r="J137" s="11"/>
      <c r="K137" s="107" cm="1">
        <f t="array" aca="1" ref="K137" ca="1">IFERROR(INDIRECT(ADDRESS(ROW()-1,_xlfn.SHEET()-3+18,4,1,"Entered Daily Stats")),"")</f>
        <v>0</v>
      </c>
      <c r="L137" s="12">
        <f t="shared" ca="1" si="19"/>
        <v>0</v>
      </c>
      <c r="M137" s="11"/>
      <c r="N137" s="110" cm="1">
        <f t="array" aca="1" ref="N137" ca="1">IFERROR(INDIRECT(ADDRESS(ROW()-1,_xlfn.SHEET()-3+25,4,1,"Entered Daily Stats")),"")</f>
        <v>0</v>
      </c>
      <c r="O137" s="13">
        <f t="shared" ca="1" si="17"/>
        <v>0</v>
      </c>
      <c r="P137" s="11"/>
      <c r="Q137" s="51" t="str">
        <f t="shared" ca="1" si="18"/>
        <v/>
      </c>
      <c r="R137" s="11"/>
      <c r="S137" s="39" cm="1">
        <f t="array" aca="1" ref="S137" ca="1">INDIRECT(ADDRESS(ROW()-1,_xlfn.SHEET()-3+39,4,1,"Entered Daily Stats"))</f>
        <v>0</v>
      </c>
      <c r="T137" s="11"/>
      <c r="U137" s="8"/>
      <c r="V137" s="8"/>
      <c r="W137" s="22"/>
      <c r="X137" s="79"/>
    </row>
    <row r="138" spans="1:24" ht="18" x14ac:dyDescent="0.3">
      <c r="A138" s="65"/>
      <c r="B138" s="8"/>
      <c r="C138" s="14" cm="1">
        <f t="array" aca="1" ref="C138" ca="1">INDIRECT(ADDRESS(ROW()-1,_xlfn.SHEET()-3+32,4,1,"Entered Daily Stats"))</f>
        <v>0</v>
      </c>
      <c r="D138" s="11"/>
      <c r="E138" s="10">
        <f>'Entered Daily Stats'!A137</f>
        <v>0</v>
      </c>
      <c r="F138" s="11"/>
      <c r="G138" s="13" cm="1">
        <f t="array" aca="1" ref="G138" ca="1">IFERROR(INDIRECT(ADDRESS(ROW()-1,_xlfn.SHEET()-3+4,4,1,"Entered Daily Stats")),"")</f>
        <v>0</v>
      </c>
      <c r="H138" s="16"/>
      <c r="I138" s="12" cm="1">
        <f t="array" aca="1" ref="I138" ca="1">IFERROR(INDIRECT(ADDRESS(ROW()-1,_xlfn.SHEET()-3+11,4,1,"Entered Daily Stats")),"")</f>
        <v>0</v>
      </c>
      <c r="J138" s="11"/>
      <c r="K138" s="107" cm="1">
        <f t="array" aca="1" ref="K138" ca="1">IFERROR(INDIRECT(ADDRESS(ROW()-1,_xlfn.SHEET()-3+18,4,1,"Entered Daily Stats")),"")</f>
        <v>0</v>
      </c>
      <c r="L138" s="12">
        <f t="shared" ca="1" si="19"/>
        <v>0</v>
      </c>
      <c r="M138" s="11"/>
      <c r="N138" s="110" cm="1">
        <f t="array" aca="1" ref="N138" ca="1">IFERROR(INDIRECT(ADDRESS(ROW()-1,_xlfn.SHEET()-3+25,4,1,"Entered Daily Stats")),"")</f>
        <v>0</v>
      </c>
      <c r="O138" s="13">
        <f t="shared" ca="1" si="17"/>
        <v>0</v>
      </c>
      <c r="P138" s="11"/>
      <c r="Q138" s="51" t="str">
        <f t="shared" ca="1" si="18"/>
        <v/>
      </c>
      <c r="R138" s="47"/>
      <c r="S138" s="39" cm="1">
        <f t="array" aca="1" ref="S138" ca="1">INDIRECT(ADDRESS(ROW()-1,_xlfn.SHEET()-3+39,4,1,"Entered Daily Stats"))</f>
        <v>0</v>
      </c>
      <c r="T138" s="47"/>
      <c r="U138" s="69"/>
      <c r="V138" s="8"/>
      <c r="W138" s="56"/>
      <c r="X138" s="80"/>
    </row>
    <row r="139" spans="1:24" ht="18" x14ac:dyDescent="0.3">
      <c r="A139" s="65"/>
      <c r="B139" s="8"/>
      <c r="C139" s="14" cm="1">
        <f t="array" aca="1" ref="C139" ca="1">INDIRECT(ADDRESS(ROW()-1,_xlfn.SHEET()-3+32,4,1,"Entered Daily Stats"))</f>
        <v>0</v>
      </c>
      <c r="D139" s="11"/>
      <c r="E139" s="10">
        <f>'Entered Daily Stats'!A138</f>
        <v>0</v>
      </c>
      <c r="F139" s="23"/>
      <c r="G139" s="13" cm="1">
        <f t="array" aca="1" ref="G139" ca="1">IFERROR(INDIRECT(ADDRESS(ROW()-1,_xlfn.SHEET()-3+4,4,1,"Entered Daily Stats")),"")</f>
        <v>0</v>
      </c>
      <c r="H139" s="11"/>
      <c r="I139" s="12" cm="1">
        <f t="array" aca="1" ref="I139" ca="1">IFERROR(INDIRECT(ADDRESS(ROW()-1,_xlfn.SHEET()-3+11,4,1,"Entered Daily Stats")),"")</f>
        <v>0</v>
      </c>
      <c r="J139" s="11"/>
      <c r="K139" s="107" cm="1">
        <f t="array" aca="1" ref="K139" ca="1">IFERROR(INDIRECT(ADDRESS(ROW()-1,_xlfn.SHEET()-3+18,4,1,"Entered Daily Stats")),"")</f>
        <v>0</v>
      </c>
      <c r="L139" s="12">
        <f t="shared" ca="1" si="19"/>
        <v>0</v>
      </c>
      <c r="M139" s="11"/>
      <c r="N139" s="110" cm="1">
        <f t="array" aca="1" ref="N139" ca="1">IFERROR(INDIRECT(ADDRESS(ROW()-1,_xlfn.SHEET()-3+25,4,1,"Entered Daily Stats")),"")</f>
        <v>0</v>
      </c>
      <c r="O139" s="13">
        <f t="shared" ca="1" si="17"/>
        <v>0</v>
      </c>
      <c r="P139" s="11"/>
      <c r="Q139" s="51" t="str">
        <f t="shared" ca="1" si="18"/>
        <v/>
      </c>
      <c r="R139" s="11"/>
      <c r="S139" s="39" cm="1">
        <f t="array" aca="1" ref="S139" ca="1">INDIRECT(ADDRESS(ROW()-1,_xlfn.SHEET()-3+39,4,1,"Entered Daily Stats"))</f>
        <v>0</v>
      </c>
      <c r="T139" s="11"/>
      <c r="U139" s="11"/>
      <c r="V139" s="47"/>
      <c r="W139" s="56"/>
      <c r="X139" s="81"/>
    </row>
    <row r="140" spans="1:24" ht="18" x14ac:dyDescent="0.3">
      <c r="A140" s="65"/>
      <c r="B140" s="8"/>
      <c r="C140" s="14" cm="1">
        <f t="array" aca="1" ref="C140" ca="1">INDIRECT(ADDRESS(ROW()-1,_xlfn.SHEET()-3+32,4,1,"Entered Daily Stats"))</f>
        <v>0</v>
      </c>
      <c r="D140" s="11"/>
      <c r="E140" s="10">
        <f>'Entered Daily Stats'!A139</f>
        <v>0</v>
      </c>
      <c r="F140" s="11"/>
      <c r="G140" s="13" cm="1">
        <f t="array" aca="1" ref="G140" ca="1">IFERROR(INDIRECT(ADDRESS(ROW()-1,_xlfn.SHEET()-3+4,4,1,"Entered Daily Stats")),"")</f>
        <v>0</v>
      </c>
      <c r="H140" s="16"/>
      <c r="I140" s="12" cm="1">
        <f t="array" aca="1" ref="I140" ca="1">IFERROR(INDIRECT(ADDRESS(ROW()-1,_xlfn.SHEET()-3+11,4,1,"Entered Daily Stats")),"")</f>
        <v>0</v>
      </c>
      <c r="J140" s="11"/>
      <c r="K140" s="107" cm="1">
        <f t="array" aca="1" ref="K140" ca="1">IFERROR(INDIRECT(ADDRESS(ROW()-1,_xlfn.SHEET()-3+18,4,1,"Entered Daily Stats")),"")</f>
        <v>0</v>
      </c>
      <c r="L140" s="12">
        <f t="shared" ca="1" si="19"/>
        <v>0</v>
      </c>
      <c r="M140" s="11"/>
      <c r="N140" s="110" cm="1">
        <f t="array" aca="1" ref="N140" ca="1">IFERROR(INDIRECT(ADDRESS(ROW()-1,_xlfn.SHEET()-3+25,4,1,"Entered Daily Stats")),"")</f>
        <v>0</v>
      </c>
      <c r="O140" s="13">
        <f t="shared" ca="1" si="17"/>
        <v>0</v>
      </c>
      <c r="P140" s="11"/>
      <c r="Q140" s="51" t="str">
        <f t="shared" ca="1" si="18"/>
        <v/>
      </c>
      <c r="R140" s="11"/>
      <c r="S140" s="39" cm="1">
        <f t="array" aca="1" ref="S140" ca="1">INDIRECT(ADDRESS(ROW()-1,_xlfn.SHEET()-3+39,4,1,"Entered Daily Stats"))</f>
        <v>0</v>
      </c>
      <c r="T140" s="11"/>
      <c r="U140" s="8"/>
      <c r="V140" s="8"/>
      <c r="W140" s="8"/>
      <c r="X140" s="64"/>
    </row>
    <row r="141" spans="1:24" ht="18" x14ac:dyDescent="0.3">
      <c r="A141" s="65"/>
      <c r="B141" s="8"/>
      <c r="C141" s="11"/>
      <c r="D141" s="11"/>
      <c r="E141" s="11"/>
      <c r="F141" s="11"/>
      <c r="G141" s="11"/>
      <c r="H141" s="11"/>
      <c r="I141" s="11"/>
      <c r="J141" s="11"/>
      <c r="K141" s="108"/>
      <c r="L141" s="11"/>
      <c r="M141" s="11"/>
      <c r="N141" s="108"/>
      <c r="O141" s="11"/>
      <c r="P141" s="11"/>
      <c r="Q141" s="11"/>
      <c r="R141" s="11"/>
      <c r="S141" s="11"/>
      <c r="T141" s="8"/>
      <c r="U141" s="8"/>
      <c r="V141" s="8"/>
      <c r="W141" s="8"/>
      <c r="X141" s="64"/>
    </row>
    <row r="142" spans="1:24" ht="21" x14ac:dyDescent="0.3">
      <c r="A142" s="65"/>
      <c r="B142" s="8"/>
      <c r="C142" s="106">
        <f ca="1">IFERROR(AVERAGEIF(C121:C140,"&gt;0"),0)</f>
        <v>1</v>
      </c>
      <c r="D142" s="11"/>
      <c r="E142" s="123" t="s">
        <v>34</v>
      </c>
      <c r="F142" s="44"/>
      <c r="G142" s="13">
        <f ca="1">IFERROR(AVERAGEIF(G121:G140,"&gt;0"),"")</f>
        <v>0.27500000000000002</v>
      </c>
      <c r="H142" s="82"/>
      <c r="I142" s="30">
        <f ca="1">IFERROR(AVERAGEIF(I121:I140,"&gt;0"),"")</f>
        <v>7.5</v>
      </c>
      <c r="J142" s="11"/>
      <c r="K142" s="109">
        <f ca="1">IFERROR(AVERAGEIF(K121:K140,"&gt;0"),0)</f>
        <v>42.5</v>
      </c>
      <c r="L142" s="12">
        <f ca="1">IFERROR(AVERAGEIF(L121:L140,"&gt;0"),"")</f>
        <v>46.583333333333329</v>
      </c>
      <c r="M142" s="11"/>
      <c r="N142" s="111">
        <f ca="1">IFERROR(AVERAGEIF(N121:N140,"&gt;0"),0)</f>
        <v>0.13923611111111112</v>
      </c>
      <c r="O142" s="13">
        <f ca="1">IFERROR(AVERAGEIF(O121:O140,"&gt;0"),"")</f>
        <v>0.15625</v>
      </c>
      <c r="P142" s="11"/>
      <c r="Q142" s="45">
        <f ca="1">IFERROR(AVERAGEIF(Q121:Q140,"&gt;0"),"")</f>
        <v>0.95107962213225372</v>
      </c>
      <c r="R142" s="17"/>
      <c r="S142" s="46">
        <f ca="1">IFERROR(AVERAGEIF(S121:S140,"&gt;0"),0)</f>
        <v>1</v>
      </c>
      <c r="T142" s="83"/>
      <c r="U142" s="8"/>
      <c r="V142" s="8"/>
      <c r="W142" s="8"/>
      <c r="X142" s="64"/>
    </row>
    <row r="143" spans="1:24" ht="15" thickBot="1" x14ac:dyDescent="0.35">
      <c r="A143" s="76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8"/>
    </row>
    <row r="146" spans="1:24" ht="14.4" customHeight="1" x14ac:dyDescent="0.3">
      <c r="A146" s="160" t="str">
        <f>'Entered Daily Stats'!A146</f>
        <v>Team Lead 6</v>
      </c>
      <c r="B146" s="161"/>
      <c r="C146" s="161"/>
      <c r="D146" s="161"/>
      <c r="E146" s="161"/>
      <c r="F146" s="53"/>
      <c r="G146" s="158">
        <v>44135</v>
      </c>
      <c r="H146" s="158"/>
      <c r="I146" s="158"/>
      <c r="J146" s="158"/>
      <c r="K146" s="158"/>
      <c r="L146" s="158"/>
      <c r="M146" s="158"/>
      <c r="N146" s="158"/>
      <c r="O146" s="158"/>
      <c r="P146" s="53"/>
      <c r="Q146" s="53"/>
      <c r="R146" s="53"/>
      <c r="S146" s="53"/>
      <c r="T146" s="53"/>
      <c r="U146" s="53"/>
      <c r="V146" s="53"/>
      <c r="W146" s="53"/>
      <c r="X146" s="63"/>
    </row>
    <row r="147" spans="1:24" ht="14.4" customHeight="1" x14ac:dyDescent="0.3">
      <c r="A147" s="162"/>
      <c r="B147" s="163"/>
      <c r="C147" s="163"/>
      <c r="D147" s="163"/>
      <c r="E147" s="163"/>
      <c r="F147" s="8"/>
      <c r="G147" s="159"/>
      <c r="H147" s="159"/>
      <c r="I147" s="159"/>
      <c r="J147" s="159"/>
      <c r="K147" s="159"/>
      <c r="L147" s="159"/>
      <c r="M147" s="159"/>
      <c r="N147" s="159"/>
      <c r="O147" s="159"/>
      <c r="P147" s="8"/>
      <c r="Q147" s="8"/>
      <c r="R147" s="8"/>
      <c r="S147" s="8"/>
      <c r="T147" s="8"/>
      <c r="U147" s="8"/>
      <c r="V147" s="8"/>
      <c r="W147" s="8"/>
      <c r="X147" s="64"/>
    </row>
    <row r="148" spans="1:24" ht="21" customHeight="1" x14ac:dyDescent="0.3">
      <c r="A148" s="164"/>
      <c r="B148" s="165"/>
      <c r="C148" s="165"/>
      <c r="D148" s="165"/>
      <c r="E148" s="165"/>
      <c r="F148" s="8"/>
      <c r="G148" s="124" t="s">
        <v>18</v>
      </c>
      <c r="H148" s="123"/>
      <c r="I148" s="124" t="s">
        <v>19</v>
      </c>
      <c r="J148" s="8"/>
      <c r="K148" s="140" t="s">
        <v>20</v>
      </c>
      <c r="L148" s="140"/>
      <c r="M148" s="8"/>
      <c r="N148" s="126" t="s">
        <v>21</v>
      </c>
      <c r="O148" s="126"/>
      <c r="P148" s="8"/>
      <c r="Q148" s="8"/>
      <c r="R148" s="8"/>
      <c r="S148" s="8"/>
      <c r="T148" s="8"/>
      <c r="U148" s="8"/>
      <c r="V148" s="8"/>
      <c r="W148" s="8"/>
      <c r="X148" s="64"/>
    </row>
    <row r="149" spans="1:24" ht="45.6" x14ac:dyDescent="0.3">
      <c r="A149" s="65"/>
      <c r="B149" s="8"/>
      <c r="C149" s="67" t="s">
        <v>37</v>
      </c>
      <c r="D149" s="8"/>
      <c r="E149" s="67" t="s">
        <v>24</v>
      </c>
      <c r="F149" s="68"/>
      <c r="G149" s="56"/>
      <c r="H149" s="56"/>
      <c r="I149" s="56"/>
      <c r="J149" s="8"/>
      <c r="K149" s="56"/>
      <c r="L149" s="69" t="s">
        <v>38</v>
      </c>
      <c r="M149" s="69"/>
      <c r="N149" s="56"/>
      <c r="O149" s="69" t="s">
        <v>39</v>
      </c>
      <c r="P149" s="8"/>
      <c r="Q149" s="9" t="s">
        <v>40</v>
      </c>
      <c r="R149" s="8"/>
      <c r="S149" s="66" t="s">
        <v>41</v>
      </c>
      <c r="T149" s="8"/>
      <c r="U149" s="138" t="s">
        <v>30</v>
      </c>
      <c r="V149" s="138"/>
      <c r="W149" s="138"/>
      <c r="X149" s="70"/>
    </row>
    <row r="150" spans="1:24" ht="18" x14ac:dyDescent="0.3">
      <c r="A150" s="65"/>
      <c r="B150" s="8"/>
      <c r="C150" s="14" cm="1">
        <f t="array" aca="1" ref="C150" ca="1">INDIRECT(ADDRESS(ROW()-1,_xlfn.SHEET()-3+32,4,1,"Entered Daily Stats"))</f>
        <v>0</v>
      </c>
      <c r="D150" s="11"/>
      <c r="E150" s="10" t="str">
        <f>'Entered Daily Stats'!A149</f>
        <v>Enrollment Counclor 1</v>
      </c>
      <c r="F150" s="11"/>
      <c r="G150" s="13" cm="1">
        <f t="array" aca="1" ref="G150" ca="1">IFERROR(INDIRECT(ADDRESS(ROW()-1,_xlfn.SHEET()-3+4,4,1,"Entered Daily Stats")),"")</f>
        <v>0</v>
      </c>
      <c r="H150" s="11"/>
      <c r="I150" s="12" cm="1">
        <f t="array" aca="1" ref="I150" ca="1">IFERROR(INDIRECT(ADDRESS(ROW()-1,_xlfn.SHEET()-3+11,4,1,"Entered Daily Stats")),"")</f>
        <v>0</v>
      </c>
      <c r="J150" s="11"/>
      <c r="K150" s="107" cm="1">
        <f t="array" aca="1" ref="K150" ca="1">IFERROR(INDIRECT(ADDRESS(ROW()-1,_xlfn.SHEET()-3+18,4,1,"Entered Daily Stats")),"")</f>
        <v>0</v>
      </c>
      <c r="L150" s="12">
        <f ca="1">IFERROR(IF(K150=N150,0,MIN(MAX((-10*N150*24)+80,30),65))*C150,0)</f>
        <v>0</v>
      </c>
      <c r="M150" s="11"/>
      <c r="N150" s="110" cm="1">
        <f t="array" aca="1" ref="N150" ca="1">IFERROR(INDIRECT(ADDRESS(ROW()-1,_xlfn.SHEET()-3+25,4,1,"Entered Daily Stats")),"")</f>
        <v>0</v>
      </c>
      <c r="O150" s="13">
        <f ca="1">IFERROR(IF(N150=K150,0,MIN(MAX(8-(K150/10),1.5),5)/24)*C150,0)</f>
        <v>0</v>
      </c>
      <c r="P150" s="11"/>
      <c r="Q150" s="51" t="str">
        <f ca="1">IF(OR(L150=O150,K150=N150),"",((N150/O150)+(K150/L150))/2)</f>
        <v/>
      </c>
      <c r="R150" s="11"/>
      <c r="S150" s="39" cm="1">
        <f t="array" aca="1" ref="S150" ca="1">INDIRECT(ADDRESS(ROW()-1,_xlfn.SHEET()-3+39,4,1,"Entered Daily Stats"))</f>
        <v>0</v>
      </c>
      <c r="T150" s="11"/>
      <c r="U150" s="15"/>
      <c r="V150" s="11" t="s">
        <v>31</v>
      </c>
      <c r="W150" s="14">
        <v>1.3</v>
      </c>
      <c r="X150" s="70"/>
    </row>
    <row r="151" spans="1:24" ht="18" x14ac:dyDescent="0.3">
      <c r="A151" s="65"/>
      <c r="B151" s="8"/>
      <c r="C151" s="14" cm="1">
        <f t="array" aca="1" ref="C151" ca="1">INDIRECT(ADDRESS(ROW()-1,_xlfn.SHEET()-3+32,4,1,"Entered Daily Stats"))</f>
        <v>0</v>
      </c>
      <c r="D151" s="11"/>
      <c r="E151" s="10" t="str">
        <f>'Entered Daily Stats'!A150</f>
        <v>Enrollment Counclor 2</v>
      </c>
      <c r="F151" s="11"/>
      <c r="G151" s="13" cm="1">
        <f t="array" aca="1" ref="G151" ca="1">IFERROR(INDIRECT(ADDRESS(ROW()-1,_xlfn.SHEET()-3+4,4,1,"Entered Daily Stats")),"")</f>
        <v>0</v>
      </c>
      <c r="H151" s="16"/>
      <c r="I151" s="12" cm="1">
        <f t="array" aca="1" ref="I151" ca="1">IFERROR(INDIRECT(ADDRESS(ROW()-1,_xlfn.SHEET()-3+11,4,1,"Entered Daily Stats")),"")</f>
        <v>0</v>
      </c>
      <c r="J151" s="11"/>
      <c r="K151" s="107" cm="1">
        <f t="array" aca="1" ref="K151" ca="1">IFERROR(INDIRECT(ADDRESS(ROW()-1,_xlfn.SHEET()-3+18,4,1,"Entered Daily Stats")),"")</f>
        <v>0</v>
      </c>
      <c r="L151" s="12">
        <f t="shared" ref="L151" ca="1" si="20">IFERROR(IF(K151=N151,0,MIN(MAX((-10*N151*24)+80,30),65))*C151,0)</f>
        <v>0</v>
      </c>
      <c r="M151" s="11"/>
      <c r="N151" s="110" cm="1">
        <f t="array" aca="1" ref="N151" ca="1">IFERROR(INDIRECT(ADDRESS(ROW()-1,_xlfn.SHEET()-3+25,4,1,"Entered Daily Stats")),"")</f>
        <v>0</v>
      </c>
      <c r="O151" s="13">
        <f t="shared" ref="O151:O169" ca="1" si="21">IFERROR(IF(N151=K151,0,MIN(MAX(8-(K151/10),1.5),5)/24)*C151,0)</f>
        <v>0</v>
      </c>
      <c r="P151" s="11"/>
      <c r="Q151" s="51" t="str">
        <f t="shared" ref="Q151:Q169" ca="1" si="22">IF(OR(L151=O151,K151=N151),"",((N151/O151)+(K151/L151))/2)</f>
        <v/>
      </c>
      <c r="R151" s="11"/>
      <c r="S151" s="39" cm="1">
        <f t="array" aca="1" ref="S151" ca="1">INDIRECT(ADDRESS(ROW()-1,_xlfn.SHEET()-3+39,4,1,"Entered Daily Stats"))</f>
        <v>0</v>
      </c>
      <c r="T151" s="11"/>
      <c r="U151" s="100"/>
      <c r="V151" s="11" t="s">
        <v>32</v>
      </c>
      <c r="W151" s="45">
        <v>1</v>
      </c>
      <c r="X151" s="70"/>
    </row>
    <row r="152" spans="1:24" ht="18" x14ac:dyDescent="0.3">
      <c r="A152" s="65"/>
      <c r="B152" s="8"/>
      <c r="C152" s="14" cm="1">
        <f t="array" aca="1" ref="C152" ca="1">INDIRECT(ADDRESS(ROW()-1,_xlfn.SHEET()-3+32,4,1,"Entered Daily Stats"))</f>
        <v>0</v>
      </c>
      <c r="D152" s="11"/>
      <c r="E152" s="10" t="str">
        <f>'Entered Daily Stats'!A151</f>
        <v>Enrollment Counclor 3</v>
      </c>
      <c r="F152" s="11"/>
      <c r="G152" s="13" cm="1">
        <f t="array" aca="1" ref="G152" ca="1">IFERROR(INDIRECT(ADDRESS(ROW()-1,_xlfn.SHEET()-3+4,4,1,"Entered Daily Stats")),"")</f>
        <v>0</v>
      </c>
      <c r="H152" s="16"/>
      <c r="I152" s="12" cm="1">
        <f t="array" aca="1" ref="I152" ca="1">IFERROR(INDIRECT(ADDRESS(ROW()-1,_xlfn.SHEET()-3+11,4,1,"Entered Daily Stats")),"")</f>
        <v>0</v>
      </c>
      <c r="J152" s="11"/>
      <c r="K152" s="107" cm="1">
        <f t="array" aca="1" ref="K152" ca="1">IFERROR(INDIRECT(ADDRESS(ROW()-1,_xlfn.SHEET()-3+18,4,1,"Entered Daily Stats")),"")</f>
        <v>0</v>
      </c>
      <c r="L152" s="12">
        <f ca="1">IFERROR(IF(K152=N152,0,MIN(MAX((-10*N152*24)+80,30),65))*C152,0)</f>
        <v>0</v>
      </c>
      <c r="M152" s="11"/>
      <c r="N152" s="110" cm="1">
        <f t="array" aca="1" ref="N152" ca="1">IFERROR(INDIRECT(ADDRESS(ROW()-1,_xlfn.SHEET()-3+25,4,1,"Entered Daily Stats")),"")</f>
        <v>0</v>
      </c>
      <c r="O152" s="13">
        <f t="shared" ca="1" si="21"/>
        <v>0</v>
      </c>
      <c r="P152" s="11"/>
      <c r="Q152" s="51" t="str">
        <f t="shared" ca="1" si="22"/>
        <v/>
      </c>
      <c r="R152" s="11"/>
      <c r="S152" s="39" cm="1">
        <f t="array" aca="1" ref="S152" ca="1">INDIRECT(ADDRESS(ROW()-1,_xlfn.SHEET()-3+39,4,1,"Entered Daily Stats"))</f>
        <v>1</v>
      </c>
      <c r="T152" s="11"/>
      <c r="U152" s="18"/>
      <c r="V152" s="11" t="s">
        <v>33</v>
      </c>
      <c r="W152" s="45">
        <v>1</v>
      </c>
      <c r="X152" s="70"/>
    </row>
    <row r="153" spans="1:24" ht="18" x14ac:dyDescent="0.3">
      <c r="A153" s="65"/>
      <c r="B153" s="8"/>
      <c r="C153" s="14" cm="1">
        <f t="array" aca="1" ref="C153" ca="1">INDIRECT(ADDRESS(ROW()-1,_xlfn.SHEET()-3+32,4,1,"Entered Daily Stats"))</f>
        <v>0</v>
      </c>
      <c r="D153" s="11"/>
      <c r="E153" s="10" t="str">
        <f>'Entered Daily Stats'!A152</f>
        <v>Enrollment Counclor 4</v>
      </c>
      <c r="F153" s="11"/>
      <c r="G153" s="13" cm="1">
        <f t="array" aca="1" ref="G153" ca="1">IFERROR(INDIRECT(ADDRESS(ROW()-1,_xlfn.SHEET()-3+4,4,1,"Entered Daily Stats")),"")</f>
        <v>0</v>
      </c>
      <c r="H153" s="16"/>
      <c r="I153" s="12" cm="1">
        <f t="array" aca="1" ref="I153" ca="1">IFERROR(INDIRECT(ADDRESS(ROW()-1,_xlfn.SHEET()-3+11,4,1,"Entered Daily Stats")),"")</f>
        <v>0</v>
      </c>
      <c r="J153" s="11"/>
      <c r="K153" s="107" cm="1">
        <f t="array" aca="1" ref="K153" ca="1">IFERROR(INDIRECT(ADDRESS(ROW()-1,_xlfn.SHEET()-3+18,4,1,"Entered Daily Stats")),"")</f>
        <v>0</v>
      </c>
      <c r="L153" s="12">
        <f t="shared" ref="L153:L169" ca="1" si="23">IFERROR(IF(K153=N153,0,MIN(MAX((-10*N153*24)+80,30),65))*C153,0)</f>
        <v>0</v>
      </c>
      <c r="M153" s="11"/>
      <c r="N153" s="110" cm="1">
        <f t="array" aca="1" ref="N153" ca="1">IFERROR(INDIRECT(ADDRESS(ROW()-1,_xlfn.SHEET()-3+25,4,1,"Entered Daily Stats")),"")</f>
        <v>0</v>
      </c>
      <c r="O153" s="13">
        <f t="shared" ca="1" si="21"/>
        <v>0</v>
      </c>
      <c r="P153" s="11"/>
      <c r="Q153" s="51" t="str">
        <f t="shared" ca="1" si="22"/>
        <v/>
      </c>
      <c r="R153" s="11"/>
      <c r="S153" s="39" cm="1">
        <f t="array" aca="1" ref="S153" ca="1">INDIRECT(ADDRESS(ROW()-1,_xlfn.SHEET()-3+39,4,1,"Entered Daily Stats"))</f>
        <v>0</v>
      </c>
      <c r="T153" s="11"/>
      <c r="U153" s="19"/>
      <c r="V153" s="11" t="s">
        <v>33</v>
      </c>
      <c r="W153" s="14">
        <v>0.7</v>
      </c>
      <c r="X153" s="70"/>
    </row>
    <row r="154" spans="1:24" ht="18" x14ac:dyDescent="0.3">
      <c r="A154" s="65"/>
      <c r="B154" s="8"/>
      <c r="C154" s="14" cm="1">
        <f t="array" aca="1" ref="C154" ca="1">INDIRECT(ADDRESS(ROW()-1,_xlfn.SHEET()-3+32,4,1,"Entered Daily Stats"))</f>
        <v>0</v>
      </c>
      <c r="D154" s="11"/>
      <c r="E154" s="10" t="str">
        <f>'Entered Daily Stats'!A153</f>
        <v>Enrollment Counclor 5</v>
      </c>
      <c r="F154" s="11"/>
      <c r="G154" s="13" cm="1">
        <f t="array" aca="1" ref="G154" ca="1">IFERROR(INDIRECT(ADDRESS(ROW()-1,_xlfn.SHEET()-3+4,4,1,"Entered Daily Stats")),"")</f>
        <v>0</v>
      </c>
      <c r="H154" s="16"/>
      <c r="I154" s="12" cm="1">
        <f t="array" aca="1" ref="I154" ca="1">IFERROR(INDIRECT(ADDRESS(ROW()-1,_xlfn.SHEET()-3+11,4,1,"Entered Daily Stats")),"")</f>
        <v>0</v>
      </c>
      <c r="J154" s="11"/>
      <c r="K154" s="107" cm="1">
        <f t="array" aca="1" ref="K154" ca="1">IFERROR(INDIRECT(ADDRESS(ROW()-1,_xlfn.SHEET()-3+18,4,1,"Entered Daily Stats")),"")</f>
        <v>0</v>
      </c>
      <c r="L154" s="12">
        <f t="shared" ca="1" si="23"/>
        <v>0</v>
      </c>
      <c r="M154" s="11"/>
      <c r="N154" s="110" cm="1">
        <f t="array" aca="1" ref="N154" ca="1">IFERROR(INDIRECT(ADDRESS(ROW()-1,_xlfn.SHEET()-3+25,4,1,"Entered Daily Stats")),"")</f>
        <v>0</v>
      </c>
      <c r="O154" s="13">
        <f t="shared" ca="1" si="21"/>
        <v>0</v>
      </c>
      <c r="P154" s="11"/>
      <c r="Q154" s="51" t="str">
        <f t="shared" ca="1" si="22"/>
        <v/>
      </c>
      <c r="R154" s="11"/>
      <c r="S154" s="39" cm="1">
        <f t="array" aca="1" ref="S154" ca="1">INDIRECT(ADDRESS(ROW()-1,_xlfn.SHEET()-3+39,4,1,"Entered Daily Stats"))</f>
        <v>0</v>
      </c>
      <c r="T154" s="11"/>
      <c r="U154" s="20"/>
      <c r="V154" s="11" t="s">
        <v>33</v>
      </c>
      <c r="W154" s="14">
        <v>0.5</v>
      </c>
      <c r="X154" s="70"/>
    </row>
    <row r="155" spans="1:24" ht="18" x14ac:dyDescent="0.3">
      <c r="A155" s="65"/>
      <c r="B155" s="8"/>
      <c r="C155" s="14" cm="1">
        <f t="array" aca="1" ref="C155" ca="1">INDIRECT(ADDRESS(ROW()-1,_xlfn.SHEET()-3+32,4,1,"Entered Daily Stats"))</f>
        <v>0</v>
      </c>
      <c r="D155" s="11"/>
      <c r="E155" s="10" t="str">
        <f>'Entered Daily Stats'!A154</f>
        <v>Enrollment Counclor 6</v>
      </c>
      <c r="F155" s="11"/>
      <c r="G155" s="13" cm="1">
        <f t="array" aca="1" ref="G155" ca="1">IFERROR(INDIRECT(ADDRESS(ROW()-1,_xlfn.SHEET()-3+4,4,1,"Entered Daily Stats")),"")</f>
        <v>0</v>
      </c>
      <c r="H155" s="16"/>
      <c r="I155" s="12" cm="1">
        <f t="array" aca="1" ref="I155" ca="1">IFERROR(INDIRECT(ADDRESS(ROW()-1,_xlfn.SHEET()-3+11,4,1,"Entered Daily Stats")),"")</f>
        <v>0</v>
      </c>
      <c r="J155" s="11"/>
      <c r="K155" s="107" cm="1">
        <f t="array" aca="1" ref="K155" ca="1">IFERROR(INDIRECT(ADDRESS(ROW()-1,_xlfn.SHEET()-3+18,4,1,"Entered Daily Stats")),"")</f>
        <v>0</v>
      </c>
      <c r="L155" s="12">
        <f t="shared" ca="1" si="23"/>
        <v>0</v>
      </c>
      <c r="M155" s="11"/>
      <c r="N155" s="110" cm="1">
        <f t="array" aca="1" ref="N155" ca="1">IFERROR(INDIRECT(ADDRESS(ROW()-1,_xlfn.SHEET()-3+25,4,1,"Entered Daily Stats")),"")</f>
        <v>0</v>
      </c>
      <c r="O155" s="13">
        <f t="shared" ca="1" si="21"/>
        <v>0</v>
      </c>
      <c r="P155" s="11"/>
      <c r="Q155" s="51" t="str">
        <f t="shared" ca="1" si="22"/>
        <v/>
      </c>
      <c r="R155" s="11"/>
      <c r="S155" s="39" cm="1">
        <f t="array" aca="1" ref="S155" ca="1">INDIRECT(ADDRESS(ROW()-1,_xlfn.SHEET()-3+39,4,1,"Entered Daily Stats"))</f>
        <v>0</v>
      </c>
      <c r="T155" s="11"/>
      <c r="U155" s="21"/>
      <c r="V155" s="11" t="s">
        <v>33</v>
      </c>
      <c r="W155" s="14">
        <v>0.3</v>
      </c>
      <c r="X155" s="70"/>
    </row>
    <row r="156" spans="1:24" ht="18" x14ac:dyDescent="0.3">
      <c r="A156" s="65"/>
      <c r="B156" s="8"/>
      <c r="C156" s="14" cm="1">
        <f t="array" aca="1" ref="C156" ca="1">INDIRECT(ADDRESS(ROW()-1,_xlfn.SHEET()-3+32,4,1,"Entered Daily Stats"))</f>
        <v>0</v>
      </c>
      <c r="D156" s="11"/>
      <c r="E156" s="10" t="str">
        <f>'Entered Daily Stats'!A155</f>
        <v>Enrollment Counclor 7</v>
      </c>
      <c r="F156" s="11"/>
      <c r="G156" s="13" cm="1">
        <f t="array" aca="1" ref="G156" ca="1">IFERROR(INDIRECT(ADDRESS(ROW()-1,_xlfn.SHEET()-3+4,4,1,"Entered Daily Stats")),"")</f>
        <v>0</v>
      </c>
      <c r="H156" s="16"/>
      <c r="I156" s="12" cm="1">
        <f t="array" aca="1" ref="I156" ca="1">IFERROR(INDIRECT(ADDRESS(ROW()-1,_xlfn.SHEET()-3+11,4,1,"Entered Daily Stats")),"")</f>
        <v>0</v>
      </c>
      <c r="J156" s="11"/>
      <c r="K156" s="107" cm="1">
        <f t="array" aca="1" ref="K156" ca="1">IFERROR(INDIRECT(ADDRESS(ROW()-1,_xlfn.SHEET()-3+18,4,1,"Entered Daily Stats")),"")</f>
        <v>0</v>
      </c>
      <c r="L156" s="12">
        <f t="shared" ca="1" si="23"/>
        <v>0</v>
      </c>
      <c r="M156" s="11"/>
      <c r="N156" s="110" cm="1">
        <f t="array" aca="1" ref="N156" ca="1">IFERROR(INDIRECT(ADDRESS(ROW()-1,_xlfn.SHEET()-3+25,4,1,"Entered Daily Stats")),"")</f>
        <v>0</v>
      </c>
      <c r="O156" s="13">
        <f t="shared" ca="1" si="21"/>
        <v>0</v>
      </c>
      <c r="P156" s="11"/>
      <c r="Q156" s="51" t="str">
        <f t="shared" ca="1" si="22"/>
        <v/>
      </c>
      <c r="R156" s="11"/>
      <c r="S156" s="39" cm="1">
        <f t="array" aca="1" ref="S156" ca="1">INDIRECT(ADDRESS(ROW()-1,_xlfn.SHEET()-3+39,4,1,"Entered Daily Stats"))</f>
        <v>0</v>
      </c>
      <c r="T156" s="11"/>
      <c r="U156" s="8"/>
      <c r="V156" s="8"/>
      <c r="W156" s="8"/>
      <c r="X156" s="70"/>
    </row>
    <row r="157" spans="1:24" ht="21" x14ac:dyDescent="0.3">
      <c r="A157" s="65"/>
      <c r="B157" s="8"/>
      <c r="C157" s="14" cm="1">
        <f t="array" aca="1" ref="C157" ca="1">INDIRECT(ADDRESS(ROW()-1,_xlfn.SHEET()-3+32,4,1,"Entered Daily Stats"))</f>
        <v>1</v>
      </c>
      <c r="D157" s="11"/>
      <c r="E157" s="10" t="str">
        <f>'Entered Daily Stats'!A156</f>
        <v>Enrollment Counclor 8</v>
      </c>
      <c r="F157" s="11"/>
      <c r="G157" s="13" cm="1">
        <f t="array" aca="1" ref="G157" ca="1">IFERROR(INDIRECT(ADDRESS(ROW()-1,_xlfn.SHEET()-3+4,4,1,"Entered Daily Stats")),"")</f>
        <v>0.30555555555555552</v>
      </c>
      <c r="H157" s="16"/>
      <c r="I157" s="12" cm="1">
        <f t="array" aca="1" ref="I157" ca="1">IFERROR(INDIRECT(ADDRESS(ROW()-1,_xlfn.SHEET()-3+11,4,1,"Entered Daily Stats")),"")</f>
        <v>3</v>
      </c>
      <c r="J157" s="11"/>
      <c r="K157" s="107" cm="1">
        <f t="array" aca="1" ref="K157" ca="1">IFERROR(INDIRECT(ADDRESS(ROW()-1,_xlfn.SHEET()-3+18,4,1,"Entered Daily Stats")),"")</f>
        <v>106</v>
      </c>
      <c r="L157" s="12">
        <f t="shared" ca="1" si="23"/>
        <v>38.333333333333329</v>
      </c>
      <c r="M157" s="11"/>
      <c r="N157" s="110" cm="1">
        <f t="array" aca="1" ref="N157" ca="1">IFERROR(INDIRECT(ADDRESS(ROW()-1,_xlfn.SHEET()-3+25,4,1,"Entered Daily Stats")),"")</f>
        <v>0.17361111111111113</v>
      </c>
      <c r="O157" s="13">
        <f t="shared" ca="1" si="21"/>
        <v>6.25E-2</v>
      </c>
      <c r="P157" s="11"/>
      <c r="Q157" s="51">
        <f t="shared" ca="1" si="22"/>
        <v>2.7714975845410632</v>
      </c>
      <c r="R157" s="11"/>
      <c r="S157" s="39" cm="1">
        <f t="array" aca="1" ref="S157" ca="1">INDIRECT(ADDRESS(ROW()-1,_xlfn.SHEET()-3+39,4,1,"Entered Daily Stats"))</f>
        <v>0</v>
      </c>
      <c r="T157" s="11"/>
      <c r="U157" s="140" t="s">
        <v>42</v>
      </c>
      <c r="V157" s="140"/>
      <c r="W157" s="140"/>
      <c r="X157" s="70"/>
    </row>
    <row r="158" spans="1:24" ht="18" customHeight="1" x14ac:dyDescent="0.3">
      <c r="A158" s="65"/>
      <c r="B158" s="8"/>
      <c r="C158" s="14" cm="1">
        <f t="array" aca="1" ref="C158" ca="1">INDIRECT(ADDRESS(ROW()-1,_xlfn.SHEET()-3+32,4,1,"Entered Daily Stats"))</f>
        <v>0</v>
      </c>
      <c r="D158" s="11"/>
      <c r="E158" s="10" t="str">
        <f>'Entered Daily Stats'!A157</f>
        <v>Enrollment Counclor 9</v>
      </c>
      <c r="F158" s="11"/>
      <c r="G158" s="13" cm="1">
        <f t="array" aca="1" ref="G158" ca="1">IFERROR(INDIRECT(ADDRESS(ROW()-1,_xlfn.SHEET()-3+4,4,1,"Entered Daily Stats")),"")</f>
        <v>0</v>
      </c>
      <c r="H158" s="16"/>
      <c r="I158" s="12" cm="1">
        <f t="array" aca="1" ref="I158" ca="1">IFERROR(INDIRECT(ADDRESS(ROW()-1,_xlfn.SHEET()-3+11,4,1,"Entered Daily Stats")),"")</f>
        <v>0</v>
      </c>
      <c r="J158" s="11"/>
      <c r="K158" s="107" cm="1">
        <f t="array" aca="1" ref="K158" ca="1">IFERROR(INDIRECT(ADDRESS(ROW()-1,_xlfn.SHEET()-3+18,4,1,"Entered Daily Stats")),"")</f>
        <v>0</v>
      </c>
      <c r="L158" s="12">
        <f t="shared" ca="1" si="23"/>
        <v>0</v>
      </c>
      <c r="M158" s="11"/>
      <c r="N158" s="110" cm="1">
        <f t="array" aca="1" ref="N158" ca="1">IFERROR(INDIRECT(ADDRESS(ROW()-1,_xlfn.SHEET()-3+25,4,1,"Entered Daily Stats")),"")</f>
        <v>0</v>
      </c>
      <c r="O158" s="13">
        <f t="shared" ca="1" si="21"/>
        <v>0</v>
      </c>
      <c r="P158" s="11"/>
      <c r="Q158" s="51" t="str">
        <f t="shared" ca="1" si="22"/>
        <v/>
      </c>
      <c r="R158" s="11"/>
      <c r="S158" s="39" cm="1">
        <f t="array" aca="1" ref="S158" ca="1">INDIRECT(ADDRESS(ROW()-1,_xlfn.SHEET()-3+39,4,1,"Entered Daily Stats"))</f>
        <v>0</v>
      </c>
      <c r="T158" s="11"/>
      <c r="U158" s="152">
        <f ca="1">IF(SUM(S150:S169)=0,"",SUM(S150:S169))</f>
        <v>1</v>
      </c>
      <c r="V158" s="153"/>
      <c r="W158" s="154"/>
      <c r="X158" s="70"/>
    </row>
    <row r="159" spans="1:24" ht="18" customHeight="1" x14ac:dyDescent="0.3">
      <c r="A159" s="65"/>
      <c r="B159" s="8"/>
      <c r="C159" s="14" cm="1">
        <f t="array" aca="1" ref="C159" ca="1">INDIRECT(ADDRESS(ROW()-1,_xlfn.SHEET()-3+32,4,1,"Entered Daily Stats"))</f>
        <v>0</v>
      </c>
      <c r="D159" s="11"/>
      <c r="E159" s="10" t="str">
        <f>'Entered Daily Stats'!A158</f>
        <v>Enrollment Counclor 10</v>
      </c>
      <c r="F159" s="11"/>
      <c r="G159" s="13" cm="1">
        <f t="array" aca="1" ref="G159" ca="1">IFERROR(INDIRECT(ADDRESS(ROW()-1,_xlfn.SHEET()-3+4,4,1,"Entered Daily Stats")),"")</f>
        <v>0</v>
      </c>
      <c r="H159" s="16"/>
      <c r="I159" s="12" cm="1">
        <f t="array" aca="1" ref="I159" ca="1">IFERROR(INDIRECT(ADDRESS(ROW()-1,_xlfn.SHEET()-3+11,4,1,"Entered Daily Stats")),"")</f>
        <v>0</v>
      </c>
      <c r="J159" s="11"/>
      <c r="K159" s="107" cm="1">
        <f t="array" aca="1" ref="K159" ca="1">IFERROR(INDIRECT(ADDRESS(ROW()-1,_xlfn.SHEET()-3+18,4,1,"Entered Daily Stats")),"")</f>
        <v>0</v>
      </c>
      <c r="L159" s="12">
        <f t="shared" ca="1" si="23"/>
        <v>0</v>
      </c>
      <c r="M159" s="11"/>
      <c r="N159" s="110" cm="1">
        <f t="array" aca="1" ref="N159" ca="1">IFERROR(INDIRECT(ADDRESS(ROW()-1,_xlfn.SHEET()-3+25,4,1,"Entered Daily Stats")),"")</f>
        <v>0</v>
      </c>
      <c r="O159" s="13">
        <f t="shared" ca="1" si="21"/>
        <v>0</v>
      </c>
      <c r="P159" s="11"/>
      <c r="Q159" s="51" t="str">
        <f t="shared" ca="1" si="22"/>
        <v/>
      </c>
      <c r="R159" s="11"/>
      <c r="S159" s="39" cm="1">
        <f t="array" aca="1" ref="S159" ca="1">INDIRECT(ADDRESS(ROW()-1,_xlfn.SHEET()-3+39,4,1,"Entered Daily Stats"))</f>
        <v>0</v>
      </c>
      <c r="T159" s="11"/>
      <c r="U159" s="155"/>
      <c r="V159" s="156"/>
      <c r="W159" s="157"/>
      <c r="X159" s="70"/>
    </row>
    <row r="160" spans="1:24" ht="18" x14ac:dyDescent="0.3">
      <c r="A160" s="65"/>
      <c r="B160" s="8"/>
      <c r="C160" s="14" cm="1">
        <f t="array" aca="1" ref="C160" ca="1">INDIRECT(ADDRESS(ROW()-1,_xlfn.SHEET()-3+32,4,1,"Entered Daily Stats"))</f>
        <v>0</v>
      </c>
      <c r="D160" s="11"/>
      <c r="E160" s="10" t="str">
        <f>'Entered Daily Stats'!A159</f>
        <v>Enrollment Counclor 11</v>
      </c>
      <c r="F160" s="11"/>
      <c r="G160" s="13" cm="1">
        <f t="array" aca="1" ref="G160" ca="1">IFERROR(INDIRECT(ADDRESS(ROW()-1,_xlfn.SHEET()-3+4,4,1,"Entered Daily Stats")),"")</f>
        <v>0</v>
      </c>
      <c r="H160" s="16"/>
      <c r="I160" s="12" cm="1">
        <f t="array" aca="1" ref="I160" ca="1">IFERROR(INDIRECT(ADDRESS(ROW()-1,_xlfn.SHEET()-3+11,4,1,"Entered Daily Stats")),"")</f>
        <v>0</v>
      </c>
      <c r="J160" s="11"/>
      <c r="K160" s="107" cm="1">
        <f t="array" aca="1" ref="K160" ca="1">IFERROR(INDIRECT(ADDRESS(ROW()-1,_xlfn.SHEET()-3+18,4,1,"Entered Daily Stats")),"")</f>
        <v>0</v>
      </c>
      <c r="L160" s="12">
        <f t="shared" ca="1" si="23"/>
        <v>0</v>
      </c>
      <c r="M160" s="11"/>
      <c r="N160" s="110" cm="1">
        <f t="array" aca="1" ref="N160" ca="1">IFERROR(INDIRECT(ADDRESS(ROW()-1,_xlfn.SHEET()-3+25,4,1,"Entered Daily Stats")),"")</f>
        <v>0</v>
      </c>
      <c r="O160" s="13">
        <f t="shared" ca="1" si="21"/>
        <v>0</v>
      </c>
      <c r="P160" s="11"/>
      <c r="Q160" s="51" t="str">
        <f t="shared" ca="1" si="22"/>
        <v/>
      </c>
      <c r="R160" s="11"/>
      <c r="S160" s="39" cm="1">
        <f t="array" aca="1" ref="S160" ca="1">INDIRECT(ADDRESS(ROW()-1,_xlfn.SHEET()-3+39,4,1,"Entered Daily Stats"))</f>
        <v>0</v>
      </c>
      <c r="T160" s="11"/>
      <c r="U160" s="71"/>
      <c r="V160" s="71"/>
      <c r="W160" s="71"/>
      <c r="X160" s="70"/>
    </row>
    <row r="161" spans="1:24" ht="21" x14ac:dyDescent="0.3">
      <c r="A161" s="65"/>
      <c r="B161" s="8"/>
      <c r="C161" s="14" cm="1">
        <f t="array" aca="1" ref="C161" ca="1">INDIRECT(ADDRESS(ROW()-1,_xlfn.SHEET()-3+32,4,1,"Entered Daily Stats"))</f>
        <v>0</v>
      </c>
      <c r="D161" s="11"/>
      <c r="E161" s="10" t="str">
        <f>'Entered Daily Stats'!A160</f>
        <v>Enrollment Counclor 12</v>
      </c>
      <c r="F161" s="11"/>
      <c r="G161" s="13" cm="1">
        <f t="array" aca="1" ref="G161" ca="1">IFERROR(INDIRECT(ADDRESS(ROW()-1,_xlfn.SHEET()-3+4,4,1,"Entered Daily Stats")),"")</f>
        <v>0</v>
      </c>
      <c r="H161" s="16"/>
      <c r="I161" s="12" cm="1">
        <f t="array" aca="1" ref="I161" ca="1">IFERROR(INDIRECT(ADDRESS(ROW()-1,_xlfn.SHEET()-3+11,4,1,"Entered Daily Stats")),"")</f>
        <v>0</v>
      </c>
      <c r="J161" s="11"/>
      <c r="K161" s="107" cm="1">
        <f t="array" aca="1" ref="K161" ca="1">IFERROR(INDIRECT(ADDRESS(ROW()-1,_xlfn.SHEET()-3+18,4,1,"Entered Daily Stats")),"")</f>
        <v>0</v>
      </c>
      <c r="L161" s="12">
        <f t="shared" ca="1" si="23"/>
        <v>0</v>
      </c>
      <c r="M161" s="11"/>
      <c r="N161" s="110" cm="1">
        <f t="array" aca="1" ref="N161" ca="1">IFERROR(INDIRECT(ADDRESS(ROW()-1,_xlfn.SHEET()-3+25,4,1,"Entered Daily Stats")),"")</f>
        <v>0</v>
      </c>
      <c r="O161" s="13">
        <f t="shared" ca="1" si="21"/>
        <v>0</v>
      </c>
      <c r="P161" s="11"/>
      <c r="Q161" s="51" t="str">
        <f t="shared" ca="1" si="22"/>
        <v/>
      </c>
      <c r="R161" s="11"/>
      <c r="S161" s="39" cm="1">
        <f t="array" aca="1" ref="S161" ca="1">INDIRECT(ADDRESS(ROW()-1,_xlfn.SHEET()-3+39,4,1,"Entered Daily Stats"))</f>
        <v>0</v>
      </c>
      <c r="T161" s="11"/>
      <c r="U161" s="8"/>
      <c r="V161" s="8"/>
      <c r="W161" s="22"/>
      <c r="X161" s="79"/>
    </row>
    <row r="162" spans="1:24" ht="18" x14ac:dyDescent="0.3">
      <c r="A162" s="65"/>
      <c r="B162" s="8"/>
      <c r="C162" s="14" cm="1">
        <f t="array" aca="1" ref="C162" ca="1">INDIRECT(ADDRESS(ROW()-1,_xlfn.SHEET()-3+32,4,1,"Entered Daily Stats"))</f>
        <v>0</v>
      </c>
      <c r="D162" s="11"/>
      <c r="E162" s="10">
        <f>'Entered Daily Stats'!A161</f>
        <v>0</v>
      </c>
      <c r="F162" s="11"/>
      <c r="G162" s="13" cm="1">
        <f t="array" aca="1" ref="G162" ca="1">IFERROR(INDIRECT(ADDRESS(ROW()-1,_xlfn.SHEET()-3+4,4,1,"Entered Daily Stats")),"")</f>
        <v>0</v>
      </c>
      <c r="H162" s="16"/>
      <c r="I162" s="12" cm="1">
        <f t="array" aca="1" ref="I162" ca="1">IFERROR(INDIRECT(ADDRESS(ROW()-1,_xlfn.SHEET()-3+11,4,1,"Entered Daily Stats")),"")</f>
        <v>0</v>
      </c>
      <c r="J162" s="11"/>
      <c r="K162" s="107" cm="1">
        <f t="array" aca="1" ref="K162" ca="1">IFERROR(INDIRECT(ADDRESS(ROW()-1,_xlfn.SHEET()-3+18,4,1,"Entered Daily Stats")),"")</f>
        <v>0</v>
      </c>
      <c r="L162" s="12">
        <f t="shared" ca="1" si="23"/>
        <v>0</v>
      </c>
      <c r="M162" s="11"/>
      <c r="N162" s="110" cm="1">
        <f t="array" aca="1" ref="N162" ca="1">IFERROR(INDIRECT(ADDRESS(ROW()-1,_xlfn.SHEET()-3+25,4,1,"Entered Daily Stats")),"")</f>
        <v>0</v>
      </c>
      <c r="O162" s="13">
        <f t="shared" ca="1" si="21"/>
        <v>0</v>
      </c>
      <c r="P162" s="11"/>
      <c r="Q162" s="51" t="str">
        <f t="shared" ca="1" si="22"/>
        <v/>
      </c>
      <c r="R162" s="47"/>
      <c r="S162" s="39" cm="1">
        <f t="array" aca="1" ref="S162" ca="1">INDIRECT(ADDRESS(ROW()-1,_xlfn.SHEET()-3+39,4,1,"Entered Daily Stats"))</f>
        <v>0</v>
      </c>
      <c r="T162" s="47"/>
      <c r="U162" s="69"/>
      <c r="V162" s="8"/>
      <c r="W162" s="56"/>
      <c r="X162" s="80"/>
    </row>
    <row r="163" spans="1:24" ht="18" x14ac:dyDescent="0.3">
      <c r="A163" s="65"/>
      <c r="B163" s="8"/>
      <c r="C163" s="14" cm="1">
        <f t="array" aca="1" ref="C163" ca="1">INDIRECT(ADDRESS(ROW()-1,_xlfn.SHEET()-3+32,4,1,"Entered Daily Stats"))</f>
        <v>0</v>
      </c>
      <c r="D163" s="11"/>
      <c r="E163" s="10">
        <f>'Entered Daily Stats'!A162</f>
        <v>0</v>
      </c>
      <c r="F163" s="23"/>
      <c r="G163" s="13" cm="1">
        <f t="array" aca="1" ref="G163" ca="1">IFERROR(INDIRECT(ADDRESS(ROW()-1,_xlfn.SHEET()-3+4,4,1,"Entered Daily Stats")),"")</f>
        <v>0</v>
      </c>
      <c r="H163" s="11"/>
      <c r="I163" s="12" cm="1">
        <f t="array" aca="1" ref="I163" ca="1">IFERROR(INDIRECT(ADDRESS(ROW()-1,_xlfn.SHEET()-3+11,4,1,"Entered Daily Stats")),"")</f>
        <v>0</v>
      </c>
      <c r="J163" s="11"/>
      <c r="K163" s="107" cm="1">
        <f t="array" aca="1" ref="K163" ca="1">IFERROR(INDIRECT(ADDRESS(ROW()-1,_xlfn.SHEET()-3+18,4,1,"Entered Daily Stats")),"")</f>
        <v>0</v>
      </c>
      <c r="L163" s="12">
        <f t="shared" ca="1" si="23"/>
        <v>0</v>
      </c>
      <c r="M163" s="11"/>
      <c r="N163" s="110" cm="1">
        <f t="array" aca="1" ref="N163" ca="1">IFERROR(INDIRECT(ADDRESS(ROW()-1,_xlfn.SHEET()-3+25,4,1,"Entered Daily Stats")),"")</f>
        <v>0</v>
      </c>
      <c r="O163" s="13">
        <f t="shared" ca="1" si="21"/>
        <v>0</v>
      </c>
      <c r="P163" s="11"/>
      <c r="Q163" s="51" t="str">
        <f t="shared" ca="1" si="22"/>
        <v/>
      </c>
      <c r="R163" s="11"/>
      <c r="S163" s="39" cm="1">
        <f t="array" aca="1" ref="S163" ca="1">INDIRECT(ADDRESS(ROW()-1,_xlfn.SHEET()-3+39,4,1,"Entered Daily Stats"))</f>
        <v>0</v>
      </c>
      <c r="T163" s="11"/>
      <c r="U163" s="11"/>
      <c r="V163" s="47"/>
      <c r="W163" s="56"/>
      <c r="X163" s="81"/>
    </row>
    <row r="164" spans="1:24" ht="18" x14ac:dyDescent="0.3">
      <c r="A164" s="65"/>
      <c r="B164" s="8"/>
      <c r="C164" s="14" cm="1">
        <f t="array" aca="1" ref="C164" ca="1">INDIRECT(ADDRESS(ROW()-1,_xlfn.SHEET()-3+32,4,1,"Entered Daily Stats"))</f>
        <v>0</v>
      </c>
      <c r="D164" s="11"/>
      <c r="E164" s="10">
        <f>'Entered Daily Stats'!A163</f>
        <v>0</v>
      </c>
      <c r="F164" s="11"/>
      <c r="G164" s="13" cm="1">
        <f t="array" aca="1" ref="G164" ca="1">IFERROR(INDIRECT(ADDRESS(ROW()-1,_xlfn.SHEET()-3+4,4,1,"Entered Daily Stats")),"")</f>
        <v>0</v>
      </c>
      <c r="H164" s="16"/>
      <c r="I164" s="12" cm="1">
        <f t="array" aca="1" ref="I164" ca="1">IFERROR(INDIRECT(ADDRESS(ROW()-1,_xlfn.SHEET()-3+11,4,1,"Entered Daily Stats")),"")</f>
        <v>0</v>
      </c>
      <c r="J164" s="11"/>
      <c r="K164" s="107" cm="1">
        <f t="array" aca="1" ref="K164" ca="1">IFERROR(INDIRECT(ADDRESS(ROW()-1,_xlfn.SHEET()-3+18,4,1,"Entered Daily Stats")),"")</f>
        <v>0</v>
      </c>
      <c r="L164" s="12">
        <f t="shared" ca="1" si="23"/>
        <v>0</v>
      </c>
      <c r="M164" s="11"/>
      <c r="N164" s="110" cm="1">
        <f t="array" aca="1" ref="N164" ca="1">IFERROR(INDIRECT(ADDRESS(ROW()-1,_xlfn.SHEET()-3+25,4,1,"Entered Daily Stats")),"")</f>
        <v>0</v>
      </c>
      <c r="O164" s="13">
        <f t="shared" ca="1" si="21"/>
        <v>0</v>
      </c>
      <c r="P164" s="11"/>
      <c r="Q164" s="51" t="str">
        <f t="shared" ca="1" si="22"/>
        <v/>
      </c>
      <c r="R164" s="11"/>
      <c r="S164" s="39" cm="1">
        <f t="array" aca="1" ref="S164" ca="1">INDIRECT(ADDRESS(ROW()-1,_xlfn.SHEET()-3+39,4,1,"Entered Daily Stats"))</f>
        <v>0</v>
      </c>
      <c r="T164" s="11"/>
      <c r="U164" s="8"/>
      <c r="V164" s="8"/>
      <c r="W164" s="8"/>
      <c r="X164" s="64"/>
    </row>
    <row r="165" spans="1:24" ht="18" x14ac:dyDescent="0.3">
      <c r="A165" s="65"/>
      <c r="B165" s="8"/>
      <c r="C165" s="14" cm="1">
        <f t="array" aca="1" ref="C165" ca="1">INDIRECT(ADDRESS(ROW()-1,_xlfn.SHEET()-3+32,4,1,"Entered Daily Stats"))</f>
        <v>0</v>
      </c>
      <c r="D165" s="11"/>
      <c r="E165" s="10">
        <f>'Entered Daily Stats'!A164</f>
        <v>0</v>
      </c>
      <c r="F165" s="11"/>
      <c r="G165" s="13" cm="1">
        <f t="array" aca="1" ref="G165" ca="1">IFERROR(INDIRECT(ADDRESS(ROW()-1,_xlfn.SHEET()-3+4,4,1,"Entered Daily Stats")),"")</f>
        <v>0</v>
      </c>
      <c r="H165" s="16"/>
      <c r="I165" s="12" cm="1">
        <f t="array" aca="1" ref="I165" ca="1">IFERROR(INDIRECT(ADDRESS(ROW()-1,_xlfn.SHEET()-3+11,4,1,"Entered Daily Stats")),"")</f>
        <v>0</v>
      </c>
      <c r="J165" s="11"/>
      <c r="K165" s="107" cm="1">
        <f t="array" aca="1" ref="K165" ca="1">IFERROR(INDIRECT(ADDRESS(ROW()-1,_xlfn.SHEET()-3+18,4,1,"Entered Daily Stats")),"")</f>
        <v>0</v>
      </c>
      <c r="L165" s="12">
        <f t="shared" ca="1" si="23"/>
        <v>0</v>
      </c>
      <c r="M165" s="11"/>
      <c r="N165" s="110" cm="1">
        <f t="array" aca="1" ref="N165" ca="1">IFERROR(INDIRECT(ADDRESS(ROW()-1,_xlfn.SHEET()-3+25,4,1,"Entered Daily Stats")),"")</f>
        <v>0</v>
      </c>
      <c r="O165" s="13">
        <f t="shared" ca="1" si="21"/>
        <v>0</v>
      </c>
      <c r="P165" s="11"/>
      <c r="Q165" s="51" t="str">
        <f t="shared" ca="1" si="22"/>
        <v/>
      </c>
      <c r="R165" s="11"/>
      <c r="S165" s="39" cm="1">
        <f t="array" aca="1" ref="S165" ca="1">INDIRECT(ADDRESS(ROW()-1,_xlfn.SHEET()-3+39,4,1,"Entered Daily Stats"))</f>
        <v>0</v>
      </c>
      <c r="T165" s="11"/>
      <c r="U165" s="71"/>
      <c r="V165" s="71"/>
      <c r="W165" s="71"/>
      <c r="X165" s="70"/>
    </row>
    <row r="166" spans="1:24" ht="21" x14ac:dyDescent="0.3">
      <c r="A166" s="65"/>
      <c r="B166" s="8"/>
      <c r="C166" s="14" cm="1">
        <f t="array" aca="1" ref="C166" ca="1">INDIRECT(ADDRESS(ROW()-1,_xlfn.SHEET()-3+32,4,1,"Entered Daily Stats"))</f>
        <v>0</v>
      </c>
      <c r="D166" s="11"/>
      <c r="E166" s="10">
        <f>'Entered Daily Stats'!A165</f>
        <v>0</v>
      </c>
      <c r="F166" s="11"/>
      <c r="G166" s="13" cm="1">
        <f t="array" aca="1" ref="G166" ca="1">IFERROR(INDIRECT(ADDRESS(ROW()-1,_xlfn.SHEET()-3+4,4,1,"Entered Daily Stats")),"")</f>
        <v>0</v>
      </c>
      <c r="H166" s="16"/>
      <c r="I166" s="12" cm="1">
        <f t="array" aca="1" ref="I166" ca="1">IFERROR(INDIRECT(ADDRESS(ROW()-1,_xlfn.SHEET()-3+11,4,1,"Entered Daily Stats")),"")</f>
        <v>0</v>
      </c>
      <c r="J166" s="11"/>
      <c r="K166" s="107" cm="1">
        <f t="array" aca="1" ref="K166" ca="1">IFERROR(INDIRECT(ADDRESS(ROW()-1,_xlfn.SHEET()-3+18,4,1,"Entered Daily Stats")),"")</f>
        <v>0</v>
      </c>
      <c r="L166" s="12">
        <f t="shared" ca="1" si="23"/>
        <v>0</v>
      </c>
      <c r="M166" s="11"/>
      <c r="N166" s="110" cm="1">
        <f t="array" aca="1" ref="N166" ca="1">IFERROR(INDIRECT(ADDRESS(ROW()-1,_xlfn.SHEET()-3+25,4,1,"Entered Daily Stats")),"")</f>
        <v>0</v>
      </c>
      <c r="O166" s="13">
        <f t="shared" ca="1" si="21"/>
        <v>0</v>
      </c>
      <c r="P166" s="11"/>
      <c r="Q166" s="51" t="str">
        <f t="shared" ca="1" si="22"/>
        <v/>
      </c>
      <c r="R166" s="11"/>
      <c r="S166" s="39" cm="1">
        <f t="array" aca="1" ref="S166" ca="1">INDIRECT(ADDRESS(ROW()-1,_xlfn.SHEET()-3+39,4,1,"Entered Daily Stats"))</f>
        <v>0</v>
      </c>
      <c r="T166" s="11"/>
      <c r="U166" s="8"/>
      <c r="V166" s="8"/>
      <c r="W166" s="22"/>
      <c r="X166" s="79"/>
    </row>
    <row r="167" spans="1:24" ht="18" x14ac:dyDescent="0.3">
      <c r="A167" s="65"/>
      <c r="B167" s="8"/>
      <c r="C167" s="14" cm="1">
        <f t="array" aca="1" ref="C167" ca="1">INDIRECT(ADDRESS(ROW()-1,_xlfn.SHEET()-3+32,4,1,"Entered Daily Stats"))</f>
        <v>0</v>
      </c>
      <c r="D167" s="11"/>
      <c r="E167" s="10">
        <f>'Entered Daily Stats'!A166</f>
        <v>0</v>
      </c>
      <c r="F167" s="11"/>
      <c r="G167" s="13" cm="1">
        <f t="array" aca="1" ref="G167" ca="1">IFERROR(INDIRECT(ADDRESS(ROW()-1,_xlfn.SHEET()-3+4,4,1,"Entered Daily Stats")),"")</f>
        <v>0</v>
      </c>
      <c r="H167" s="16"/>
      <c r="I167" s="12" cm="1">
        <f t="array" aca="1" ref="I167" ca="1">IFERROR(INDIRECT(ADDRESS(ROW()-1,_xlfn.SHEET()-3+11,4,1,"Entered Daily Stats")),"")</f>
        <v>0</v>
      </c>
      <c r="J167" s="11"/>
      <c r="K167" s="107" cm="1">
        <f t="array" aca="1" ref="K167" ca="1">IFERROR(INDIRECT(ADDRESS(ROW()-1,_xlfn.SHEET()-3+18,4,1,"Entered Daily Stats")),"")</f>
        <v>0</v>
      </c>
      <c r="L167" s="12">
        <f t="shared" ca="1" si="23"/>
        <v>0</v>
      </c>
      <c r="M167" s="11"/>
      <c r="N167" s="110" cm="1">
        <f t="array" aca="1" ref="N167" ca="1">IFERROR(INDIRECT(ADDRESS(ROW()-1,_xlfn.SHEET()-3+25,4,1,"Entered Daily Stats")),"")</f>
        <v>0</v>
      </c>
      <c r="O167" s="13">
        <f t="shared" ca="1" si="21"/>
        <v>0</v>
      </c>
      <c r="P167" s="11"/>
      <c r="Q167" s="51" t="str">
        <f t="shared" ca="1" si="22"/>
        <v/>
      </c>
      <c r="R167" s="47"/>
      <c r="S167" s="39" cm="1">
        <f t="array" aca="1" ref="S167" ca="1">INDIRECT(ADDRESS(ROW()-1,_xlfn.SHEET()-3+39,4,1,"Entered Daily Stats"))</f>
        <v>0</v>
      </c>
      <c r="T167" s="47"/>
      <c r="U167" s="69"/>
      <c r="V167" s="8"/>
      <c r="W167" s="56"/>
      <c r="X167" s="80"/>
    </row>
    <row r="168" spans="1:24" ht="18" x14ac:dyDescent="0.3">
      <c r="A168" s="65"/>
      <c r="B168" s="8"/>
      <c r="C168" s="14" cm="1">
        <f t="array" aca="1" ref="C168" ca="1">INDIRECT(ADDRESS(ROW()-1,_xlfn.SHEET()-3+32,4,1,"Entered Daily Stats"))</f>
        <v>0</v>
      </c>
      <c r="D168" s="11"/>
      <c r="E168" s="10">
        <f>'Entered Daily Stats'!A167</f>
        <v>0</v>
      </c>
      <c r="F168" s="23"/>
      <c r="G168" s="13" cm="1">
        <f t="array" aca="1" ref="G168" ca="1">IFERROR(INDIRECT(ADDRESS(ROW()-1,_xlfn.SHEET()-3+4,4,1,"Entered Daily Stats")),"")</f>
        <v>0</v>
      </c>
      <c r="H168" s="11"/>
      <c r="I168" s="12" cm="1">
        <f t="array" aca="1" ref="I168" ca="1">IFERROR(INDIRECT(ADDRESS(ROW()-1,_xlfn.SHEET()-3+11,4,1,"Entered Daily Stats")),"")</f>
        <v>0</v>
      </c>
      <c r="J168" s="11"/>
      <c r="K168" s="107" cm="1">
        <f t="array" aca="1" ref="K168" ca="1">IFERROR(INDIRECT(ADDRESS(ROW()-1,_xlfn.SHEET()-3+18,4,1,"Entered Daily Stats")),"")</f>
        <v>0</v>
      </c>
      <c r="L168" s="12">
        <f t="shared" ca="1" si="23"/>
        <v>0</v>
      </c>
      <c r="M168" s="11"/>
      <c r="N168" s="110" cm="1">
        <f t="array" aca="1" ref="N168" ca="1">IFERROR(INDIRECT(ADDRESS(ROW()-1,_xlfn.SHEET()-3+25,4,1,"Entered Daily Stats")),"")</f>
        <v>0</v>
      </c>
      <c r="O168" s="13">
        <f t="shared" ca="1" si="21"/>
        <v>0</v>
      </c>
      <c r="P168" s="11"/>
      <c r="Q168" s="51" t="str">
        <f t="shared" ca="1" si="22"/>
        <v/>
      </c>
      <c r="R168" s="11"/>
      <c r="S168" s="39" cm="1">
        <f t="array" aca="1" ref="S168" ca="1">INDIRECT(ADDRESS(ROW()-1,_xlfn.SHEET()-3+39,4,1,"Entered Daily Stats"))</f>
        <v>0</v>
      </c>
      <c r="T168" s="11"/>
      <c r="U168" s="11"/>
      <c r="V168" s="47"/>
      <c r="W168" s="56"/>
      <c r="X168" s="81"/>
    </row>
    <row r="169" spans="1:24" ht="18" x14ac:dyDescent="0.3">
      <c r="A169" s="65"/>
      <c r="B169" s="8"/>
      <c r="C169" s="14" cm="1">
        <f t="array" aca="1" ref="C169" ca="1">INDIRECT(ADDRESS(ROW()-1,_xlfn.SHEET()-3+32,4,1,"Entered Daily Stats"))</f>
        <v>0</v>
      </c>
      <c r="D169" s="11"/>
      <c r="E169" s="10">
        <f>'Entered Daily Stats'!A168</f>
        <v>0</v>
      </c>
      <c r="F169" s="11"/>
      <c r="G169" s="13" cm="1">
        <f t="array" aca="1" ref="G169" ca="1">IFERROR(INDIRECT(ADDRESS(ROW()-1,_xlfn.SHEET()-3+4,4,1,"Entered Daily Stats")),"")</f>
        <v>0</v>
      </c>
      <c r="H169" s="16"/>
      <c r="I169" s="12" cm="1">
        <f t="array" aca="1" ref="I169" ca="1">IFERROR(INDIRECT(ADDRESS(ROW()-1,_xlfn.SHEET()-3+11,4,1,"Entered Daily Stats")),"")</f>
        <v>0</v>
      </c>
      <c r="J169" s="11"/>
      <c r="K169" s="107" cm="1">
        <f t="array" aca="1" ref="K169" ca="1">IFERROR(INDIRECT(ADDRESS(ROW()-1,_xlfn.SHEET()-3+18,4,1,"Entered Daily Stats")),"")</f>
        <v>0</v>
      </c>
      <c r="L169" s="12">
        <f t="shared" ca="1" si="23"/>
        <v>0</v>
      </c>
      <c r="M169" s="11"/>
      <c r="N169" s="110" cm="1">
        <f t="array" aca="1" ref="N169" ca="1">IFERROR(INDIRECT(ADDRESS(ROW()-1,_xlfn.SHEET()-3+25,4,1,"Entered Daily Stats")),"")</f>
        <v>0</v>
      </c>
      <c r="O169" s="13">
        <f t="shared" ca="1" si="21"/>
        <v>0</v>
      </c>
      <c r="P169" s="11"/>
      <c r="Q169" s="51" t="str">
        <f t="shared" ca="1" si="22"/>
        <v/>
      </c>
      <c r="R169" s="11"/>
      <c r="S169" s="39" cm="1">
        <f t="array" aca="1" ref="S169" ca="1">INDIRECT(ADDRESS(ROW()-1,_xlfn.SHEET()-3+39,4,1,"Entered Daily Stats"))</f>
        <v>0</v>
      </c>
      <c r="T169" s="11"/>
      <c r="U169" s="8"/>
      <c r="V169" s="8"/>
      <c r="W169" s="8"/>
      <c r="X169" s="64"/>
    </row>
    <row r="170" spans="1:24" ht="18" x14ac:dyDescent="0.3">
      <c r="A170" s="65"/>
      <c r="B170" s="8"/>
      <c r="C170" s="11"/>
      <c r="D170" s="11"/>
      <c r="E170" s="11"/>
      <c r="F170" s="11"/>
      <c r="G170" s="11"/>
      <c r="H170" s="11"/>
      <c r="I170" s="11"/>
      <c r="J170" s="11"/>
      <c r="K170" s="108"/>
      <c r="L170" s="11"/>
      <c r="M170" s="11"/>
      <c r="N170" s="108"/>
      <c r="O170" s="11"/>
      <c r="P170" s="11"/>
      <c r="Q170" s="11"/>
      <c r="R170" s="11"/>
      <c r="S170" s="11"/>
      <c r="T170" s="8"/>
      <c r="U170" s="8"/>
      <c r="V170" s="8"/>
      <c r="W170" s="8"/>
      <c r="X170" s="64"/>
    </row>
    <row r="171" spans="1:24" ht="21" x14ac:dyDescent="0.3">
      <c r="A171" s="65"/>
      <c r="B171" s="8"/>
      <c r="C171" s="106">
        <f ca="1">IFERROR(AVERAGEIF(C150:C169,"&gt;0"),0)</f>
        <v>1</v>
      </c>
      <c r="D171" s="11"/>
      <c r="E171" s="123" t="s">
        <v>34</v>
      </c>
      <c r="F171" s="44"/>
      <c r="G171" s="13">
        <f ca="1">IFERROR(AVERAGEIF(G150:G169,"&gt;0"),"")</f>
        <v>0.30555555555555552</v>
      </c>
      <c r="H171" s="82"/>
      <c r="I171" s="30">
        <f ca="1">IFERROR(AVERAGEIF(I150:I169,"&gt;0"),"")</f>
        <v>3</v>
      </c>
      <c r="J171" s="11"/>
      <c r="K171" s="109">
        <f ca="1">IFERROR(AVERAGEIF(K150:K169,"&gt;0"),0)</f>
        <v>106</v>
      </c>
      <c r="L171" s="12">
        <f ca="1">IFERROR(AVERAGEIF(L150:L169,"&gt;0"),"")</f>
        <v>38.333333333333329</v>
      </c>
      <c r="M171" s="11"/>
      <c r="N171" s="111">
        <f ca="1">IFERROR(AVERAGEIF(N150:N169,"&gt;0"),0)</f>
        <v>0.17361111111111113</v>
      </c>
      <c r="O171" s="13">
        <f ca="1">IFERROR(AVERAGEIF(O150:O169,"&gt;0"),"")</f>
        <v>6.25E-2</v>
      </c>
      <c r="P171" s="11"/>
      <c r="Q171" s="45">
        <f ca="1">IFERROR(AVERAGEIF(Q150:Q169,"&gt;0"),"")</f>
        <v>2.7714975845410632</v>
      </c>
      <c r="R171" s="17"/>
      <c r="S171" s="46">
        <f ca="1">IFERROR(AVERAGEIF(S150:S169,"&gt;0"),0)</f>
        <v>1</v>
      </c>
      <c r="T171" s="83"/>
      <c r="U171" s="8"/>
      <c r="V171" s="8"/>
      <c r="W171" s="8"/>
      <c r="X171" s="64"/>
    </row>
    <row r="172" spans="1:24" ht="15" thickBot="1" x14ac:dyDescent="0.35">
      <c r="A172" s="76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8"/>
    </row>
    <row r="175" spans="1:24" ht="14.4" customHeight="1" x14ac:dyDescent="0.3">
      <c r="A175" s="160" t="str">
        <f>'Entered Daily Stats'!A175</f>
        <v>Team Lead 7</v>
      </c>
      <c r="B175" s="161"/>
      <c r="C175" s="161"/>
      <c r="D175" s="161"/>
      <c r="E175" s="161"/>
      <c r="F175" s="53"/>
      <c r="G175" s="158">
        <v>44135</v>
      </c>
      <c r="H175" s="158"/>
      <c r="I175" s="158"/>
      <c r="J175" s="158"/>
      <c r="K175" s="158"/>
      <c r="L175" s="158"/>
      <c r="M175" s="158"/>
      <c r="N175" s="158"/>
      <c r="O175" s="158"/>
      <c r="P175" s="53"/>
      <c r="Q175" s="53"/>
      <c r="R175" s="53"/>
      <c r="S175" s="53"/>
      <c r="T175" s="53"/>
      <c r="U175" s="53"/>
      <c r="V175" s="53"/>
      <c r="W175" s="53"/>
      <c r="X175" s="63"/>
    </row>
    <row r="176" spans="1:24" ht="14.4" customHeight="1" x14ac:dyDescent="0.3">
      <c r="A176" s="162"/>
      <c r="B176" s="163"/>
      <c r="C176" s="163"/>
      <c r="D176" s="163"/>
      <c r="E176" s="163"/>
      <c r="F176" s="8"/>
      <c r="G176" s="159"/>
      <c r="H176" s="159"/>
      <c r="I176" s="159"/>
      <c r="J176" s="159"/>
      <c r="K176" s="159"/>
      <c r="L176" s="159"/>
      <c r="M176" s="159"/>
      <c r="N176" s="159"/>
      <c r="O176" s="159"/>
      <c r="P176" s="8"/>
      <c r="Q176" s="8"/>
      <c r="R176" s="8"/>
      <c r="S176" s="8"/>
      <c r="T176" s="8"/>
      <c r="U176" s="8"/>
      <c r="V176" s="8"/>
      <c r="W176" s="8"/>
      <c r="X176" s="64"/>
    </row>
    <row r="177" spans="1:24" ht="21" customHeight="1" x14ac:dyDescent="0.3">
      <c r="A177" s="164"/>
      <c r="B177" s="165"/>
      <c r="C177" s="165"/>
      <c r="D177" s="165"/>
      <c r="E177" s="165"/>
      <c r="F177" s="8"/>
      <c r="G177" s="124" t="s">
        <v>18</v>
      </c>
      <c r="H177" s="123"/>
      <c r="I177" s="124" t="s">
        <v>19</v>
      </c>
      <c r="J177" s="8"/>
      <c r="K177" s="140" t="s">
        <v>20</v>
      </c>
      <c r="L177" s="140"/>
      <c r="M177" s="8"/>
      <c r="N177" s="126" t="s">
        <v>21</v>
      </c>
      <c r="O177" s="126"/>
      <c r="P177" s="8"/>
      <c r="Q177" s="8"/>
      <c r="R177" s="8"/>
      <c r="S177" s="8"/>
      <c r="T177" s="8"/>
      <c r="U177" s="8"/>
      <c r="V177" s="8"/>
      <c r="W177" s="8"/>
      <c r="X177" s="64"/>
    </row>
    <row r="178" spans="1:24" ht="45.6" x14ac:dyDescent="0.3">
      <c r="A178" s="65"/>
      <c r="B178" s="8"/>
      <c r="C178" s="67" t="s">
        <v>37</v>
      </c>
      <c r="D178" s="8"/>
      <c r="E178" s="67" t="s">
        <v>24</v>
      </c>
      <c r="F178" s="68"/>
      <c r="G178" s="56"/>
      <c r="H178" s="56"/>
      <c r="I178" s="56"/>
      <c r="J178" s="8"/>
      <c r="K178" s="56"/>
      <c r="L178" s="69" t="s">
        <v>38</v>
      </c>
      <c r="M178" s="69"/>
      <c r="N178" s="56"/>
      <c r="O178" s="69" t="s">
        <v>39</v>
      </c>
      <c r="P178" s="8"/>
      <c r="Q178" s="9" t="s">
        <v>40</v>
      </c>
      <c r="R178" s="8"/>
      <c r="S178" s="66" t="s">
        <v>41</v>
      </c>
      <c r="T178" s="8"/>
      <c r="U178" s="138" t="s">
        <v>30</v>
      </c>
      <c r="V178" s="138"/>
      <c r="W178" s="138"/>
      <c r="X178" s="70"/>
    </row>
    <row r="179" spans="1:24" ht="18" x14ac:dyDescent="0.3">
      <c r="A179" s="65"/>
      <c r="B179" s="8"/>
      <c r="C179" s="14" cm="1">
        <f t="array" aca="1" ref="C179" ca="1">INDIRECT(ADDRESS(ROW()-1,_xlfn.SHEET()-3+32,4,1,"Entered Daily Stats"))</f>
        <v>0</v>
      </c>
      <c r="D179" s="11"/>
      <c r="E179" s="10" t="str">
        <f>'Entered Daily Stats'!A178</f>
        <v>Enrollment Counclor 1</v>
      </c>
      <c r="F179" s="11"/>
      <c r="G179" s="13" cm="1">
        <f t="array" aca="1" ref="G179" ca="1">IFERROR(INDIRECT(ADDRESS(ROW()-1,_xlfn.SHEET()-3+4,4,1,"Entered Daily Stats")),"")</f>
        <v>0</v>
      </c>
      <c r="H179" s="11"/>
      <c r="I179" s="12" cm="1">
        <f t="array" aca="1" ref="I179" ca="1">IFERROR(INDIRECT(ADDRESS(ROW()-1,_xlfn.SHEET()-3+11,4,1,"Entered Daily Stats")),"")</f>
        <v>0</v>
      </c>
      <c r="J179" s="11"/>
      <c r="K179" s="107" cm="1">
        <f t="array" aca="1" ref="K179" ca="1">IFERROR(INDIRECT(ADDRESS(ROW()-1,_xlfn.SHEET()-3+18,4,1,"Entered Daily Stats")),"")</f>
        <v>0</v>
      </c>
      <c r="L179" s="12">
        <f ca="1">IFERROR(IF(K179=N179,0,MIN(MAX((-10*N179*24)+80,30),65))*C179,0)</f>
        <v>0</v>
      </c>
      <c r="M179" s="11"/>
      <c r="N179" s="110" cm="1">
        <f t="array" aca="1" ref="N179" ca="1">IFERROR(INDIRECT(ADDRESS(ROW()-1,_xlfn.SHEET()-3+25,4,1,"Entered Daily Stats")),"")</f>
        <v>0</v>
      </c>
      <c r="O179" s="13">
        <f ca="1">IFERROR(IF(N179=K179,0,MIN(MAX(8-(K179/10),1.5),5)/24)*C179,0)</f>
        <v>0</v>
      </c>
      <c r="P179" s="11"/>
      <c r="Q179" s="51" t="str">
        <f ca="1">IF(OR(L179=O179,K179=N179),"",((N179/O179)+(K179/L179))/2)</f>
        <v/>
      </c>
      <c r="R179" s="11"/>
      <c r="S179" s="39" cm="1">
        <f t="array" aca="1" ref="S179" ca="1">INDIRECT(ADDRESS(ROW()-1,_xlfn.SHEET()-3+39,4,1,"Entered Daily Stats"))</f>
        <v>0</v>
      </c>
      <c r="T179" s="11"/>
      <c r="U179" s="15"/>
      <c r="V179" s="11" t="s">
        <v>31</v>
      </c>
      <c r="W179" s="14">
        <v>1.3</v>
      </c>
      <c r="X179" s="70"/>
    </row>
    <row r="180" spans="1:24" ht="18" x14ac:dyDescent="0.3">
      <c r="A180" s="65"/>
      <c r="B180" s="8"/>
      <c r="C180" s="14" cm="1">
        <f t="array" aca="1" ref="C180" ca="1">INDIRECT(ADDRESS(ROW()-1,_xlfn.SHEET()-3+32,4,1,"Entered Daily Stats"))</f>
        <v>0</v>
      </c>
      <c r="D180" s="11"/>
      <c r="E180" s="10" t="str">
        <f>'Entered Daily Stats'!A179</f>
        <v>Enrollment Counclor 2</v>
      </c>
      <c r="F180" s="11"/>
      <c r="G180" s="13" cm="1">
        <f t="array" aca="1" ref="G180" ca="1">IFERROR(INDIRECT(ADDRESS(ROW()-1,_xlfn.SHEET()-3+4,4,1,"Entered Daily Stats")),"")</f>
        <v>0</v>
      </c>
      <c r="H180" s="16"/>
      <c r="I180" s="12" cm="1">
        <f t="array" aca="1" ref="I180" ca="1">IFERROR(INDIRECT(ADDRESS(ROW()-1,_xlfn.SHEET()-3+11,4,1,"Entered Daily Stats")),"")</f>
        <v>0</v>
      </c>
      <c r="J180" s="11"/>
      <c r="K180" s="107" cm="1">
        <f t="array" aca="1" ref="K180" ca="1">IFERROR(INDIRECT(ADDRESS(ROW()-1,_xlfn.SHEET()-3+18,4,1,"Entered Daily Stats")),"")</f>
        <v>0</v>
      </c>
      <c r="L180" s="12">
        <f t="shared" ref="L180" ca="1" si="24">IFERROR(IF(K180=N180,0,MIN(MAX((-10*N180*24)+80,30),65))*C180,0)</f>
        <v>0</v>
      </c>
      <c r="M180" s="11"/>
      <c r="N180" s="110" cm="1">
        <f t="array" aca="1" ref="N180" ca="1">IFERROR(INDIRECT(ADDRESS(ROW()-1,_xlfn.SHEET()-3+25,4,1,"Entered Daily Stats")),"")</f>
        <v>0</v>
      </c>
      <c r="O180" s="13">
        <f t="shared" ref="O180:O198" ca="1" si="25">IFERROR(IF(N180=K180,0,MIN(MAX(8-(K180/10),1.5),5)/24)*C180,0)</f>
        <v>0</v>
      </c>
      <c r="P180" s="11"/>
      <c r="Q180" s="51" t="str">
        <f t="shared" ref="Q180:Q198" ca="1" si="26">IF(OR(L180=O180,K180=N180),"",((N180/O180)+(K180/L180))/2)</f>
        <v/>
      </c>
      <c r="R180" s="11"/>
      <c r="S180" s="39" cm="1">
        <f t="array" aca="1" ref="S180" ca="1">INDIRECT(ADDRESS(ROW()-1,_xlfn.SHEET()-3+39,4,1,"Entered Daily Stats"))</f>
        <v>2</v>
      </c>
      <c r="T180" s="11"/>
      <c r="U180" s="100"/>
      <c r="V180" s="11" t="s">
        <v>32</v>
      </c>
      <c r="W180" s="45">
        <v>1</v>
      </c>
      <c r="X180" s="70"/>
    </row>
    <row r="181" spans="1:24" ht="18" x14ac:dyDescent="0.3">
      <c r="A181" s="65"/>
      <c r="B181" s="8"/>
      <c r="C181" s="14" cm="1">
        <f t="array" aca="1" ref="C181" ca="1">INDIRECT(ADDRESS(ROW()-1,_xlfn.SHEET()-3+32,4,1,"Entered Daily Stats"))</f>
        <v>0</v>
      </c>
      <c r="D181" s="11"/>
      <c r="E181" s="10" t="str">
        <f>'Entered Daily Stats'!A180</f>
        <v>Enrollment Counclor 3</v>
      </c>
      <c r="F181" s="11"/>
      <c r="G181" s="13" cm="1">
        <f t="array" aca="1" ref="G181" ca="1">IFERROR(INDIRECT(ADDRESS(ROW()-1,_xlfn.SHEET()-3+4,4,1,"Entered Daily Stats")),"")</f>
        <v>0</v>
      </c>
      <c r="H181" s="16"/>
      <c r="I181" s="12" cm="1">
        <f t="array" aca="1" ref="I181" ca="1">IFERROR(INDIRECT(ADDRESS(ROW()-1,_xlfn.SHEET()-3+11,4,1,"Entered Daily Stats")),"")</f>
        <v>0</v>
      </c>
      <c r="J181" s="11"/>
      <c r="K181" s="107" cm="1">
        <f t="array" aca="1" ref="K181" ca="1">IFERROR(INDIRECT(ADDRESS(ROW()-1,_xlfn.SHEET()-3+18,4,1,"Entered Daily Stats")),"")</f>
        <v>0</v>
      </c>
      <c r="L181" s="12">
        <f ca="1">IFERROR(IF(K181=N181,0,MIN(MAX((-10*N181*24)+80,30),65))*C181,0)</f>
        <v>0</v>
      </c>
      <c r="M181" s="11"/>
      <c r="N181" s="110" cm="1">
        <f t="array" aca="1" ref="N181" ca="1">IFERROR(INDIRECT(ADDRESS(ROW()-1,_xlfn.SHEET()-3+25,4,1,"Entered Daily Stats")),"")</f>
        <v>0</v>
      </c>
      <c r="O181" s="13">
        <f t="shared" ca="1" si="25"/>
        <v>0</v>
      </c>
      <c r="P181" s="11"/>
      <c r="Q181" s="51" t="str">
        <f t="shared" ca="1" si="26"/>
        <v/>
      </c>
      <c r="R181" s="11"/>
      <c r="S181" s="39" cm="1">
        <f t="array" aca="1" ref="S181" ca="1">INDIRECT(ADDRESS(ROW()-1,_xlfn.SHEET()-3+39,4,1,"Entered Daily Stats"))</f>
        <v>3</v>
      </c>
      <c r="T181" s="11"/>
      <c r="U181" s="18"/>
      <c r="V181" s="11" t="s">
        <v>33</v>
      </c>
      <c r="W181" s="45">
        <v>1</v>
      </c>
      <c r="X181" s="70"/>
    </row>
    <row r="182" spans="1:24" ht="18" x14ac:dyDescent="0.3">
      <c r="A182" s="65"/>
      <c r="B182" s="8"/>
      <c r="C182" s="14" cm="1">
        <f t="array" aca="1" ref="C182" ca="1">INDIRECT(ADDRESS(ROW()-1,_xlfn.SHEET()-3+32,4,1,"Entered Daily Stats"))</f>
        <v>0.5</v>
      </c>
      <c r="D182" s="11"/>
      <c r="E182" s="10" t="str">
        <f>'Entered Daily Stats'!A181</f>
        <v>Enrollment Counclor 4</v>
      </c>
      <c r="F182" s="11"/>
      <c r="G182" s="13" cm="1">
        <f t="array" aca="1" ref="G182" ca="1">IFERROR(INDIRECT(ADDRESS(ROW()-1,_xlfn.SHEET()-3+4,4,1,"Entered Daily Stats")),"")</f>
        <v>7.9166666666666663E-2</v>
      </c>
      <c r="H182" s="16"/>
      <c r="I182" s="12" cm="1">
        <f t="array" aca="1" ref="I182" ca="1">IFERROR(INDIRECT(ADDRESS(ROW()-1,_xlfn.SHEET()-3+11,4,1,"Entered Daily Stats")),"")</f>
        <v>0</v>
      </c>
      <c r="J182" s="11"/>
      <c r="K182" s="107" cm="1">
        <f t="array" aca="1" ref="K182" ca="1">IFERROR(INDIRECT(ADDRESS(ROW()-1,_xlfn.SHEET()-3+18,4,1,"Entered Daily Stats")),"")</f>
        <v>24</v>
      </c>
      <c r="L182" s="12">
        <f t="shared" ref="L182:L198" ca="1" si="27">IFERROR(IF(K182=N182,0,MIN(MAX((-10*N182*24)+80,30),65))*C182,0)</f>
        <v>32.5</v>
      </c>
      <c r="M182" s="11"/>
      <c r="N182" s="110" cm="1">
        <f t="array" aca="1" ref="N182" ca="1">IFERROR(INDIRECT(ADDRESS(ROW()-1,_xlfn.SHEET()-3+25,4,1,"Entered Daily Stats")),"")</f>
        <v>2.361111111111111E-2</v>
      </c>
      <c r="O182" s="13">
        <f t="shared" ca="1" si="25"/>
        <v>0.10416666666666667</v>
      </c>
      <c r="P182" s="11"/>
      <c r="Q182" s="51">
        <f t="shared" ca="1" si="26"/>
        <v>0.48256410256410259</v>
      </c>
      <c r="R182" s="11"/>
      <c r="S182" s="39" cm="1">
        <f t="array" aca="1" ref="S182" ca="1">INDIRECT(ADDRESS(ROW()-1,_xlfn.SHEET()-3+39,4,1,"Entered Daily Stats"))</f>
        <v>1</v>
      </c>
      <c r="T182" s="11"/>
      <c r="U182" s="19"/>
      <c r="V182" s="11" t="s">
        <v>33</v>
      </c>
      <c r="W182" s="14">
        <v>0.7</v>
      </c>
      <c r="X182" s="70"/>
    </row>
    <row r="183" spans="1:24" ht="18" x14ac:dyDescent="0.3">
      <c r="A183" s="65"/>
      <c r="B183" s="8"/>
      <c r="C183" s="14" cm="1">
        <f t="array" aca="1" ref="C183" ca="1">INDIRECT(ADDRESS(ROW()-1,_xlfn.SHEET()-3+32,4,1,"Entered Daily Stats"))</f>
        <v>0</v>
      </c>
      <c r="D183" s="11"/>
      <c r="E183" s="10" t="str">
        <f>'Entered Daily Stats'!A182</f>
        <v>Enrollment Counclor 5</v>
      </c>
      <c r="F183" s="11"/>
      <c r="G183" s="13" cm="1">
        <f t="array" aca="1" ref="G183" ca="1">IFERROR(INDIRECT(ADDRESS(ROW()-1,_xlfn.SHEET()-3+4,4,1,"Entered Daily Stats")),"")</f>
        <v>0</v>
      </c>
      <c r="H183" s="16"/>
      <c r="I183" s="12" cm="1">
        <f t="array" aca="1" ref="I183" ca="1">IFERROR(INDIRECT(ADDRESS(ROW()-1,_xlfn.SHEET()-3+11,4,1,"Entered Daily Stats")),"")</f>
        <v>0</v>
      </c>
      <c r="J183" s="11"/>
      <c r="K183" s="107" cm="1">
        <f t="array" aca="1" ref="K183" ca="1">IFERROR(INDIRECT(ADDRESS(ROW()-1,_xlfn.SHEET()-3+18,4,1,"Entered Daily Stats")),"")</f>
        <v>0</v>
      </c>
      <c r="L183" s="12">
        <f t="shared" ca="1" si="27"/>
        <v>0</v>
      </c>
      <c r="M183" s="11"/>
      <c r="N183" s="110" cm="1">
        <f t="array" aca="1" ref="N183" ca="1">IFERROR(INDIRECT(ADDRESS(ROW()-1,_xlfn.SHEET()-3+25,4,1,"Entered Daily Stats")),"")</f>
        <v>0</v>
      </c>
      <c r="O183" s="13">
        <f t="shared" ca="1" si="25"/>
        <v>0</v>
      </c>
      <c r="P183" s="11"/>
      <c r="Q183" s="51" t="str">
        <f t="shared" ca="1" si="26"/>
        <v/>
      </c>
      <c r="R183" s="11"/>
      <c r="S183" s="39" cm="1">
        <f t="array" aca="1" ref="S183" ca="1">INDIRECT(ADDRESS(ROW()-1,_xlfn.SHEET()-3+39,4,1,"Entered Daily Stats"))</f>
        <v>7</v>
      </c>
      <c r="T183" s="11"/>
      <c r="U183" s="20"/>
      <c r="V183" s="11" t="s">
        <v>33</v>
      </c>
      <c r="W183" s="14">
        <v>0.5</v>
      </c>
      <c r="X183" s="70"/>
    </row>
    <row r="184" spans="1:24" ht="18" x14ac:dyDescent="0.3">
      <c r="A184" s="65"/>
      <c r="B184" s="8"/>
      <c r="C184" s="14" cm="1">
        <f t="array" aca="1" ref="C184" ca="1">INDIRECT(ADDRESS(ROW()-1,_xlfn.SHEET()-3+32,4,1,"Entered Daily Stats"))</f>
        <v>0</v>
      </c>
      <c r="D184" s="11"/>
      <c r="E184" s="10" t="str">
        <f>'Entered Daily Stats'!A183</f>
        <v>Enrollment Counclor 6</v>
      </c>
      <c r="F184" s="11"/>
      <c r="G184" s="13" cm="1">
        <f t="array" aca="1" ref="G184" ca="1">IFERROR(INDIRECT(ADDRESS(ROW()-1,_xlfn.SHEET()-3+4,4,1,"Entered Daily Stats")),"")</f>
        <v>0</v>
      </c>
      <c r="H184" s="16"/>
      <c r="I184" s="12" cm="1">
        <f t="array" aca="1" ref="I184" ca="1">IFERROR(INDIRECT(ADDRESS(ROW()-1,_xlfn.SHEET()-3+11,4,1,"Entered Daily Stats")),"")</f>
        <v>0</v>
      </c>
      <c r="J184" s="11"/>
      <c r="K184" s="107" cm="1">
        <f t="array" aca="1" ref="K184" ca="1">IFERROR(INDIRECT(ADDRESS(ROW()-1,_xlfn.SHEET()-3+18,4,1,"Entered Daily Stats")),"")</f>
        <v>0</v>
      </c>
      <c r="L184" s="12">
        <f t="shared" ca="1" si="27"/>
        <v>0</v>
      </c>
      <c r="M184" s="11"/>
      <c r="N184" s="110" cm="1">
        <f t="array" aca="1" ref="N184" ca="1">IFERROR(INDIRECT(ADDRESS(ROW()-1,_xlfn.SHEET()-3+25,4,1,"Entered Daily Stats")),"")</f>
        <v>0</v>
      </c>
      <c r="O184" s="13">
        <f t="shared" ca="1" si="25"/>
        <v>0</v>
      </c>
      <c r="P184" s="11"/>
      <c r="Q184" s="51" t="str">
        <f t="shared" ca="1" si="26"/>
        <v/>
      </c>
      <c r="R184" s="11"/>
      <c r="S184" s="39" cm="1">
        <f t="array" aca="1" ref="S184" ca="1">INDIRECT(ADDRESS(ROW()-1,_xlfn.SHEET()-3+39,4,1,"Entered Daily Stats"))</f>
        <v>6</v>
      </c>
      <c r="T184" s="11"/>
      <c r="U184" s="21"/>
      <c r="V184" s="11" t="s">
        <v>33</v>
      </c>
      <c r="W184" s="14">
        <v>0.3</v>
      </c>
      <c r="X184" s="70"/>
    </row>
    <row r="185" spans="1:24" ht="18" x14ac:dyDescent="0.3">
      <c r="A185" s="65"/>
      <c r="B185" s="8"/>
      <c r="C185" s="14" cm="1">
        <f t="array" aca="1" ref="C185" ca="1">INDIRECT(ADDRESS(ROW()-1,_xlfn.SHEET()-3+32,4,1,"Entered Daily Stats"))</f>
        <v>0</v>
      </c>
      <c r="D185" s="11"/>
      <c r="E185" s="10" t="str">
        <f>'Entered Daily Stats'!A184</f>
        <v>Enrollment Counclor 7</v>
      </c>
      <c r="F185" s="11"/>
      <c r="G185" s="13" cm="1">
        <f t="array" aca="1" ref="G185" ca="1">IFERROR(INDIRECT(ADDRESS(ROW()-1,_xlfn.SHEET()-3+4,4,1,"Entered Daily Stats")),"")</f>
        <v>0</v>
      </c>
      <c r="H185" s="16"/>
      <c r="I185" s="12" cm="1">
        <f t="array" aca="1" ref="I185" ca="1">IFERROR(INDIRECT(ADDRESS(ROW()-1,_xlfn.SHEET()-3+11,4,1,"Entered Daily Stats")),"")</f>
        <v>0</v>
      </c>
      <c r="J185" s="11"/>
      <c r="K185" s="107" cm="1">
        <f t="array" aca="1" ref="K185" ca="1">IFERROR(INDIRECT(ADDRESS(ROW()-1,_xlfn.SHEET()-3+18,4,1,"Entered Daily Stats")),"")</f>
        <v>0</v>
      </c>
      <c r="L185" s="12">
        <f t="shared" ca="1" si="27"/>
        <v>0</v>
      </c>
      <c r="M185" s="11"/>
      <c r="N185" s="110" cm="1">
        <f t="array" aca="1" ref="N185" ca="1">IFERROR(INDIRECT(ADDRESS(ROW()-1,_xlfn.SHEET()-3+25,4,1,"Entered Daily Stats")),"")</f>
        <v>0</v>
      </c>
      <c r="O185" s="13">
        <f t="shared" ca="1" si="25"/>
        <v>0</v>
      </c>
      <c r="P185" s="11"/>
      <c r="Q185" s="51" t="str">
        <f t="shared" ca="1" si="26"/>
        <v/>
      </c>
      <c r="R185" s="11"/>
      <c r="S185" s="39" cm="1">
        <f t="array" aca="1" ref="S185" ca="1">INDIRECT(ADDRESS(ROW()-1,_xlfn.SHEET()-3+39,4,1,"Entered Daily Stats"))</f>
        <v>0</v>
      </c>
      <c r="T185" s="11"/>
      <c r="U185" s="8"/>
      <c r="V185" s="8"/>
      <c r="W185" s="8"/>
      <c r="X185" s="70"/>
    </row>
    <row r="186" spans="1:24" ht="21" x14ac:dyDescent="0.3">
      <c r="A186" s="65"/>
      <c r="B186" s="8"/>
      <c r="C186" s="14" cm="1">
        <f t="array" aca="1" ref="C186" ca="1">INDIRECT(ADDRESS(ROW()-1,_xlfn.SHEET()-3+32,4,1,"Entered Daily Stats"))</f>
        <v>0</v>
      </c>
      <c r="D186" s="11"/>
      <c r="E186" s="10" t="str">
        <f>'Entered Daily Stats'!A185</f>
        <v>Enrollment Counclor 8</v>
      </c>
      <c r="F186" s="11"/>
      <c r="G186" s="13" cm="1">
        <f t="array" aca="1" ref="G186" ca="1">IFERROR(INDIRECT(ADDRESS(ROW()-1,_xlfn.SHEET()-3+4,4,1,"Entered Daily Stats")),"")</f>
        <v>0</v>
      </c>
      <c r="H186" s="16"/>
      <c r="I186" s="12" cm="1">
        <f t="array" aca="1" ref="I186" ca="1">IFERROR(INDIRECT(ADDRESS(ROW()-1,_xlfn.SHEET()-3+11,4,1,"Entered Daily Stats")),"")</f>
        <v>0</v>
      </c>
      <c r="J186" s="11"/>
      <c r="K186" s="107" cm="1">
        <f t="array" aca="1" ref="K186" ca="1">IFERROR(INDIRECT(ADDRESS(ROW()-1,_xlfn.SHEET()-3+18,4,1,"Entered Daily Stats")),"")</f>
        <v>0</v>
      </c>
      <c r="L186" s="12">
        <f t="shared" ca="1" si="27"/>
        <v>0</v>
      </c>
      <c r="M186" s="11"/>
      <c r="N186" s="110" cm="1">
        <f t="array" aca="1" ref="N186" ca="1">IFERROR(INDIRECT(ADDRESS(ROW()-1,_xlfn.SHEET()-3+25,4,1,"Entered Daily Stats")),"")</f>
        <v>0</v>
      </c>
      <c r="O186" s="13">
        <f t="shared" ca="1" si="25"/>
        <v>0</v>
      </c>
      <c r="P186" s="11"/>
      <c r="Q186" s="51" t="str">
        <f t="shared" ca="1" si="26"/>
        <v/>
      </c>
      <c r="R186" s="11"/>
      <c r="S186" s="39" cm="1">
        <f t="array" aca="1" ref="S186" ca="1">INDIRECT(ADDRESS(ROW()-1,_xlfn.SHEET()-3+39,4,1,"Entered Daily Stats"))</f>
        <v>1</v>
      </c>
      <c r="T186" s="11"/>
      <c r="U186" s="140" t="s">
        <v>42</v>
      </c>
      <c r="V186" s="140"/>
      <c r="W186" s="140"/>
      <c r="X186" s="70"/>
    </row>
    <row r="187" spans="1:24" ht="18" customHeight="1" x14ac:dyDescent="0.3">
      <c r="A187" s="65"/>
      <c r="B187" s="8"/>
      <c r="C187" s="14" cm="1">
        <f t="array" aca="1" ref="C187" ca="1">INDIRECT(ADDRESS(ROW()-1,_xlfn.SHEET()-3+32,4,1,"Entered Daily Stats"))</f>
        <v>0</v>
      </c>
      <c r="D187" s="11"/>
      <c r="E187" s="10" t="str">
        <f>'Entered Daily Stats'!A186</f>
        <v>Enrollment Counclor 9</v>
      </c>
      <c r="F187" s="11"/>
      <c r="G187" s="13" cm="1">
        <f t="array" aca="1" ref="G187" ca="1">IFERROR(INDIRECT(ADDRESS(ROW()-1,_xlfn.SHEET()-3+4,4,1,"Entered Daily Stats")),"")</f>
        <v>0</v>
      </c>
      <c r="H187" s="16"/>
      <c r="I187" s="12" cm="1">
        <f t="array" aca="1" ref="I187" ca="1">IFERROR(INDIRECT(ADDRESS(ROW()-1,_xlfn.SHEET()-3+11,4,1,"Entered Daily Stats")),"")</f>
        <v>0</v>
      </c>
      <c r="J187" s="11"/>
      <c r="K187" s="107" cm="1">
        <f t="array" aca="1" ref="K187" ca="1">IFERROR(INDIRECT(ADDRESS(ROW()-1,_xlfn.SHEET()-3+18,4,1,"Entered Daily Stats")),"")</f>
        <v>0</v>
      </c>
      <c r="L187" s="12">
        <f t="shared" ca="1" si="27"/>
        <v>0</v>
      </c>
      <c r="M187" s="11"/>
      <c r="N187" s="110" cm="1">
        <f t="array" aca="1" ref="N187" ca="1">IFERROR(INDIRECT(ADDRESS(ROW()-1,_xlfn.SHEET()-3+25,4,1,"Entered Daily Stats")),"")</f>
        <v>0</v>
      </c>
      <c r="O187" s="13">
        <f t="shared" ca="1" si="25"/>
        <v>0</v>
      </c>
      <c r="P187" s="11"/>
      <c r="Q187" s="51" t="str">
        <f t="shared" ca="1" si="26"/>
        <v/>
      </c>
      <c r="R187" s="11"/>
      <c r="S187" s="39" cm="1">
        <f t="array" aca="1" ref="S187" ca="1">INDIRECT(ADDRESS(ROW()-1,_xlfn.SHEET()-3+39,4,1,"Entered Daily Stats"))</f>
        <v>0</v>
      </c>
      <c r="T187" s="11"/>
      <c r="U187" s="152">
        <f ca="1">IF(SUM(S179:S198)=0,"",SUM(S179:S198))</f>
        <v>35</v>
      </c>
      <c r="V187" s="153"/>
      <c r="W187" s="154"/>
      <c r="X187" s="70"/>
    </row>
    <row r="188" spans="1:24" ht="18" customHeight="1" x14ac:dyDescent="0.3">
      <c r="A188" s="65"/>
      <c r="B188" s="8"/>
      <c r="C188" s="14" cm="1">
        <f t="array" aca="1" ref="C188" ca="1">INDIRECT(ADDRESS(ROW()-1,_xlfn.SHEET()-3+32,4,1,"Entered Daily Stats"))</f>
        <v>0</v>
      </c>
      <c r="D188" s="11"/>
      <c r="E188" s="10" t="str">
        <f>'Entered Daily Stats'!A187</f>
        <v>Enrollment Counclor 10</v>
      </c>
      <c r="F188" s="11"/>
      <c r="G188" s="13" cm="1">
        <f t="array" aca="1" ref="G188" ca="1">IFERROR(INDIRECT(ADDRESS(ROW()-1,_xlfn.SHEET()-3+4,4,1,"Entered Daily Stats")),"")</f>
        <v>0</v>
      </c>
      <c r="H188" s="16"/>
      <c r="I188" s="12" cm="1">
        <f t="array" aca="1" ref="I188" ca="1">IFERROR(INDIRECT(ADDRESS(ROW()-1,_xlfn.SHEET()-3+11,4,1,"Entered Daily Stats")),"")</f>
        <v>0</v>
      </c>
      <c r="J188" s="11"/>
      <c r="K188" s="107" cm="1">
        <f t="array" aca="1" ref="K188" ca="1">IFERROR(INDIRECT(ADDRESS(ROW()-1,_xlfn.SHEET()-3+18,4,1,"Entered Daily Stats")),"")</f>
        <v>0</v>
      </c>
      <c r="L188" s="12">
        <f t="shared" ca="1" si="27"/>
        <v>0</v>
      </c>
      <c r="M188" s="11"/>
      <c r="N188" s="110" cm="1">
        <f t="array" aca="1" ref="N188" ca="1">IFERROR(INDIRECT(ADDRESS(ROW()-1,_xlfn.SHEET()-3+25,4,1,"Entered Daily Stats")),"")</f>
        <v>0</v>
      </c>
      <c r="O188" s="13">
        <f t="shared" ca="1" si="25"/>
        <v>0</v>
      </c>
      <c r="P188" s="11"/>
      <c r="Q188" s="51" t="str">
        <f t="shared" ca="1" si="26"/>
        <v/>
      </c>
      <c r="R188" s="11"/>
      <c r="S188" s="39" cm="1">
        <f t="array" aca="1" ref="S188" ca="1">INDIRECT(ADDRESS(ROW()-1,_xlfn.SHEET()-3+39,4,1,"Entered Daily Stats"))</f>
        <v>5</v>
      </c>
      <c r="T188" s="11"/>
      <c r="U188" s="155"/>
      <c r="V188" s="156"/>
      <c r="W188" s="157"/>
      <c r="X188" s="70"/>
    </row>
    <row r="189" spans="1:24" ht="18" x14ac:dyDescent="0.3">
      <c r="A189" s="65"/>
      <c r="B189" s="8"/>
      <c r="C189" s="14" cm="1">
        <f t="array" aca="1" ref="C189" ca="1">INDIRECT(ADDRESS(ROW()-1,_xlfn.SHEET()-3+32,4,1,"Entered Daily Stats"))</f>
        <v>0</v>
      </c>
      <c r="D189" s="11"/>
      <c r="E189" s="10" t="str">
        <f>'Entered Daily Stats'!A188</f>
        <v>Enrollment Counclor 11</v>
      </c>
      <c r="F189" s="11"/>
      <c r="G189" s="13" cm="1">
        <f t="array" aca="1" ref="G189" ca="1">IFERROR(INDIRECT(ADDRESS(ROW()-1,_xlfn.SHEET()-3+4,4,1,"Entered Daily Stats")),"")</f>
        <v>0</v>
      </c>
      <c r="H189" s="16"/>
      <c r="I189" s="12" cm="1">
        <f t="array" aca="1" ref="I189" ca="1">IFERROR(INDIRECT(ADDRESS(ROW()-1,_xlfn.SHEET()-3+11,4,1,"Entered Daily Stats")),"")</f>
        <v>0</v>
      </c>
      <c r="J189" s="11"/>
      <c r="K189" s="107" cm="1">
        <f t="array" aca="1" ref="K189" ca="1">IFERROR(INDIRECT(ADDRESS(ROW()-1,_xlfn.SHEET()-3+18,4,1,"Entered Daily Stats")),"")</f>
        <v>0</v>
      </c>
      <c r="L189" s="12">
        <f t="shared" ca="1" si="27"/>
        <v>0</v>
      </c>
      <c r="M189" s="11"/>
      <c r="N189" s="110" cm="1">
        <f t="array" aca="1" ref="N189" ca="1">IFERROR(INDIRECT(ADDRESS(ROW()-1,_xlfn.SHEET()-3+25,4,1,"Entered Daily Stats")),"")</f>
        <v>0</v>
      </c>
      <c r="O189" s="13">
        <f t="shared" ca="1" si="25"/>
        <v>0</v>
      </c>
      <c r="P189" s="11"/>
      <c r="Q189" s="51" t="str">
        <f t="shared" ca="1" si="26"/>
        <v/>
      </c>
      <c r="R189" s="11"/>
      <c r="S189" s="39" cm="1">
        <f t="array" aca="1" ref="S189" ca="1">INDIRECT(ADDRESS(ROW()-1,_xlfn.SHEET()-3+39,4,1,"Entered Daily Stats"))</f>
        <v>2</v>
      </c>
      <c r="T189" s="11"/>
      <c r="U189" s="71"/>
      <c r="V189" s="71"/>
      <c r="W189" s="71"/>
      <c r="X189" s="70"/>
    </row>
    <row r="190" spans="1:24" ht="21" x14ac:dyDescent="0.3">
      <c r="A190" s="65"/>
      <c r="B190" s="8"/>
      <c r="C190" s="14" cm="1">
        <f t="array" aca="1" ref="C190" ca="1">INDIRECT(ADDRESS(ROW()-1,_xlfn.SHEET()-3+32,4,1,"Entered Daily Stats"))</f>
        <v>0</v>
      </c>
      <c r="D190" s="11"/>
      <c r="E190" s="10" t="str">
        <f>'Entered Daily Stats'!A189</f>
        <v>Enrollment Counclor 12</v>
      </c>
      <c r="F190" s="11"/>
      <c r="G190" s="13" cm="1">
        <f t="array" aca="1" ref="G190" ca="1">IFERROR(INDIRECT(ADDRESS(ROW()-1,_xlfn.SHEET()-3+4,4,1,"Entered Daily Stats")),"")</f>
        <v>0</v>
      </c>
      <c r="H190" s="16"/>
      <c r="I190" s="12" cm="1">
        <f t="array" aca="1" ref="I190" ca="1">IFERROR(INDIRECT(ADDRESS(ROW()-1,_xlfn.SHEET()-3+11,4,1,"Entered Daily Stats")),"")</f>
        <v>0</v>
      </c>
      <c r="J190" s="11"/>
      <c r="K190" s="107" cm="1">
        <f t="array" aca="1" ref="K190" ca="1">IFERROR(INDIRECT(ADDRESS(ROW()-1,_xlfn.SHEET()-3+18,4,1,"Entered Daily Stats")),"")</f>
        <v>0</v>
      </c>
      <c r="L190" s="12">
        <f t="shared" ca="1" si="27"/>
        <v>0</v>
      </c>
      <c r="M190" s="11"/>
      <c r="N190" s="110" cm="1">
        <f t="array" aca="1" ref="N190" ca="1">IFERROR(INDIRECT(ADDRESS(ROW()-1,_xlfn.SHEET()-3+25,4,1,"Entered Daily Stats")),"")</f>
        <v>0</v>
      </c>
      <c r="O190" s="13">
        <f t="shared" ca="1" si="25"/>
        <v>0</v>
      </c>
      <c r="P190" s="11"/>
      <c r="Q190" s="51" t="str">
        <f t="shared" ca="1" si="26"/>
        <v/>
      </c>
      <c r="R190" s="11"/>
      <c r="S190" s="39" cm="1">
        <f t="array" aca="1" ref="S190" ca="1">INDIRECT(ADDRESS(ROW()-1,_xlfn.SHEET()-3+39,4,1,"Entered Daily Stats"))</f>
        <v>1</v>
      </c>
      <c r="T190" s="11"/>
      <c r="U190" s="8"/>
      <c r="V190" s="8"/>
      <c r="W190" s="22"/>
      <c r="X190" s="79"/>
    </row>
    <row r="191" spans="1:24" ht="18" x14ac:dyDescent="0.3">
      <c r="A191" s="65"/>
      <c r="B191" s="8"/>
      <c r="C191" s="14" cm="1">
        <f t="array" aca="1" ref="C191" ca="1">INDIRECT(ADDRESS(ROW()-1,_xlfn.SHEET()-3+32,4,1,"Entered Daily Stats"))</f>
        <v>1</v>
      </c>
      <c r="D191" s="11"/>
      <c r="E191" s="10" t="str">
        <f>'Entered Daily Stats'!A190</f>
        <v>Enrollment Counclor 13</v>
      </c>
      <c r="F191" s="11"/>
      <c r="G191" s="13" cm="1">
        <f t="array" aca="1" ref="G191" ca="1">IFERROR(INDIRECT(ADDRESS(ROW()-1,_xlfn.SHEET()-3+4,4,1,"Entered Daily Stats")),"")</f>
        <v>0.29583333333333334</v>
      </c>
      <c r="H191" s="16"/>
      <c r="I191" s="12" cm="1">
        <f t="array" aca="1" ref="I191" ca="1">IFERROR(INDIRECT(ADDRESS(ROW()-1,_xlfn.SHEET()-3+11,4,1,"Entered Daily Stats")),"")</f>
        <v>5</v>
      </c>
      <c r="J191" s="11"/>
      <c r="K191" s="107" cm="1">
        <f t="array" aca="1" ref="K191" ca="1">IFERROR(INDIRECT(ADDRESS(ROW()-1,_xlfn.SHEET()-3+18,4,1,"Entered Daily Stats")),"")</f>
        <v>40</v>
      </c>
      <c r="L191" s="12">
        <f t="shared" ca="1" si="27"/>
        <v>48.166666666666671</v>
      </c>
      <c r="M191" s="11"/>
      <c r="N191" s="110" cm="1">
        <f t="array" aca="1" ref="N191" ca="1">IFERROR(INDIRECT(ADDRESS(ROW()-1,_xlfn.SHEET()-3+25,4,1,"Entered Daily Stats")),"")</f>
        <v>0.13263888888888889</v>
      </c>
      <c r="O191" s="13">
        <f t="shared" ca="1" si="25"/>
        <v>0.16666666666666666</v>
      </c>
      <c r="P191" s="11"/>
      <c r="Q191" s="51">
        <f t="shared" ca="1" si="26"/>
        <v>0.81314158016147631</v>
      </c>
      <c r="R191" s="47"/>
      <c r="S191" s="39" cm="1">
        <f t="array" aca="1" ref="S191" ca="1">INDIRECT(ADDRESS(ROW()-1,_xlfn.SHEET()-3+39,4,1,"Entered Daily Stats"))</f>
        <v>6</v>
      </c>
      <c r="T191" s="47"/>
      <c r="U191" s="69"/>
      <c r="V191" s="8"/>
      <c r="W191" s="56"/>
      <c r="X191" s="80"/>
    </row>
    <row r="192" spans="1:24" ht="18" x14ac:dyDescent="0.3">
      <c r="A192" s="65"/>
      <c r="B192" s="8"/>
      <c r="C192" s="14" cm="1">
        <f t="array" aca="1" ref="C192" ca="1">INDIRECT(ADDRESS(ROW()-1,_xlfn.SHEET()-3+32,4,1,"Entered Daily Stats"))</f>
        <v>1</v>
      </c>
      <c r="D192" s="11"/>
      <c r="E192" s="10" t="str">
        <f>'Entered Daily Stats'!A191</f>
        <v>Enrollment Counclor 14</v>
      </c>
      <c r="F192" s="23"/>
      <c r="G192" s="13" cm="1">
        <f t="array" aca="1" ref="G192" ca="1">IFERROR(INDIRECT(ADDRESS(ROW()-1,_xlfn.SHEET()-3+4,4,1,"Entered Daily Stats")),"")</f>
        <v>0.28819444444444448</v>
      </c>
      <c r="H192" s="11"/>
      <c r="I192" s="12" cm="1">
        <f t="array" aca="1" ref="I192" ca="1">IFERROR(INDIRECT(ADDRESS(ROW()-1,_xlfn.SHEET()-3+11,4,1,"Entered Daily Stats")),"")</f>
        <v>1</v>
      </c>
      <c r="J192" s="11"/>
      <c r="K192" s="107" cm="1">
        <f t="array" aca="1" ref="K192" ca="1">IFERROR(INDIRECT(ADDRESS(ROW()-1,_xlfn.SHEET()-3+18,4,1,"Entered Daily Stats")),"")</f>
        <v>23</v>
      </c>
      <c r="L192" s="12">
        <f t="shared" ca="1" si="27"/>
        <v>65</v>
      </c>
      <c r="M192" s="11"/>
      <c r="N192" s="110" cm="1">
        <f t="array" aca="1" ref="N192" ca="1">IFERROR(INDIRECT(ADDRESS(ROW()-1,_xlfn.SHEET()-3+25,4,1,"Entered Daily Stats")),"")</f>
        <v>2.361111111111111E-2</v>
      </c>
      <c r="O192" s="13">
        <f t="shared" ca="1" si="25"/>
        <v>0.20833333333333334</v>
      </c>
      <c r="P192" s="11"/>
      <c r="Q192" s="51">
        <f t="shared" ca="1" si="26"/>
        <v>0.2335897435897436</v>
      </c>
      <c r="R192" s="11"/>
      <c r="S192" s="39" cm="1">
        <f t="array" aca="1" ref="S192" ca="1">INDIRECT(ADDRESS(ROW()-1,_xlfn.SHEET()-3+39,4,1,"Entered Daily Stats"))</f>
        <v>1</v>
      </c>
      <c r="T192" s="11"/>
      <c r="U192" s="11"/>
      <c r="V192" s="47"/>
      <c r="W192" s="56"/>
      <c r="X192" s="81"/>
    </row>
    <row r="193" spans="1:24" ht="18" x14ac:dyDescent="0.3">
      <c r="A193" s="65"/>
      <c r="B193" s="8"/>
      <c r="C193" s="14" cm="1">
        <f t="array" aca="1" ref="C193" ca="1">INDIRECT(ADDRESS(ROW()-1,_xlfn.SHEET()-3+32,4,1,"Entered Daily Stats"))</f>
        <v>0</v>
      </c>
      <c r="D193" s="11"/>
      <c r="E193" s="10">
        <f>'Entered Daily Stats'!A192</f>
        <v>0</v>
      </c>
      <c r="F193" s="11"/>
      <c r="G193" s="13" cm="1">
        <f t="array" aca="1" ref="G193" ca="1">IFERROR(INDIRECT(ADDRESS(ROW()-1,_xlfn.SHEET()-3+4,4,1,"Entered Daily Stats")),"")</f>
        <v>0</v>
      </c>
      <c r="H193" s="16"/>
      <c r="I193" s="12" cm="1">
        <f t="array" aca="1" ref="I193" ca="1">IFERROR(INDIRECT(ADDRESS(ROW()-1,_xlfn.SHEET()-3+11,4,1,"Entered Daily Stats")),"")</f>
        <v>0</v>
      </c>
      <c r="J193" s="11"/>
      <c r="K193" s="107" cm="1">
        <f t="array" aca="1" ref="K193" ca="1">IFERROR(INDIRECT(ADDRESS(ROW()-1,_xlfn.SHEET()-3+18,4,1,"Entered Daily Stats")),"")</f>
        <v>0</v>
      </c>
      <c r="L193" s="12">
        <f t="shared" ca="1" si="27"/>
        <v>0</v>
      </c>
      <c r="M193" s="11"/>
      <c r="N193" s="110" cm="1">
        <f t="array" aca="1" ref="N193" ca="1">IFERROR(INDIRECT(ADDRESS(ROW()-1,_xlfn.SHEET()-3+25,4,1,"Entered Daily Stats")),"")</f>
        <v>0</v>
      </c>
      <c r="O193" s="13">
        <f t="shared" ca="1" si="25"/>
        <v>0</v>
      </c>
      <c r="P193" s="11"/>
      <c r="Q193" s="51" t="str">
        <f t="shared" ca="1" si="26"/>
        <v/>
      </c>
      <c r="R193" s="11"/>
      <c r="S193" s="39" cm="1">
        <f t="array" aca="1" ref="S193" ca="1">INDIRECT(ADDRESS(ROW()-1,_xlfn.SHEET()-3+39,4,1,"Entered Daily Stats"))</f>
        <v>0</v>
      </c>
      <c r="T193" s="11"/>
      <c r="U193" s="8"/>
      <c r="V193" s="8"/>
      <c r="W193" s="8"/>
      <c r="X193" s="64"/>
    </row>
    <row r="194" spans="1:24" ht="18" x14ac:dyDescent="0.3">
      <c r="A194" s="65"/>
      <c r="B194" s="8"/>
      <c r="C194" s="14" cm="1">
        <f t="array" aca="1" ref="C194" ca="1">INDIRECT(ADDRESS(ROW()-1,_xlfn.SHEET()-3+32,4,1,"Entered Daily Stats"))</f>
        <v>0</v>
      </c>
      <c r="D194" s="11"/>
      <c r="E194" s="10">
        <f>'Entered Daily Stats'!A193</f>
        <v>0</v>
      </c>
      <c r="F194" s="11"/>
      <c r="G194" s="13" cm="1">
        <f t="array" aca="1" ref="G194" ca="1">IFERROR(INDIRECT(ADDRESS(ROW()-1,_xlfn.SHEET()-3+4,4,1,"Entered Daily Stats")),"")</f>
        <v>0</v>
      </c>
      <c r="H194" s="16"/>
      <c r="I194" s="12" cm="1">
        <f t="array" aca="1" ref="I194" ca="1">IFERROR(INDIRECT(ADDRESS(ROW()-1,_xlfn.SHEET()-3+11,4,1,"Entered Daily Stats")),"")</f>
        <v>0</v>
      </c>
      <c r="J194" s="11"/>
      <c r="K194" s="107" cm="1">
        <f t="array" aca="1" ref="K194" ca="1">IFERROR(INDIRECT(ADDRESS(ROW()-1,_xlfn.SHEET()-3+18,4,1,"Entered Daily Stats")),"")</f>
        <v>0</v>
      </c>
      <c r="L194" s="12">
        <f t="shared" ca="1" si="27"/>
        <v>0</v>
      </c>
      <c r="M194" s="11"/>
      <c r="N194" s="110" cm="1">
        <f t="array" aca="1" ref="N194" ca="1">IFERROR(INDIRECT(ADDRESS(ROW()-1,_xlfn.SHEET()-3+25,4,1,"Entered Daily Stats")),"")</f>
        <v>0</v>
      </c>
      <c r="O194" s="13">
        <f t="shared" ca="1" si="25"/>
        <v>0</v>
      </c>
      <c r="P194" s="11"/>
      <c r="Q194" s="51" t="str">
        <f t="shared" ca="1" si="26"/>
        <v/>
      </c>
      <c r="R194" s="11"/>
      <c r="S194" s="39" cm="1">
        <f t="array" aca="1" ref="S194" ca="1">INDIRECT(ADDRESS(ROW()-1,_xlfn.SHEET()-3+39,4,1,"Entered Daily Stats"))</f>
        <v>0</v>
      </c>
      <c r="T194" s="11"/>
      <c r="U194" s="71"/>
      <c r="V194" s="71"/>
      <c r="W194" s="71"/>
      <c r="X194" s="70"/>
    </row>
    <row r="195" spans="1:24" ht="21" x14ac:dyDescent="0.3">
      <c r="A195" s="65"/>
      <c r="B195" s="8"/>
      <c r="C195" s="14" cm="1">
        <f t="array" aca="1" ref="C195" ca="1">INDIRECT(ADDRESS(ROW()-1,_xlfn.SHEET()-3+32,4,1,"Entered Daily Stats"))</f>
        <v>0</v>
      </c>
      <c r="D195" s="11"/>
      <c r="E195" s="10">
        <f>'Entered Daily Stats'!A194</f>
        <v>0</v>
      </c>
      <c r="F195" s="11"/>
      <c r="G195" s="13" cm="1">
        <f t="array" aca="1" ref="G195" ca="1">IFERROR(INDIRECT(ADDRESS(ROW()-1,_xlfn.SHEET()-3+4,4,1,"Entered Daily Stats")),"")</f>
        <v>0</v>
      </c>
      <c r="H195" s="16"/>
      <c r="I195" s="12" cm="1">
        <f t="array" aca="1" ref="I195" ca="1">IFERROR(INDIRECT(ADDRESS(ROW()-1,_xlfn.SHEET()-3+11,4,1,"Entered Daily Stats")),"")</f>
        <v>0</v>
      </c>
      <c r="J195" s="11"/>
      <c r="K195" s="107" cm="1">
        <f t="array" aca="1" ref="K195" ca="1">IFERROR(INDIRECT(ADDRESS(ROW()-1,_xlfn.SHEET()-3+18,4,1,"Entered Daily Stats")),"")</f>
        <v>0</v>
      </c>
      <c r="L195" s="12">
        <f t="shared" ca="1" si="27"/>
        <v>0</v>
      </c>
      <c r="M195" s="11"/>
      <c r="N195" s="110" cm="1">
        <f t="array" aca="1" ref="N195" ca="1">IFERROR(INDIRECT(ADDRESS(ROW()-1,_xlfn.SHEET()-3+25,4,1,"Entered Daily Stats")),"")</f>
        <v>0</v>
      </c>
      <c r="O195" s="13">
        <f t="shared" ca="1" si="25"/>
        <v>0</v>
      </c>
      <c r="P195" s="11"/>
      <c r="Q195" s="51" t="str">
        <f t="shared" ca="1" si="26"/>
        <v/>
      </c>
      <c r="R195" s="11"/>
      <c r="S195" s="39" cm="1">
        <f t="array" aca="1" ref="S195" ca="1">INDIRECT(ADDRESS(ROW()-1,_xlfn.SHEET()-3+39,4,1,"Entered Daily Stats"))</f>
        <v>0</v>
      </c>
      <c r="T195" s="11"/>
      <c r="U195" s="8"/>
      <c r="V195" s="8"/>
      <c r="W195" s="22"/>
      <c r="X195" s="79"/>
    </row>
    <row r="196" spans="1:24" ht="18" x14ac:dyDescent="0.3">
      <c r="A196" s="65"/>
      <c r="B196" s="8"/>
      <c r="C196" s="14" cm="1">
        <f t="array" aca="1" ref="C196" ca="1">INDIRECT(ADDRESS(ROW()-1,_xlfn.SHEET()-3+32,4,1,"Entered Daily Stats"))</f>
        <v>0</v>
      </c>
      <c r="D196" s="11"/>
      <c r="E196" s="10">
        <f>'Entered Daily Stats'!A195</f>
        <v>0</v>
      </c>
      <c r="F196" s="11"/>
      <c r="G196" s="13" cm="1">
        <f t="array" aca="1" ref="G196" ca="1">IFERROR(INDIRECT(ADDRESS(ROW()-1,_xlfn.SHEET()-3+4,4,1,"Entered Daily Stats")),"")</f>
        <v>0</v>
      </c>
      <c r="H196" s="16"/>
      <c r="I196" s="12" cm="1">
        <f t="array" aca="1" ref="I196" ca="1">IFERROR(INDIRECT(ADDRESS(ROW()-1,_xlfn.SHEET()-3+11,4,1,"Entered Daily Stats")),"")</f>
        <v>0</v>
      </c>
      <c r="J196" s="11"/>
      <c r="K196" s="107" cm="1">
        <f t="array" aca="1" ref="K196" ca="1">IFERROR(INDIRECT(ADDRESS(ROW()-1,_xlfn.SHEET()-3+18,4,1,"Entered Daily Stats")),"")</f>
        <v>0</v>
      </c>
      <c r="L196" s="12">
        <f t="shared" ca="1" si="27"/>
        <v>0</v>
      </c>
      <c r="M196" s="11"/>
      <c r="N196" s="110" cm="1">
        <f t="array" aca="1" ref="N196" ca="1">IFERROR(INDIRECT(ADDRESS(ROW()-1,_xlfn.SHEET()-3+25,4,1,"Entered Daily Stats")),"")</f>
        <v>0</v>
      </c>
      <c r="O196" s="13">
        <f t="shared" ca="1" si="25"/>
        <v>0</v>
      </c>
      <c r="P196" s="11"/>
      <c r="Q196" s="51" t="str">
        <f t="shared" ca="1" si="26"/>
        <v/>
      </c>
      <c r="R196" s="47"/>
      <c r="S196" s="39" cm="1">
        <f t="array" aca="1" ref="S196" ca="1">INDIRECT(ADDRESS(ROW()-1,_xlfn.SHEET()-3+39,4,1,"Entered Daily Stats"))</f>
        <v>0</v>
      </c>
      <c r="T196" s="47"/>
      <c r="U196" s="69"/>
      <c r="V196" s="8"/>
      <c r="W196" s="56"/>
      <c r="X196" s="80"/>
    </row>
    <row r="197" spans="1:24" ht="18" x14ac:dyDescent="0.3">
      <c r="A197" s="65"/>
      <c r="B197" s="8"/>
      <c r="C197" s="14" cm="1">
        <f t="array" aca="1" ref="C197" ca="1">INDIRECT(ADDRESS(ROW()-1,_xlfn.SHEET()-3+32,4,1,"Entered Daily Stats"))</f>
        <v>0</v>
      </c>
      <c r="D197" s="11"/>
      <c r="E197" s="10">
        <f>'Entered Daily Stats'!A196</f>
        <v>0</v>
      </c>
      <c r="F197" s="23"/>
      <c r="G197" s="13" cm="1">
        <f t="array" aca="1" ref="G197" ca="1">IFERROR(INDIRECT(ADDRESS(ROW()-1,_xlfn.SHEET()-3+4,4,1,"Entered Daily Stats")),"")</f>
        <v>0</v>
      </c>
      <c r="H197" s="11"/>
      <c r="I197" s="12" cm="1">
        <f t="array" aca="1" ref="I197" ca="1">IFERROR(INDIRECT(ADDRESS(ROW()-1,_xlfn.SHEET()-3+11,4,1,"Entered Daily Stats")),"")</f>
        <v>0</v>
      </c>
      <c r="J197" s="11"/>
      <c r="K197" s="107" cm="1">
        <f t="array" aca="1" ref="K197" ca="1">IFERROR(INDIRECT(ADDRESS(ROW()-1,_xlfn.SHEET()-3+18,4,1,"Entered Daily Stats")),"")</f>
        <v>0</v>
      </c>
      <c r="L197" s="12">
        <f t="shared" ca="1" si="27"/>
        <v>0</v>
      </c>
      <c r="M197" s="11"/>
      <c r="N197" s="110" cm="1">
        <f t="array" aca="1" ref="N197" ca="1">IFERROR(INDIRECT(ADDRESS(ROW()-1,_xlfn.SHEET()-3+25,4,1,"Entered Daily Stats")),"")</f>
        <v>0</v>
      </c>
      <c r="O197" s="13">
        <f t="shared" ca="1" si="25"/>
        <v>0</v>
      </c>
      <c r="P197" s="11"/>
      <c r="Q197" s="51" t="str">
        <f t="shared" ca="1" si="26"/>
        <v/>
      </c>
      <c r="R197" s="11"/>
      <c r="S197" s="39" cm="1">
        <f t="array" aca="1" ref="S197" ca="1">INDIRECT(ADDRESS(ROW()-1,_xlfn.SHEET()-3+39,4,1,"Entered Daily Stats"))</f>
        <v>0</v>
      </c>
      <c r="T197" s="11"/>
      <c r="U197" s="11"/>
      <c r="V197" s="47"/>
      <c r="W197" s="56"/>
      <c r="X197" s="81"/>
    </row>
    <row r="198" spans="1:24" ht="18" x14ac:dyDescent="0.3">
      <c r="A198" s="65"/>
      <c r="B198" s="8"/>
      <c r="C198" s="14" cm="1">
        <f t="array" aca="1" ref="C198" ca="1">INDIRECT(ADDRESS(ROW()-1,_xlfn.SHEET()-3+32,4,1,"Entered Daily Stats"))</f>
        <v>0</v>
      </c>
      <c r="D198" s="11"/>
      <c r="E198" s="10">
        <f>'Entered Daily Stats'!A197</f>
        <v>0</v>
      </c>
      <c r="F198" s="11"/>
      <c r="G198" s="13" cm="1">
        <f t="array" aca="1" ref="G198" ca="1">IFERROR(INDIRECT(ADDRESS(ROW()-1,_xlfn.SHEET()-3+4,4,1,"Entered Daily Stats")),"")</f>
        <v>0</v>
      </c>
      <c r="H198" s="16"/>
      <c r="I198" s="12" cm="1">
        <f t="array" aca="1" ref="I198" ca="1">IFERROR(INDIRECT(ADDRESS(ROW()-1,_xlfn.SHEET()-3+11,4,1,"Entered Daily Stats")),"")</f>
        <v>0</v>
      </c>
      <c r="J198" s="11"/>
      <c r="K198" s="107" cm="1">
        <f t="array" aca="1" ref="K198" ca="1">IFERROR(INDIRECT(ADDRESS(ROW()-1,_xlfn.SHEET()-3+18,4,1,"Entered Daily Stats")),"")</f>
        <v>0</v>
      </c>
      <c r="L198" s="12">
        <f t="shared" ca="1" si="27"/>
        <v>0</v>
      </c>
      <c r="M198" s="11"/>
      <c r="N198" s="110" cm="1">
        <f t="array" aca="1" ref="N198" ca="1">IFERROR(INDIRECT(ADDRESS(ROW()-1,_xlfn.SHEET()-3+25,4,1,"Entered Daily Stats")),"")</f>
        <v>0</v>
      </c>
      <c r="O198" s="13">
        <f t="shared" ca="1" si="25"/>
        <v>0</v>
      </c>
      <c r="P198" s="11"/>
      <c r="Q198" s="51" t="str">
        <f t="shared" ca="1" si="26"/>
        <v/>
      </c>
      <c r="R198" s="11"/>
      <c r="S198" s="39" cm="1">
        <f t="array" aca="1" ref="S198" ca="1">INDIRECT(ADDRESS(ROW()-1,_xlfn.SHEET()-3+39,4,1,"Entered Daily Stats"))</f>
        <v>0</v>
      </c>
      <c r="T198" s="11"/>
      <c r="U198" s="8"/>
      <c r="V198" s="8"/>
      <c r="W198" s="8"/>
      <c r="X198" s="64"/>
    </row>
    <row r="199" spans="1:24" ht="18" x14ac:dyDescent="0.3">
      <c r="A199" s="65"/>
      <c r="B199" s="8"/>
      <c r="C199" s="11"/>
      <c r="D199" s="11"/>
      <c r="E199" s="11"/>
      <c r="F199" s="11"/>
      <c r="G199" s="11"/>
      <c r="H199" s="11"/>
      <c r="I199" s="11"/>
      <c r="J199" s="11"/>
      <c r="K199" s="108"/>
      <c r="L199" s="11"/>
      <c r="M199" s="11"/>
      <c r="N199" s="108"/>
      <c r="O199" s="11"/>
      <c r="P199" s="11"/>
      <c r="Q199" s="11"/>
      <c r="R199" s="11"/>
      <c r="S199" s="11"/>
      <c r="T199" s="8"/>
      <c r="U199" s="8"/>
      <c r="V199" s="8"/>
      <c r="W199" s="8"/>
      <c r="X199" s="64"/>
    </row>
    <row r="200" spans="1:24" ht="21" x14ac:dyDescent="0.3">
      <c r="A200" s="65"/>
      <c r="B200" s="8"/>
      <c r="C200" s="106">
        <f ca="1">IFERROR(AVERAGEIF(C179:C198,"&gt;0"),0)</f>
        <v>0.83333333333333337</v>
      </c>
      <c r="D200" s="11"/>
      <c r="E200" s="123" t="s">
        <v>34</v>
      </c>
      <c r="F200" s="44"/>
      <c r="G200" s="13">
        <f ca="1">IFERROR(AVERAGEIF(G179:G198,"&gt;0"),"")</f>
        <v>0.2210648148148148</v>
      </c>
      <c r="H200" s="82"/>
      <c r="I200" s="30">
        <f ca="1">IFERROR(AVERAGEIF(I179:I198,"&gt;0"),"")</f>
        <v>3</v>
      </c>
      <c r="J200" s="11"/>
      <c r="K200" s="109">
        <f ca="1">IFERROR(AVERAGEIF(K179:K198,"&gt;0"),0)</f>
        <v>29</v>
      </c>
      <c r="L200" s="12">
        <f ca="1">IFERROR(AVERAGEIF(L179:L198,"&gt;0"),"")</f>
        <v>48.555555555555564</v>
      </c>
      <c r="M200" s="11"/>
      <c r="N200" s="111">
        <f ca="1">IFERROR(AVERAGEIF(N179:N198,"&gt;0"),0)</f>
        <v>5.9953703703703703E-2</v>
      </c>
      <c r="O200" s="13">
        <f ca="1">IFERROR(AVERAGEIF(O179:O198,"&gt;0"),"")</f>
        <v>0.15972222222222221</v>
      </c>
      <c r="P200" s="11"/>
      <c r="Q200" s="45">
        <f ca="1">IFERROR(AVERAGEIF(Q179:Q198,"&gt;0"),"")</f>
        <v>0.50976514210510748</v>
      </c>
      <c r="R200" s="17"/>
      <c r="S200" s="46">
        <f ca="1">IFERROR(AVERAGEIF(S179:S198,"&gt;0"),0)</f>
        <v>3.1818181818181817</v>
      </c>
      <c r="T200" s="83"/>
      <c r="U200" s="8"/>
      <c r="V200" s="8"/>
      <c r="W200" s="8"/>
      <c r="X200" s="64"/>
    </row>
    <row r="201" spans="1:24" ht="15" thickBot="1" x14ac:dyDescent="0.3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8"/>
    </row>
    <row r="204" spans="1:24" ht="14.4" customHeight="1" x14ac:dyDescent="0.3">
      <c r="A204" s="160" t="str">
        <f>'Entered Daily Stats'!A204</f>
        <v>Team Lead 8</v>
      </c>
      <c r="B204" s="161"/>
      <c r="C204" s="161"/>
      <c r="D204" s="161"/>
      <c r="E204" s="161"/>
      <c r="F204" s="53"/>
      <c r="G204" s="158">
        <v>44135</v>
      </c>
      <c r="H204" s="158"/>
      <c r="I204" s="158"/>
      <c r="J204" s="158"/>
      <c r="K204" s="158"/>
      <c r="L204" s="158"/>
      <c r="M204" s="158"/>
      <c r="N204" s="158"/>
      <c r="O204" s="158"/>
      <c r="P204" s="53"/>
      <c r="Q204" s="53"/>
      <c r="R204" s="53"/>
      <c r="S204" s="53"/>
      <c r="T204" s="53"/>
      <c r="U204" s="53"/>
      <c r="V204" s="53"/>
      <c r="W204" s="53"/>
      <c r="X204" s="63"/>
    </row>
    <row r="205" spans="1:24" ht="14.4" customHeight="1" x14ac:dyDescent="0.3">
      <c r="A205" s="162"/>
      <c r="B205" s="163"/>
      <c r="C205" s="163"/>
      <c r="D205" s="163"/>
      <c r="E205" s="163"/>
      <c r="F205" s="8"/>
      <c r="G205" s="159"/>
      <c r="H205" s="159"/>
      <c r="I205" s="159"/>
      <c r="J205" s="159"/>
      <c r="K205" s="159"/>
      <c r="L205" s="159"/>
      <c r="M205" s="159"/>
      <c r="N205" s="159"/>
      <c r="O205" s="159"/>
      <c r="P205" s="8"/>
      <c r="Q205" s="8"/>
      <c r="R205" s="8"/>
      <c r="S205" s="8"/>
      <c r="T205" s="8"/>
      <c r="U205" s="8"/>
      <c r="V205" s="8"/>
      <c r="W205" s="8"/>
      <c r="X205" s="64"/>
    </row>
    <row r="206" spans="1:24" ht="21" customHeight="1" x14ac:dyDescent="0.3">
      <c r="A206" s="164"/>
      <c r="B206" s="165"/>
      <c r="C206" s="165"/>
      <c r="D206" s="165"/>
      <c r="E206" s="165"/>
      <c r="F206" s="8"/>
      <c r="G206" s="124" t="s">
        <v>18</v>
      </c>
      <c r="H206" s="123"/>
      <c r="I206" s="124" t="s">
        <v>19</v>
      </c>
      <c r="J206" s="8"/>
      <c r="K206" s="140" t="s">
        <v>20</v>
      </c>
      <c r="L206" s="140"/>
      <c r="M206" s="8"/>
      <c r="N206" s="126" t="s">
        <v>21</v>
      </c>
      <c r="O206" s="126"/>
      <c r="P206" s="8"/>
      <c r="Q206" s="8"/>
      <c r="R206" s="8"/>
      <c r="S206" s="8"/>
      <c r="T206" s="8"/>
      <c r="U206" s="8"/>
      <c r="V206" s="8"/>
      <c r="W206" s="8"/>
      <c r="X206" s="64"/>
    </row>
    <row r="207" spans="1:24" ht="61.95" customHeight="1" x14ac:dyDescent="0.3">
      <c r="A207" s="65"/>
      <c r="B207" s="8"/>
      <c r="C207" s="67" t="s">
        <v>37</v>
      </c>
      <c r="D207" s="8"/>
      <c r="E207" s="67" t="s">
        <v>24</v>
      </c>
      <c r="F207" s="68"/>
      <c r="G207" s="56"/>
      <c r="H207" s="56"/>
      <c r="I207" s="56"/>
      <c r="J207" s="8"/>
      <c r="K207" s="56"/>
      <c r="L207" s="69" t="s">
        <v>38</v>
      </c>
      <c r="M207" s="69"/>
      <c r="N207" s="56"/>
      <c r="O207" s="69" t="s">
        <v>39</v>
      </c>
      <c r="P207" s="8"/>
      <c r="Q207" s="9" t="s">
        <v>40</v>
      </c>
      <c r="R207" s="8"/>
      <c r="S207" s="66" t="s">
        <v>41</v>
      </c>
      <c r="T207" s="8"/>
      <c r="U207" s="138" t="s">
        <v>30</v>
      </c>
      <c r="V207" s="138"/>
      <c r="W207" s="138"/>
      <c r="X207" s="70"/>
    </row>
    <row r="208" spans="1:24" ht="18" x14ac:dyDescent="0.3">
      <c r="A208" s="65"/>
      <c r="B208" s="8"/>
      <c r="C208" s="14" cm="1">
        <f t="array" aca="1" ref="C208" ca="1">INDIRECT(ADDRESS(ROW()-1,_xlfn.SHEET()-3+32,4,1,"Entered Daily Stats"))</f>
        <v>0</v>
      </c>
      <c r="D208" s="11"/>
      <c r="E208" s="10" t="str">
        <f>'Entered Daily Stats'!A207</f>
        <v>Enrollment Counclor 1</v>
      </c>
      <c r="F208" s="11"/>
      <c r="G208" s="13" cm="1">
        <f t="array" aca="1" ref="G208" ca="1">IFERROR(INDIRECT(ADDRESS(ROW()-1,_xlfn.SHEET()-3+4,4,1,"Entered Daily Stats")),"")</f>
        <v>0</v>
      </c>
      <c r="H208" s="11"/>
      <c r="I208" s="12" cm="1">
        <f t="array" aca="1" ref="I208" ca="1">IFERROR(INDIRECT(ADDRESS(ROW()-1,_xlfn.SHEET()-3+11,4,1,"Entered Daily Stats")),"")</f>
        <v>0</v>
      </c>
      <c r="J208" s="11"/>
      <c r="K208" s="107" cm="1">
        <f t="array" aca="1" ref="K208" ca="1">IFERROR(INDIRECT(ADDRESS(ROW()-1,_xlfn.SHEET()-3+18,4,1,"Entered Daily Stats")),"")</f>
        <v>0</v>
      </c>
      <c r="L208" s="12">
        <f ca="1">IFERROR(IF(K208=N208,0,MIN(MAX((-10*N208*24)+80,30),65))*C208,0)</f>
        <v>0</v>
      </c>
      <c r="M208" s="11"/>
      <c r="N208" s="110" cm="1">
        <f t="array" aca="1" ref="N208" ca="1">IFERROR(INDIRECT(ADDRESS(ROW()-1,_xlfn.SHEET()-3+25,4,1,"Entered Daily Stats")),"")</f>
        <v>0</v>
      </c>
      <c r="O208" s="13">
        <f ca="1">IFERROR(IF(N208=K208,0,MIN(MAX(8-(K208/10),1.5),5)/24)*C208,0)</f>
        <v>0</v>
      </c>
      <c r="P208" s="11"/>
      <c r="Q208" s="51" t="str">
        <f ca="1">IF(OR(L208=O208,K208=N208),"",((N208/O208)+(K208/L208))/2)</f>
        <v/>
      </c>
      <c r="R208" s="11"/>
      <c r="S208" s="39" cm="1">
        <f t="array" aca="1" ref="S208" ca="1">INDIRECT(ADDRESS(ROW()-1,_xlfn.SHEET()-3+39,4,1,"Entered Daily Stats"))</f>
        <v>0</v>
      </c>
      <c r="T208" s="11"/>
      <c r="U208" s="15"/>
      <c r="V208" s="11" t="s">
        <v>31</v>
      </c>
      <c r="W208" s="14">
        <v>1.3</v>
      </c>
      <c r="X208" s="70"/>
    </row>
    <row r="209" spans="1:24" ht="18" x14ac:dyDescent="0.3">
      <c r="A209" s="65"/>
      <c r="B209" s="8"/>
      <c r="C209" s="14" cm="1">
        <f t="array" aca="1" ref="C209" ca="1">INDIRECT(ADDRESS(ROW()-1,_xlfn.SHEET()-3+32,4,1,"Entered Daily Stats"))</f>
        <v>0.5</v>
      </c>
      <c r="D209" s="11"/>
      <c r="E209" s="10" t="str">
        <f>'Entered Daily Stats'!A208</f>
        <v>Enrollment Counclor 2</v>
      </c>
      <c r="F209" s="11"/>
      <c r="G209" s="13" cm="1">
        <f t="array" aca="1" ref="G209" ca="1">IFERROR(INDIRECT(ADDRESS(ROW()-1,_xlfn.SHEET()-3+4,4,1,"Entered Daily Stats")),"")</f>
        <v>8.5416666666666655E-2</v>
      </c>
      <c r="H209" s="16"/>
      <c r="I209" s="12" cm="1">
        <f t="array" aca="1" ref="I209" ca="1">IFERROR(INDIRECT(ADDRESS(ROW()-1,_xlfn.SHEET()-3+11,4,1,"Entered Daily Stats")),"")</f>
        <v>1</v>
      </c>
      <c r="J209" s="11"/>
      <c r="K209" s="107" cm="1">
        <f t="array" aca="1" ref="K209" ca="1">IFERROR(INDIRECT(ADDRESS(ROW()-1,_xlfn.SHEET()-3+18,4,1,"Entered Daily Stats")),"")</f>
        <v>51</v>
      </c>
      <c r="L209" s="12">
        <f t="shared" ref="L209" ca="1" si="28">IFERROR(IF(K209=N209,0,MIN(MAX((-10*N209*24)+80,30),65))*C209,0)</f>
        <v>32.5</v>
      </c>
      <c r="M209" s="11"/>
      <c r="N209" s="110" cm="1">
        <f t="array" aca="1" ref="N209" ca="1">IFERROR(INDIRECT(ADDRESS(ROW()-1,_xlfn.SHEET()-3+25,4,1,"Entered Daily Stats")),"")</f>
        <v>4.9305555555555554E-2</v>
      </c>
      <c r="O209" s="13">
        <f t="shared" ref="O209:O227" ca="1" si="29">IFERROR(IF(N209=K209,0,MIN(MAX(8-(K209/10),1.5),5)/24)*C209,0)</f>
        <v>6.0416666666666674E-2</v>
      </c>
      <c r="P209" s="11"/>
      <c r="Q209" s="51">
        <f t="shared" ref="Q209:Q227" ca="1" si="30">IF(OR(L209=O209,K209=N209),"",((N209/O209)+(K209/L209))/2)</f>
        <v>1.1926613616268789</v>
      </c>
      <c r="R209" s="11"/>
      <c r="S209" s="39" cm="1">
        <f t="array" aca="1" ref="S209" ca="1">INDIRECT(ADDRESS(ROW()-1,_xlfn.SHEET()-3+39,4,1,"Entered Daily Stats"))</f>
        <v>0</v>
      </c>
      <c r="T209" s="11"/>
      <c r="U209" s="100"/>
      <c r="V209" s="11" t="s">
        <v>32</v>
      </c>
      <c r="W209" s="45">
        <v>1</v>
      </c>
      <c r="X209" s="70"/>
    </row>
    <row r="210" spans="1:24" ht="18" x14ac:dyDescent="0.3">
      <c r="A210" s="65"/>
      <c r="B210" s="8"/>
      <c r="C210" s="14" cm="1">
        <f t="array" aca="1" ref="C210" ca="1">INDIRECT(ADDRESS(ROW()-1,_xlfn.SHEET()-3+32,4,1,"Entered Daily Stats"))</f>
        <v>0.75</v>
      </c>
      <c r="D210" s="11"/>
      <c r="E210" s="10" t="str">
        <f>'Entered Daily Stats'!A209</f>
        <v>Enrollment Counclor 3</v>
      </c>
      <c r="F210" s="11"/>
      <c r="G210" s="13" cm="1">
        <f t="array" aca="1" ref="G210" ca="1">IFERROR(INDIRECT(ADDRESS(ROW()-1,_xlfn.SHEET()-3+4,4,1,"Entered Daily Stats")),"")</f>
        <v>0.16388888888888889</v>
      </c>
      <c r="H210" s="16"/>
      <c r="I210" s="12" cm="1">
        <f t="array" aca="1" ref="I210" ca="1">IFERROR(INDIRECT(ADDRESS(ROW()-1,_xlfn.SHEET()-3+11,4,1,"Entered Daily Stats")),"")</f>
        <v>2</v>
      </c>
      <c r="J210" s="11"/>
      <c r="K210" s="107" cm="1">
        <f t="array" aca="1" ref="K210" ca="1">IFERROR(INDIRECT(ADDRESS(ROW()-1,_xlfn.SHEET()-3+18,4,1,"Entered Daily Stats")),"")</f>
        <v>27</v>
      </c>
      <c r="L210" s="12">
        <f ca="1">IFERROR(IF(K210=N210,0,MIN(MAX((-10*N210*24)+80,30),65))*C210,0)</f>
        <v>47.75</v>
      </c>
      <c r="M210" s="11"/>
      <c r="N210" s="110" cm="1">
        <f t="array" aca="1" ref="N210" ca="1">IFERROR(INDIRECT(ADDRESS(ROW()-1,_xlfn.SHEET()-3+25,4,1,"Entered Daily Stats")),"")</f>
        <v>6.805555555555555E-2</v>
      </c>
      <c r="O210" s="13">
        <f t="shared" ca="1" si="29"/>
        <v>0.15625</v>
      </c>
      <c r="P210" s="11"/>
      <c r="Q210" s="51">
        <f t="shared" ca="1" si="30"/>
        <v>0.50050029086678305</v>
      </c>
      <c r="R210" s="11"/>
      <c r="S210" s="39" cm="1">
        <f t="array" aca="1" ref="S210" ca="1">INDIRECT(ADDRESS(ROW()-1,_xlfn.SHEET()-3+39,4,1,"Entered Daily Stats"))</f>
        <v>1</v>
      </c>
      <c r="T210" s="11"/>
      <c r="U210" s="18"/>
      <c r="V210" s="11" t="s">
        <v>33</v>
      </c>
      <c r="W210" s="45">
        <v>1</v>
      </c>
      <c r="X210" s="70"/>
    </row>
    <row r="211" spans="1:24" ht="18" x14ac:dyDescent="0.3">
      <c r="A211" s="65"/>
      <c r="B211" s="8"/>
      <c r="C211" s="14" cm="1">
        <f t="array" aca="1" ref="C211" ca="1">INDIRECT(ADDRESS(ROW()-1,_xlfn.SHEET()-3+32,4,1,"Entered Daily Stats"))</f>
        <v>0</v>
      </c>
      <c r="D211" s="11"/>
      <c r="E211" s="10" t="str">
        <f>'Entered Daily Stats'!A210</f>
        <v>Enrollment Counclor 4</v>
      </c>
      <c r="F211" s="11"/>
      <c r="G211" s="13" cm="1">
        <f t="array" aca="1" ref="G211" ca="1">IFERROR(INDIRECT(ADDRESS(ROW()-1,_xlfn.SHEET()-3+4,4,1,"Entered Daily Stats")),"")</f>
        <v>0</v>
      </c>
      <c r="H211" s="16"/>
      <c r="I211" s="12" cm="1">
        <f t="array" aca="1" ref="I211" ca="1">IFERROR(INDIRECT(ADDRESS(ROW()-1,_xlfn.SHEET()-3+11,4,1,"Entered Daily Stats")),"")</f>
        <v>0</v>
      </c>
      <c r="J211" s="11"/>
      <c r="K211" s="107" cm="1">
        <f t="array" aca="1" ref="K211" ca="1">IFERROR(INDIRECT(ADDRESS(ROW()-1,_xlfn.SHEET()-3+18,4,1,"Entered Daily Stats")),"")</f>
        <v>0</v>
      </c>
      <c r="L211" s="12">
        <f t="shared" ref="L211:L227" ca="1" si="31">IFERROR(IF(K211=N211,0,MIN(MAX((-10*N211*24)+80,30),65))*C211,0)</f>
        <v>0</v>
      </c>
      <c r="M211" s="11"/>
      <c r="N211" s="110" cm="1">
        <f t="array" aca="1" ref="N211" ca="1">IFERROR(INDIRECT(ADDRESS(ROW()-1,_xlfn.SHEET()-3+25,4,1,"Entered Daily Stats")),"")</f>
        <v>0</v>
      </c>
      <c r="O211" s="13">
        <f t="shared" ca="1" si="29"/>
        <v>0</v>
      </c>
      <c r="P211" s="11"/>
      <c r="Q211" s="51" t="str">
        <f t="shared" ca="1" si="30"/>
        <v/>
      </c>
      <c r="R211" s="11"/>
      <c r="S211" s="39" cm="1">
        <f t="array" aca="1" ref="S211" ca="1">INDIRECT(ADDRESS(ROW()-1,_xlfn.SHEET()-3+39,4,1,"Entered Daily Stats"))</f>
        <v>0</v>
      </c>
      <c r="T211" s="11"/>
      <c r="U211" s="19"/>
      <c r="V211" s="11" t="s">
        <v>33</v>
      </c>
      <c r="W211" s="14">
        <v>0.7</v>
      </c>
      <c r="X211" s="70"/>
    </row>
    <row r="212" spans="1:24" ht="18" x14ac:dyDescent="0.3">
      <c r="A212" s="65"/>
      <c r="B212" s="8"/>
      <c r="C212" s="14" cm="1">
        <f t="array" aca="1" ref="C212" ca="1">INDIRECT(ADDRESS(ROW()-1,_xlfn.SHEET()-3+32,4,1,"Entered Daily Stats"))</f>
        <v>0</v>
      </c>
      <c r="D212" s="11"/>
      <c r="E212" s="10" t="str">
        <f>'Entered Daily Stats'!A211</f>
        <v>Enrollment Counclor 5</v>
      </c>
      <c r="F212" s="11"/>
      <c r="G212" s="13" cm="1">
        <f t="array" aca="1" ref="G212" ca="1">IFERROR(INDIRECT(ADDRESS(ROW()-1,_xlfn.SHEET()-3+4,4,1,"Entered Daily Stats")),"")</f>
        <v>0</v>
      </c>
      <c r="H212" s="16"/>
      <c r="I212" s="12" cm="1">
        <f t="array" aca="1" ref="I212" ca="1">IFERROR(INDIRECT(ADDRESS(ROW()-1,_xlfn.SHEET()-3+11,4,1,"Entered Daily Stats")),"")</f>
        <v>0</v>
      </c>
      <c r="J212" s="11"/>
      <c r="K212" s="107" cm="1">
        <f t="array" aca="1" ref="K212" ca="1">IFERROR(INDIRECT(ADDRESS(ROW()-1,_xlfn.SHEET()-3+18,4,1,"Entered Daily Stats")),"")</f>
        <v>0</v>
      </c>
      <c r="L212" s="12">
        <f t="shared" ca="1" si="31"/>
        <v>0</v>
      </c>
      <c r="M212" s="11"/>
      <c r="N212" s="110" cm="1">
        <f t="array" aca="1" ref="N212" ca="1">IFERROR(INDIRECT(ADDRESS(ROW()-1,_xlfn.SHEET()-3+25,4,1,"Entered Daily Stats")),"")</f>
        <v>0</v>
      </c>
      <c r="O212" s="13">
        <f t="shared" ca="1" si="29"/>
        <v>0</v>
      </c>
      <c r="P212" s="11"/>
      <c r="Q212" s="51" t="str">
        <f t="shared" ca="1" si="30"/>
        <v/>
      </c>
      <c r="R212" s="11"/>
      <c r="S212" s="39" cm="1">
        <f t="array" aca="1" ref="S212" ca="1">INDIRECT(ADDRESS(ROW()-1,_xlfn.SHEET()-3+39,4,1,"Entered Daily Stats"))</f>
        <v>0</v>
      </c>
      <c r="T212" s="11"/>
      <c r="U212" s="20"/>
      <c r="V212" s="11" t="s">
        <v>33</v>
      </c>
      <c r="W212" s="14">
        <v>0.5</v>
      </c>
      <c r="X212" s="70"/>
    </row>
    <row r="213" spans="1:24" ht="18" x14ac:dyDescent="0.3">
      <c r="A213" s="65"/>
      <c r="B213" s="8"/>
      <c r="C213" s="14" cm="1">
        <f t="array" aca="1" ref="C213" ca="1">INDIRECT(ADDRESS(ROW()-1,_xlfn.SHEET()-3+32,4,1,"Entered Daily Stats"))</f>
        <v>0</v>
      </c>
      <c r="D213" s="11"/>
      <c r="E213" s="10" t="str">
        <f>'Entered Daily Stats'!A212</f>
        <v>Enrollment Counclor 6</v>
      </c>
      <c r="F213" s="11"/>
      <c r="G213" s="13" cm="1">
        <f t="array" aca="1" ref="G213" ca="1">IFERROR(INDIRECT(ADDRESS(ROW()-1,_xlfn.SHEET()-3+4,4,1,"Entered Daily Stats")),"")</f>
        <v>0</v>
      </c>
      <c r="H213" s="16"/>
      <c r="I213" s="12" cm="1">
        <f t="array" aca="1" ref="I213" ca="1">IFERROR(INDIRECT(ADDRESS(ROW()-1,_xlfn.SHEET()-3+11,4,1,"Entered Daily Stats")),"")</f>
        <v>0</v>
      </c>
      <c r="J213" s="11"/>
      <c r="K213" s="107" cm="1">
        <f t="array" aca="1" ref="K213" ca="1">IFERROR(INDIRECT(ADDRESS(ROW()-1,_xlfn.SHEET()-3+18,4,1,"Entered Daily Stats")),"")</f>
        <v>0</v>
      </c>
      <c r="L213" s="12">
        <f t="shared" ca="1" si="31"/>
        <v>0</v>
      </c>
      <c r="M213" s="11"/>
      <c r="N213" s="110" cm="1">
        <f t="array" aca="1" ref="N213" ca="1">IFERROR(INDIRECT(ADDRESS(ROW()-1,_xlfn.SHEET()-3+25,4,1,"Entered Daily Stats")),"")</f>
        <v>0</v>
      </c>
      <c r="O213" s="13">
        <f t="shared" ca="1" si="29"/>
        <v>0</v>
      </c>
      <c r="P213" s="11"/>
      <c r="Q213" s="51" t="str">
        <f t="shared" ca="1" si="30"/>
        <v/>
      </c>
      <c r="R213" s="11"/>
      <c r="S213" s="39" cm="1">
        <f t="array" aca="1" ref="S213" ca="1">INDIRECT(ADDRESS(ROW()-1,_xlfn.SHEET()-3+39,4,1,"Entered Daily Stats"))</f>
        <v>0</v>
      </c>
      <c r="T213" s="11"/>
      <c r="U213" s="21"/>
      <c r="V213" s="11" t="s">
        <v>33</v>
      </c>
      <c r="W213" s="14">
        <v>0.3</v>
      </c>
      <c r="X213" s="70"/>
    </row>
    <row r="214" spans="1:24" ht="18" x14ac:dyDescent="0.3">
      <c r="A214" s="65"/>
      <c r="B214" s="8"/>
      <c r="C214" s="14" cm="1">
        <f t="array" aca="1" ref="C214" ca="1">INDIRECT(ADDRESS(ROW()-1,_xlfn.SHEET()-3+32,4,1,"Entered Daily Stats"))</f>
        <v>0</v>
      </c>
      <c r="D214" s="11"/>
      <c r="E214" s="10" t="str">
        <f>'Entered Daily Stats'!A213</f>
        <v>Enrollment Counclor 7</v>
      </c>
      <c r="F214" s="11"/>
      <c r="G214" s="13" cm="1">
        <f t="array" aca="1" ref="G214" ca="1">IFERROR(INDIRECT(ADDRESS(ROW()-1,_xlfn.SHEET()-3+4,4,1,"Entered Daily Stats")),"")</f>
        <v>0</v>
      </c>
      <c r="H214" s="16"/>
      <c r="I214" s="12" cm="1">
        <f t="array" aca="1" ref="I214" ca="1">IFERROR(INDIRECT(ADDRESS(ROW()-1,_xlfn.SHEET()-3+11,4,1,"Entered Daily Stats")),"")</f>
        <v>0</v>
      </c>
      <c r="J214" s="11"/>
      <c r="K214" s="107" cm="1">
        <f t="array" aca="1" ref="K214" ca="1">IFERROR(INDIRECT(ADDRESS(ROW()-1,_xlfn.SHEET()-3+18,4,1,"Entered Daily Stats")),"")</f>
        <v>0</v>
      </c>
      <c r="L214" s="12">
        <f t="shared" ca="1" si="31"/>
        <v>0</v>
      </c>
      <c r="M214" s="11"/>
      <c r="N214" s="110" cm="1">
        <f t="array" aca="1" ref="N214" ca="1">IFERROR(INDIRECT(ADDRESS(ROW()-1,_xlfn.SHEET()-3+25,4,1,"Entered Daily Stats")),"")</f>
        <v>0</v>
      </c>
      <c r="O214" s="13">
        <f t="shared" ca="1" si="29"/>
        <v>0</v>
      </c>
      <c r="P214" s="11"/>
      <c r="Q214" s="51" t="str">
        <f t="shared" ca="1" si="30"/>
        <v/>
      </c>
      <c r="R214" s="11"/>
      <c r="S214" s="39" cm="1">
        <f t="array" aca="1" ref="S214" ca="1">INDIRECT(ADDRESS(ROW()-1,_xlfn.SHEET()-3+39,4,1,"Entered Daily Stats"))</f>
        <v>0</v>
      </c>
      <c r="T214" s="11"/>
      <c r="U214" s="8"/>
      <c r="V214" s="8"/>
      <c r="W214" s="8"/>
      <c r="X214" s="70"/>
    </row>
    <row r="215" spans="1:24" ht="21" x14ac:dyDescent="0.3">
      <c r="A215" s="65"/>
      <c r="B215" s="8"/>
      <c r="C215" s="14" cm="1">
        <f t="array" aca="1" ref="C215" ca="1">INDIRECT(ADDRESS(ROW()-1,_xlfn.SHEET()-3+32,4,1,"Entered Daily Stats"))</f>
        <v>0.5</v>
      </c>
      <c r="D215" s="11"/>
      <c r="E215" s="10" t="str">
        <f>'Entered Daily Stats'!A214</f>
        <v>Enrollment Counclor 8</v>
      </c>
      <c r="F215" s="11"/>
      <c r="G215" s="13" cm="1">
        <f t="array" aca="1" ref="G215" ca="1">IFERROR(INDIRECT(ADDRESS(ROW()-1,_xlfn.SHEET()-3+4,4,1,"Entered Daily Stats")),"")</f>
        <v>0.11319444444444444</v>
      </c>
      <c r="H215" s="16"/>
      <c r="I215" s="12" cm="1">
        <f t="array" aca="1" ref="I215" ca="1">IFERROR(INDIRECT(ADDRESS(ROW()-1,_xlfn.SHEET()-3+11,4,1,"Entered Daily Stats")),"")</f>
        <v>0</v>
      </c>
      <c r="J215" s="11"/>
      <c r="K215" s="107" cm="1">
        <f t="array" aca="1" ref="K215" ca="1">IFERROR(INDIRECT(ADDRESS(ROW()-1,_xlfn.SHEET()-3+18,4,1,"Entered Daily Stats")),"")</f>
        <v>14</v>
      </c>
      <c r="L215" s="12">
        <f t="shared" ca="1" si="31"/>
        <v>32.5</v>
      </c>
      <c r="M215" s="11"/>
      <c r="N215" s="110" cm="1">
        <f t="array" aca="1" ref="N215" ca="1">IFERROR(INDIRECT(ADDRESS(ROW()-1,_xlfn.SHEET()-3+25,4,1,"Entered Daily Stats")),"")</f>
        <v>1.4583333333333332E-2</v>
      </c>
      <c r="O215" s="13">
        <f t="shared" ca="1" si="29"/>
        <v>0.10416666666666667</v>
      </c>
      <c r="P215" s="11"/>
      <c r="Q215" s="51">
        <f t="shared" ca="1" si="30"/>
        <v>0.2853846153846154</v>
      </c>
      <c r="R215" s="11"/>
      <c r="S215" s="39" cm="1">
        <f t="array" aca="1" ref="S215" ca="1">INDIRECT(ADDRESS(ROW()-1,_xlfn.SHEET()-3+39,4,1,"Entered Daily Stats"))</f>
        <v>0</v>
      </c>
      <c r="T215" s="11"/>
      <c r="U215" s="140" t="s">
        <v>42</v>
      </c>
      <c r="V215" s="140"/>
      <c r="W215" s="140"/>
      <c r="X215" s="70"/>
    </row>
    <row r="216" spans="1:24" ht="18" customHeight="1" x14ac:dyDescent="0.3">
      <c r="A216" s="65"/>
      <c r="B216" s="8"/>
      <c r="C216" s="14" cm="1">
        <f t="array" aca="1" ref="C216" ca="1">INDIRECT(ADDRESS(ROW()-1,_xlfn.SHEET()-3+32,4,1,"Entered Daily Stats"))</f>
        <v>0</v>
      </c>
      <c r="D216" s="11"/>
      <c r="E216" s="10" t="str">
        <f>'Entered Daily Stats'!A215</f>
        <v>Enrollment Counclor 9</v>
      </c>
      <c r="F216" s="11"/>
      <c r="G216" s="13" cm="1">
        <f t="array" aca="1" ref="G216" ca="1">IFERROR(INDIRECT(ADDRESS(ROW()-1,_xlfn.SHEET()-3+4,4,1,"Entered Daily Stats")),"")</f>
        <v>0</v>
      </c>
      <c r="H216" s="16"/>
      <c r="I216" s="12" cm="1">
        <f t="array" aca="1" ref="I216" ca="1">IFERROR(INDIRECT(ADDRESS(ROW()-1,_xlfn.SHEET()-3+11,4,1,"Entered Daily Stats")),"")</f>
        <v>0</v>
      </c>
      <c r="J216" s="11"/>
      <c r="K216" s="107" cm="1">
        <f t="array" aca="1" ref="K216" ca="1">IFERROR(INDIRECT(ADDRESS(ROW()-1,_xlfn.SHEET()-3+18,4,1,"Entered Daily Stats")),"")</f>
        <v>0</v>
      </c>
      <c r="L216" s="12">
        <f t="shared" ca="1" si="31"/>
        <v>0</v>
      </c>
      <c r="M216" s="11"/>
      <c r="N216" s="110" cm="1">
        <f t="array" aca="1" ref="N216" ca="1">IFERROR(INDIRECT(ADDRESS(ROW()-1,_xlfn.SHEET()-3+25,4,1,"Entered Daily Stats")),"")</f>
        <v>0</v>
      </c>
      <c r="O216" s="13">
        <f t="shared" ca="1" si="29"/>
        <v>0</v>
      </c>
      <c r="P216" s="11"/>
      <c r="Q216" s="51" t="str">
        <f t="shared" ca="1" si="30"/>
        <v/>
      </c>
      <c r="R216" s="11"/>
      <c r="S216" s="39" cm="1">
        <f t="array" aca="1" ref="S216" ca="1">INDIRECT(ADDRESS(ROW()-1,_xlfn.SHEET()-3+39,4,1,"Entered Daily Stats"))</f>
        <v>0</v>
      </c>
      <c r="T216" s="11"/>
      <c r="U216" s="152">
        <f ca="1">IF(SUM(S208:S227)=0,"",SUM(S208:S227))</f>
        <v>4</v>
      </c>
      <c r="V216" s="153"/>
      <c r="W216" s="154"/>
      <c r="X216" s="70"/>
    </row>
    <row r="217" spans="1:24" ht="18" customHeight="1" x14ac:dyDescent="0.3">
      <c r="A217" s="65"/>
      <c r="B217" s="8"/>
      <c r="C217" s="14" cm="1">
        <f t="array" aca="1" ref="C217" ca="1">INDIRECT(ADDRESS(ROW()-1,_xlfn.SHEET()-3+32,4,1,"Entered Daily Stats"))</f>
        <v>0</v>
      </c>
      <c r="D217" s="11"/>
      <c r="E217" s="10" t="str">
        <f>'Entered Daily Stats'!A216</f>
        <v>Enrollment Counclor 10</v>
      </c>
      <c r="F217" s="11"/>
      <c r="G217" s="13" cm="1">
        <f t="array" aca="1" ref="G217" ca="1">IFERROR(INDIRECT(ADDRESS(ROW()-1,_xlfn.SHEET()-3+4,4,1,"Entered Daily Stats")),"")</f>
        <v>0</v>
      </c>
      <c r="H217" s="16"/>
      <c r="I217" s="12" cm="1">
        <f t="array" aca="1" ref="I217" ca="1">IFERROR(INDIRECT(ADDRESS(ROW()-1,_xlfn.SHEET()-3+11,4,1,"Entered Daily Stats")),"")</f>
        <v>0</v>
      </c>
      <c r="J217" s="11"/>
      <c r="K217" s="107" cm="1">
        <f t="array" aca="1" ref="K217" ca="1">IFERROR(INDIRECT(ADDRESS(ROW()-1,_xlfn.SHEET()-3+18,4,1,"Entered Daily Stats")),"")</f>
        <v>0</v>
      </c>
      <c r="L217" s="12">
        <f t="shared" ca="1" si="31"/>
        <v>0</v>
      </c>
      <c r="M217" s="11"/>
      <c r="N217" s="110" cm="1">
        <f t="array" aca="1" ref="N217" ca="1">IFERROR(INDIRECT(ADDRESS(ROW()-1,_xlfn.SHEET()-3+25,4,1,"Entered Daily Stats")),"")</f>
        <v>0</v>
      </c>
      <c r="O217" s="13">
        <f t="shared" ca="1" si="29"/>
        <v>0</v>
      </c>
      <c r="P217" s="11"/>
      <c r="Q217" s="51" t="str">
        <f t="shared" ca="1" si="30"/>
        <v/>
      </c>
      <c r="R217" s="11"/>
      <c r="S217" s="39" cm="1">
        <f t="array" aca="1" ref="S217" ca="1">INDIRECT(ADDRESS(ROW()-1,_xlfn.SHEET()-3+39,4,1,"Entered Daily Stats"))</f>
        <v>1</v>
      </c>
      <c r="T217" s="11"/>
      <c r="U217" s="155"/>
      <c r="V217" s="156"/>
      <c r="W217" s="157"/>
      <c r="X217" s="70"/>
    </row>
    <row r="218" spans="1:24" ht="18" x14ac:dyDescent="0.3">
      <c r="A218" s="65"/>
      <c r="B218" s="8"/>
      <c r="C218" s="14" cm="1">
        <f t="array" aca="1" ref="C218" ca="1">INDIRECT(ADDRESS(ROW()-1,_xlfn.SHEET()-3+32,4,1,"Entered Daily Stats"))</f>
        <v>0</v>
      </c>
      <c r="D218" s="11"/>
      <c r="E218" s="10" t="str">
        <f>'Entered Daily Stats'!A217</f>
        <v>Enrollment Counclor 11</v>
      </c>
      <c r="F218" s="11"/>
      <c r="G218" s="13" cm="1">
        <f t="array" aca="1" ref="G218" ca="1">IFERROR(INDIRECT(ADDRESS(ROW()-1,_xlfn.SHEET()-3+4,4,1,"Entered Daily Stats")),"")</f>
        <v>0</v>
      </c>
      <c r="H218" s="16"/>
      <c r="I218" s="12" cm="1">
        <f t="array" aca="1" ref="I218" ca="1">IFERROR(INDIRECT(ADDRESS(ROW()-1,_xlfn.SHEET()-3+11,4,1,"Entered Daily Stats")),"")</f>
        <v>0</v>
      </c>
      <c r="J218" s="11"/>
      <c r="K218" s="107" cm="1">
        <f t="array" aca="1" ref="K218" ca="1">IFERROR(INDIRECT(ADDRESS(ROW()-1,_xlfn.SHEET()-3+18,4,1,"Entered Daily Stats")),"")</f>
        <v>0</v>
      </c>
      <c r="L218" s="12">
        <f t="shared" ca="1" si="31"/>
        <v>0</v>
      </c>
      <c r="M218" s="11"/>
      <c r="N218" s="110" cm="1">
        <f t="array" aca="1" ref="N218" ca="1">IFERROR(INDIRECT(ADDRESS(ROW()-1,_xlfn.SHEET()-3+25,4,1,"Entered Daily Stats")),"")</f>
        <v>0</v>
      </c>
      <c r="O218" s="13">
        <f t="shared" ca="1" si="29"/>
        <v>0</v>
      </c>
      <c r="P218" s="11"/>
      <c r="Q218" s="51" t="str">
        <f t="shared" ca="1" si="30"/>
        <v/>
      </c>
      <c r="R218" s="11"/>
      <c r="S218" s="39" cm="1">
        <f t="array" aca="1" ref="S218" ca="1">INDIRECT(ADDRESS(ROW()-1,_xlfn.SHEET()-3+39,4,1,"Entered Daily Stats"))</f>
        <v>1</v>
      </c>
      <c r="T218" s="11"/>
      <c r="U218" s="71"/>
      <c r="V218" s="71"/>
      <c r="W218" s="71"/>
      <c r="X218" s="70"/>
    </row>
    <row r="219" spans="1:24" ht="21" x14ac:dyDescent="0.3">
      <c r="A219" s="65"/>
      <c r="B219" s="8"/>
      <c r="C219" s="14" cm="1">
        <f t="array" aca="1" ref="C219" ca="1">INDIRECT(ADDRESS(ROW()-1,_xlfn.SHEET()-3+32,4,1,"Entered Daily Stats"))</f>
        <v>0</v>
      </c>
      <c r="D219" s="11"/>
      <c r="E219" s="10" t="str">
        <f>'Entered Daily Stats'!A218</f>
        <v>Enrollment Counclor 12</v>
      </c>
      <c r="F219" s="11"/>
      <c r="G219" s="13" cm="1">
        <f t="array" aca="1" ref="G219" ca="1">IFERROR(INDIRECT(ADDRESS(ROW()-1,_xlfn.SHEET()-3+4,4,1,"Entered Daily Stats")),"")</f>
        <v>0</v>
      </c>
      <c r="H219" s="16"/>
      <c r="I219" s="12" cm="1">
        <f t="array" aca="1" ref="I219" ca="1">IFERROR(INDIRECT(ADDRESS(ROW()-1,_xlfn.SHEET()-3+11,4,1,"Entered Daily Stats")),"")</f>
        <v>0</v>
      </c>
      <c r="J219" s="11"/>
      <c r="K219" s="107" cm="1">
        <f t="array" aca="1" ref="K219" ca="1">IFERROR(INDIRECT(ADDRESS(ROW()-1,_xlfn.SHEET()-3+18,4,1,"Entered Daily Stats")),"")</f>
        <v>0</v>
      </c>
      <c r="L219" s="12">
        <f t="shared" ca="1" si="31"/>
        <v>0</v>
      </c>
      <c r="M219" s="11"/>
      <c r="N219" s="110" cm="1">
        <f t="array" aca="1" ref="N219" ca="1">IFERROR(INDIRECT(ADDRESS(ROW()-1,_xlfn.SHEET()-3+25,4,1,"Entered Daily Stats")),"")</f>
        <v>0</v>
      </c>
      <c r="O219" s="13">
        <f t="shared" ca="1" si="29"/>
        <v>0</v>
      </c>
      <c r="P219" s="11"/>
      <c r="Q219" s="51" t="str">
        <f t="shared" ca="1" si="30"/>
        <v/>
      </c>
      <c r="R219" s="11"/>
      <c r="S219" s="39" cm="1">
        <f t="array" aca="1" ref="S219" ca="1">INDIRECT(ADDRESS(ROW()-1,_xlfn.SHEET()-3+39,4,1,"Entered Daily Stats"))</f>
        <v>1</v>
      </c>
      <c r="T219" s="11"/>
      <c r="U219" s="8"/>
      <c r="V219" s="8"/>
      <c r="W219" s="22"/>
      <c r="X219" s="79"/>
    </row>
    <row r="220" spans="1:24" ht="18" x14ac:dyDescent="0.3">
      <c r="A220" s="65"/>
      <c r="B220" s="8"/>
      <c r="C220" s="14" cm="1">
        <f t="array" aca="1" ref="C220" ca="1">INDIRECT(ADDRESS(ROW()-1,_xlfn.SHEET()-3+32,4,1,"Entered Daily Stats"))</f>
        <v>0</v>
      </c>
      <c r="D220" s="11"/>
      <c r="E220" s="10">
        <f>'Entered Daily Stats'!A219</f>
        <v>0</v>
      </c>
      <c r="F220" s="11"/>
      <c r="G220" s="13" cm="1">
        <f t="array" aca="1" ref="G220" ca="1">IFERROR(INDIRECT(ADDRESS(ROW()-1,_xlfn.SHEET()-3+4,4,1,"Entered Daily Stats")),"")</f>
        <v>0</v>
      </c>
      <c r="H220" s="16"/>
      <c r="I220" s="12" cm="1">
        <f t="array" aca="1" ref="I220" ca="1">IFERROR(INDIRECT(ADDRESS(ROW()-1,_xlfn.SHEET()-3+11,4,1,"Entered Daily Stats")),"")</f>
        <v>0</v>
      </c>
      <c r="J220" s="11"/>
      <c r="K220" s="107" cm="1">
        <f t="array" aca="1" ref="K220" ca="1">IFERROR(INDIRECT(ADDRESS(ROW()-1,_xlfn.SHEET()-3+18,4,1,"Entered Daily Stats")),"")</f>
        <v>0</v>
      </c>
      <c r="L220" s="12">
        <f t="shared" ca="1" si="31"/>
        <v>0</v>
      </c>
      <c r="M220" s="11"/>
      <c r="N220" s="110" cm="1">
        <f t="array" aca="1" ref="N220" ca="1">IFERROR(INDIRECT(ADDRESS(ROW()-1,_xlfn.SHEET()-3+25,4,1,"Entered Daily Stats")),"")</f>
        <v>0</v>
      </c>
      <c r="O220" s="13">
        <f t="shared" ca="1" si="29"/>
        <v>0</v>
      </c>
      <c r="P220" s="11"/>
      <c r="Q220" s="51" t="str">
        <f t="shared" ca="1" si="30"/>
        <v/>
      </c>
      <c r="R220" s="47"/>
      <c r="S220" s="39" cm="1">
        <f t="array" aca="1" ref="S220" ca="1">INDIRECT(ADDRESS(ROW()-1,_xlfn.SHEET()-3+39,4,1,"Entered Daily Stats"))</f>
        <v>0</v>
      </c>
      <c r="T220" s="47"/>
      <c r="U220" s="69"/>
      <c r="V220" s="8"/>
      <c r="W220" s="56"/>
      <c r="X220" s="80"/>
    </row>
    <row r="221" spans="1:24" ht="18" x14ac:dyDescent="0.3">
      <c r="A221" s="65"/>
      <c r="B221" s="8"/>
      <c r="C221" s="14" cm="1">
        <f t="array" aca="1" ref="C221" ca="1">INDIRECT(ADDRESS(ROW()-1,_xlfn.SHEET()-3+32,4,1,"Entered Daily Stats"))</f>
        <v>0</v>
      </c>
      <c r="D221" s="11"/>
      <c r="E221" s="10">
        <f>'Entered Daily Stats'!A220</f>
        <v>0</v>
      </c>
      <c r="F221" s="23"/>
      <c r="G221" s="13" cm="1">
        <f t="array" aca="1" ref="G221" ca="1">IFERROR(INDIRECT(ADDRESS(ROW()-1,_xlfn.SHEET()-3+4,4,1,"Entered Daily Stats")),"")</f>
        <v>0</v>
      </c>
      <c r="H221" s="11"/>
      <c r="I221" s="12" cm="1">
        <f t="array" aca="1" ref="I221" ca="1">IFERROR(INDIRECT(ADDRESS(ROW()-1,_xlfn.SHEET()-3+11,4,1,"Entered Daily Stats")),"")</f>
        <v>0</v>
      </c>
      <c r="J221" s="11"/>
      <c r="K221" s="107" cm="1">
        <f t="array" aca="1" ref="K221" ca="1">IFERROR(INDIRECT(ADDRESS(ROW()-1,_xlfn.SHEET()-3+18,4,1,"Entered Daily Stats")),"")</f>
        <v>0</v>
      </c>
      <c r="L221" s="12">
        <f t="shared" ca="1" si="31"/>
        <v>0</v>
      </c>
      <c r="M221" s="11"/>
      <c r="N221" s="110" cm="1">
        <f t="array" aca="1" ref="N221" ca="1">IFERROR(INDIRECT(ADDRESS(ROW()-1,_xlfn.SHEET()-3+25,4,1,"Entered Daily Stats")),"")</f>
        <v>0</v>
      </c>
      <c r="O221" s="13">
        <f t="shared" ca="1" si="29"/>
        <v>0</v>
      </c>
      <c r="P221" s="11"/>
      <c r="Q221" s="51" t="str">
        <f t="shared" ca="1" si="30"/>
        <v/>
      </c>
      <c r="R221" s="11"/>
      <c r="S221" s="39" cm="1">
        <f t="array" aca="1" ref="S221" ca="1">INDIRECT(ADDRESS(ROW()-1,_xlfn.SHEET()-3+39,4,1,"Entered Daily Stats"))</f>
        <v>0</v>
      </c>
      <c r="T221" s="11"/>
      <c r="U221" s="11"/>
      <c r="V221" s="47"/>
      <c r="W221" s="56"/>
      <c r="X221" s="81"/>
    </row>
    <row r="222" spans="1:24" ht="18" x14ac:dyDescent="0.3">
      <c r="A222" s="65"/>
      <c r="B222" s="8"/>
      <c r="C222" s="14" cm="1">
        <f t="array" aca="1" ref="C222" ca="1">INDIRECT(ADDRESS(ROW()-1,_xlfn.SHEET()-3+32,4,1,"Entered Daily Stats"))</f>
        <v>0</v>
      </c>
      <c r="D222" s="11"/>
      <c r="E222" s="10">
        <f>'Entered Daily Stats'!A221</f>
        <v>0</v>
      </c>
      <c r="F222" s="11"/>
      <c r="G222" s="13" cm="1">
        <f t="array" aca="1" ref="G222" ca="1">IFERROR(INDIRECT(ADDRESS(ROW()-1,_xlfn.SHEET()-3+4,4,1,"Entered Daily Stats")),"")</f>
        <v>0</v>
      </c>
      <c r="H222" s="16"/>
      <c r="I222" s="12" cm="1">
        <f t="array" aca="1" ref="I222" ca="1">IFERROR(INDIRECT(ADDRESS(ROW()-1,_xlfn.SHEET()-3+11,4,1,"Entered Daily Stats")),"")</f>
        <v>0</v>
      </c>
      <c r="J222" s="11"/>
      <c r="K222" s="107" cm="1">
        <f t="array" aca="1" ref="K222" ca="1">IFERROR(INDIRECT(ADDRESS(ROW()-1,_xlfn.SHEET()-3+18,4,1,"Entered Daily Stats")),"")</f>
        <v>0</v>
      </c>
      <c r="L222" s="12">
        <f t="shared" ca="1" si="31"/>
        <v>0</v>
      </c>
      <c r="M222" s="11"/>
      <c r="N222" s="110" cm="1">
        <f t="array" aca="1" ref="N222" ca="1">IFERROR(INDIRECT(ADDRESS(ROW()-1,_xlfn.SHEET()-3+25,4,1,"Entered Daily Stats")),"")</f>
        <v>0</v>
      </c>
      <c r="O222" s="13">
        <f t="shared" ca="1" si="29"/>
        <v>0</v>
      </c>
      <c r="P222" s="11"/>
      <c r="Q222" s="51" t="str">
        <f t="shared" ca="1" si="30"/>
        <v/>
      </c>
      <c r="R222" s="11"/>
      <c r="S222" s="39" cm="1">
        <f t="array" aca="1" ref="S222" ca="1">INDIRECT(ADDRESS(ROW()-1,_xlfn.SHEET()-3+39,4,1,"Entered Daily Stats"))</f>
        <v>0</v>
      </c>
      <c r="T222" s="11"/>
      <c r="U222" s="8"/>
      <c r="V222" s="8"/>
      <c r="W222" s="8"/>
      <c r="X222" s="64"/>
    </row>
    <row r="223" spans="1:24" ht="18" x14ac:dyDescent="0.3">
      <c r="A223" s="65"/>
      <c r="B223" s="8"/>
      <c r="C223" s="14" cm="1">
        <f t="array" aca="1" ref="C223" ca="1">INDIRECT(ADDRESS(ROW()-1,_xlfn.SHEET()-3+32,4,1,"Entered Daily Stats"))</f>
        <v>0</v>
      </c>
      <c r="D223" s="11"/>
      <c r="E223" s="10">
        <f>'Entered Daily Stats'!A222</f>
        <v>0</v>
      </c>
      <c r="F223" s="11"/>
      <c r="G223" s="13" cm="1">
        <f t="array" aca="1" ref="G223" ca="1">IFERROR(INDIRECT(ADDRESS(ROW()-1,_xlfn.SHEET()-3+4,4,1,"Entered Daily Stats")),"")</f>
        <v>0</v>
      </c>
      <c r="H223" s="16"/>
      <c r="I223" s="12" cm="1">
        <f t="array" aca="1" ref="I223" ca="1">IFERROR(INDIRECT(ADDRESS(ROW()-1,_xlfn.SHEET()-3+11,4,1,"Entered Daily Stats")),"")</f>
        <v>0</v>
      </c>
      <c r="J223" s="11"/>
      <c r="K223" s="107" cm="1">
        <f t="array" aca="1" ref="K223" ca="1">IFERROR(INDIRECT(ADDRESS(ROW()-1,_xlfn.SHEET()-3+18,4,1,"Entered Daily Stats")),"")</f>
        <v>0</v>
      </c>
      <c r="L223" s="12">
        <f t="shared" ca="1" si="31"/>
        <v>0</v>
      </c>
      <c r="M223" s="11"/>
      <c r="N223" s="110" cm="1">
        <f t="array" aca="1" ref="N223" ca="1">IFERROR(INDIRECT(ADDRESS(ROW()-1,_xlfn.SHEET()-3+25,4,1,"Entered Daily Stats")),"")</f>
        <v>0</v>
      </c>
      <c r="O223" s="13">
        <f t="shared" ca="1" si="29"/>
        <v>0</v>
      </c>
      <c r="P223" s="11"/>
      <c r="Q223" s="51" t="str">
        <f t="shared" ca="1" si="30"/>
        <v/>
      </c>
      <c r="R223" s="11"/>
      <c r="S223" s="39" cm="1">
        <f t="array" aca="1" ref="S223" ca="1">INDIRECT(ADDRESS(ROW()-1,_xlfn.SHEET()-3+39,4,1,"Entered Daily Stats"))</f>
        <v>0</v>
      </c>
      <c r="T223" s="11"/>
      <c r="U223" s="71"/>
      <c r="V223" s="71"/>
      <c r="W223" s="71"/>
      <c r="X223" s="70"/>
    </row>
    <row r="224" spans="1:24" ht="21" x14ac:dyDescent="0.3">
      <c r="A224" s="65"/>
      <c r="B224" s="8"/>
      <c r="C224" s="14" cm="1">
        <f t="array" aca="1" ref="C224" ca="1">INDIRECT(ADDRESS(ROW()-1,_xlfn.SHEET()-3+32,4,1,"Entered Daily Stats"))</f>
        <v>0</v>
      </c>
      <c r="D224" s="11"/>
      <c r="E224" s="10">
        <f>'Entered Daily Stats'!A223</f>
        <v>0</v>
      </c>
      <c r="F224" s="11"/>
      <c r="G224" s="13" cm="1">
        <f t="array" aca="1" ref="G224" ca="1">IFERROR(INDIRECT(ADDRESS(ROW()-1,_xlfn.SHEET()-3+4,4,1,"Entered Daily Stats")),"")</f>
        <v>0</v>
      </c>
      <c r="H224" s="16"/>
      <c r="I224" s="12" cm="1">
        <f t="array" aca="1" ref="I224" ca="1">IFERROR(INDIRECT(ADDRESS(ROW()-1,_xlfn.SHEET()-3+11,4,1,"Entered Daily Stats")),"")</f>
        <v>0</v>
      </c>
      <c r="J224" s="11"/>
      <c r="K224" s="107" cm="1">
        <f t="array" aca="1" ref="K224" ca="1">IFERROR(INDIRECT(ADDRESS(ROW()-1,_xlfn.SHEET()-3+18,4,1,"Entered Daily Stats")),"")</f>
        <v>0</v>
      </c>
      <c r="L224" s="12">
        <f t="shared" ca="1" si="31"/>
        <v>0</v>
      </c>
      <c r="M224" s="11"/>
      <c r="N224" s="110" cm="1">
        <f t="array" aca="1" ref="N224" ca="1">IFERROR(INDIRECT(ADDRESS(ROW()-1,_xlfn.SHEET()-3+25,4,1,"Entered Daily Stats")),"")</f>
        <v>0</v>
      </c>
      <c r="O224" s="13">
        <f t="shared" ca="1" si="29"/>
        <v>0</v>
      </c>
      <c r="P224" s="11"/>
      <c r="Q224" s="51" t="str">
        <f t="shared" ca="1" si="30"/>
        <v/>
      </c>
      <c r="R224" s="11"/>
      <c r="S224" s="39" cm="1">
        <f t="array" aca="1" ref="S224" ca="1">INDIRECT(ADDRESS(ROW()-1,_xlfn.SHEET()-3+39,4,1,"Entered Daily Stats"))</f>
        <v>0</v>
      </c>
      <c r="T224" s="11"/>
      <c r="U224" s="8"/>
      <c r="V224" s="8"/>
      <c r="W224" s="22"/>
      <c r="X224" s="79"/>
    </row>
    <row r="225" spans="1:24" ht="18" x14ac:dyDescent="0.3">
      <c r="A225" s="65"/>
      <c r="B225" s="8"/>
      <c r="C225" s="14" cm="1">
        <f t="array" aca="1" ref="C225" ca="1">INDIRECT(ADDRESS(ROW()-1,_xlfn.SHEET()-3+32,4,1,"Entered Daily Stats"))</f>
        <v>0</v>
      </c>
      <c r="D225" s="11"/>
      <c r="E225" s="10">
        <f>'Entered Daily Stats'!A224</f>
        <v>0</v>
      </c>
      <c r="F225" s="11"/>
      <c r="G225" s="13" cm="1">
        <f t="array" aca="1" ref="G225" ca="1">IFERROR(INDIRECT(ADDRESS(ROW()-1,_xlfn.SHEET()-3+4,4,1,"Entered Daily Stats")),"")</f>
        <v>0</v>
      </c>
      <c r="H225" s="16"/>
      <c r="I225" s="12" cm="1">
        <f t="array" aca="1" ref="I225" ca="1">IFERROR(INDIRECT(ADDRESS(ROW()-1,_xlfn.SHEET()-3+11,4,1,"Entered Daily Stats")),"")</f>
        <v>0</v>
      </c>
      <c r="J225" s="11"/>
      <c r="K225" s="107" cm="1">
        <f t="array" aca="1" ref="K225" ca="1">IFERROR(INDIRECT(ADDRESS(ROW()-1,_xlfn.SHEET()-3+18,4,1,"Entered Daily Stats")),"")</f>
        <v>0</v>
      </c>
      <c r="L225" s="12">
        <f t="shared" ca="1" si="31"/>
        <v>0</v>
      </c>
      <c r="M225" s="11"/>
      <c r="N225" s="110" cm="1">
        <f t="array" aca="1" ref="N225" ca="1">IFERROR(INDIRECT(ADDRESS(ROW()-1,_xlfn.SHEET()-3+25,4,1,"Entered Daily Stats")),"")</f>
        <v>0</v>
      </c>
      <c r="O225" s="13">
        <f t="shared" ca="1" si="29"/>
        <v>0</v>
      </c>
      <c r="P225" s="11"/>
      <c r="Q225" s="51" t="str">
        <f t="shared" ca="1" si="30"/>
        <v/>
      </c>
      <c r="R225" s="47"/>
      <c r="S225" s="39" cm="1">
        <f t="array" aca="1" ref="S225" ca="1">INDIRECT(ADDRESS(ROW()-1,_xlfn.SHEET()-3+39,4,1,"Entered Daily Stats"))</f>
        <v>0</v>
      </c>
      <c r="T225" s="47"/>
      <c r="U225" s="69"/>
      <c r="V225" s="8"/>
      <c r="W225" s="56"/>
      <c r="X225" s="80"/>
    </row>
    <row r="226" spans="1:24" ht="18" x14ac:dyDescent="0.3">
      <c r="A226" s="65"/>
      <c r="B226" s="8"/>
      <c r="C226" s="14" cm="1">
        <f t="array" aca="1" ref="C226" ca="1">INDIRECT(ADDRESS(ROW()-1,_xlfn.SHEET()-3+32,4,1,"Entered Daily Stats"))</f>
        <v>0</v>
      </c>
      <c r="D226" s="11"/>
      <c r="E226" s="10">
        <f>'Entered Daily Stats'!A225</f>
        <v>0</v>
      </c>
      <c r="F226" s="23"/>
      <c r="G226" s="13" cm="1">
        <f t="array" aca="1" ref="G226" ca="1">IFERROR(INDIRECT(ADDRESS(ROW()-1,_xlfn.SHEET()-3+4,4,1,"Entered Daily Stats")),"")</f>
        <v>0</v>
      </c>
      <c r="H226" s="11"/>
      <c r="I226" s="12" cm="1">
        <f t="array" aca="1" ref="I226" ca="1">IFERROR(INDIRECT(ADDRESS(ROW()-1,_xlfn.SHEET()-3+11,4,1,"Entered Daily Stats")),"")</f>
        <v>0</v>
      </c>
      <c r="J226" s="11"/>
      <c r="K226" s="107" cm="1">
        <f t="array" aca="1" ref="K226" ca="1">IFERROR(INDIRECT(ADDRESS(ROW()-1,_xlfn.SHEET()-3+18,4,1,"Entered Daily Stats")),"")</f>
        <v>0</v>
      </c>
      <c r="L226" s="12">
        <f t="shared" ca="1" si="31"/>
        <v>0</v>
      </c>
      <c r="M226" s="11"/>
      <c r="N226" s="110" cm="1">
        <f t="array" aca="1" ref="N226" ca="1">IFERROR(INDIRECT(ADDRESS(ROW()-1,_xlfn.SHEET()-3+25,4,1,"Entered Daily Stats")),"")</f>
        <v>0</v>
      </c>
      <c r="O226" s="13">
        <f t="shared" ca="1" si="29"/>
        <v>0</v>
      </c>
      <c r="P226" s="11"/>
      <c r="Q226" s="51" t="str">
        <f t="shared" ca="1" si="30"/>
        <v/>
      </c>
      <c r="R226" s="11"/>
      <c r="S226" s="39" cm="1">
        <f t="array" aca="1" ref="S226" ca="1">INDIRECT(ADDRESS(ROW()-1,_xlfn.SHEET()-3+39,4,1,"Entered Daily Stats"))</f>
        <v>0</v>
      </c>
      <c r="T226" s="11"/>
      <c r="U226" s="11"/>
      <c r="V226" s="47"/>
      <c r="W226" s="56"/>
      <c r="X226" s="81"/>
    </row>
    <row r="227" spans="1:24" ht="18" x14ac:dyDescent="0.3">
      <c r="A227" s="65"/>
      <c r="B227" s="8"/>
      <c r="C227" s="14" cm="1">
        <f t="array" aca="1" ref="C227" ca="1">INDIRECT(ADDRESS(ROW()-1,_xlfn.SHEET()-3+32,4,1,"Entered Daily Stats"))</f>
        <v>0</v>
      </c>
      <c r="D227" s="11"/>
      <c r="E227" s="10">
        <f>'Entered Daily Stats'!A226</f>
        <v>0</v>
      </c>
      <c r="F227" s="11"/>
      <c r="G227" s="13" cm="1">
        <f t="array" aca="1" ref="G227" ca="1">IFERROR(INDIRECT(ADDRESS(ROW()-1,_xlfn.SHEET()-3+4,4,1,"Entered Daily Stats")),"")</f>
        <v>0</v>
      </c>
      <c r="H227" s="16"/>
      <c r="I227" s="12" cm="1">
        <f t="array" aca="1" ref="I227" ca="1">IFERROR(INDIRECT(ADDRESS(ROW()-1,_xlfn.SHEET()-3+11,4,1,"Entered Daily Stats")),"")</f>
        <v>0</v>
      </c>
      <c r="J227" s="11"/>
      <c r="K227" s="107" cm="1">
        <f t="array" aca="1" ref="K227" ca="1">IFERROR(INDIRECT(ADDRESS(ROW()-1,_xlfn.SHEET()-3+18,4,1,"Entered Daily Stats")),"")</f>
        <v>0</v>
      </c>
      <c r="L227" s="12">
        <f t="shared" ca="1" si="31"/>
        <v>0</v>
      </c>
      <c r="M227" s="11"/>
      <c r="N227" s="110" cm="1">
        <f t="array" aca="1" ref="N227" ca="1">IFERROR(INDIRECT(ADDRESS(ROW()-1,_xlfn.SHEET()-3+25,4,1,"Entered Daily Stats")),"")</f>
        <v>0</v>
      </c>
      <c r="O227" s="13">
        <f t="shared" ca="1" si="29"/>
        <v>0</v>
      </c>
      <c r="P227" s="11"/>
      <c r="Q227" s="51" t="str">
        <f t="shared" ca="1" si="30"/>
        <v/>
      </c>
      <c r="R227" s="11"/>
      <c r="S227" s="39" cm="1">
        <f t="array" aca="1" ref="S227" ca="1">INDIRECT(ADDRESS(ROW()-1,_xlfn.SHEET()-3+39,4,1,"Entered Daily Stats"))</f>
        <v>0</v>
      </c>
      <c r="T227" s="11"/>
      <c r="U227" s="8"/>
      <c r="V227" s="8"/>
      <c r="W227" s="8"/>
      <c r="X227" s="64"/>
    </row>
    <row r="228" spans="1:24" ht="18" x14ac:dyDescent="0.3">
      <c r="A228" s="65"/>
      <c r="B228" s="8"/>
      <c r="C228" s="11"/>
      <c r="D228" s="11"/>
      <c r="E228" s="11"/>
      <c r="F228" s="11"/>
      <c r="G228" s="11"/>
      <c r="H228" s="11"/>
      <c r="I228" s="11"/>
      <c r="J228" s="11"/>
      <c r="K228" s="108"/>
      <c r="L228" s="11"/>
      <c r="M228" s="11"/>
      <c r="N228" s="108"/>
      <c r="O228" s="11"/>
      <c r="P228" s="11"/>
      <c r="Q228" s="11"/>
      <c r="R228" s="11"/>
      <c r="S228" s="11"/>
      <c r="T228" s="8"/>
      <c r="U228" s="8"/>
      <c r="V228" s="8"/>
      <c r="W228" s="8"/>
      <c r="X228" s="64"/>
    </row>
    <row r="229" spans="1:24" ht="21" x14ac:dyDescent="0.3">
      <c r="A229" s="65"/>
      <c r="B229" s="8"/>
      <c r="C229" s="106">
        <f ca="1">IFERROR(AVERAGEIF(C208:C227,"&gt;0"),0)</f>
        <v>0.58333333333333337</v>
      </c>
      <c r="D229" s="11"/>
      <c r="E229" s="123" t="s">
        <v>34</v>
      </c>
      <c r="F229" s="44"/>
      <c r="G229" s="13">
        <f ca="1">IFERROR(AVERAGEIF(G208:G227,"&gt;0"),"")</f>
        <v>0.12083333333333333</v>
      </c>
      <c r="H229" s="82"/>
      <c r="I229" s="30">
        <f ca="1">IFERROR(AVERAGEIF(I208:I227,"&gt;0"),"")</f>
        <v>1.5</v>
      </c>
      <c r="J229" s="11"/>
      <c r="K229" s="109">
        <f ca="1">IFERROR(AVERAGEIF(K208:K227,"&gt;0"),0)</f>
        <v>30.666666666666668</v>
      </c>
      <c r="L229" s="12">
        <f ca="1">IFERROR(AVERAGEIF(L208:L227,"&gt;0"),"")</f>
        <v>37.583333333333336</v>
      </c>
      <c r="M229" s="11"/>
      <c r="N229" s="111">
        <f ca="1">IFERROR(AVERAGEIF(N208:N227,"&gt;0"),0)</f>
        <v>4.3981481481481483E-2</v>
      </c>
      <c r="O229" s="13">
        <f ca="1">IFERROR(AVERAGEIF(O208:O227,"&gt;0"),"")</f>
        <v>0.10694444444444445</v>
      </c>
      <c r="P229" s="11"/>
      <c r="Q229" s="45">
        <f ca="1">IFERROR(AVERAGEIF(Q208:Q227,"&gt;0"),"")</f>
        <v>0.65951542262609242</v>
      </c>
      <c r="R229" s="17"/>
      <c r="S229" s="46">
        <f ca="1">IFERROR(AVERAGEIF(S208:S227,"&gt;0"),0)</f>
        <v>1</v>
      </c>
      <c r="T229" s="83"/>
      <c r="U229" s="8"/>
      <c r="V229" s="8"/>
      <c r="W229" s="8"/>
      <c r="X229" s="64"/>
    </row>
    <row r="230" spans="1:24" ht="15" thickBot="1" x14ac:dyDescent="0.35">
      <c r="A230" s="76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8"/>
    </row>
    <row r="233" spans="1:24" ht="15.6" customHeight="1" x14ac:dyDescent="0.3">
      <c r="A233" s="160" t="str">
        <f>'Entered Daily Stats'!A233</f>
        <v>Team Lead 9</v>
      </c>
      <c r="B233" s="161"/>
      <c r="C233" s="161"/>
      <c r="D233" s="161"/>
      <c r="E233" s="161"/>
      <c r="F233" s="53"/>
      <c r="G233" s="158">
        <v>44135</v>
      </c>
      <c r="H233" s="158"/>
      <c r="I233" s="158"/>
      <c r="J233" s="158"/>
      <c r="K233" s="158"/>
      <c r="L233" s="158"/>
      <c r="M233" s="158"/>
      <c r="N233" s="158"/>
      <c r="O233" s="158"/>
      <c r="P233" s="53"/>
      <c r="Q233" s="53"/>
      <c r="R233" s="53"/>
      <c r="S233" s="53"/>
      <c r="T233" s="53"/>
      <c r="U233" s="53"/>
      <c r="V233" s="53"/>
      <c r="W233" s="53"/>
      <c r="X233" s="63"/>
    </row>
    <row r="234" spans="1:24" ht="15.6" customHeight="1" x14ac:dyDescent="0.3">
      <c r="A234" s="162"/>
      <c r="B234" s="163"/>
      <c r="C234" s="163"/>
      <c r="D234" s="163"/>
      <c r="E234" s="163"/>
      <c r="F234" s="8"/>
      <c r="G234" s="159"/>
      <c r="H234" s="159"/>
      <c r="I234" s="159"/>
      <c r="J234" s="159"/>
      <c r="K234" s="159"/>
      <c r="L234" s="159"/>
      <c r="M234" s="159"/>
      <c r="N234" s="159"/>
      <c r="O234" s="159"/>
      <c r="P234" s="8"/>
      <c r="Q234" s="8"/>
      <c r="R234" s="8"/>
      <c r="S234" s="8"/>
      <c r="T234" s="8"/>
      <c r="U234" s="8"/>
      <c r="V234" s="8"/>
      <c r="W234" s="8"/>
      <c r="X234" s="64"/>
    </row>
    <row r="235" spans="1:24" ht="15.6" customHeight="1" x14ac:dyDescent="0.3">
      <c r="A235" s="164"/>
      <c r="B235" s="165"/>
      <c r="C235" s="165"/>
      <c r="D235" s="165"/>
      <c r="E235" s="165"/>
      <c r="F235" s="8"/>
      <c r="G235" s="124" t="s">
        <v>18</v>
      </c>
      <c r="H235" s="123"/>
      <c r="I235" s="124" t="s">
        <v>19</v>
      </c>
      <c r="J235" s="8"/>
      <c r="K235" s="140" t="s">
        <v>20</v>
      </c>
      <c r="L235" s="140"/>
      <c r="M235" s="8"/>
      <c r="N235" s="126" t="s">
        <v>21</v>
      </c>
      <c r="O235" s="126"/>
      <c r="P235" s="8"/>
      <c r="Q235" s="8"/>
      <c r="R235" s="8"/>
      <c r="S235" s="8"/>
      <c r="T235" s="8"/>
      <c r="U235" s="8"/>
      <c r="V235" s="8"/>
      <c r="W235" s="8"/>
      <c r="X235" s="64"/>
    </row>
    <row r="236" spans="1:24" ht="20.399999999999999" customHeight="1" x14ac:dyDescent="0.3">
      <c r="A236" s="65"/>
      <c r="B236" s="8"/>
      <c r="C236" s="67" t="s">
        <v>37</v>
      </c>
      <c r="D236" s="8"/>
      <c r="E236" s="67" t="s">
        <v>24</v>
      </c>
      <c r="F236" s="68"/>
      <c r="G236" s="56"/>
      <c r="H236" s="56"/>
      <c r="I236" s="56"/>
      <c r="J236" s="8"/>
      <c r="K236" s="56"/>
      <c r="L236" s="69" t="s">
        <v>38</v>
      </c>
      <c r="M236" s="69"/>
      <c r="N236" s="56"/>
      <c r="O236" s="69" t="s">
        <v>39</v>
      </c>
      <c r="P236" s="8"/>
      <c r="Q236" s="9" t="s">
        <v>40</v>
      </c>
      <c r="R236" s="8"/>
      <c r="S236" s="66" t="s">
        <v>41</v>
      </c>
      <c r="T236" s="8"/>
      <c r="U236" s="138" t="s">
        <v>30</v>
      </c>
      <c r="V236" s="138"/>
      <c r="W236" s="138"/>
      <c r="X236" s="70"/>
    </row>
    <row r="237" spans="1:24" ht="20.399999999999999" customHeight="1" x14ac:dyDescent="0.3">
      <c r="A237" s="65"/>
      <c r="B237" s="8"/>
      <c r="C237" s="14" cm="1">
        <f t="array" aca="1" ref="C237" ca="1">INDIRECT(ADDRESS(ROW()-1,_xlfn.SHEET()-3+32,4,1,"Entered Daily Stats"))</f>
        <v>0.5</v>
      </c>
      <c r="D237" s="11"/>
      <c r="E237" s="10" t="str">
        <f>'Entered Daily Stats'!A236</f>
        <v>Enrollment Counclor 1</v>
      </c>
      <c r="F237" s="11"/>
      <c r="G237" s="13" cm="1">
        <f t="array" aca="1" ref="G237" ca="1">IFERROR(INDIRECT(ADDRESS(ROW()-1,_xlfn.SHEET()-3+4,4,1,"Entered Daily Stats")),"")</f>
        <v>0.10694444444444444</v>
      </c>
      <c r="H237" s="11"/>
      <c r="I237" s="12" cm="1">
        <f t="array" aca="1" ref="I237" ca="1">IFERROR(INDIRECT(ADDRESS(ROW()-1,_xlfn.SHEET()-3+11,4,1,"Entered Daily Stats")),"")</f>
        <v>3</v>
      </c>
      <c r="J237" s="11"/>
      <c r="K237" s="107" cm="1">
        <f t="array" aca="1" ref="K237" ca="1">IFERROR(INDIRECT(ADDRESS(ROW()-1,_xlfn.SHEET()-3+18,4,1,"Entered Daily Stats")),"")</f>
        <v>7</v>
      </c>
      <c r="L237" s="12">
        <f ca="1">IFERROR(IF(K237=N237,0,MIN(MAX((-10*N237*24)+80,30),65))*C237,0)</f>
        <v>32.5</v>
      </c>
      <c r="M237" s="11"/>
      <c r="N237" s="110" cm="1">
        <f t="array" aca="1" ref="N237" ca="1">IFERROR(INDIRECT(ADDRESS(ROW()-1,_xlfn.SHEET()-3+25,4,1,"Entered Daily Stats")),"")</f>
        <v>5.9722222222222225E-2</v>
      </c>
      <c r="O237" s="13">
        <f ca="1">IFERROR(IF(N237=K237,0,MIN(MAX(8-(K237/10),1.5),5)/24)*C237,0)</f>
        <v>0.10416666666666667</v>
      </c>
      <c r="P237" s="11"/>
      <c r="Q237" s="51">
        <f ca="1">IF(OR(L237=O237,K237=N237),"",((N237/O237)+(K237/L237))/2)</f>
        <v>0.39435897435897438</v>
      </c>
      <c r="R237" s="11"/>
      <c r="S237" s="39" cm="1">
        <f t="array" aca="1" ref="S237" ca="1">INDIRECT(ADDRESS(ROW()-1,_xlfn.SHEET()-3+39,4,1,"Entered Daily Stats"))</f>
        <v>0</v>
      </c>
      <c r="T237" s="11"/>
      <c r="U237" s="15"/>
      <c r="V237" s="11" t="s">
        <v>31</v>
      </c>
      <c r="W237" s="14">
        <v>1.3</v>
      </c>
      <c r="X237" s="70"/>
    </row>
    <row r="238" spans="1:24" ht="20.399999999999999" customHeight="1" x14ac:dyDescent="0.3">
      <c r="A238" s="65"/>
      <c r="B238" s="8"/>
      <c r="C238" s="14" cm="1">
        <f t="array" aca="1" ref="C238" ca="1">INDIRECT(ADDRESS(ROW()-1,_xlfn.SHEET()-3+32,4,1,"Entered Daily Stats"))</f>
        <v>0</v>
      </c>
      <c r="D238" s="11"/>
      <c r="E238" s="10" t="str">
        <f>'Entered Daily Stats'!A237</f>
        <v>Enrollment Counclor 2</v>
      </c>
      <c r="F238" s="11"/>
      <c r="G238" s="13" cm="1">
        <f t="array" aca="1" ref="G238" ca="1">IFERROR(INDIRECT(ADDRESS(ROW()-1,_xlfn.SHEET()-3+4,4,1,"Entered Daily Stats")),"")</f>
        <v>0</v>
      </c>
      <c r="H238" s="16"/>
      <c r="I238" s="12" cm="1">
        <f t="array" aca="1" ref="I238" ca="1">IFERROR(INDIRECT(ADDRESS(ROW()-1,_xlfn.SHEET()-3+11,4,1,"Entered Daily Stats")),"")</f>
        <v>0</v>
      </c>
      <c r="J238" s="11"/>
      <c r="K238" s="107" cm="1">
        <f t="array" aca="1" ref="K238" ca="1">IFERROR(INDIRECT(ADDRESS(ROW()-1,_xlfn.SHEET()-3+18,4,1,"Entered Daily Stats")),"")</f>
        <v>0</v>
      </c>
      <c r="L238" s="12">
        <f t="shared" ref="L238" ca="1" si="32">IFERROR(IF(K238=N238,0,MIN(MAX((-10*N238*24)+80,30),65))*C238,0)</f>
        <v>0</v>
      </c>
      <c r="M238" s="11"/>
      <c r="N238" s="110" cm="1">
        <f t="array" aca="1" ref="N238" ca="1">IFERROR(INDIRECT(ADDRESS(ROW()-1,_xlfn.SHEET()-3+25,4,1,"Entered Daily Stats")),"")</f>
        <v>0</v>
      </c>
      <c r="O238" s="13">
        <f t="shared" ref="O238:O256" ca="1" si="33">IFERROR(IF(N238=K238,0,MIN(MAX(8-(K238/10),1.5),5)/24)*C238,0)</f>
        <v>0</v>
      </c>
      <c r="P238" s="11"/>
      <c r="Q238" s="51" t="str">
        <f t="shared" ref="Q238:Q256" ca="1" si="34">IF(OR(L238=O238,K238=N238),"",((N238/O238)+(K238/L238))/2)</f>
        <v/>
      </c>
      <c r="R238" s="11"/>
      <c r="S238" s="39" cm="1">
        <f t="array" aca="1" ref="S238" ca="1">INDIRECT(ADDRESS(ROW()-1,_xlfn.SHEET()-3+39,4,1,"Entered Daily Stats"))</f>
        <v>0</v>
      </c>
      <c r="T238" s="11"/>
      <c r="U238" s="100"/>
      <c r="V238" s="11" t="s">
        <v>32</v>
      </c>
      <c r="W238" s="45">
        <v>1</v>
      </c>
      <c r="X238" s="70"/>
    </row>
    <row r="239" spans="1:24" ht="20.399999999999999" customHeight="1" x14ac:dyDescent="0.3">
      <c r="A239" s="65"/>
      <c r="B239" s="8"/>
      <c r="C239" s="14" cm="1">
        <f t="array" aca="1" ref="C239" ca="1">INDIRECT(ADDRESS(ROW()-1,_xlfn.SHEET()-3+32,4,1,"Entered Daily Stats"))</f>
        <v>1</v>
      </c>
      <c r="D239" s="11"/>
      <c r="E239" s="10" t="str">
        <f>'Entered Daily Stats'!A238</f>
        <v>Enrollment Counclor 3</v>
      </c>
      <c r="F239" s="11"/>
      <c r="G239" s="13" cm="1">
        <f t="array" aca="1" ref="G239" ca="1">IFERROR(INDIRECT(ADDRESS(ROW()-1,_xlfn.SHEET()-3+4,4,1,"Entered Daily Stats")),"")</f>
        <v>0.24861111111111112</v>
      </c>
      <c r="H239" s="16"/>
      <c r="I239" s="12" cm="1">
        <f t="array" aca="1" ref="I239" ca="1">IFERROR(INDIRECT(ADDRESS(ROW()-1,_xlfn.SHEET()-3+11,4,1,"Entered Daily Stats")),"")</f>
        <v>3</v>
      </c>
      <c r="J239" s="11"/>
      <c r="K239" s="107" cm="1">
        <f t="array" aca="1" ref="K239" ca="1">IFERROR(INDIRECT(ADDRESS(ROW()-1,_xlfn.SHEET()-3+18,4,1,"Entered Daily Stats")),"")</f>
        <v>67</v>
      </c>
      <c r="L239" s="12">
        <f ca="1">IFERROR(IF(K239=N239,0,MIN(MAX((-10*N239*24)+80,30),65))*C239,0)</f>
        <v>52</v>
      </c>
      <c r="M239" s="11"/>
      <c r="N239" s="110" cm="1">
        <f t="array" aca="1" ref="N239" ca="1">IFERROR(INDIRECT(ADDRESS(ROW()-1,_xlfn.SHEET()-3+25,4,1,"Entered Daily Stats")),"")</f>
        <v>0.11666666666666665</v>
      </c>
      <c r="O239" s="13">
        <f t="shared" ca="1" si="33"/>
        <v>6.25E-2</v>
      </c>
      <c r="P239" s="11"/>
      <c r="Q239" s="51">
        <f t="shared" ca="1" si="34"/>
        <v>1.5775641025641025</v>
      </c>
      <c r="R239" s="11"/>
      <c r="S239" s="39" cm="1">
        <f t="array" aca="1" ref="S239" ca="1">INDIRECT(ADDRESS(ROW()-1,_xlfn.SHEET()-3+39,4,1,"Entered Daily Stats"))</f>
        <v>0</v>
      </c>
      <c r="T239" s="11"/>
      <c r="U239" s="18"/>
      <c r="V239" s="11" t="s">
        <v>33</v>
      </c>
      <c r="W239" s="45">
        <v>1</v>
      </c>
      <c r="X239" s="70"/>
    </row>
    <row r="240" spans="1:24" ht="20.399999999999999" customHeight="1" x14ac:dyDescent="0.3">
      <c r="A240" s="65"/>
      <c r="B240" s="8"/>
      <c r="C240" s="14" cm="1">
        <f t="array" aca="1" ref="C240" ca="1">INDIRECT(ADDRESS(ROW()-1,_xlfn.SHEET()-3+32,4,1,"Entered Daily Stats"))</f>
        <v>0</v>
      </c>
      <c r="D240" s="11"/>
      <c r="E240" s="10" t="str">
        <f>'Entered Daily Stats'!A239</f>
        <v>Enrollment Counclor 4</v>
      </c>
      <c r="F240" s="11"/>
      <c r="G240" s="13" cm="1">
        <f t="array" aca="1" ref="G240" ca="1">IFERROR(INDIRECT(ADDRESS(ROW()-1,_xlfn.SHEET()-3+4,4,1,"Entered Daily Stats")),"")</f>
        <v>0</v>
      </c>
      <c r="H240" s="16"/>
      <c r="I240" s="12" cm="1">
        <f t="array" aca="1" ref="I240" ca="1">IFERROR(INDIRECT(ADDRESS(ROW()-1,_xlfn.SHEET()-3+11,4,1,"Entered Daily Stats")),"")</f>
        <v>0</v>
      </c>
      <c r="J240" s="11"/>
      <c r="K240" s="107" cm="1">
        <f t="array" aca="1" ref="K240" ca="1">IFERROR(INDIRECT(ADDRESS(ROW()-1,_xlfn.SHEET()-3+18,4,1,"Entered Daily Stats")),"")</f>
        <v>0</v>
      </c>
      <c r="L240" s="12">
        <f t="shared" ref="L240:L256" ca="1" si="35">IFERROR(IF(K240=N240,0,MIN(MAX((-10*N240*24)+80,30),65))*C240,0)</f>
        <v>0</v>
      </c>
      <c r="M240" s="11"/>
      <c r="N240" s="110" cm="1">
        <f t="array" aca="1" ref="N240" ca="1">IFERROR(INDIRECT(ADDRESS(ROW()-1,_xlfn.SHEET()-3+25,4,1,"Entered Daily Stats")),"")</f>
        <v>0</v>
      </c>
      <c r="O240" s="13">
        <f t="shared" ca="1" si="33"/>
        <v>0</v>
      </c>
      <c r="P240" s="11"/>
      <c r="Q240" s="51" t="str">
        <f t="shared" ca="1" si="34"/>
        <v/>
      </c>
      <c r="R240" s="11"/>
      <c r="S240" s="39" cm="1">
        <f t="array" aca="1" ref="S240" ca="1">INDIRECT(ADDRESS(ROW()-1,_xlfn.SHEET()-3+39,4,1,"Entered Daily Stats"))</f>
        <v>0</v>
      </c>
      <c r="T240" s="11"/>
      <c r="U240" s="19"/>
      <c r="V240" s="11" t="s">
        <v>33</v>
      </c>
      <c r="W240" s="14">
        <v>0.7</v>
      </c>
      <c r="X240" s="70"/>
    </row>
    <row r="241" spans="1:24" ht="20.399999999999999" customHeight="1" x14ac:dyDescent="0.3">
      <c r="A241" s="65"/>
      <c r="B241" s="8"/>
      <c r="C241" s="14" cm="1">
        <f t="array" aca="1" ref="C241" ca="1">INDIRECT(ADDRESS(ROW()-1,_xlfn.SHEET()-3+32,4,1,"Entered Daily Stats"))</f>
        <v>0</v>
      </c>
      <c r="D241" s="11"/>
      <c r="E241" s="10" t="str">
        <f>'Entered Daily Stats'!A240</f>
        <v>Enrollment Counclor 5</v>
      </c>
      <c r="F241" s="11"/>
      <c r="G241" s="13" cm="1">
        <f t="array" aca="1" ref="G241" ca="1">IFERROR(INDIRECT(ADDRESS(ROW()-1,_xlfn.SHEET()-3+4,4,1,"Entered Daily Stats")),"")</f>
        <v>0</v>
      </c>
      <c r="H241" s="16"/>
      <c r="I241" s="12" cm="1">
        <f t="array" aca="1" ref="I241" ca="1">IFERROR(INDIRECT(ADDRESS(ROW()-1,_xlfn.SHEET()-3+11,4,1,"Entered Daily Stats")),"")</f>
        <v>0</v>
      </c>
      <c r="J241" s="11"/>
      <c r="K241" s="107" cm="1">
        <f t="array" aca="1" ref="K241" ca="1">IFERROR(INDIRECT(ADDRESS(ROW()-1,_xlfn.SHEET()-3+18,4,1,"Entered Daily Stats")),"")</f>
        <v>0</v>
      </c>
      <c r="L241" s="12">
        <f t="shared" ca="1" si="35"/>
        <v>0</v>
      </c>
      <c r="M241" s="11"/>
      <c r="N241" s="110" cm="1">
        <f t="array" aca="1" ref="N241" ca="1">IFERROR(INDIRECT(ADDRESS(ROW()-1,_xlfn.SHEET()-3+25,4,1,"Entered Daily Stats")),"")</f>
        <v>0</v>
      </c>
      <c r="O241" s="13">
        <f t="shared" ca="1" si="33"/>
        <v>0</v>
      </c>
      <c r="P241" s="11"/>
      <c r="Q241" s="51" t="str">
        <f t="shared" ca="1" si="34"/>
        <v/>
      </c>
      <c r="R241" s="11"/>
      <c r="S241" s="39" cm="1">
        <f t="array" aca="1" ref="S241" ca="1">INDIRECT(ADDRESS(ROW()-1,_xlfn.SHEET()-3+39,4,1,"Entered Daily Stats"))</f>
        <v>0</v>
      </c>
      <c r="T241" s="11"/>
      <c r="U241" s="20"/>
      <c r="V241" s="11" t="s">
        <v>33</v>
      </c>
      <c r="W241" s="14">
        <v>0.5</v>
      </c>
      <c r="X241" s="70"/>
    </row>
    <row r="242" spans="1:24" ht="20.399999999999999" customHeight="1" x14ac:dyDescent="0.3">
      <c r="A242" s="65"/>
      <c r="B242" s="8"/>
      <c r="C242" s="14" cm="1">
        <f t="array" aca="1" ref="C242" ca="1">INDIRECT(ADDRESS(ROW()-1,_xlfn.SHEET()-3+32,4,1,"Entered Daily Stats"))</f>
        <v>1</v>
      </c>
      <c r="D242" s="11"/>
      <c r="E242" s="10" t="str">
        <f>'Entered Daily Stats'!A241</f>
        <v>Enrollment Counclor 6</v>
      </c>
      <c r="F242" s="11"/>
      <c r="G242" s="13" cm="1">
        <f t="array" aca="1" ref="G242" ca="1">IFERROR(INDIRECT(ADDRESS(ROW()-1,_xlfn.SHEET()-3+4,4,1,"Entered Daily Stats")),"")</f>
        <v>0.32083333333333336</v>
      </c>
      <c r="H242" s="16"/>
      <c r="I242" s="12" cm="1">
        <f t="array" aca="1" ref="I242" ca="1">IFERROR(INDIRECT(ADDRESS(ROW()-1,_xlfn.SHEET()-3+11,4,1,"Entered Daily Stats")),"")</f>
        <v>0</v>
      </c>
      <c r="J242" s="11"/>
      <c r="K242" s="107" cm="1">
        <f t="array" aca="1" ref="K242" ca="1">IFERROR(INDIRECT(ADDRESS(ROW()-1,_xlfn.SHEET()-3+18,4,1,"Entered Daily Stats")),"")</f>
        <v>30</v>
      </c>
      <c r="L242" s="12">
        <f t="shared" ca="1" si="35"/>
        <v>65</v>
      </c>
      <c r="M242" s="11"/>
      <c r="N242" s="110" cm="1">
        <f t="array" aca="1" ref="N242" ca="1">IFERROR(INDIRECT(ADDRESS(ROW()-1,_xlfn.SHEET()-3+25,4,1,"Entered Daily Stats")),"")</f>
        <v>2.2916666666666669E-2</v>
      </c>
      <c r="O242" s="13">
        <f t="shared" ca="1" si="33"/>
        <v>0.20833333333333334</v>
      </c>
      <c r="P242" s="11"/>
      <c r="Q242" s="51">
        <f t="shared" ca="1" si="34"/>
        <v>0.28576923076923078</v>
      </c>
      <c r="R242" s="11"/>
      <c r="S242" s="39" cm="1">
        <f t="array" aca="1" ref="S242" ca="1">INDIRECT(ADDRESS(ROW()-1,_xlfn.SHEET()-3+39,4,1,"Entered Daily Stats"))</f>
        <v>1</v>
      </c>
      <c r="T242" s="11"/>
      <c r="U242" s="21"/>
      <c r="V242" s="11" t="s">
        <v>33</v>
      </c>
      <c r="W242" s="14">
        <v>0.3</v>
      </c>
      <c r="X242" s="70"/>
    </row>
    <row r="243" spans="1:24" ht="20.399999999999999" customHeight="1" x14ac:dyDescent="0.3">
      <c r="A243" s="65"/>
      <c r="B243" s="8"/>
      <c r="C243" s="14" cm="1">
        <f t="array" aca="1" ref="C243" ca="1">INDIRECT(ADDRESS(ROW()-1,_xlfn.SHEET()-3+32,4,1,"Entered Daily Stats"))</f>
        <v>0</v>
      </c>
      <c r="D243" s="11"/>
      <c r="E243" s="10" t="str">
        <f>'Entered Daily Stats'!A242</f>
        <v>Enrollment Counclor 7</v>
      </c>
      <c r="F243" s="11"/>
      <c r="G243" s="13" cm="1">
        <f t="array" aca="1" ref="G243" ca="1">IFERROR(INDIRECT(ADDRESS(ROW()-1,_xlfn.SHEET()-3+4,4,1,"Entered Daily Stats")),"")</f>
        <v>0</v>
      </c>
      <c r="H243" s="16"/>
      <c r="I243" s="12" cm="1">
        <f t="array" aca="1" ref="I243" ca="1">IFERROR(INDIRECT(ADDRESS(ROW()-1,_xlfn.SHEET()-3+11,4,1,"Entered Daily Stats")),"")</f>
        <v>0</v>
      </c>
      <c r="J243" s="11"/>
      <c r="K243" s="107" cm="1">
        <f t="array" aca="1" ref="K243" ca="1">IFERROR(INDIRECT(ADDRESS(ROW()-1,_xlfn.SHEET()-3+18,4,1,"Entered Daily Stats")),"")</f>
        <v>0</v>
      </c>
      <c r="L243" s="12">
        <f t="shared" ca="1" si="35"/>
        <v>0</v>
      </c>
      <c r="M243" s="11"/>
      <c r="N243" s="110" cm="1">
        <f t="array" aca="1" ref="N243" ca="1">IFERROR(INDIRECT(ADDRESS(ROW()-1,_xlfn.SHEET()-3+25,4,1,"Entered Daily Stats")),"")</f>
        <v>0</v>
      </c>
      <c r="O243" s="13">
        <f t="shared" ca="1" si="33"/>
        <v>0</v>
      </c>
      <c r="P243" s="11"/>
      <c r="Q243" s="51" t="str">
        <f t="shared" ca="1" si="34"/>
        <v/>
      </c>
      <c r="R243" s="11"/>
      <c r="S243" s="39" cm="1">
        <f t="array" aca="1" ref="S243" ca="1">INDIRECT(ADDRESS(ROW()-1,_xlfn.SHEET()-3+39,4,1,"Entered Daily Stats"))</f>
        <v>0</v>
      </c>
      <c r="T243" s="11"/>
      <c r="U243" s="8"/>
      <c r="V243" s="8"/>
      <c r="W243" s="8"/>
      <c r="X243" s="70"/>
    </row>
    <row r="244" spans="1:24" ht="20.399999999999999" customHeight="1" x14ac:dyDescent="0.3">
      <c r="A244" s="65"/>
      <c r="B244" s="8"/>
      <c r="C244" s="14" cm="1">
        <f t="array" aca="1" ref="C244" ca="1">INDIRECT(ADDRESS(ROW()-1,_xlfn.SHEET()-3+32,4,1,"Entered Daily Stats"))</f>
        <v>0</v>
      </c>
      <c r="D244" s="11"/>
      <c r="E244" s="10" t="str">
        <f>'Entered Daily Stats'!A243</f>
        <v>Enrollment Counclor 8</v>
      </c>
      <c r="F244" s="11"/>
      <c r="G244" s="13" cm="1">
        <f t="array" aca="1" ref="G244" ca="1">IFERROR(INDIRECT(ADDRESS(ROW()-1,_xlfn.SHEET()-3+4,4,1,"Entered Daily Stats")),"")</f>
        <v>0</v>
      </c>
      <c r="H244" s="16"/>
      <c r="I244" s="12" cm="1">
        <f t="array" aca="1" ref="I244" ca="1">IFERROR(INDIRECT(ADDRESS(ROW()-1,_xlfn.SHEET()-3+11,4,1,"Entered Daily Stats")),"")</f>
        <v>0</v>
      </c>
      <c r="J244" s="11"/>
      <c r="K244" s="107" cm="1">
        <f t="array" aca="1" ref="K244" ca="1">IFERROR(INDIRECT(ADDRESS(ROW()-1,_xlfn.SHEET()-3+18,4,1,"Entered Daily Stats")),"")</f>
        <v>0</v>
      </c>
      <c r="L244" s="12">
        <f t="shared" ca="1" si="35"/>
        <v>0</v>
      </c>
      <c r="M244" s="11"/>
      <c r="N244" s="110" cm="1">
        <f t="array" aca="1" ref="N244" ca="1">IFERROR(INDIRECT(ADDRESS(ROW()-1,_xlfn.SHEET()-3+25,4,1,"Entered Daily Stats")),"")</f>
        <v>0</v>
      </c>
      <c r="O244" s="13">
        <f t="shared" ca="1" si="33"/>
        <v>0</v>
      </c>
      <c r="P244" s="11"/>
      <c r="Q244" s="51" t="str">
        <f t="shared" ca="1" si="34"/>
        <v/>
      </c>
      <c r="R244" s="11"/>
      <c r="S244" s="39" cm="1">
        <f t="array" aca="1" ref="S244" ca="1">INDIRECT(ADDRESS(ROW()-1,_xlfn.SHEET()-3+39,4,1,"Entered Daily Stats"))</f>
        <v>0</v>
      </c>
      <c r="T244" s="11"/>
      <c r="U244" s="140" t="s">
        <v>42</v>
      </c>
      <c r="V244" s="140"/>
      <c r="W244" s="140"/>
      <c r="X244" s="70"/>
    </row>
    <row r="245" spans="1:24" ht="20.399999999999999" customHeight="1" x14ac:dyDescent="0.3">
      <c r="A245" s="65"/>
      <c r="B245" s="8"/>
      <c r="C245" s="14" cm="1">
        <f t="array" aca="1" ref="C245" ca="1">INDIRECT(ADDRESS(ROW()-1,_xlfn.SHEET()-3+32,4,1,"Entered Daily Stats"))</f>
        <v>0</v>
      </c>
      <c r="D245" s="11"/>
      <c r="E245" s="10" t="str">
        <f>'Entered Daily Stats'!A244</f>
        <v>Enrollment Counclor 9</v>
      </c>
      <c r="F245" s="11"/>
      <c r="G245" s="13" cm="1">
        <f t="array" aca="1" ref="G245" ca="1">IFERROR(INDIRECT(ADDRESS(ROW()-1,_xlfn.SHEET()-3+4,4,1,"Entered Daily Stats")),"")</f>
        <v>0</v>
      </c>
      <c r="H245" s="16"/>
      <c r="I245" s="12" cm="1">
        <f t="array" aca="1" ref="I245" ca="1">IFERROR(INDIRECT(ADDRESS(ROW()-1,_xlfn.SHEET()-3+11,4,1,"Entered Daily Stats")),"")</f>
        <v>0</v>
      </c>
      <c r="J245" s="11"/>
      <c r="K245" s="107" cm="1">
        <f t="array" aca="1" ref="K245" ca="1">IFERROR(INDIRECT(ADDRESS(ROW()-1,_xlfn.SHEET()-3+18,4,1,"Entered Daily Stats")),"")</f>
        <v>0</v>
      </c>
      <c r="L245" s="12">
        <f t="shared" ca="1" si="35"/>
        <v>0</v>
      </c>
      <c r="M245" s="11"/>
      <c r="N245" s="110" cm="1">
        <f t="array" aca="1" ref="N245" ca="1">IFERROR(INDIRECT(ADDRESS(ROW()-1,_xlfn.SHEET()-3+25,4,1,"Entered Daily Stats")),"")</f>
        <v>0</v>
      </c>
      <c r="O245" s="13">
        <f t="shared" ca="1" si="33"/>
        <v>0</v>
      </c>
      <c r="P245" s="11"/>
      <c r="Q245" s="51" t="str">
        <f t="shared" ca="1" si="34"/>
        <v/>
      </c>
      <c r="R245" s="11"/>
      <c r="S245" s="39" cm="1">
        <f t="array" aca="1" ref="S245" ca="1">INDIRECT(ADDRESS(ROW()-1,_xlfn.SHEET()-3+39,4,1,"Entered Daily Stats"))</f>
        <v>0</v>
      </c>
      <c r="T245" s="11"/>
      <c r="U245" s="152">
        <f ca="1">IF(SUM(S237:S256)=0,"",SUM(S237:S256))</f>
        <v>2</v>
      </c>
      <c r="V245" s="153"/>
      <c r="W245" s="154"/>
      <c r="X245" s="70"/>
    </row>
    <row r="246" spans="1:24" ht="20.399999999999999" customHeight="1" x14ac:dyDescent="0.3">
      <c r="A246" s="65"/>
      <c r="B246" s="8"/>
      <c r="C246" s="14" cm="1">
        <f t="array" aca="1" ref="C246" ca="1">INDIRECT(ADDRESS(ROW()-1,_xlfn.SHEET()-3+32,4,1,"Entered Daily Stats"))</f>
        <v>1</v>
      </c>
      <c r="D246" s="11"/>
      <c r="E246" s="10" t="str">
        <f>'Entered Daily Stats'!A245</f>
        <v>Enrollment Counclor 10</v>
      </c>
      <c r="F246" s="11"/>
      <c r="G246" s="13" cm="1">
        <f t="array" aca="1" ref="G246" ca="1">IFERROR(INDIRECT(ADDRESS(ROW()-1,_xlfn.SHEET()-3+4,4,1,"Entered Daily Stats")),"")</f>
        <v>0.30069444444444443</v>
      </c>
      <c r="H246" s="16"/>
      <c r="I246" s="12" cm="1">
        <f t="array" aca="1" ref="I246" ca="1">IFERROR(INDIRECT(ADDRESS(ROW()-1,_xlfn.SHEET()-3+11,4,1,"Entered Daily Stats")),"")</f>
        <v>4</v>
      </c>
      <c r="J246" s="11"/>
      <c r="K246" s="107" cm="1">
        <f t="array" aca="1" ref="K246" ca="1">IFERROR(INDIRECT(ADDRESS(ROW()-1,_xlfn.SHEET()-3+18,4,1,"Entered Daily Stats")),"")</f>
        <v>39</v>
      </c>
      <c r="L246" s="12">
        <f t="shared" ca="1" si="35"/>
        <v>56.833333333333336</v>
      </c>
      <c r="M246" s="11"/>
      <c r="N246" s="110" cm="1">
        <f t="array" aca="1" ref="N246" ca="1">IFERROR(INDIRECT(ADDRESS(ROW()-1,_xlfn.SHEET()-3+25,4,1,"Entered Daily Stats")),"")</f>
        <v>9.6527777777777768E-2</v>
      </c>
      <c r="O246" s="13">
        <f t="shared" ca="1" si="33"/>
        <v>0.17083333333333331</v>
      </c>
      <c r="P246" s="11"/>
      <c r="Q246" s="51">
        <f t="shared" ca="1" si="34"/>
        <v>0.625628829602079</v>
      </c>
      <c r="R246" s="11"/>
      <c r="S246" s="39" cm="1">
        <f t="array" aca="1" ref="S246" ca="1">INDIRECT(ADDRESS(ROW()-1,_xlfn.SHEET()-3+39,4,1,"Entered Daily Stats"))</f>
        <v>0</v>
      </c>
      <c r="T246" s="11"/>
      <c r="U246" s="155"/>
      <c r="V246" s="156"/>
      <c r="W246" s="157"/>
      <c r="X246" s="70"/>
    </row>
    <row r="247" spans="1:24" ht="20.399999999999999" customHeight="1" x14ac:dyDescent="0.3">
      <c r="A247" s="65"/>
      <c r="B247" s="8"/>
      <c r="C247" s="14" cm="1">
        <f t="array" aca="1" ref="C247" ca="1">INDIRECT(ADDRESS(ROW()-1,_xlfn.SHEET()-3+32,4,1,"Entered Daily Stats"))</f>
        <v>0</v>
      </c>
      <c r="D247" s="11"/>
      <c r="E247" s="10" t="str">
        <f>'Entered Daily Stats'!A246</f>
        <v>Enrollment Counclor 11</v>
      </c>
      <c r="F247" s="11"/>
      <c r="G247" s="13" cm="1">
        <f t="array" aca="1" ref="G247" ca="1">IFERROR(INDIRECT(ADDRESS(ROW()-1,_xlfn.SHEET()-3+4,4,1,"Entered Daily Stats")),"")</f>
        <v>0</v>
      </c>
      <c r="H247" s="16"/>
      <c r="I247" s="12" cm="1">
        <f t="array" aca="1" ref="I247" ca="1">IFERROR(INDIRECT(ADDRESS(ROW()-1,_xlfn.SHEET()-3+11,4,1,"Entered Daily Stats")),"")</f>
        <v>0</v>
      </c>
      <c r="J247" s="11"/>
      <c r="K247" s="107" cm="1">
        <f t="array" aca="1" ref="K247" ca="1">IFERROR(INDIRECT(ADDRESS(ROW()-1,_xlfn.SHEET()-3+18,4,1,"Entered Daily Stats")),"")</f>
        <v>0</v>
      </c>
      <c r="L247" s="12">
        <f t="shared" ca="1" si="35"/>
        <v>0</v>
      </c>
      <c r="M247" s="11"/>
      <c r="N247" s="110" cm="1">
        <f t="array" aca="1" ref="N247" ca="1">IFERROR(INDIRECT(ADDRESS(ROW()-1,_xlfn.SHEET()-3+25,4,1,"Entered Daily Stats")),"")</f>
        <v>0</v>
      </c>
      <c r="O247" s="13">
        <f t="shared" ca="1" si="33"/>
        <v>0</v>
      </c>
      <c r="P247" s="11"/>
      <c r="Q247" s="51" t="str">
        <f t="shared" ca="1" si="34"/>
        <v/>
      </c>
      <c r="R247" s="11"/>
      <c r="S247" s="39" cm="1">
        <f t="array" aca="1" ref="S247" ca="1">INDIRECT(ADDRESS(ROW()-1,_xlfn.SHEET()-3+39,4,1,"Entered Daily Stats"))</f>
        <v>0</v>
      </c>
      <c r="T247" s="11"/>
      <c r="U247" s="71"/>
      <c r="V247" s="71"/>
      <c r="W247" s="71"/>
      <c r="X247" s="70"/>
    </row>
    <row r="248" spans="1:24" ht="20.399999999999999" customHeight="1" x14ac:dyDescent="0.3">
      <c r="A248" s="65"/>
      <c r="B248" s="8"/>
      <c r="C248" s="14" cm="1">
        <f t="array" aca="1" ref="C248" ca="1">INDIRECT(ADDRESS(ROW()-1,_xlfn.SHEET()-3+32,4,1,"Entered Daily Stats"))</f>
        <v>0</v>
      </c>
      <c r="D248" s="11"/>
      <c r="E248" s="10" t="str">
        <f>'Entered Daily Stats'!A247</f>
        <v>Enrollment Counclor 12</v>
      </c>
      <c r="F248" s="11"/>
      <c r="G248" s="13" cm="1">
        <f t="array" aca="1" ref="G248" ca="1">IFERROR(INDIRECT(ADDRESS(ROW()-1,_xlfn.SHEET()-3+4,4,1,"Entered Daily Stats")),"")</f>
        <v>0</v>
      </c>
      <c r="H248" s="16"/>
      <c r="I248" s="12" cm="1">
        <f t="array" aca="1" ref="I248" ca="1">IFERROR(INDIRECT(ADDRESS(ROW()-1,_xlfn.SHEET()-3+11,4,1,"Entered Daily Stats")),"")</f>
        <v>0</v>
      </c>
      <c r="J248" s="11"/>
      <c r="K248" s="107" cm="1">
        <f t="array" aca="1" ref="K248" ca="1">IFERROR(INDIRECT(ADDRESS(ROW()-1,_xlfn.SHEET()-3+18,4,1,"Entered Daily Stats")),"")</f>
        <v>0</v>
      </c>
      <c r="L248" s="12">
        <f t="shared" ca="1" si="35"/>
        <v>0</v>
      </c>
      <c r="M248" s="11"/>
      <c r="N248" s="110" cm="1">
        <f t="array" aca="1" ref="N248" ca="1">IFERROR(INDIRECT(ADDRESS(ROW()-1,_xlfn.SHEET()-3+25,4,1,"Entered Daily Stats")),"")</f>
        <v>0</v>
      </c>
      <c r="O248" s="13">
        <f t="shared" ca="1" si="33"/>
        <v>0</v>
      </c>
      <c r="P248" s="11"/>
      <c r="Q248" s="51" t="str">
        <f t="shared" ca="1" si="34"/>
        <v/>
      </c>
      <c r="R248" s="11"/>
      <c r="S248" s="39" cm="1">
        <f t="array" aca="1" ref="S248" ca="1">INDIRECT(ADDRESS(ROW()-1,_xlfn.SHEET()-3+39,4,1,"Entered Daily Stats"))</f>
        <v>0</v>
      </c>
      <c r="T248" s="11"/>
      <c r="U248" s="8"/>
      <c r="V248" s="8"/>
      <c r="W248" s="22"/>
      <c r="X248" s="79"/>
    </row>
    <row r="249" spans="1:24" ht="20.399999999999999" customHeight="1" x14ac:dyDescent="0.3">
      <c r="A249" s="65"/>
      <c r="B249" s="8"/>
      <c r="C249" s="14" cm="1">
        <f t="array" aca="1" ref="C249" ca="1">INDIRECT(ADDRESS(ROW()-1,_xlfn.SHEET()-3+32,4,1,"Entered Daily Stats"))</f>
        <v>0</v>
      </c>
      <c r="D249" s="11"/>
      <c r="E249" s="10" t="str">
        <f>'Entered Daily Stats'!A248</f>
        <v>Enrollment Counclor 13</v>
      </c>
      <c r="F249" s="11"/>
      <c r="G249" s="13" cm="1">
        <f t="array" aca="1" ref="G249" ca="1">IFERROR(INDIRECT(ADDRESS(ROW()-1,_xlfn.SHEET()-3+4,4,1,"Entered Daily Stats")),"")</f>
        <v>0</v>
      </c>
      <c r="H249" s="16"/>
      <c r="I249" s="12" cm="1">
        <f t="array" aca="1" ref="I249" ca="1">IFERROR(INDIRECT(ADDRESS(ROW()-1,_xlfn.SHEET()-3+11,4,1,"Entered Daily Stats")),"")</f>
        <v>0</v>
      </c>
      <c r="J249" s="11"/>
      <c r="K249" s="107" cm="1">
        <f t="array" aca="1" ref="K249" ca="1">IFERROR(INDIRECT(ADDRESS(ROW()-1,_xlfn.SHEET()-3+18,4,1,"Entered Daily Stats")),"")</f>
        <v>0</v>
      </c>
      <c r="L249" s="12">
        <f t="shared" ca="1" si="35"/>
        <v>0</v>
      </c>
      <c r="M249" s="11"/>
      <c r="N249" s="110" cm="1">
        <f t="array" aca="1" ref="N249" ca="1">IFERROR(INDIRECT(ADDRESS(ROW()-1,_xlfn.SHEET()-3+25,4,1,"Entered Daily Stats")),"")</f>
        <v>0</v>
      </c>
      <c r="O249" s="13">
        <f t="shared" ca="1" si="33"/>
        <v>0</v>
      </c>
      <c r="P249" s="11"/>
      <c r="Q249" s="51" t="str">
        <f t="shared" ca="1" si="34"/>
        <v/>
      </c>
      <c r="R249" s="47"/>
      <c r="S249" s="39" cm="1">
        <f t="array" aca="1" ref="S249" ca="1">INDIRECT(ADDRESS(ROW()-1,_xlfn.SHEET()-3+39,4,1,"Entered Daily Stats"))</f>
        <v>1</v>
      </c>
      <c r="T249" s="47"/>
      <c r="U249" s="69"/>
      <c r="V249" s="8"/>
      <c r="W249" s="56"/>
      <c r="X249" s="80"/>
    </row>
    <row r="250" spans="1:24" ht="20.399999999999999" customHeight="1" x14ac:dyDescent="0.3">
      <c r="A250" s="65"/>
      <c r="B250" s="8"/>
      <c r="C250" s="14" cm="1">
        <f t="array" aca="1" ref="C250" ca="1">INDIRECT(ADDRESS(ROW()-1,_xlfn.SHEET()-3+32,4,1,"Entered Daily Stats"))</f>
        <v>0</v>
      </c>
      <c r="D250" s="11"/>
      <c r="E250" s="10" t="str">
        <f>'Entered Daily Stats'!A249</f>
        <v>Enrollment Counclor 14</v>
      </c>
      <c r="F250" s="23"/>
      <c r="G250" s="13" cm="1">
        <f t="array" aca="1" ref="G250" ca="1">IFERROR(INDIRECT(ADDRESS(ROW()-1,_xlfn.SHEET()-3+4,4,1,"Entered Daily Stats")),"")</f>
        <v>0</v>
      </c>
      <c r="H250" s="11"/>
      <c r="I250" s="12" cm="1">
        <f t="array" aca="1" ref="I250" ca="1">IFERROR(INDIRECT(ADDRESS(ROW()-1,_xlfn.SHEET()-3+11,4,1,"Entered Daily Stats")),"")</f>
        <v>0</v>
      </c>
      <c r="J250" s="11"/>
      <c r="K250" s="107" cm="1">
        <f t="array" aca="1" ref="K250" ca="1">IFERROR(INDIRECT(ADDRESS(ROW()-1,_xlfn.SHEET()-3+18,4,1,"Entered Daily Stats")),"")</f>
        <v>0</v>
      </c>
      <c r="L250" s="12">
        <f t="shared" ca="1" si="35"/>
        <v>0</v>
      </c>
      <c r="M250" s="11"/>
      <c r="N250" s="110" cm="1">
        <f t="array" aca="1" ref="N250" ca="1">IFERROR(INDIRECT(ADDRESS(ROW()-1,_xlfn.SHEET()-3+25,4,1,"Entered Daily Stats")),"")</f>
        <v>0</v>
      </c>
      <c r="O250" s="13">
        <f t="shared" ca="1" si="33"/>
        <v>0</v>
      </c>
      <c r="P250" s="11"/>
      <c r="Q250" s="51" t="str">
        <f t="shared" ca="1" si="34"/>
        <v/>
      </c>
      <c r="R250" s="11"/>
      <c r="S250" s="39" cm="1">
        <f t="array" aca="1" ref="S250" ca="1">INDIRECT(ADDRESS(ROW()-1,_xlfn.SHEET()-3+39,4,1,"Entered Daily Stats"))</f>
        <v>0</v>
      </c>
      <c r="T250" s="11"/>
      <c r="U250" s="11"/>
      <c r="V250" s="47"/>
      <c r="W250" s="56"/>
      <c r="X250" s="81"/>
    </row>
    <row r="251" spans="1:24" ht="20.399999999999999" customHeight="1" x14ac:dyDescent="0.3">
      <c r="A251" s="65"/>
      <c r="B251" s="8"/>
      <c r="C251" s="14" cm="1">
        <f t="array" aca="1" ref="C251" ca="1">INDIRECT(ADDRESS(ROW()-1,_xlfn.SHEET()-3+32,4,1,"Entered Daily Stats"))</f>
        <v>0</v>
      </c>
      <c r="D251" s="11"/>
      <c r="E251" s="10">
        <f>'Entered Daily Stats'!A250</f>
        <v>0</v>
      </c>
      <c r="F251" s="11"/>
      <c r="G251" s="13" cm="1">
        <f t="array" aca="1" ref="G251" ca="1">IFERROR(INDIRECT(ADDRESS(ROW()-1,_xlfn.SHEET()-3+4,4,1,"Entered Daily Stats")),"")</f>
        <v>0</v>
      </c>
      <c r="H251" s="16"/>
      <c r="I251" s="12" cm="1">
        <f t="array" aca="1" ref="I251" ca="1">IFERROR(INDIRECT(ADDRESS(ROW()-1,_xlfn.SHEET()-3+11,4,1,"Entered Daily Stats")),"")</f>
        <v>0</v>
      </c>
      <c r="J251" s="11"/>
      <c r="K251" s="107" cm="1">
        <f t="array" aca="1" ref="K251" ca="1">IFERROR(INDIRECT(ADDRESS(ROW()-1,_xlfn.SHEET()-3+18,4,1,"Entered Daily Stats")),"")</f>
        <v>0</v>
      </c>
      <c r="L251" s="12">
        <f t="shared" ca="1" si="35"/>
        <v>0</v>
      </c>
      <c r="M251" s="11"/>
      <c r="N251" s="110" cm="1">
        <f t="array" aca="1" ref="N251" ca="1">IFERROR(INDIRECT(ADDRESS(ROW()-1,_xlfn.SHEET()-3+25,4,1,"Entered Daily Stats")),"")</f>
        <v>0</v>
      </c>
      <c r="O251" s="13">
        <f t="shared" ca="1" si="33"/>
        <v>0</v>
      </c>
      <c r="P251" s="11"/>
      <c r="Q251" s="51" t="str">
        <f t="shared" ca="1" si="34"/>
        <v/>
      </c>
      <c r="R251" s="11"/>
      <c r="S251" s="39" cm="1">
        <f t="array" aca="1" ref="S251" ca="1">INDIRECT(ADDRESS(ROW()-1,_xlfn.SHEET()-3+39,4,1,"Entered Daily Stats"))</f>
        <v>0</v>
      </c>
      <c r="T251" s="11"/>
      <c r="U251" s="8"/>
      <c r="V251" s="8"/>
      <c r="W251" s="8"/>
      <c r="X251" s="64"/>
    </row>
    <row r="252" spans="1:24" ht="20.399999999999999" customHeight="1" x14ac:dyDescent="0.3">
      <c r="A252" s="65"/>
      <c r="B252" s="8"/>
      <c r="C252" s="14" cm="1">
        <f t="array" aca="1" ref="C252" ca="1">INDIRECT(ADDRESS(ROW()-1,_xlfn.SHEET()-3+32,4,1,"Entered Daily Stats"))</f>
        <v>0</v>
      </c>
      <c r="D252" s="11"/>
      <c r="E252" s="10">
        <f>'Entered Daily Stats'!A251</f>
        <v>0</v>
      </c>
      <c r="F252" s="11"/>
      <c r="G252" s="13" cm="1">
        <f t="array" aca="1" ref="G252" ca="1">IFERROR(INDIRECT(ADDRESS(ROW()-1,_xlfn.SHEET()-3+4,4,1,"Entered Daily Stats")),"")</f>
        <v>0</v>
      </c>
      <c r="H252" s="16"/>
      <c r="I252" s="12" cm="1">
        <f t="array" aca="1" ref="I252" ca="1">IFERROR(INDIRECT(ADDRESS(ROW()-1,_xlfn.SHEET()-3+11,4,1,"Entered Daily Stats")),"")</f>
        <v>0</v>
      </c>
      <c r="J252" s="11"/>
      <c r="K252" s="107" cm="1">
        <f t="array" aca="1" ref="K252" ca="1">IFERROR(INDIRECT(ADDRESS(ROW()-1,_xlfn.SHEET()-3+18,4,1,"Entered Daily Stats")),"")</f>
        <v>0</v>
      </c>
      <c r="L252" s="12">
        <f t="shared" ca="1" si="35"/>
        <v>0</v>
      </c>
      <c r="M252" s="11"/>
      <c r="N252" s="110" cm="1">
        <f t="array" aca="1" ref="N252" ca="1">IFERROR(INDIRECT(ADDRESS(ROW()-1,_xlfn.SHEET()-3+25,4,1,"Entered Daily Stats")),"")</f>
        <v>0</v>
      </c>
      <c r="O252" s="13">
        <f t="shared" ca="1" si="33"/>
        <v>0</v>
      </c>
      <c r="P252" s="11"/>
      <c r="Q252" s="51" t="str">
        <f t="shared" ca="1" si="34"/>
        <v/>
      </c>
      <c r="R252" s="11"/>
      <c r="S252" s="39" cm="1">
        <f t="array" aca="1" ref="S252" ca="1">INDIRECT(ADDRESS(ROW()-1,_xlfn.SHEET()-3+39,4,1,"Entered Daily Stats"))</f>
        <v>0</v>
      </c>
      <c r="T252" s="11"/>
      <c r="U252" s="71"/>
      <c r="V252" s="71"/>
      <c r="W252" s="71"/>
      <c r="X252" s="70"/>
    </row>
    <row r="253" spans="1:24" ht="20.399999999999999" customHeight="1" x14ac:dyDescent="0.3">
      <c r="A253" s="65"/>
      <c r="B253" s="8"/>
      <c r="C253" s="14" cm="1">
        <f t="array" aca="1" ref="C253" ca="1">INDIRECT(ADDRESS(ROW()-1,_xlfn.SHEET()-3+32,4,1,"Entered Daily Stats"))</f>
        <v>0</v>
      </c>
      <c r="D253" s="11"/>
      <c r="E253" s="10">
        <f>'Entered Daily Stats'!A252</f>
        <v>0</v>
      </c>
      <c r="F253" s="11"/>
      <c r="G253" s="13" cm="1">
        <f t="array" aca="1" ref="G253" ca="1">IFERROR(INDIRECT(ADDRESS(ROW()-1,_xlfn.SHEET()-3+4,4,1,"Entered Daily Stats")),"")</f>
        <v>0</v>
      </c>
      <c r="H253" s="16"/>
      <c r="I253" s="12" cm="1">
        <f t="array" aca="1" ref="I253" ca="1">IFERROR(INDIRECT(ADDRESS(ROW()-1,_xlfn.SHEET()-3+11,4,1,"Entered Daily Stats")),"")</f>
        <v>0</v>
      </c>
      <c r="J253" s="11"/>
      <c r="K253" s="107" cm="1">
        <f t="array" aca="1" ref="K253" ca="1">IFERROR(INDIRECT(ADDRESS(ROW()-1,_xlfn.SHEET()-3+18,4,1,"Entered Daily Stats")),"")</f>
        <v>0</v>
      </c>
      <c r="L253" s="12">
        <f t="shared" ca="1" si="35"/>
        <v>0</v>
      </c>
      <c r="M253" s="11"/>
      <c r="N253" s="110" cm="1">
        <f t="array" aca="1" ref="N253" ca="1">IFERROR(INDIRECT(ADDRESS(ROW()-1,_xlfn.SHEET()-3+25,4,1,"Entered Daily Stats")),"")</f>
        <v>0</v>
      </c>
      <c r="O253" s="13">
        <f t="shared" ca="1" si="33"/>
        <v>0</v>
      </c>
      <c r="P253" s="11"/>
      <c r="Q253" s="51" t="str">
        <f t="shared" ca="1" si="34"/>
        <v/>
      </c>
      <c r="R253" s="11"/>
      <c r="S253" s="39" cm="1">
        <f t="array" aca="1" ref="S253" ca="1">INDIRECT(ADDRESS(ROW()-1,_xlfn.SHEET()-3+39,4,1,"Entered Daily Stats"))</f>
        <v>0</v>
      </c>
      <c r="T253" s="11"/>
      <c r="U253" s="8"/>
      <c r="V253" s="8"/>
      <c r="W253" s="22"/>
      <c r="X253" s="79"/>
    </row>
    <row r="254" spans="1:24" ht="20.399999999999999" customHeight="1" x14ac:dyDescent="0.3">
      <c r="A254" s="65"/>
      <c r="B254" s="8"/>
      <c r="C254" s="14" cm="1">
        <f t="array" aca="1" ref="C254" ca="1">INDIRECT(ADDRESS(ROW()-1,_xlfn.SHEET()-3+32,4,1,"Entered Daily Stats"))</f>
        <v>0</v>
      </c>
      <c r="D254" s="11"/>
      <c r="E254" s="10">
        <f>'Entered Daily Stats'!A253</f>
        <v>0</v>
      </c>
      <c r="F254" s="11"/>
      <c r="G254" s="13" cm="1">
        <f t="array" aca="1" ref="G254" ca="1">IFERROR(INDIRECT(ADDRESS(ROW()-1,_xlfn.SHEET()-3+4,4,1,"Entered Daily Stats")),"")</f>
        <v>0</v>
      </c>
      <c r="H254" s="16"/>
      <c r="I254" s="12" cm="1">
        <f t="array" aca="1" ref="I254" ca="1">IFERROR(INDIRECT(ADDRESS(ROW()-1,_xlfn.SHEET()-3+11,4,1,"Entered Daily Stats")),"")</f>
        <v>0</v>
      </c>
      <c r="J254" s="11"/>
      <c r="K254" s="107" cm="1">
        <f t="array" aca="1" ref="K254" ca="1">IFERROR(INDIRECT(ADDRESS(ROW()-1,_xlfn.SHEET()-3+18,4,1,"Entered Daily Stats")),"")</f>
        <v>0</v>
      </c>
      <c r="L254" s="12">
        <f t="shared" ca="1" si="35"/>
        <v>0</v>
      </c>
      <c r="M254" s="11"/>
      <c r="N254" s="110" cm="1">
        <f t="array" aca="1" ref="N254" ca="1">IFERROR(INDIRECT(ADDRESS(ROW()-1,_xlfn.SHEET()-3+25,4,1,"Entered Daily Stats")),"")</f>
        <v>0</v>
      </c>
      <c r="O254" s="13">
        <f t="shared" ca="1" si="33"/>
        <v>0</v>
      </c>
      <c r="P254" s="11"/>
      <c r="Q254" s="51" t="str">
        <f t="shared" ca="1" si="34"/>
        <v/>
      </c>
      <c r="R254" s="47"/>
      <c r="S254" s="39" cm="1">
        <f t="array" aca="1" ref="S254" ca="1">INDIRECT(ADDRESS(ROW()-1,_xlfn.SHEET()-3+39,4,1,"Entered Daily Stats"))</f>
        <v>0</v>
      </c>
      <c r="T254" s="47"/>
      <c r="U254" s="69"/>
      <c r="V254" s="8"/>
      <c r="W254" s="56"/>
      <c r="X254" s="80"/>
    </row>
    <row r="255" spans="1:24" ht="20.399999999999999" customHeight="1" x14ac:dyDescent="0.3">
      <c r="A255" s="65"/>
      <c r="B255" s="8"/>
      <c r="C255" s="14" cm="1">
        <f t="array" aca="1" ref="C255" ca="1">INDIRECT(ADDRESS(ROW()-1,_xlfn.SHEET()-3+32,4,1,"Entered Daily Stats"))</f>
        <v>0</v>
      </c>
      <c r="D255" s="11"/>
      <c r="E255" s="10">
        <f>'Entered Daily Stats'!A254</f>
        <v>0</v>
      </c>
      <c r="F255" s="23"/>
      <c r="G255" s="13" cm="1">
        <f t="array" aca="1" ref="G255" ca="1">IFERROR(INDIRECT(ADDRESS(ROW()-1,_xlfn.SHEET()-3+4,4,1,"Entered Daily Stats")),"")</f>
        <v>0</v>
      </c>
      <c r="H255" s="11"/>
      <c r="I255" s="12" cm="1">
        <f t="array" aca="1" ref="I255" ca="1">IFERROR(INDIRECT(ADDRESS(ROW()-1,_xlfn.SHEET()-3+11,4,1,"Entered Daily Stats")),"")</f>
        <v>0</v>
      </c>
      <c r="J255" s="11"/>
      <c r="K255" s="107" cm="1">
        <f t="array" aca="1" ref="K255" ca="1">IFERROR(INDIRECT(ADDRESS(ROW()-1,_xlfn.SHEET()-3+18,4,1,"Entered Daily Stats")),"")</f>
        <v>0</v>
      </c>
      <c r="L255" s="12">
        <f t="shared" ca="1" si="35"/>
        <v>0</v>
      </c>
      <c r="M255" s="11"/>
      <c r="N255" s="110" cm="1">
        <f t="array" aca="1" ref="N255" ca="1">IFERROR(INDIRECT(ADDRESS(ROW()-1,_xlfn.SHEET()-3+25,4,1,"Entered Daily Stats")),"")</f>
        <v>0</v>
      </c>
      <c r="O255" s="13">
        <f t="shared" ca="1" si="33"/>
        <v>0</v>
      </c>
      <c r="P255" s="11"/>
      <c r="Q255" s="51" t="str">
        <f t="shared" ca="1" si="34"/>
        <v/>
      </c>
      <c r="R255" s="11"/>
      <c r="S255" s="39" cm="1">
        <f t="array" aca="1" ref="S255" ca="1">INDIRECT(ADDRESS(ROW()-1,_xlfn.SHEET()-3+39,4,1,"Entered Daily Stats"))</f>
        <v>0</v>
      </c>
      <c r="T255" s="11"/>
      <c r="U255" s="11"/>
      <c r="V255" s="47"/>
      <c r="W255" s="56"/>
      <c r="X255" s="81"/>
    </row>
    <row r="256" spans="1:24" ht="20.399999999999999" customHeight="1" x14ac:dyDescent="0.3">
      <c r="A256" s="65"/>
      <c r="B256" s="8"/>
      <c r="C256" s="14" cm="1">
        <f t="array" aca="1" ref="C256" ca="1">INDIRECT(ADDRESS(ROW()-1,_xlfn.SHEET()-3+32,4,1,"Entered Daily Stats"))</f>
        <v>0</v>
      </c>
      <c r="D256" s="11"/>
      <c r="E256" s="10">
        <f>'Entered Daily Stats'!A255</f>
        <v>0</v>
      </c>
      <c r="F256" s="11"/>
      <c r="G256" s="13" cm="1">
        <f t="array" aca="1" ref="G256" ca="1">IFERROR(INDIRECT(ADDRESS(ROW()-1,_xlfn.SHEET()-3+4,4,1,"Entered Daily Stats")),"")</f>
        <v>0</v>
      </c>
      <c r="H256" s="16"/>
      <c r="I256" s="12" cm="1">
        <f t="array" aca="1" ref="I256" ca="1">IFERROR(INDIRECT(ADDRESS(ROW()-1,_xlfn.SHEET()-3+11,4,1,"Entered Daily Stats")),"")</f>
        <v>0</v>
      </c>
      <c r="J256" s="11"/>
      <c r="K256" s="107" cm="1">
        <f t="array" aca="1" ref="K256" ca="1">IFERROR(INDIRECT(ADDRESS(ROW()-1,_xlfn.SHEET()-3+18,4,1,"Entered Daily Stats")),"")</f>
        <v>0</v>
      </c>
      <c r="L256" s="12">
        <f t="shared" ca="1" si="35"/>
        <v>0</v>
      </c>
      <c r="M256" s="11"/>
      <c r="N256" s="110" cm="1">
        <f t="array" aca="1" ref="N256" ca="1">IFERROR(INDIRECT(ADDRESS(ROW()-1,_xlfn.SHEET()-3+25,4,1,"Entered Daily Stats")),"")</f>
        <v>0</v>
      </c>
      <c r="O256" s="13">
        <f t="shared" ca="1" si="33"/>
        <v>0</v>
      </c>
      <c r="P256" s="11"/>
      <c r="Q256" s="51" t="str">
        <f t="shared" ca="1" si="34"/>
        <v/>
      </c>
      <c r="R256" s="11"/>
      <c r="S256" s="39" cm="1">
        <f t="array" aca="1" ref="S256" ca="1">INDIRECT(ADDRESS(ROW()-1,_xlfn.SHEET()-3+39,4,1,"Entered Daily Stats"))</f>
        <v>0</v>
      </c>
      <c r="T256" s="11"/>
      <c r="U256" s="8"/>
      <c r="V256" s="8"/>
      <c r="W256" s="8"/>
      <c r="X256" s="64"/>
    </row>
    <row r="257" spans="1:24" ht="20.399999999999999" customHeight="1" x14ac:dyDescent="0.3">
      <c r="A257" s="65"/>
      <c r="B257" s="8"/>
      <c r="C257" s="11"/>
      <c r="D257" s="11"/>
      <c r="E257" s="11"/>
      <c r="F257" s="11"/>
      <c r="G257" s="11"/>
      <c r="H257" s="11"/>
      <c r="I257" s="11"/>
      <c r="J257" s="11"/>
      <c r="K257" s="108"/>
      <c r="L257" s="11"/>
      <c r="M257" s="11"/>
      <c r="N257" s="108"/>
      <c r="O257" s="11"/>
      <c r="P257" s="11"/>
      <c r="Q257" s="11"/>
      <c r="R257" s="11"/>
      <c r="S257" s="11"/>
      <c r="T257" s="8"/>
      <c r="U257" s="8"/>
      <c r="V257" s="8"/>
      <c r="W257" s="8"/>
      <c r="X257" s="64"/>
    </row>
    <row r="258" spans="1:24" ht="20.399999999999999" customHeight="1" x14ac:dyDescent="0.3">
      <c r="A258" s="65"/>
      <c r="B258" s="8"/>
      <c r="C258" s="106">
        <f ca="1">IFERROR(AVERAGEIF(C237:C256,"&gt;0"),0)</f>
        <v>0.875</v>
      </c>
      <c r="D258" s="11"/>
      <c r="E258" s="123" t="s">
        <v>34</v>
      </c>
      <c r="F258" s="44"/>
      <c r="G258" s="13">
        <f ca="1">IFERROR(AVERAGEIF(G237:G256,"&gt;0"),"")</f>
        <v>0.24427083333333333</v>
      </c>
      <c r="H258" s="82"/>
      <c r="I258" s="30">
        <f ca="1">IFERROR(AVERAGEIF(I237:I256,"&gt;0"),"")</f>
        <v>3.3333333333333335</v>
      </c>
      <c r="J258" s="11"/>
      <c r="K258" s="109">
        <f ca="1">IFERROR(AVERAGEIF(K237:K256,"&gt;0"),0)</f>
        <v>35.75</v>
      </c>
      <c r="L258" s="12">
        <f ca="1">IFERROR(AVERAGEIF(L237:L256,"&gt;0"),"")</f>
        <v>51.583333333333336</v>
      </c>
      <c r="M258" s="11"/>
      <c r="N258" s="111">
        <f ca="1">IFERROR(AVERAGEIF(N237:N256,"&gt;0"),0)</f>
        <v>7.395833333333332E-2</v>
      </c>
      <c r="O258" s="13">
        <f ca="1">IFERROR(AVERAGEIF(O237:O256,"&gt;0"),"")</f>
        <v>0.13645833333333332</v>
      </c>
      <c r="P258" s="11"/>
      <c r="Q258" s="45">
        <f ca="1">IFERROR(AVERAGEIF(Q237:Q256,"&gt;0"),"")</f>
        <v>0.72083028432359664</v>
      </c>
      <c r="R258" s="17"/>
      <c r="S258" s="46">
        <f ca="1">IFERROR(AVERAGEIF(S237:S256,"&gt;0"),0)</f>
        <v>1</v>
      </c>
      <c r="T258" s="83"/>
      <c r="U258" s="8"/>
      <c r="V258" s="8"/>
      <c r="W258" s="8"/>
      <c r="X258" s="64"/>
    </row>
    <row r="259" spans="1:24" ht="20.399999999999999" customHeight="1" thickBot="1" x14ac:dyDescent="0.35">
      <c r="A259" s="76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8"/>
    </row>
    <row r="260" spans="1:24" ht="20.399999999999999" customHeight="1" thickBot="1" x14ac:dyDescent="0.35">
      <c r="A260" s="8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3">
      <c r="A261" s="128" t="s">
        <v>15</v>
      </c>
      <c r="B261" s="129"/>
      <c r="C261" s="129"/>
      <c r="D261" s="129"/>
      <c r="E261" s="129"/>
      <c r="F261" s="53"/>
      <c r="G261" s="158">
        <v>44135</v>
      </c>
      <c r="H261" s="158"/>
      <c r="I261" s="158"/>
      <c r="J261" s="158"/>
      <c r="K261" s="158"/>
      <c r="L261" s="158"/>
      <c r="M261" s="158"/>
      <c r="N261" s="158"/>
      <c r="O261" s="158"/>
      <c r="P261" s="53"/>
      <c r="Q261" s="53"/>
      <c r="R261" s="53"/>
      <c r="S261" s="53"/>
      <c r="T261" s="53"/>
      <c r="U261" s="53"/>
      <c r="V261" s="53"/>
      <c r="W261" s="63"/>
    </row>
    <row r="262" spans="1:24" x14ac:dyDescent="0.3">
      <c r="A262" s="130"/>
      <c r="B262" s="131"/>
      <c r="C262" s="131"/>
      <c r="D262" s="131"/>
      <c r="E262" s="131"/>
      <c r="F262" s="8"/>
      <c r="G262" s="159"/>
      <c r="H262" s="159"/>
      <c r="I262" s="159"/>
      <c r="J262" s="159"/>
      <c r="K262" s="159"/>
      <c r="L262" s="159"/>
      <c r="M262" s="159"/>
      <c r="N262" s="159"/>
      <c r="O262" s="159"/>
      <c r="P262" s="8"/>
      <c r="Q262" s="8"/>
      <c r="R262" s="8"/>
      <c r="S262" s="8"/>
      <c r="T262" s="8"/>
      <c r="U262" s="8"/>
      <c r="V262" s="8"/>
      <c r="W262" s="64"/>
    </row>
    <row r="263" spans="1:24" ht="21" x14ac:dyDescent="0.3">
      <c r="A263" s="132"/>
      <c r="B263" s="133"/>
      <c r="C263" s="133"/>
      <c r="D263" s="133"/>
      <c r="E263" s="133"/>
      <c r="F263" s="8"/>
      <c r="G263" s="124" t="s">
        <v>18</v>
      </c>
      <c r="H263" s="123"/>
      <c r="I263" s="124" t="s">
        <v>19</v>
      </c>
      <c r="J263" s="8"/>
      <c r="K263" s="140" t="s">
        <v>20</v>
      </c>
      <c r="L263" s="140"/>
      <c r="M263" s="8"/>
      <c r="N263" s="126" t="s">
        <v>21</v>
      </c>
      <c r="O263" s="126"/>
      <c r="P263" s="8"/>
      <c r="Q263" s="8"/>
      <c r="R263" s="8"/>
      <c r="S263" s="8"/>
      <c r="T263" s="8"/>
      <c r="U263" s="8"/>
      <c r="V263" s="8"/>
      <c r="W263" s="64"/>
    </row>
    <row r="264" spans="1:24" ht="47.4" customHeight="1" x14ac:dyDescent="0.3">
      <c r="A264" s="65"/>
      <c r="B264" s="8"/>
      <c r="C264" s="3"/>
      <c r="D264" s="8"/>
      <c r="E264" s="67" t="s">
        <v>37</v>
      </c>
      <c r="F264" s="68"/>
      <c r="G264" s="56"/>
      <c r="H264" s="56"/>
      <c r="I264" s="56"/>
      <c r="J264" s="8"/>
      <c r="K264" s="56"/>
      <c r="L264" s="69"/>
      <c r="M264" s="69"/>
      <c r="N264" s="56"/>
      <c r="O264" s="69"/>
      <c r="P264" s="8"/>
      <c r="Q264" s="9" t="s">
        <v>40</v>
      </c>
      <c r="R264" s="8"/>
      <c r="S264" s="66" t="s">
        <v>41</v>
      </c>
      <c r="T264" s="8"/>
      <c r="U264" s="138"/>
      <c r="V264" s="138"/>
      <c r="W264" s="143"/>
    </row>
    <row r="265" spans="1:24" ht="33.6" x14ac:dyDescent="0.65">
      <c r="A265" s="85"/>
      <c r="B265" s="3"/>
      <c r="C265" s="93"/>
      <c r="D265" s="121"/>
      <c r="E265" s="94" cm="1">
        <f t="array" aca="1" ref="E265" ca="1">IFERROR(INDIRECT(ADDRESS(262,_xlfn.SHEET()-3+32,4,1,"Entered Daily Stats")),"")</f>
        <v>2.0714285714285716</v>
      </c>
      <c r="F265" s="121"/>
      <c r="G265" s="95" cm="1">
        <f t="array" aca="1" ref="G265" ca="1">IFERROR(INDIRECT(ADDRESS(262,_xlfn.SHEET()-3+4,4,1,"Entered Daily Stats")),"")</f>
        <v>0.24853333505119218</v>
      </c>
      <c r="H265" s="121"/>
      <c r="I265" s="90" cm="1">
        <f t="array" aca="1" ref="I265" ca="1">IFERROR(INDIRECT(ADDRESS(262,_xlfn.SHEET()-3+11,4,1,"Entered Daily Stats")),"")</f>
        <v>4.1452690166975881</v>
      </c>
      <c r="J265" s="121"/>
      <c r="K265" s="148" cm="1">
        <f t="array" aca="1" ref="K265" ca="1">IFERROR(INDIRECT(ADDRESS(262,_xlfn.SHEET()-3+18,4,1,"Entered Daily Stats")),"")</f>
        <v>50.818367346938771</v>
      </c>
      <c r="L265" s="149"/>
      <c r="M265" s="121"/>
      <c r="N265" s="150" cm="1">
        <f t="array" aca="1" ref="N265" ca="1">IFERROR(INDIRECT(ADDRESS(262,_xlfn.SHEET()-3+25,4,1,"Entered Daily Stats")),"")</f>
        <v>0.10927858517144232</v>
      </c>
      <c r="O265" s="151"/>
      <c r="P265" s="121"/>
      <c r="Q265" s="92">
        <f ca="1">IFERROR(SUM(Q26,Q55,Q84,Q113,Q142,Q171,Q200,Q229,Q258)/COUNT(Q26,Q55,Q84,Q113,Q142,Q171,Q200,Q229,Q258),"")</f>
        <v>1.0254941745362549</v>
      </c>
      <c r="R265" s="121"/>
      <c r="S265" s="96" cm="1">
        <f t="array" aca="1" ref="S265" ca="1">IFERROR(INDIRECT(ADDRESS(262,_xlfn.SHEET()-3+39,4,1,"Entered Daily Stats")),"")</f>
        <v>52</v>
      </c>
      <c r="T265" s="3"/>
      <c r="U265" s="3"/>
      <c r="V265" s="3"/>
      <c r="W265" s="86"/>
    </row>
    <row r="266" spans="1:24" ht="34.200000000000003" thickBot="1" x14ac:dyDescent="0.7">
      <c r="A266" s="76"/>
      <c r="B266" s="7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77"/>
      <c r="U266" s="77"/>
      <c r="V266" s="77"/>
      <c r="W266" s="78"/>
    </row>
  </sheetData>
  <mergeCells count="72">
    <mergeCell ref="U264:W264"/>
    <mergeCell ref="K265:L265"/>
    <mergeCell ref="N265:O265"/>
    <mergeCell ref="U207:W207"/>
    <mergeCell ref="U215:W215"/>
    <mergeCell ref="U216:W217"/>
    <mergeCell ref="U244:W244"/>
    <mergeCell ref="U245:W246"/>
    <mergeCell ref="A261:E263"/>
    <mergeCell ref="G261:O262"/>
    <mergeCell ref="K263:L263"/>
    <mergeCell ref="N263:O263"/>
    <mergeCell ref="U178:W178"/>
    <mergeCell ref="U186:W186"/>
    <mergeCell ref="U187:W188"/>
    <mergeCell ref="A204:E206"/>
    <mergeCell ref="G204:O205"/>
    <mergeCell ref="K206:L206"/>
    <mergeCell ref="N206:O206"/>
    <mergeCell ref="A233:E235"/>
    <mergeCell ref="G233:O234"/>
    <mergeCell ref="K235:L235"/>
    <mergeCell ref="N235:O235"/>
    <mergeCell ref="U236:W236"/>
    <mergeCell ref="U149:W149"/>
    <mergeCell ref="U157:W157"/>
    <mergeCell ref="U158:W159"/>
    <mergeCell ref="A175:E177"/>
    <mergeCell ref="G175:O176"/>
    <mergeCell ref="K177:L177"/>
    <mergeCell ref="N177:O177"/>
    <mergeCell ref="U120:W120"/>
    <mergeCell ref="U128:W128"/>
    <mergeCell ref="U129:W130"/>
    <mergeCell ref="A146:E148"/>
    <mergeCell ref="G146:O147"/>
    <mergeCell ref="K148:L148"/>
    <mergeCell ref="N148:O148"/>
    <mergeCell ref="U91:W91"/>
    <mergeCell ref="U99:W99"/>
    <mergeCell ref="U100:W101"/>
    <mergeCell ref="A117:E119"/>
    <mergeCell ref="G117:O118"/>
    <mergeCell ref="K119:L119"/>
    <mergeCell ref="N119:O119"/>
    <mergeCell ref="U62:W62"/>
    <mergeCell ref="U70:W70"/>
    <mergeCell ref="U71:W72"/>
    <mergeCell ref="A88:E90"/>
    <mergeCell ref="G88:O89"/>
    <mergeCell ref="K90:L90"/>
    <mergeCell ref="N90:O90"/>
    <mergeCell ref="U33:W33"/>
    <mergeCell ref="U41:W41"/>
    <mergeCell ref="U42:W43"/>
    <mergeCell ref="A59:E61"/>
    <mergeCell ref="G59:O60"/>
    <mergeCell ref="K61:L61"/>
    <mergeCell ref="N61:O61"/>
    <mergeCell ref="U13:W14"/>
    <mergeCell ref="H29:I29"/>
    <mergeCell ref="K29:L29"/>
    <mergeCell ref="A30:E32"/>
    <mergeCell ref="G30:O31"/>
    <mergeCell ref="K32:L32"/>
    <mergeCell ref="N32:O32"/>
    <mergeCell ref="U12:W12"/>
    <mergeCell ref="A1:E3"/>
    <mergeCell ref="G1:O2"/>
    <mergeCell ref="K3:L3"/>
    <mergeCell ref="N3:O3"/>
    <mergeCell ref="U4:W4"/>
  </mergeCells>
  <conditionalFormatting sqref="O5:O14 O20:O24">
    <cfRule type="expression" dxfId="360" priority="512">
      <formula>(O5=5)</formula>
    </cfRule>
    <cfRule type="expression" dxfId="359" priority="513">
      <formula>(O5=1.5)</formula>
    </cfRule>
  </conditionalFormatting>
  <conditionalFormatting sqref="L5:M14 L20:M24">
    <cfRule type="expression" dxfId="358" priority="510">
      <formula>(L5=65)</formula>
    </cfRule>
    <cfRule type="expression" dxfId="357" priority="511">
      <formula>(L5=30)</formula>
    </cfRule>
  </conditionalFormatting>
  <conditionalFormatting sqref="V23">
    <cfRule type="colorScale" priority="5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4 L5:L14 L20:L26 O20:O26">
    <cfRule type="cellIs" dxfId="356" priority="508" stopIfTrue="1" operator="equal">
      <formula>0</formula>
    </cfRule>
  </conditionalFormatting>
  <conditionalFormatting sqref="S5:S14 S20:S26">
    <cfRule type="cellIs" dxfId="355" priority="499" stopIfTrue="1" operator="equal">
      <formula>0</formula>
    </cfRule>
    <cfRule type="colorScale" priority="507">
      <colorScale>
        <cfvo type="min"/>
        <cfvo type="max"/>
        <color rgb="FFFFEF9C"/>
        <color rgb="FF63BE7B"/>
      </colorScale>
    </cfRule>
  </conditionalFormatting>
  <conditionalFormatting sqref="R22 T2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5">
    <cfRule type="cellIs" dxfId="354" priority="505" stopIfTrue="1" operator="equal">
      <formula>0</formula>
    </cfRule>
  </conditionalFormatting>
  <conditionalFormatting sqref="G5:G26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5">
    <cfRule type="cellIs" dxfId="353" priority="498" stopIfTrue="1" operator="equal">
      <formula>0</formula>
    </cfRule>
  </conditionalFormatting>
  <conditionalFormatting sqref="Q5:Q26">
    <cfRule type="colorScale" priority="47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52" priority="504" stopIfTrue="1" operator="equal">
      <formula>0</formula>
    </cfRule>
  </conditionalFormatting>
  <conditionalFormatting sqref="C5:C26">
    <cfRule type="cellIs" dxfId="351" priority="470" operator="equal">
      <formula>1</formula>
    </cfRule>
    <cfRule type="cellIs" dxfId="350" priority="502" stopIfTrue="1" operator="equal">
      <formula>0</formula>
    </cfRule>
  </conditionalFormatting>
  <conditionalFormatting sqref="C5:C24">
    <cfRule type="colorScale" priority="503">
      <colorScale>
        <cfvo type="min"/>
        <cfvo type="max"/>
        <color rgb="FFFFEF9C"/>
        <color rgb="FF63BE7B"/>
      </colorScale>
    </cfRule>
  </conditionalFormatting>
  <conditionalFormatting sqref="E5:E24">
    <cfRule type="cellIs" dxfId="349" priority="477" operator="equal">
      <formula>0</formula>
    </cfRule>
    <cfRule type="expression" dxfId="348" priority="500">
      <formula>C5=1</formula>
    </cfRule>
    <cfRule type="expression" dxfId="347" priority="501">
      <formula>C5&gt;0</formula>
    </cfRule>
  </conditionalFormatting>
  <conditionalFormatting sqref="I5:I26">
    <cfRule type="colorScale" priority="471">
      <colorScale>
        <cfvo type="min"/>
        <cfvo type="max"/>
        <color rgb="FFFFEF9C"/>
        <color rgb="FF63BE7B"/>
      </colorScale>
    </cfRule>
  </conditionalFormatting>
  <conditionalFormatting sqref="S265">
    <cfRule type="cellIs" dxfId="346" priority="497" operator="equal">
      <formula>0</formula>
    </cfRule>
  </conditionalFormatting>
  <conditionalFormatting sqref="O15:O19">
    <cfRule type="expression" dxfId="345" priority="494">
      <formula>(O15=5)</formula>
    </cfRule>
    <cfRule type="expression" dxfId="344" priority="495">
      <formula>(O15=1.5)</formula>
    </cfRule>
  </conditionalFormatting>
  <conditionalFormatting sqref="L15:M19">
    <cfRule type="expression" dxfId="343" priority="492">
      <formula>(L15=65)</formula>
    </cfRule>
    <cfRule type="expression" dxfId="342" priority="493">
      <formula>(L15=30)</formula>
    </cfRule>
  </conditionalFormatting>
  <conditionalFormatting sqref="V18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9 O15:O19">
    <cfRule type="cellIs" dxfId="341" priority="490" stopIfTrue="1" operator="equal">
      <formula>0</formula>
    </cfRule>
  </conditionalFormatting>
  <conditionalFormatting sqref="S15:S19">
    <cfRule type="cellIs" dxfId="340" priority="479" stopIfTrue="1" operator="equal">
      <formula>0</formula>
    </cfRule>
    <cfRule type="colorScale" priority="489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4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9">
    <cfRule type="cellIs" dxfId="339" priority="487" stopIfTrue="1" operator="equal">
      <formula>0</formula>
    </cfRule>
  </conditionalFormatting>
  <conditionalFormatting sqref="G15:G19">
    <cfRule type="colorScale" priority="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9">
    <cfRule type="cellIs" dxfId="338" priority="478" stopIfTrue="1" operator="equal">
      <formula>0</formula>
    </cfRule>
  </conditionalFormatting>
  <conditionalFormatting sqref="Q15:Q19">
    <cfRule type="cellIs" dxfId="337" priority="484" stopIfTrue="1" operator="equal">
      <formula>0</formula>
    </cfRule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9">
    <cfRule type="cellIs" dxfId="336" priority="482" stopIfTrue="1" operator="equal">
      <formula>0</formula>
    </cfRule>
  </conditionalFormatting>
  <conditionalFormatting sqref="C15:C19">
    <cfRule type="colorScale" priority="483">
      <colorScale>
        <cfvo type="min"/>
        <cfvo type="max"/>
        <color rgb="FFFFEF9C"/>
        <color rgb="FF63BE7B"/>
      </colorScale>
    </cfRule>
  </conditionalFormatting>
  <conditionalFormatting sqref="E15:E19">
    <cfRule type="expression" dxfId="335" priority="480">
      <formula>C15=1</formula>
    </cfRule>
    <cfRule type="expression" dxfId="334" priority="481">
      <formula>C15&gt;0</formula>
    </cfRule>
  </conditionalFormatting>
  <conditionalFormatting sqref="I15:I19">
    <cfRule type="colorScale" priority="486">
      <colorScale>
        <cfvo type="min"/>
        <cfvo type="max"/>
        <color rgb="FFFFEF9C"/>
        <color rgb="FF63BE7B"/>
      </colorScale>
    </cfRule>
  </conditionalFormatting>
  <conditionalFormatting sqref="C26:J26 O26:S26 L26:M26">
    <cfRule type="cellIs" dxfId="333" priority="476" operator="equal">
      <formula>0</formula>
    </cfRule>
  </conditionalFormatting>
  <conditionalFormatting sqref="C4:C24">
    <cfRule type="colorScale" priority="475">
      <colorScale>
        <cfvo type="min"/>
        <cfvo type="max"/>
        <color rgb="FFFFEF9C"/>
        <color rgb="FF63BE7B"/>
      </colorScale>
    </cfRule>
  </conditionalFormatting>
  <conditionalFormatting sqref="G5:G26">
    <cfRule type="colorScale" priority="474">
      <colorScale>
        <cfvo type="min"/>
        <cfvo type="max"/>
        <color rgb="FFFFEF9C"/>
        <color rgb="FF63BE7B"/>
      </colorScale>
    </cfRule>
  </conditionalFormatting>
  <conditionalFormatting sqref="S5:S26">
    <cfRule type="colorScale" priority="472">
      <colorScale>
        <cfvo type="min"/>
        <cfvo type="max"/>
        <color rgb="FFFFEF9C"/>
        <color rgb="FF63BE7B"/>
      </colorScale>
    </cfRule>
  </conditionalFormatting>
  <conditionalFormatting sqref="C5:C26 G5:G26 I5:I26 S5:S26">
    <cfRule type="cellIs" dxfId="332" priority="469" operator="equal">
      <formula>0</formula>
    </cfRule>
  </conditionalFormatting>
  <conditionalFormatting sqref="K5:K26">
    <cfRule type="cellIs" dxfId="331" priority="463" operator="equal">
      <formula>0</formula>
    </cfRule>
    <cfRule type="expression" dxfId="330" priority="464" stopIfTrue="1">
      <formula>K5/L5&gt;$W$5</formula>
    </cfRule>
    <cfRule type="expression" dxfId="329" priority="465" stopIfTrue="1">
      <formula>(K5/L5)&gt;=1</formula>
    </cfRule>
    <cfRule type="expression" dxfId="328" priority="466" stopIfTrue="1">
      <formula>K5/L5&gt;$W$8</formula>
    </cfRule>
    <cfRule type="expression" dxfId="327" priority="467" stopIfTrue="1">
      <formula>K5/L5&gt;$W$9</formula>
    </cfRule>
    <cfRule type="expression" dxfId="326" priority="468" stopIfTrue="1">
      <formula>K5/L5&gt;W$10</formula>
    </cfRule>
  </conditionalFormatting>
  <conditionalFormatting sqref="N5:N26">
    <cfRule type="cellIs" dxfId="325" priority="457" operator="equal">
      <formula>0</formula>
    </cfRule>
    <cfRule type="expression" dxfId="324" priority="458" stopIfTrue="1">
      <formula>N5/O5&gt;$W$5</formula>
    </cfRule>
    <cfRule type="expression" dxfId="323" priority="459" stopIfTrue="1">
      <formula>(N5/O5)&gt;=1</formula>
    </cfRule>
    <cfRule type="expression" dxfId="322" priority="460" stopIfTrue="1">
      <formula>N5/O5&gt;$W$8</formula>
    </cfRule>
    <cfRule type="expression" dxfId="321" priority="461" stopIfTrue="1">
      <formula>N5/O5&gt;$W$9</formula>
    </cfRule>
    <cfRule type="expression" dxfId="320" priority="462" stopIfTrue="1">
      <formula>N5/O5&gt;$W$10</formula>
    </cfRule>
  </conditionalFormatting>
  <conditionalFormatting sqref="O34:O43 O49:O53">
    <cfRule type="expression" dxfId="319" priority="454">
      <formula>(O34=5)</formula>
    </cfRule>
    <cfRule type="expression" dxfId="318" priority="455">
      <formula>(O34=1.5)</formula>
    </cfRule>
  </conditionalFormatting>
  <conditionalFormatting sqref="L34:M43 L49:M53">
    <cfRule type="expression" dxfId="317" priority="452">
      <formula>(L34=65)</formula>
    </cfRule>
    <cfRule type="expression" dxfId="316" priority="453">
      <formula>(L34=30)</formula>
    </cfRule>
  </conditionalFormatting>
  <conditionalFormatting sqref="V52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 L34:L43 L49:L55 O49:O55">
    <cfRule type="cellIs" dxfId="315" priority="450" stopIfTrue="1" operator="equal">
      <formula>0</formula>
    </cfRule>
  </conditionalFormatting>
  <conditionalFormatting sqref="S34:S43 S49:S55">
    <cfRule type="cellIs" dxfId="314" priority="441" stopIfTrue="1" operator="equal">
      <formula>0</formula>
    </cfRule>
    <cfRule type="colorScale" priority="449">
      <colorScale>
        <cfvo type="min"/>
        <cfvo type="max"/>
        <color rgb="FFFFEF9C"/>
        <color rgb="FF63BE7B"/>
      </colorScale>
    </cfRule>
  </conditionalFormatting>
  <conditionalFormatting sqref="R51 T51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54">
    <cfRule type="cellIs" dxfId="313" priority="447" stopIfTrue="1" operator="equal">
      <formula>0</formula>
    </cfRule>
  </conditionalFormatting>
  <conditionalFormatting sqref="G34:G55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4:I54">
    <cfRule type="cellIs" dxfId="312" priority="440" stopIfTrue="1" operator="equal">
      <formula>0</formula>
    </cfRule>
  </conditionalFormatting>
  <conditionalFormatting sqref="Q34:Q55">
    <cfRule type="colorScale" priority="41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11" priority="446" stopIfTrue="1" operator="equal">
      <formula>0</formula>
    </cfRule>
  </conditionalFormatting>
  <conditionalFormatting sqref="C34:C55">
    <cfRule type="cellIs" dxfId="310" priority="413" operator="equal">
      <formula>1</formula>
    </cfRule>
    <cfRule type="cellIs" dxfId="309" priority="444" stopIfTrue="1" operator="equal">
      <formula>0</formula>
    </cfRule>
  </conditionalFormatting>
  <conditionalFormatting sqref="C34:C53">
    <cfRule type="colorScale" priority="445">
      <colorScale>
        <cfvo type="min"/>
        <cfvo type="max"/>
        <color rgb="FFFFEF9C"/>
        <color rgb="FF63BE7B"/>
      </colorScale>
    </cfRule>
  </conditionalFormatting>
  <conditionalFormatting sqref="E34:E53">
    <cfRule type="cellIs" dxfId="308" priority="420" operator="equal">
      <formula>0</formula>
    </cfRule>
    <cfRule type="expression" dxfId="307" priority="442">
      <formula>C34=1</formula>
    </cfRule>
    <cfRule type="expression" dxfId="306" priority="443">
      <formula>C34&gt;0</formula>
    </cfRule>
  </conditionalFormatting>
  <conditionalFormatting sqref="I34:I55">
    <cfRule type="colorScale" priority="414">
      <colorScale>
        <cfvo type="min"/>
        <cfvo type="max"/>
        <color rgb="FFFFEF9C"/>
        <color rgb="FF63BE7B"/>
      </colorScale>
    </cfRule>
  </conditionalFormatting>
  <conditionalFormatting sqref="O44:O48">
    <cfRule type="expression" dxfId="305" priority="437">
      <formula>(O44=5)</formula>
    </cfRule>
    <cfRule type="expression" dxfId="304" priority="438">
      <formula>(O44=1.5)</formula>
    </cfRule>
  </conditionalFormatting>
  <conditionalFormatting sqref="L44:M48">
    <cfRule type="expression" dxfId="303" priority="435">
      <formula>(L44=65)</formula>
    </cfRule>
    <cfRule type="expression" dxfId="302" priority="436">
      <formula>(L44=30)</formula>
    </cfRule>
  </conditionalFormatting>
  <conditionalFormatting sqref="V47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L48 O44:O48">
    <cfRule type="cellIs" dxfId="301" priority="433" stopIfTrue="1" operator="equal">
      <formula>0</formula>
    </cfRule>
  </conditionalFormatting>
  <conditionalFormatting sqref="S44:S48">
    <cfRule type="cellIs" dxfId="300" priority="422" stopIfTrue="1" operator="equal">
      <formula>0</formula>
    </cfRule>
    <cfRule type="colorScale" priority="432">
      <colorScale>
        <cfvo type="min"/>
        <cfvo type="max"/>
        <color rgb="FFFFEF9C"/>
        <color rgb="FF63BE7B"/>
      </colorScale>
    </cfRule>
  </conditionalFormatting>
  <conditionalFormatting sqref="T46 R46">
    <cfRule type="colorScale" priority="4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4:G48">
    <cfRule type="cellIs" dxfId="299" priority="430" stopIfTrue="1" operator="equal">
      <formula>0</formula>
    </cfRule>
  </conditionalFormatting>
  <conditionalFormatting sqref="G44:G48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">
    <cfRule type="cellIs" dxfId="298" priority="421" stopIfTrue="1" operator="equal">
      <formula>0</formula>
    </cfRule>
  </conditionalFormatting>
  <conditionalFormatting sqref="Q44:Q48">
    <cfRule type="cellIs" dxfId="297" priority="427" stopIfTrue="1" operator="equal">
      <formula>0</formula>
    </cfRule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8">
    <cfRule type="cellIs" dxfId="296" priority="425" stopIfTrue="1" operator="equal">
      <formula>0</formula>
    </cfRule>
  </conditionalFormatting>
  <conditionalFormatting sqref="C44:C48">
    <cfRule type="colorScale" priority="426">
      <colorScale>
        <cfvo type="min"/>
        <cfvo type="max"/>
        <color rgb="FFFFEF9C"/>
        <color rgb="FF63BE7B"/>
      </colorScale>
    </cfRule>
  </conditionalFormatting>
  <conditionalFormatting sqref="E44:E48">
    <cfRule type="expression" dxfId="295" priority="423">
      <formula>C44=1</formula>
    </cfRule>
    <cfRule type="expression" dxfId="294" priority="424">
      <formula>C44&gt;0</formula>
    </cfRule>
  </conditionalFormatting>
  <conditionalFormatting sqref="I44:I48">
    <cfRule type="colorScale" priority="429">
      <colorScale>
        <cfvo type="min"/>
        <cfvo type="max"/>
        <color rgb="FFFFEF9C"/>
        <color rgb="FF63BE7B"/>
      </colorScale>
    </cfRule>
  </conditionalFormatting>
  <conditionalFormatting sqref="C55:J55 O55:S55 L55:M55">
    <cfRule type="cellIs" dxfId="293" priority="419" operator="equal">
      <formula>0</formula>
    </cfRule>
  </conditionalFormatting>
  <conditionalFormatting sqref="C33:C53">
    <cfRule type="colorScale" priority="418">
      <colorScale>
        <cfvo type="min"/>
        <cfvo type="max"/>
        <color rgb="FFFFEF9C"/>
        <color rgb="FF63BE7B"/>
      </colorScale>
    </cfRule>
  </conditionalFormatting>
  <conditionalFormatting sqref="G34:G55">
    <cfRule type="colorScale" priority="417">
      <colorScale>
        <cfvo type="min"/>
        <cfvo type="max"/>
        <color rgb="FFFFEF9C"/>
        <color rgb="FF63BE7B"/>
      </colorScale>
    </cfRule>
  </conditionalFormatting>
  <conditionalFormatting sqref="S34:S55">
    <cfRule type="colorScale" priority="415">
      <colorScale>
        <cfvo type="min"/>
        <cfvo type="max"/>
        <color rgb="FFFFEF9C"/>
        <color rgb="FF63BE7B"/>
      </colorScale>
    </cfRule>
  </conditionalFormatting>
  <conditionalFormatting sqref="C34:C55 G34:G55 I34:I55 S34:S55">
    <cfRule type="cellIs" dxfId="292" priority="412" operator="equal">
      <formula>0</formula>
    </cfRule>
  </conditionalFormatting>
  <conditionalFormatting sqref="K34:K55">
    <cfRule type="cellIs" dxfId="291" priority="406" operator="equal">
      <formula>0</formula>
    </cfRule>
    <cfRule type="expression" dxfId="290" priority="407" stopIfTrue="1">
      <formula>K34/L34&gt;$W$5</formula>
    </cfRule>
    <cfRule type="expression" dxfId="289" priority="408" stopIfTrue="1">
      <formula>(K34/L34)&gt;=1</formula>
    </cfRule>
    <cfRule type="expression" dxfId="288" priority="409" stopIfTrue="1">
      <formula>K34/L34&gt;$W$8</formula>
    </cfRule>
    <cfRule type="expression" dxfId="287" priority="410" stopIfTrue="1">
      <formula>K34/L34&gt;$W$9</formula>
    </cfRule>
    <cfRule type="expression" dxfId="286" priority="411" stopIfTrue="1">
      <formula>K34/L34&gt;W$10</formula>
    </cfRule>
  </conditionalFormatting>
  <conditionalFormatting sqref="N34:N55">
    <cfRule type="cellIs" dxfId="285" priority="400" operator="equal">
      <formula>0</formula>
    </cfRule>
    <cfRule type="expression" dxfId="284" priority="401" stopIfTrue="1">
      <formula>N34/O34&gt;$W$5</formula>
    </cfRule>
    <cfRule type="expression" dxfId="283" priority="402" stopIfTrue="1">
      <formula>(N34/O34)&gt;=1</formula>
    </cfRule>
    <cfRule type="expression" dxfId="282" priority="403" stopIfTrue="1">
      <formula>N34/O34&gt;$W$8</formula>
    </cfRule>
    <cfRule type="expression" dxfId="281" priority="404" stopIfTrue="1">
      <formula>N34/O34&gt;$W$9</formula>
    </cfRule>
    <cfRule type="expression" dxfId="280" priority="405" stopIfTrue="1">
      <formula>N34/O34&gt;$W$10</formula>
    </cfRule>
  </conditionalFormatting>
  <conditionalFormatting sqref="O63:O72 O78:O82">
    <cfRule type="expression" dxfId="279" priority="397">
      <formula>(O63=5)</formula>
    </cfRule>
    <cfRule type="expression" dxfId="278" priority="398">
      <formula>(O63=1.5)</formula>
    </cfRule>
  </conditionalFormatting>
  <conditionalFormatting sqref="L63:M72 L78:M82">
    <cfRule type="expression" dxfId="277" priority="395">
      <formula>(L63=65)</formula>
    </cfRule>
    <cfRule type="expression" dxfId="276" priority="396">
      <formula>(L63=30)</formula>
    </cfRule>
  </conditionalFormatting>
  <conditionalFormatting sqref="V81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3:O72 L63:L72 L78:L84 O78:O84">
    <cfRule type="cellIs" dxfId="275" priority="393" stopIfTrue="1" operator="equal">
      <formula>0</formula>
    </cfRule>
  </conditionalFormatting>
  <conditionalFormatting sqref="S63:S72 S78:S84">
    <cfRule type="cellIs" dxfId="274" priority="384" stopIfTrue="1" operator="equal">
      <formula>0</formula>
    </cfRule>
    <cfRule type="colorScale" priority="392">
      <colorScale>
        <cfvo type="min"/>
        <cfvo type="max"/>
        <color rgb="FFFFEF9C"/>
        <color rgb="FF63BE7B"/>
      </colorScale>
    </cfRule>
  </conditionalFormatting>
  <conditionalFormatting sqref="T80 R80">
    <cfRule type="colorScale" priority="3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83">
    <cfRule type="cellIs" dxfId="273" priority="390" stopIfTrue="1" operator="equal">
      <formula>0</formula>
    </cfRule>
  </conditionalFormatting>
  <conditionalFormatting sqref="G63:G84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83">
    <cfRule type="cellIs" dxfId="272" priority="383" stopIfTrue="1" operator="equal">
      <formula>0</formula>
    </cfRule>
  </conditionalFormatting>
  <conditionalFormatting sqref="Q63:Q84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71" priority="389" stopIfTrue="1" operator="equal">
      <formula>0</formula>
    </cfRule>
  </conditionalFormatting>
  <conditionalFormatting sqref="C63:C84">
    <cfRule type="cellIs" dxfId="270" priority="356" operator="equal">
      <formula>1</formula>
    </cfRule>
    <cfRule type="cellIs" dxfId="269" priority="387" stopIfTrue="1" operator="equal">
      <formula>0</formula>
    </cfRule>
  </conditionalFormatting>
  <conditionalFormatting sqref="C63:C82">
    <cfRule type="colorScale" priority="388">
      <colorScale>
        <cfvo type="min"/>
        <cfvo type="max"/>
        <color rgb="FFFFEF9C"/>
        <color rgb="FF63BE7B"/>
      </colorScale>
    </cfRule>
  </conditionalFormatting>
  <conditionalFormatting sqref="E63:E82">
    <cfRule type="cellIs" dxfId="268" priority="363" operator="equal">
      <formula>0</formula>
    </cfRule>
    <cfRule type="expression" dxfId="267" priority="385">
      <formula>C63=1</formula>
    </cfRule>
    <cfRule type="expression" dxfId="266" priority="386">
      <formula>C63&gt;0</formula>
    </cfRule>
  </conditionalFormatting>
  <conditionalFormatting sqref="I63:I84">
    <cfRule type="colorScale" priority="357">
      <colorScale>
        <cfvo type="min"/>
        <cfvo type="max"/>
        <color rgb="FFFFEF9C"/>
        <color rgb="FF63BE7B"/>
      </colorScale>
    </cfRule>
  </conditionalFormatting>
  <conditionalFormatting sqref="O73:O77">
    <cfRule type="expression" dxfId="265" priority="380">
      <formula>(O73=5)</formula>
    </cfRule>
    <cfRule type="expression" dxfId="264" priority="381">
      <formula>(O73=1.5)</formula>
    </cfRule>
  </conditionalFormatting>
  <conditionalFormatting sqref="L73:M77">
    <cfRule type="expression" dxfId="263" priority="378">
      <formula>(L73=65)</formula>
    </cfRule>
    <cfRule type="expression" dxfId="262" priority="379">
      <formula>(L73=30)</formula>
    </cfRule>
  </conditionalFormatting>
  <conditionalFormatting sqref="V76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:L77 O73:O77">
    <cfRule type="cellIs" dxfId="261" priority="376" stopIfTrue="1" operator="equal">
      <formula>0</formula>
    </cfRule>
  </conditionalFormatting>
  <conditionalFormatting sqref="S73:S77">
    <cfRule type="cellIs" dxfId="260" priority="365" stopIfTrue="1" operator="equal">
      <formula>0</formula>
    </cfRule>
    <cfRule type="colorScale" priority="375">
      <colorScale>
        <cfvo type="min"/>
        <cfvo type="max"/>
        <color rgb="FFFFEF9C"/>
        <color rgb="FF63BE7B"/>
      </colorScale>
    </cfRule>
  </conditionalFormatting>
  <conditionalFormatting sqref="T75 R75">
    <cfRule type="colorScale" priority="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7">
    <cfRule type="cellIs" dxfId="259" priority="373" stopIfTrue="1" operator="equal">
      <formula>0</formula>
    </cfRule>
  </conditionalFormatting>
  <conditionalFormatting sqref="G73:G77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7">
    <cfRule type="cellIs" dxfId="258" priority="364" stopIfTrue="1" operator="equal">
      <formula>0</formula>
    </cfRule>
  </conditionalFormatting>
  <conditionalFormatting sqref="Q73:Q77">
    <cfRule type="cellIs" dxfId="257" priority="370" stopIfTrue="1" operator="equal">
      <formula>0</formula>
    </cfRule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C77">
    <cfRule type="cellIs" dxfId="256" priority="368" stopIfTrue="1" operator="equal">
      <formula>0</formula>
    </cfRule>
  </conditionalFormatting>
  <conditionalFormatting sqref="C73:C77">
    <cfRule type="colorScale" priority="369">
      <colorScale>
        <cfvo type="min"/>
        <cfvo type="max"/>
        <color rgb="FFFFEF9C"/>
        <color rgb="FF63BE7B"/>
      </colorScale>
    </cfRule>
  </conditionalFormatting>
  <conditionalFormatting sqref="E73:E77">
    <cfRule type="expression" dxfId="255" priority="366">
      <formula>C73=1</formula>
    </cfRule>
    <cfRule type="expression" dxfId="254" priority="367">
      <formula>C73&gt;0</formula>
    </cfRule>
  </conditionalFormatting>
  <conditionalFormatting sqref="I73:I77">
    <cfRule type="colorScale" priority="372">
      <colorScale>
        <cfvo type="min"/>
        <cfvo type="max"/>
        <color rgb="FFFFEF9C"/>
        <color rgb="FF63BE7B"/>
      </colorScale>
    </cfRule>
  </conditionalFormatting>
  <conditionalFormatting sqref="C84:J84 O84:S84 L84:M84">
    <cfRule type="cellIs" dxfId="253" priority="362" operator="equal">
      <formula>0</formula>
    </cfRule>
  </conditionalFormatting>
  <conditionalFormatting sqref="C62:C82">
    <cfRule type="colorScale" priority="361">
      <colorScale>
        <cfvo type="min"/>
        <cfvo type="max"/>
        <color rgb="FFFFEF9C"/>
        <color rgb="FF63BE7B"/>
      </colorScale>
    </cfRule>
  </conditionalFormatting>
  <conditionalFormatting sqref="G63:G84">
    <cfRule type="colorScale" priority="360">
      <colorScale>
        <cfvo type="min"/>
        <cfvo type="max"/>
        <color rgb="FFFFEF9C"/>
        <color rgb="FF63BE7B"/>
      </colorScale>
    </cfRule>
  </conditionalFormatting>
  <conditionalFormatting sqref="S63:S84">
    <cfRule type="colorScale" priority="358">
      <colorScale>
        <cfvo type="min"/>
        <cfvo type="max"/>
        <color rgb="FFFFEF9C"/>
        <color rgb="FF63BE7B"/>
      </colorScale>
    </cfRule>
  </conditionalFormatting>
  <conditionalFormatting sqref="C63:C84 G63:G84 I63:I84 S63:S84">
    <cfRule type="cellIs" dxfId="252" priority="355" operator="equal">
      <formula>0</formula>
    </cfRule>
  </conditionalFormatting>
  <conditionalFormatting sqref="K63:K84">
    <cfRule type="cellIs" dxfId="251" priority="349" operator="equal">
      <formula>0</formula>
    </cfRule>
    <cfRule type="expression" dxfId="250" priority="350" stopIfTrue="1">
      <formula>K63/L63&gt;$W$5</formula>
    </cfRule>
    <cfRule type="expression" dxfId="249" priority="351" stopIfTrue="1">
      <formula>(K63/L63)&gt;=1</formula>
    </cfRule>
    <cfRule type="expression" dxfId="248" priority="352" stopIfTrue="1">
      <formula>K63/L63&gt;$W$8</formula>
    </cfRule>
    <cfRule type="expression" dxfId="247" priority="353" stopIfTrue="1">
      <formula>K63/L63&gt;$W$9</formula>
    </cfRule>
    <cfRule type="expression" dxfId="246" priority="354" stopIfTrue="1">
      <formula>K63/L63&gt;W$10</formula>
    </cfRule>
  </conditionalFormatting>
  <conditionalFormatting sqref="N63:N84">
    <cfRule type="cellIs" dxfId="245" priority="343" operator="equal">
      <formula>0</formula>
    </cfRule>
    <cfRule type="expression" dxfId="244" priority="344" stopIfTrue="1">
      <formula>N63/O63&gt;$W$5</formula>
    </cfRule>
    <cfRule type="expression" dxfId="243" priority="345" stopIfTrue="1">
      <formula>(N63/O63)&gt;=1</formula>
    </cfRule>
    <cfRule type="expression" dxfId="242" priority="346" stopIfTrue="1">
      <formula>N63/O63&gt;$W$8</formula>
    </cfRule>
    <cfRule type="expression" dxfId="241" priority="347" stopIfTrue="1">
      <formula>N63/O63&gt;$W$9</formula>
    </cfRule>
    <cfRule type="expression" dxfId="240" priority="348" stopIfTrue="1">
      <formula>N63/O63&gt;$W$10</formula>
    </cfRule>
  </conditionalFormatting>
  <conditionalFormatting sqref="O92:O101 O107:O111">
    <cfRule type="expression" dxfId="239" priority="340">
      <formula>(O92=5)</formula>
    </cfRule>
    <cfRule type="expression" dxfId="238" priority="341">
      <formula>(O92=1.5)</formula>
    </cfRule>
  </conditionalFormatting>
  <conditionalFormatting sqref="L92:M101 L107:M111">
    <cfRule type="expression" dxfId="237" priority="338">
      <formula>(L92=65)</formula>
    </cfRule>
    <cfRule type="expression" dxfId="236" priority="339">
      <formula>(L92=30)</formula>
    </cfRule>
  </conditionalFormatting>
  <conditionalFormatting sqref="V110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2:O101 L92:L101 L107:L113 O107:O113">
    <cfRule type="cellIs" dxfId="235" priority="336" stopIfTrue="1" operator="equal">
      <formula>0</formula>
    </cfRule>
  </conditionalFormatting>
  <conditionalFormatting sqref="S92:S101 S107:S113">
    <cfRule type="cellIs" dxfId="234" priority="327" stopIfTrue="1" operator="equal">
      <formula>0</formula>
    </cfRule>
    <cfRule type="colorScale" priority="335">
      <colorScale>
        <cfvo type="min"/>
        <cfvo type="max"/>
        <color rgb="FFFFEF9C"/>
        <color rgb="FF63BE7B"/>
      </colorScale>
    </cfRule>
  </conditionalFormatting>
  <conditionalFormatting sqref="T109 R10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112">
    <cfRule type="cellIs" dxfId="233" priority="333" stopIfTrue="1" operator="equal">
      <formula>0</formula>
    </cfRule>
  </conditionalFormatting>
  <conditionalFormatting sqref="G92:G11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2:I112">
    <cfRule type="cellIs" dxfId="232" priority="326" stopIfTrue="1" operator="equal">
      <formula>0</formula>
    </cfRule>
  </conditionalFormatting>
  <conditionalFormatting sqref="Q92:Q113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31" priority="332" stopIfTrue="1" operator="equal">
      <formula>0</formula>
    </cfRule>
  </conditionalFormatting>
  <conditionalFormatting sqref="C92:C113">
    <cfRule type="cellIs" dxfId="230" priority="299" operator="equal">
      <formula>1</formula>
    </cfRule>
    <cfRule type="cellIs" dxfId="229" priority="330" stopIfTrue="1" operator="equal">
      <formula>0</formula>
    </cfRule>
  </conditionalFormatting>
  <conditionalFormatting sqref="C92:C111">
    <cfRule type="colorScale" priority="331">
      <colorScale>
        <cfvo type="min"/>
        <cfvo type="max"/>
        <color rgb="FFFFEF9C"/>
        <color rgb="FF63BE7B"/>
      </colorScale>
    </cfRule>
  </conditionalFormatting>
  <conditionalFormatting sqref="E92:E111">
    <cfRule type="cellIs" dxfId="228" priority="306" operator="equal">
      <formula>0</formula>
    </cfRule>
    <cfRule type="expression" dxfId="227" priority="328">
      <formula>C92=1</formula>
    </cfRule>
    <cfRule type="expression" dxfId="226" priority="329">
      <formula>C92&gt;0</formula>
    </cfRule>
  </conditionalFormatting>
  <conditionalFormatting sqref="I92:I113">
    <cfRule type="colorScale" priority="300">
      <colorScale>
        <cfvo type="min"/>
        <cfvo type="max"/>
        <color rgb="FFFFEF9C"/>
        <color rgb="FF63BE7B"/>
      </colorScale>
    </cfRule>
  </conditionalFormatting>
  <conditionalFormatting sqref="O102:O106">
    <cfRule type="expression" dxfId="225" priority="323">
      <formula>(O102=5)</formula>
    </cfRule>
    <cfRule type="expression" dxfId="224" priority="324">
      <formula>(O102=1.5)</formula>
    </cfRule>
  </conditionalFormatting>
  <conditionalFormatting sqref="L102:M106">
    <cfRule type="expression" dxfId="223" priority="321">
      <formula>(L102=65)</formula>
    </cfRule>
    <cfRule type="expression" dxfId="222" priority="322">
      <formula>(L102=30)</formula>
    </cfRule>
  </conditionalFormatting>
  <conditionalFormatting sqref="V10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2:L106 O102:O106">
    <cfRule type="cellIs" dxfId="221" priority="319" stopIfTrue="1" operator="equal">
      <formula>0</formula>
    </cfRule>
  </conditionalFormatting>
  <conditionalFormatting sqref="S102:S106">
    <cfRule type="cellIs" dxfId="220" priority="308" stopIfTrue="1" operator="equal">
      <formula>0</formula>
    </cfRule>
    <cfRule type="colorScale" priority="318">
      <colorScale>
        <cfvo type="min"/>
        <cfvo type="max"/>
        <color rgb="FFFFEF9C"/>
        <color rgb="FF63BE7B"/>
      </colorScale>
    </cfRule>
  </conditionalFormatting>
  <conditionalFormatting sqref="R104 T104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:G106">
    <cfRule type="cellIs" dxfId="219" priority="316" stopIfTrue="1" operator="equal">
      <formula>0</formula>
    </cfRule>
  </conditionalFormatting>
  <conditionalFormatting sqref="G102:G106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2:I106">
    <cfRule type="cellIs" dxfId="218" priority="307" stopIfTrue="1" operator="equal">
      <formula>0</formula>
    </cfRule>
  </conditionalFormatting>
  <conditionalFormatting sqref="Q102:Q106">
    <cfRule type="cellIs" dxfId="217" priority="313" stopIfTrue="1" operator="equal">
      <formula>0</formula>
    </cfRule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:C106">
    <cfRule type="cellIs" dxfId="216" priority="311" stopIfTrue="1" operator="equal">
      <formula>0</formula>
    </cfRule>
  </conditionalFormatting>
  <conditionalFormatting sqref="C102:C106">
    <cfRule type="colorScale" priority="312">
      <colorScale>
        <cfvo type="min"/>
        <cfvo type="max"/>
        <color rgb="FFFFEF9C"/>
        <color rgb="FF63BE7B"/>
      </colorScale>
    </cfRule>
  </conditionalFormatting>
  <conditionalFormatting sqref="E102:E106">
    <cfRule type="expression" dxfId="215" priority="309">
      <formula>C102=1</formula>
    </cfRule>
    <cfRule type="expression" dxfId="214" priority="310">
      <formula>C102&gt;0</formula>
    </cfRule>
  </conditionalFormatting>
  <conditionalFormatting sqref="I102:I106">
    <cfRule type="colorScale" priority="315">
      <colorScale>
        <cfvo type="min"/>
        <cfvo type="max"/>
        <color rgb="FFFFEF9C"/>
        <color rgb="FF63BE7B"/>
      </colorScale>
    </cfRule>
  </conditionalFormatting>
  <conditionalFormatting sqref="C113:J113 O113:S113 L113:M113">
    <cfRule type="cellIs" dxfId="213" priority="305" operator="equal">
      <formula>0</formula>
    </cfRule>
  </conditionalFormatting>
  <conditionalFormatting sqref="C91:C111">
    <cfRule type="colorScale" priority="304">
      <colorScale>
        <cfvo type="min"/>
        <cfvo type="max"/>
        <color rgb="FFFFEF9C"/>
        <color rgb="FF63BE7B"/>
      </colorScale>
    </cfRule>
  </conditionalFormatting>
  <conditionalFormatting sqref="G92:G113">
    <cfRule type="colorScale" priority="303">
      <colorScale>
        <cfvo type="min"/>
        <cfvo type="max"/>
        <color rgb="FFFFEF9C"/>
        <color rgb="FF63BE7B"/>
      </colorScale>
    </cfRule>
  </conditionalFormatting>
  <conditionalFormatting sqref="S92:S113">
    <cfRule type="colorScale" priority="301">
      <colorScale>
        <cfvo type="min"/>
        <cfvo type="max"/>
        <color rgb="FFFFEF9C"/>
        <color rgb="FF63BE7B"/>
      </colorScale>
    </cfRule>
  </conditionalFormatting>
  <conditionalFormatting sqref="C92:C113 G92:G113 I92:I113 S92:S113">
    <cfRule type="cellIs" dxfId="212" priority="298" operator="equal">
      <formula>0</formula>
    </cfRule>
  </conditionalFormatting>
  <conditionalFormatting sqref="K92:K113">
    <cfRule type="cellIs" dxfId="211" priority="292" operator="equal">
      <formula>0</formula>
    </cfRule>
    <cfRule type="expression" dxfId="210" priority="293" stopIfTrue="1">
      <formula>K92/L92&gt;$W$5</formula>
    </cfRule>
    <cfRule type="expression" dxfId="209" priority="294" stopIfTrue="1">
      <formula>(K92/L92)&gt;=1</formula>
    </cfRule>
    <cfRule type="expression" dxfId="208" priority="295" stopIfTrue="1">
      <formula>K92/L92&gt;$W$8</formula>
    </cfRule>
    <cfRule type="expression" dxfId="207" priority="296" stopIfTrue="1">
      <formula>K92/L92&gt;$W$9</formula>
    </cfRule>
    <cfRule type="expression" dxfId="206" priority="297" stopIfTrue="1">
      <formula>K92/L92&gt;W$10</formula>
    </cfRule>
  </conditionalFormatting>
  <conditionalFormatting sqref="N92:N113">
    <cfRule type="cellIs" dxfId="205" priority="286" operator="equal">
      <formula>0</formula>
    </cfRule>
    <cfRule type="expression" dxfId="204" priority="287" stopIfTrue="1">
      <formula>N92/O92&gt;$W$5</formula>
    </cfRule>
    <cfRule type="expression" dxfId="203" priority="288" stopIfTrue="1">
      <formula>(N92/O92)&gt;=1</formula>
    </cfRule>
    <cfRule type="expression" dxfId="202" priority="289" stopIfTrue="1">
      <formula>N92/O92&gt;$W$8</formula>
    </cfRule>
    <cfRule type="expression" dxfId="201" priority="290" stopIfTrue="1">
      <formula>N92/O92&gt;$W$9</formula>
    </cfRule>
    <cfRule type="expression" dxfId="200" priority="291" stopIfTrue="1">
      <formula>N92/O92&gt;$W$10</formula>
    </cfRule>
  </conditionalFormatting>
  <conditionalFormatting sqref="O121:O130 O136:O140">
    <cfRule type="expression" dxfId="199" priority="283">
      <formula>(O121=5)</formula>
    </cfRule>
    <cfRule type="expression" dxfId="198" priority="284">
      <formula>(O121=1.5)</formula>
    </cfRule>
  </conditionalFormatting>
  <conditionalFormatting sqref="L121:M130 L136:M140">
    <cfRule type="expression" dxfId="197" priority="281">
      <formula>(L121=65)</formula>
    </cfRule>
    <cfRule type="expression" dxfId="196" priority="282">
      <formula>(L121=30)</formula>
    </cfRule>
  </conditionalFormatting>
  <conditionalFormatting sqref="V139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:O130 L121:L130 L136:L142 O136:O142">
    <cfRule type="cellIs" dxfId="195" priority="279" stopIfTrue="1" operator="equal">
      <formula>0</formula>
    </cfRule>
  </conditionalFormatting>
  <conditionalFormatting sqref="S121:S130 S136:S142">
    <cfRule type="cellIs" dxfId="194" priority="270" stopIfTrue="1" operator="equal">
      <formula>0</formula>
    </cfRule>
    <cfRule type="colorScale" priority="278">
      <colorScale>
        <cfvo type="min"/>
        <cfvo type="max"/>
        <color rgb="FFFFEF9C"/>
        <color rgb="FF63BE7B"/>
      </colorScale>
    </cfRule>
  </conditionalFormatting>
  <conditionalFormatting sqref="R138 T13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G141">
    <cfRule type="cellIs" dxfId="193" priority="276" stopIfTrue="1" operator="equal">
      <formula>0</formula>
    </cfRule>
  </conditionalFormatting>
  <conditionalFormatting sqref="G121:G142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1:I141">
    <cfRule type="cellIs" dxfId="192" priority="269" stopIfTrue="1" operator="equal">
      <formula>0</formula>
    </cfRule>
  </conditionalFormatting>
  <conditionalFormatting sqref="Q121:Q14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91" priority="275" stopIfTrue="1" operator="equal">
      <formula>0</formula>
    </cfRule>
  </conditionalFormatting>
  <conditionalFormatting sqref="C121:C142">
    <cfRule type="cellIs" dxfId="190" priority="242" operator="equal">
      <formula>1</formula>
    </cfRule>
    <cfRule type="cellIs" dxfId="189" priority="273" stopIfTrue="1" operator="equal">
      <formula>0</formula>
    </cfRule>
  </conditionalFormatting>
  <conditionalFormatting sqref="C121:C140">
    <cfRule type="colorScale" priority="274">
      <colorScale>
        <cfvo type="min"/>
        <cfvo type="max"/>
        <color rgb="FFFFEF9C"/>
        <color rgb="FF63BE7B"/>
      </colorScale>
    </cfRule>
  </conditionalFormatting>
  <conditionalFormatting sqref="E121:E140">
    <cfRule type="cellIs" dxfId="188" priority="249" operator="equal">
      <formula>0</formula>
    </cfRule>
    <cfRule type="expression" dxfId="187" priority="271">
      <formula>C121=1</formula>
    </cfRule>
    <cfRule type="expression" dxfId="186" priority="272">
      <formula>C121&gt;0</formula>
    </cfRule>
  </conditionalFormatting>
  <conditionalFormatting sqref="I121:I142">
    <cfRule type="colorScale" priority="243">
      <colorScale>
        <cfvo type="min"/>
        <cfvo type="max"/>
        <color rgb="FFFFEF9C"/>
        <color rgb="FF63BE7B"/>
      </colorScale>
    </cfRule>
  </conditionalFormatting>
  <conditionalFormatting sqref="O131:O135">
    <cfRule type="expression" dxfId="185" priority="266">
      <formula>(O131=5)</formula>
    </cfRule>
    <cfRule type="expression" dxfId="184" priority="267">
      <formula>(O131=1.5)</formula>
    </cfRule>
  </conditionalFormatting>
  <conditionalFormatting sqref="L131:M135">
    <cfRule type="expression" dxfId="183" priority="264">
      <formula>(L131=65)</formula>
    </cfRule>
    <cfRule type="expression" dxfId="182" priority="265">
      <formula>(L131=30)</formula>
    </cfRule>
  </conditionalFormatting>
  <conditionalFormatting sqref="V13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35 O131:O135">
    <cfRule type="cellIs" dxfId="181" priority="262" stopIfTrue="1" operator="equal">
      <formula>0</formula>
    </cfRule>
  </conditionalFormatting>
  <conditionalFormatting sqref="S131:S135">
    <cfRule type="cellIs" dxfId="180" priority="251" stopIfTrue="1" operator="equal">
      <formula>0</formula>
    </cfRule>
    <cfRule type="colorScale" priority="261">
      <colorScale>
        <cfvo type="min"/>
        <cfvo type="max"/>
        <color rgb="FFFFEF9C"/>
        <color rgb="FF63BE7B"/>
      </colorScale>
    </cfRule>
  </conditionalFormatting>
  <conditionalFormatting sqref="T133 R133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1:G135">
    <cfRule type="cellIs" dxfId="179" priority="259" stopIfTrue="1" operator="equal">
      <formula>0</formula>
    </cfRule>
  </conditionalFormatting>
  <conditionalFormatting sqref="G131:G13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35">
    <cfRule type="cellIs" dxfId="178" priority="250" stopIfTrue="1" operator="equal">
      <formula>0</formula>
    </cfRule>
  </conditionalFormatting>
  <conditionalFormatting sqref="Q131:Q135">
    <cfRule type="cellIs" dxfId="177" priority="256" stopIfTrue="1" operator="equal">
      <formula>0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1:C135">
    <cfRule type="cellIs" dxfId="176" priority="254" stopIfTrue="1" operator="equal">
      <formula>0</formula>
    </cfRule>
  </conditionalFormatting>
  <conditionalFormatting sqref="C131:C135">
    <cfRule type="colorScale" priority="255">
      <colorScale>
        <cfvo type="min"/>
        <cfvo type="max"/>
        <color rgb="FFFFEF9C"/>
        <color rgb="FF63BE7B"/>
      </colorScale>
    </cfRule>
  </conditionalFormatting>
  <conditionalFormatting sqref="E131:E135">
    <cfRule type="expression" dxfId="175" priority="252">
      <formula>C131=1</formula>
    </cfRule>
    <cfRule type="expression" dxfId="174" priority="253">
      <formula>C131&gt;0</formula>
    </cfRule>
  </conditionalFormatting>
  <conditionalFormatting sqref="I131:I135">
    <cfRule type="colorScale" priority="258">
      <colorScale>
        <cfvo type="min"/>
        <cfvo type="max"/>
        <color rgb="FFFFEF9C"/>
        <color rgb="FF63BE7B"/>
      </colorScale>
    </cfRule>
  </conditionalFormatting>
  <conditionalFormatting sqref="C142:J142 O142:S142 L142:M142">
    <cfRule type="cellIs" dxfId="173" priority="248" operator="equal">
      <formula>0</formula>
    </cfRule>
  </conditionalFormatting>
  <conditionalFormatting sqref="C120:C140">
    <cfRule type="colorScale" priority="247">
      <colorScale>
        <cfvo type="min"/>
        <cfvo type="max"/>
        <color rgb="FFFFEF9C"/>
        <color rgb="FF63BE7B"/>
      </colorScale>
    </cfRule>
  </conditionalFormatting>
  <conditionalFormatting sqref="G121:G142">
    <cfRule type="colorScale" priority="246">
      <colorScale>
        <cfvo type="min"/>
        <cfvo type="max"/>
        <color rgb="FFFFEF9C"/>
        <color rgb="FF63BE7B"/>
      </colorScale>
    </cfRule>
  </conditionalFormatting>
  <conditionalFormatting sqref="S121:S142">
    <cfRule type="colorScale" priority="244">
      <colorScale>
        <cfvo type="min"/>
        <cfvo type="max"/>
        <color rgb="FFFFEF9C"/>
        <color rgb="FF63BE7B"/>
      </colorScale>
    </cfRule>
  </conditionalFormatting>
  <conditionalFormatting sqref="C121:C142 G121:G142 I121:I142 S121:S142">
    <cfRule type="cellIs" dxfId="172" priority="241" operator="equal">
      <formula>0</formula>
    </cfRule>
  </conditionalFormatting>
  <conditionalFormatting sqref="K121:K142">
    <cfRule type="cellIs" dxfId="171" priority="235" operator="equal">
      <formula>0</formula>
    </cfRule>
    <cfRule type="expression" dxfId="170" priority="236" stopIfTrue="1">
      <formula>K121/L121&gt;$W$5</formula>
    </cfRule>
    <cfRule type="expression" dxfId="169" priority="237" stopIfTrue="1">
      <formula>(K121/L121)&gt;=1</formula>
    </cfRule>
    <cfRule type="expression" dxfId="168" priority="238" stopIfTrue="1">
      <formula>K121/L121&gt;$W$8</formula>
    </cfRule>
    <cfRule type="expression" dxfId="167" priority="239" stopIfTrue="1">
      <formula>K121/L121&gt;$W$9</formula>
    </cfRule>
    <cfRule type="expression" dxfId="166" priority="240" stopIfTrue="1">
      <formula>K121/L121&gt;W$10</formula>
    </cfRule>
  </conditionalFormatting>
  <conditionalFormatting sqref="N121:N142">
    <cfRule type="cellIs" dxfId="165" priority="229" operator="equal">
      <formula>0</formula>
    </cfRule>
    <cfRule type="expression" dxfId="164" priority="230" stopIfTrue="1">
      <formula>N121/O121&gt;$W$5</formula>
    </cfRule>
    <cfRule type="expression" dxfId="163" priority="231" stopIfTrue="1">
      <formula>(N121/O121)&gt;=1</formula>
    </cfRule>
    <cfRule type="expression" dxfId="162" priority="232" stopIfTrue="1">
      <formula>N121/O121&gt;$W$8</formula>
    </cfRule>
    <cfRule type="expression" dxfId="161" priority="233" stopIfTrue="1">
      <formula>N121/O121&gt;$W$9</formula>
    </cfRule>
    <cfRule type="expression" dxfId="160" priority="234" stopIfTrue="1">
      <formula>N121/O121&gt;$W$10</formula>
    </cfRule>
  </conditionalFormatting>
  <conditionalFormatting sqref="O150:O159 O165:O169">
    <cfRule type="expression" dxfId="159" priority="226">
      <formula>(O150=5)</formula>
    </cfRule>
    <cfRule type="expression" dxfId="158" priority="227">
      <formula>(O150=1.5)</formula>
    </cfRule>
  </conditionalFormatting>
  <conditionalFormatting sqref="L150:M159 L165:M169">
    <cfRule type="expression" dxfId="157" priority="224">
      <formula>(L150=65)</formula>
    </cfRule>
    <cfRule type="expression" dxfId="156" priority="225">
      <formula>(L150=30)</formula>
    </cfRule>
  </conditionalFormatting>
  <conditionalFormatting sqref="V168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:O159 L150:L159 L165:L171 O165:O171">
    <cfRule type="cellIs" dxfId="155" priority="222" stopIfTrue="1" operator="equal">
      <formula>0</formula>
    </cfRule>
  </conditionalFormatting>
  <conditionalFormatting sqref="S150:S159 S165:S171">
    <cfRule type="cellIs" dxfId="154" priority="213" stopIfTrue="1" operator="equal">
      <formula>0</formula>
    </cfRule>
    <cfRule type="colorScale" priority="221">
      <colorScale>
        <cfvo type="min"/>
        <cfvo type="max"/>
        <color rgb="FFFFEF9C"/>
        <color rgb="FF63BE7B"/>
      </colorScale>
    </cfRule>
  </conditionalFormatting>
  <conditionalFormatting sqref="R167 T16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0:G170">
    <cfRule type="cellIs" dxfId="153" priority="219" stopIfTrue="1" operator="equal">
      <formula>0</formula>
    </cfRule>
  </conditionalFormatting>
  <conditionalFormatting sqref="G150:G171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0:I170">
    <cfRule type="cellIs" dxfId="152" priority="212" stopIfTrue="1" operator="equal">
      <formula>0</formula>
    </cfRule>
  </conditionalFormatting>
  <conditionalFormatting sqref="Q150:Q171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1" priority="218" stopIfTrue="1" operator="equal">
      <formula>0</formula>
    </cfRule>
  </conditionalFormatting>
  <conditionalFormatting sqref="C150:C171">
    <cfRule type="cellIs" dxfId="150" priority="185" operator="equal">
      <formula>1</formula>
    </cfRule>
    <cfRule type="cellIs" dxfId="149" priority="216" stopIfTrue="1" operator="equal">
      <formula>0</formula>
    </cfRule>
  </conditionalFormatting>
  <conditionalFormatting sqref="C150:C169">
    <cfRule type="colorScale" priority="217">
      <colorScale>
        <cfvo type="min"/>
        <cfvo type="max"/>
        <color rgb="FFFFEF9C"/>
        <color rgb="FF63BE7B"/>
      </colorScale>
    </cfRule>
  </conditionalFormatting>
  <conditionalFormatting sqref="E150:E169">
    <cfRule type="cellIs" dxfId="148" priority="192" operator="equal">
      <formula>0</formula>
    </cfRule>
    <cfRule type="expression" dxfId="147" priority="214">
      <formula>C150=1</formula>
    </cfRule>
    <cfRule type="expression" dxfId="146" priority="215">
      <formula>C150&gt;0</formula>
    </cfRule>
  </conditionalFormatting>
  <conditionalFormatting sqref="I150:I171">
    <cfRule type="colorScale" priority="186">
      <colorScale>
        <cfvo type="min"/>
        <cfvo type="max"/>
        <color rgb="FFFFEF9C"/>
        <color rgb="FF63BE7B"/>
      </colorScale>
    </cfRule>
  </conditionalFormatting>
  <conditionalFormatting sqref="O160:O164">
    <cfRule type="expression" dxfId="145" priority="209">
      <formula>(O160=5)</formula>
    </cfRule>
    <cfRule type="expression" dxfId="144" priority="210">
      <formula>(O160=1.5)</formula>
    </cfRule>
  </conditionalFormatting>
  <conditionalFormatting sqref="L160:M164">
    <cfRule type="expression" dxfId="143" priority="207">
      <formula>(L160=65)</formula>
    </cfRule>
    <cfRule type="expression" dxfId="142" priority="208">
      <formula>(L160=30)</formula>
    </cfRule>
  </conditionalFormatting>
  <conditionalFormatting sqref="V163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0:L164 O160:O164">
    <cfRule type="cellIs" dxfId="141" priority="205" stopIfTrue="1" operator="equal">
      <formula>0</formula>
    </cfRule>
  </conditionalFormatting>
  <conditionalFormatting sqref="S160:S164">
    <cfRule type="cellIs" dxfId="140" priority="194" stopIfTrue="1" operator="equal">
      <formula>0</formula>
    </cfRule>
    <cfRule type="colorScale" priority="204">
      <colorScale>
        <cfvo type="min"/>
        <cfvo type="max"/>
        <color rgb="FFFFEF9C"/>
        <color rgb="FF63BE7B"/>
      </colorScale>
    </cfRule>
  </conditionalFormatting>
  <conditionalFormatting sqref="R162 T162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4">
    <cfRule type="cellIs" dxfId="139" priority="202" stopIfTrue="1" operator="equal">
      <formula>0</formula>
    </cfRule>
  </conditionalFormatting>
  <conditionalFormatting sqref="G160:G16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:I164">
    <cfRule type="cellIs" dxfId="138" priority="193" stopIfTrue="1" operator="equal">
      <formula>0</formula>
    </cfRule>
  </conditionalFormatting>
  <conditionalFormatting sqref="Q160:Q164">
    <cfRule type="cellIs" dxfId="137" priority="199" stopIfTrue="1" operator="equal">
      <formula>0</formula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0:C164">
    <cfRule type="cellIs" dxfId="136" priority="197" stopIfTrue="1" operator="equal">
      <formula>0</formula>
    </cfRule>
  </conditionalFormatting>
  <conditionalFormatting sqref="C160:C164">
    <cfRule type="colorScale" priority="198">
      <colorScale>
        <cfvo type="min"/>
        <cfvo type="max"/>
        <color rgb="FFFFEF9C"/>
        <color rgb="FF63BE7B"/>
      </colorScale>
    </cfRule>
  </conditionalFormatting>
  <conditionalFormatting sqref="E160:E164">
    <cfRule type="expression" dxfId="135" priority="195">
      <formula>C160=1</formula>
    </cfRule>
    <cfRule type="expression" dxfId="134" priority="196">
      <formula>C160&gt;0</formula>
    </cfRule>
  </conditionalFormatting>
  <conditionalFormatting sqref="I160:I164">
    <cfRule type="colorScale" priority="201">
      <colorScale>
        <cfvo type="min"/>
        <cfvo type="max"/>
        <color rgb="FFFFEF9C"/>
        <color rgb="FF63BE7B"/>
      </colorScale>
    </cfRule>
  </conditionalFormatting>
  <conditionalFormatting sqref="C171:J171 O171:S171 L171:M171">
    <cfRule type="cellIs" dxfId="133" priority="191" operator="equal">
      <formula>0</formula>
    </cfRule>
  </conditionalFormatting>
  <conditionalFormatting sqref="C149:C169">
    <cfRule type="colorScale" priority="190">
      <colorScale>
        <cfvo type="min"/>
        <cfvo type="max"/>
        <color rgb="FFFFEF9C"/>
        <color rgb="FF63BE7B"/>
      </colorScale>
    </cfRule>
  </conditionalFormatting>
  <conditionalFormatting sqref="G150:G171">
    <cfRule type="colorScale" priority="189">
      <colorScale>
        <cfvo type="min"/>
        <cfvo type="max"/>
        <color rgb="FFFFEF9C"/>
        <color rgb="FF63BE7B"/>
      </colorScale>
    </cfRule>
  </conditionalFormatting>
  <conditionalFormatting sqref="S150:S171">
    <cfRule type="colorScale" priority="187">
      <colorScale>
        <cfvo type="min"/>
        <cfvo type="max"/>
        <color rgb="FFFFEF9C"/>
        <color rgb="FF63BE7B"/>
      </colorScale>
    </cfRule>
  </conditionalFormatting>
  <conditionalFormatting sqref="C150:C171 G150:G171 I150:I171 S150:S171">
    <cfRule type="cellIs" dxfId="132" priority="184" operator="equal">
      <formula>0</formula>
    </cfRule>
  </conditionalFormatting>
  <conditionalFormatting sqref="K150:K171">
    <cfRule type="cellIs" dxfId="131" priority="178" operator="equal">
      <formula>0</formula>
    </cfRule>
    <cfRule type="expression" dxfId="130" priority="179" stopIfTrue="1">
      <formula>K150/L150&gt;$W$5</formula>
    </cfRule>
    <cfRule type="expression" dxfId="129" priority="180" stopIfTrue="1">
      <formula>(K150/L150)&gt;=1</formula>
    </cfRule>
    <cfRule type="expression" dxfId="128" priority="181" stopIfTrue="1">
      <formula>K150/L150&gt;$W$8</formula>
    </cfRule>
    <cfRule type="expression" dxfId="127" priority="182" stopIfTrue="1">
      <formula>K150/L150&gt;$W$9</formula>
    </cfRule>
    <cfRule type="expression" dxfId="126" priority="183" stopIfTrue="1">
      <formula>K150/L150&gt;W$10</formula>
    </cfRule>
  </conditionalFormatting>
  <conditionalFormatting sqref="N150:N171">
    <cfRule type="cellIs" dxfId="125" priority="172" operator="equal">
      <formula>0</formula>
    </cfRule>
    <cfRule type="expression" dxfId="124" priority="173" stopIfTrue="1">
      <formula>N150/O150&gt;$W$5</formula>
    </cfRule>
    <cfRule type="expression" dxfId="123" priority="174" stopIfTrue="1">
      <formula>(N150/O150)&gt;=1</formula>
    </cfRule>
    <cfRule type="expression" dxfId="122" priority="175" stopIfTrue="1">
      <formula>N150/O150&gt;$W$8</formula>
    </cfRule>
    <cfRule type="expression" dxfId="121" priority="176" stopIfTrue="1">
      <formula>N150/O150&gt;$W$9</formula>
    </cfRule>
    <cfRule type="expression" dxfId="120" priority="177" stopIfTrue="1">
      <formula>N150/O150&gt;$W$10</formula>
    </cfRule>
  </conditionalFormatting>
  <conditionalFormatting sqref="O179:O188 O194:O198">
    <cfRule type="expression" dxfId="119" priority="169">
      <formula>(O179=5)</formula>
    </cfRule>
    <cfRule type="expression" dxfId="118" priority="170">
      <formula>(O179=1.5)</formula>
    </cfRule>
  </conditionalFormatting>
  <conditionalFormatting sqref="L179:M188 L194:M198">
    <cfRule type="expression" dxfId="117" priority="167">
      <formula>(L179=65)</formula>
    </cfRule>
    <cfRule type="expression" dxfId="116" priority="168">
      <formula>(L179=30)</formula>
    </cfRule>
  </conditionalFormatting>
  <conditionalFormatting sqref="V197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:O188 L179:L188 L194:L200 O194:O200">
    <cfRule type="cellIs" dxfId="115" priority="165" stopIfTrue="1" operator="equal">
      <formula>0</formula>
    </cfRule>
  </conditionalFormatting>
  <conditionalFormatting sqref="S179:S188 S194:S200">
    <cfRule type="cellIs" dxfId="114" priority="156" stopIfTrue="1" operator="equal">
      <formula>0</formula>
    </cfRule>
    <cfRule type="colorScale" priority="164">
      <colorScale>
        <cfvo type="min"/>
        <cfvo type="max"/>
        <color rgb="FFFFEF9C"/>
        <color rgb="FF63BE7B"/>
      </colorScale>
    </cfRule>
  </conditionalFormatting>
  <conditionalFormatting sqref="R196 T196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9:G199">
    <cfRule type="cellIs" dxfId="113" priority="162" stopIfTrue="1" operator="equal">
      <formula>0</formula>
    </cfRule>
  </conditionalFormatting>
  <conditionalFormatting sqref="G179:G20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9:I199">
    <cfRule type="cellIs" dxfId="112" priority="155" stopIfTrue="1" operator="equal">
      <formula>0</formula>
    </cfRule>
  </conditionalFormatting>
  <conditionalFormatting sqref="Q179:Q20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1" priority="161" stopIfTrue="1" operator="equal">
      <formula>0</formula>
    </cfRule>
  </conditionalFormatting>
  <conditionalFormatting sqref="C179:C200">
    <cfRule type="cellIs" dxfId="110" priority="128" operator="equal">
      <formula>1</formula>
    </cfRule>
    <cfRule type="cellIs" dxfId="109" priority="159" stopIfTrue="1" operator="equal">
      <formula>0</formula>
    </cfRule>
  </conditionalFormatting>
  <conditionalFormatting sqref="C179:C198">
    <cfRule type="colorScale" priority="160">
      <colorScale>
        <cfvo type="min"/>
        <cfvo type="max"/>
        <color rgb="FFFFEF9C"/>
        <color rgb="FF63BE7B"/>
      </colorScale>
    </cfRule>
  </conditionalFormatting>
  <conditionalFormatting sqref="E179:E198">
    <cfRule type="cellIs" dxfId="108" priority="135" operator="equal">
      <formula>0</formula>
    </cfRule>
    <cfRule type="expression" dxfId="107" priority="157">
      <formula>C179=1</formula>
    </cfRule>
    <cfRule type="expression" dxfId="106" priority="158">
      <formula>C179&gt;0</formula>
    </cfRule>
  </conditionalFormatting>
  <conditionalFormatting sqref="I179:I200">
    <cfRule type="colorScale" priority="129">
      <colorScale>
        <cfvo type="min"/>
        <cfvo type="max"/>
        <color rgb="FFFFEF9C"/>
        <color rgb="FF63BE7B"/>
      </colorScale>
    </cfRule>
  </conditionalFormatting>
  <conditionalFormatting sqref="O189:O193">
    <cfRule type="expression" dxfId="105" priority="152">
      <formula>(O189=5)</formula>
    </cfRule>
    <cfRule type="expression" dxfId="104" priority="153">
      <formula>(O189=1.5)</formula>
    </cfRule>
  </conditionalFormatting>
  <conditionalFormatting sqref="L189:M193">
    <cfRule type="expression" dxfId="103" priority="150">
      <formula>(L189=65)</formula>
    </cfRule>
    <cfRule type="expression" dxfId="102" priority="151">
      <formula>(L189=30)</formula>
    </cfRule>
  </conditionalFormatting>
  <conditionalFormatting sqref="V19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9:L193 O189:O193">
    <cfRule type="cellIs" dxfId="101" priority="148" stopIfTrue="1" operator="equal">
      <formula>0</formula>
    </cfRule>
  </conditionalFormatting>
  <conditionalFormatting sqref="S189:S193">
    <cfRule type="cellIs" dxfId="100" priority="137" stopIfTrue="1" operator="equal">
      <formula>0</formula>
    </cfRule>
    <cfRule type="colorScale" priority="147">
      <colorScale>
        <cfvo type="min"/>
        <cfvo type="max"/>
        <color rgb="FFFFEF9C"/>
        <color rgb="FF63BE7B"/>
      </colorScale>
    </cfRule>
  </conditionalFormatting>
  <conditionalFormatting sqref="R191 T19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9:G193">
    <cfRule type="cellIs" dxfId="99" priority="145" stopIfTrue="1" operator="equal">
      <formula>0</formula>
    </cfRule>
  </conditionalFormatting>
  <conditionalFormatting sqref="G189:G19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9:I193">
    <cfRule type="cellIs" dxfId="98" priority="136" stopIfTrue="1" operator="equal">
      <formula>0</formula>
    </cfRule>
  </conditionalFormatting>
  <conditionalFormatting sqref="Q189:Q193">
    <cfRule type="cellIs" dxfId="97" priority="142" stopIfTrue="1" operator="equal">
      <formula>0</formula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9:C193">
    <cfRule type="cellIs" dxfId="96" priority="140" stopIfTrue="1" operator="equal">
      <formula>0</formula>
    </cfRule>
  </conditionalFormatting>
  <conditionalFormatting sqref="C189:C193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89:E193">
    <cfRule type="expression" dxfId="95" priority="138">
      <formula>C189=1</formula>
    </cfRule>
    <cfRule type="expression" dxfId="94" priority="139">
      <formula>C189&gt;0</formula>
    </cfRule>
  </conditionalFormatting>
  <conditionalFormatting sqref="I189:I193">
    <cfRule type="colorScale" priority="144">
      <colorScale>
        <cfvo type="min"/>
        <cfvo type="max"/>
        <color rgb="FFFFEF9C"/>
        <color rgb="FF63BE7B"/>
      </colorScale>
    </cfRule>
  </conditionalFormatting>
  <conditionalFormatting sqref="C200:J200 O200:S200 L200:M200">
    <cfRule type="cellIs" dxfId="93" priority="134" operator="equal">
      <formula>0</formula>
    </cfRule>
  </conditionalFormatting>
  <conditionalFormatting sqref="C178:C198">
    <cfRule type="colorScale" priority="133">
      <colorScale>
        <cfvo type="min"/>
        <cfvo type="max"/>
        <color rgb="FFFFEF9C"/>
        <color rgb="FF63BE7B"/>
      </colorScale>
    </cfRule>
  </conditionalFormatting>
  <conditionalFormatting sqref="G179:G200">
    <cfRule type="colorScale" priority="132">
      <colorScale>
        <cfvo type="min"/>
        <cfvo type="max"/>
        <color rgb="FFFFEF9C"/>
        <color rgb="FF63BE7B"/>
      </colorScale>
    </cfRule>
  </conditionalFormatting>
  <conditionalFormatting sqref="S179:S200">
    <cfRule type="colorScale" priority="130">
      <colorScale>
        <cfvo type="min"/>
        <cfvo type="max"/>
        <color rgb="FFFFEF9C"/>
        <color rgb="FF63BE7B"/>
      </colorScale>
    </cfRule>
  </conditionalFormatting>
  <conditionalFormatting sqref="C179:C200 G179:G200 I179:I200 S179:S200">
    <cfRule type="cellIs" dxfId="92" priority="127" operator="equal">
      <formula>0</formula>
    </cfRule>
  </conditionalFormatting>
  <conditionalFormatting sqref="K179:K200">
    <cfRule type="cellIs" dxfId="91" priority="121" operator="equal">
      <formula>0</formula>
    </cfRule>
    <cfRule type="expression" dxfId="90" priority="122" stopIfTrue="1">
      <formula>K179/L179&gt;$W$5</formula>
    </cfRule>
    <cfRule type="expression" dxfId="89" priority="123" stopIfTrue="1">
      <formula>(K179/L179)&gt;=1</formula>
    </cfRule>
    <cfRule type="expression" dxfId="88" priority="124" stopIfTrue="1">
      <formula>K179/L179&gt;$W$8</formula>
    </cfRule>
    <cfRule type="expression" dxfId="87" priority="125" stopIfTrue="1">
      <formula>K179/L179&gt;$W$9</formula>
    </cfRule>
    <cfRule type="expression" dxfId="86" priority="126" stopIfTrue="1">
      <formula>K179/L179&gt;W$10</formula>
    </cfRule>
  </conditionalFormatting>
  <conditionalFormatting sqref="N179:N200">
    <cfRule type="cellIs" dxfId="85" priority="115" operator="equal">
      <formula>0</formula>
    </cfRule>
    <cfRule type="expression" dxfId="84" priority="116" stopIfTrue="1">
      <formula>N179/O179&gt;$W$5</formula>
    </cfRule>
    <cfRule type="expression" dxfId="83" priority="117" stopIfTrue="1">
      <formula>(N179/O179)&gt;=1</formula>
    </cfRule>
    <cfRule type="expression" dxfId="82" priority="118" stopIfTrue="1">
      <formula>N179/O179&gt;$W$8</formula>
    </cfRule>
    <cfRule type="expression" dxfId="81" priority="119" stopIfTrue="1">
      <formula>N179/O179&gt;$W$9</formula>
    </cfRule>
    <cfRule type="expression" dxfId="80" priority="120" stopIfTrue="1">
      <formula>N179/O179&gt;$W$10</formula>
    </cfRule>
  </conditionalFormatting>
  <conditionalFormatting sqref="O208:O217 O223:O227">
    <cfRule type="expression" dxfId="79" priority="112">
      <formula>(O208=5)</formula>
    </cfRule>
    <cfRule type="expression" dxfId="78" priority="113">
      <formula>(O208=1.5)</formula>
    </cfRule>
  </conditionalFormatting>
  <conditionalFormatting sqref="L208:M217 L223:M227">
    <cfRule type="expression" dxfId="77" priority="110">
      <formula>(L208=65)</formula>
    </cfRule>
    <cfRule type="expression" dxfId="76" priority="111">
      <formula>(L208=30)</formula>
    </cfRule>
  </conditionalFormatting>
  <conditionalFormatting sqref="V22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08:O217 L208:L217 L223:L229 O223:O229">
    <cfRule type="cellIs" dxfId="75" priority="108" stopIfTrue="1" operator="equal">
      <formula>0</formula>
    </cfRule>
  </conditionalFormatting>
  <conditionalFormatting sqref="S208:S217 S223:S229">
    <cfRule type="cellIs" dxfId="74" priority="99" stopIfTrue="1" operator="equal">
      <formula>0</formula>
    </cfRule>
    <cfRule type="colorScale" priority="107">
      <colorScale>
        <cfvo type="min"/>
        <cfvo type="max"/>
        <color rgb="FFFFEF9C"/>
        <color rgb="FF63BE7B"/>
      </colorScale>
    </cfRule>
  </conditionalFormatting>
  <conditionalFormatting sqref="R225 T2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8:G228">
    <cfRule type="cellIs" dxfId="73" priority="105" stopIfTrue="1" operator="equal">
      <formula>0</formula>
    </cfRule>
  </conditionalFormatting>
  <conditionalFormatting sqref="G208:G22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8:I228">
    <cfRule type="cellIs" dxfId="72" priority="98" stopIfTrue="1" operator="equal">
      <formula>0</formula>
    </cfRule>
  </conditionalFormatting>
  <conditionalFormatting sqref="Q208:Q2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1" priority="104" stopIfTrue="1" operator="equal">
      <formula>0</formula>
    </cfRule>
  </conditionalFormatting>
  <conditionalFormatting sqref="C208:C229">
    <cfRule type="cellIs" dxfId="70" priority="71" operator="equal">
      <formula>1</formula>
    </cfRule>
    <cfRule type="cellIs" dxfId="69" priority="102" stopIfTrue="1" operator="equal">
      <formula>0</formula>
    </cfRule>
  </conditionalFormatting>
  <conditionalFormatting sqref="C208:C227">
    <cfRule type="colorScale" priority="103">
      <colorScale>
        <cfvo type="min"/>
        <cfvo type="max"/>
        <color rgb="FFFFEF9C"/>
        <color rgb="FF63BE7B"/>
      </colorScale>
    </cfRule>
  </conditionalFormatting>
  <conditionalFormatting sqref="E208:E227">
    <cfRule type="cellIs" dxfId="68" priority="78" operator="equal">
      <formula>0</formula>
    </cfRule>
    <cfRule type="expression" dxfId="67" priority="100">
      <formula>C208=1</formula>
    </cfRule>
    <cfRule type="expression" dxfId="66" priority="101">
      <formula>C208&gt;0</formula>
    </cfRule>
  </conditionalFormatting>
  <conditionalFormatting sqref="I208:I229">
    <cfRule type="colorScale" priority="72">
      <colorScale>
        <cfvo type="min"/>
        <cfvo type="max"/>
        <color rgb="FFFFEF9C"/>
        <color rgb="FF63BE7B"/>
      </colorScale>
    </cfRule>
  </conditionalFormatting>
  <conditionalFormatting sqref="O218:O222">
    <cfRule type="expression" dxfId="65" priority="95">
      <formula>(O218=5)</formula>
    </cfRule>
    <cfRule type="expression" dxfId="64" priority="96">
      <formula>(O218=1.5)</formula>
    </cfRule>
  </conditionalFormatting>
  <conditionalFormatting sqref="L218:M222">
    <cfRule type="expression" dxfId="63" priority="93">
      <formula>(L218=65)</formula>
    </cfRule>
    <cfRule type="expression" dxfId="62" priority="94">
      <formula>(L218=30)</formula>
    </cfRule>
  </conditionalFormatting>
  <conditionalFormatting sqref="V22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8:L222 O218:O222">
    <cfRule type="cellIs" dxfId="61" priority="91" stopIfTrue="1" operator="equal">
      <formula>0</formula>
    </cfRule>
  </conditionalFormatting>
  <conditionalFormatting sqref="S218:S222">
    <cfRule type="cellIs" dxfId="60" priority="80" stopIfTrue="1" operator="equal">
      <formula>0</formula>
    </cfRule>
    <cfRule type="colorScale" priority="90">
      <colorScale>
        <cfvo type="min"/>
        <cfvo type="max"/>
        <color rgb="FFFFEF9C"/>
        <color rgb="FF63BE7B"/>
      </colorScale>
    </cfRule>
  </conditionalFormatting>
  <conditionalFormatting sqref="R220 T22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8:G222">
    <cfRule type="cellIs" dxfId="59" priority="88" stopIfTrue="1" operator="equal">
      <formula>0</formula>
    </cfRule>
  </conditionalFormatting>
  <conditionalFormatting sqref="G218:G22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8:I222">
    <cfRule type="cellIs" dxfId="58" priority="79" stopIfTrue="1" operator="equal">
      <formula>0</formula>
    </cfRule>
  </conditionalFormatting>
  <conditionalFormatting sqref="Q218:Q222">
    <cfRule type="cellIs" dxfId="57" priority="85" stopIfTrue="1" operator="equal">
      <formula>0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8:C222">
    <cfRule type="cellIs" dxfId="56" priority="83" stopIfTrue="1" operator="equal">
      <formula>0</formula>
    </cfRule>
  </conditionalFormatting>
  <conditionalFormatting sqref="C218:C222">
    <cfRule type="colorScale" priority="84">
      <colorScale>
        <cfvo type="min"/>
        <cfvo type="max"/>
        <color rgb="FFFFEF9C"/>
        <color rgb="FF63BE7B"/>
      </colorScale>
    </cfRule>
  </conditionalFormatting>
  <conditionalFormatting sqref="E218:E222">
    <cfRule type="expression" dxfId="55" priority="81">
      <formula>C218=1</formula>
    </cfRule>
    <cfRule type="expression" dxfId="54" priority="82">
      <formula>C218&gt;0</formula>
    </cfRule>
  </conditionalFormatting>
  <conditionalFormatting sqref="I218:I222">
    <cfRule type="colorScale" priority="87">
      <colorScale>
        <cfvo type="min"/>
        <cfvo type="max"/>
        <color rgb="FFFFEF9C"/>
        <color rgb="FF63BE7B"/>
      </colorScale>
    </cfRule>
  </conditionalFormatting>
  <conditionalFormatting sqref="C229:J229 O229:S229 L229:M229">
    <cfRule type="cellIs" dxfId="53" priority="77" operator="equal">
      <formula>0</formula>
    </cfRule>
  </conditionalFormatting>
  <conditionalFormatting sqref="C207:C227">
    <cfRule type="colorScale" priority="76">
      <colorScale>
        <cfvo type="min"/>
        <cfvo type="max"/>
        <color rgb="FFFFEF9C"/>
        <color rgb="FF63BE7B"/>
      </colorScale>
    </cfRule>
  </conditionalFormatting>
  <conditionalFormatting sqref="G208:G2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S208:S229">
    <cfRule type="colorScale" priority="73">
      <colorScale>
        <cfvo type="min"/>
        <cfvo type="max"/>
        <color rgb="FFFFEF9C"/>
        <color rgb="FF63BE7B"/>
      </colorScale>
    </cfRule>
  </conditionalFormatting>
  <conditionalFormatting sqref="C208:C229 G208:G229 I208:I229 S208:S229">
    <cfRule type="cellIs" dxfId="52" priority="70" operator="equal">
      <formula>0</formula>
    </cfRule>
  </conditionalFormatting>
  <conditionalFormatting sqref="K208:K229">
    <cfRule type="cellIs" dxfId="51" priority="64" operator="equal">
      <formula>0</formula>
    </cfRule>
    <cfRule type="expression" dxfId="50" priority="65" stopIfTrue="1">
      <formula>K208/L208&gt;$W$5</formula>
    </cfRule>
    <cfRule type="expression" dxfId="49" priority="66" stopIfTrue="1">
      <formula>(K208/L208)&gt;=1</formula>
    </cfRule>
    <cfRule type="expression" dxfId="48" priority="67" stopIfTrue="1">
      <formula>K208/L208&gt;$W$8</formula>
    </cfRule>
    <cfRule type="expression" dxfId="47" priority="68" stopIfTrue="1">
      <formula>K208/L208&gt;$W$9</formula>
    </cfRule>
    <cfRule type="expression" dxfId="46" priority="69" stopIfTrue="1">
      <formula>K208/L208&gt;W$10</formula>
    </cfRule>
  </conditionalFormatting>
  <conditionalFormatting sqref="N208:N229">
    <cfRule type="cellIs" dxfId="45" priority="58" operator="equal">
      <formula>0</formula>
    </cfRule>
    <cfRule type="expression" dxfId="44" priority="59" stopIfTrue="1">
      <formula>N208/O208&gt;$W$5</formula>
    </cfRule>
    <cfRule type="expression" dxfId="43" priority="60" stopIfTrue="1">
      <formula>(N208/O208)&gt;=1</formula>
    </cfRule>
    <cfRule type="expression" dxfId="42" priority="61" stopIfTrue="1">
      <formula>N208/O208&gt;$W$8</formula>
    </cfRule>
    <cfRule type="expression" dxfId="41" priority="62" stopIfTrue="1">
      <formula>N208/O208&gt;$W$9</formula>
    </cfRule>
    <cfRule type="expression" dxfId="40" priority="63" stopIfTrue="1">
      <formula>N208/O208&gt;$W$10</formula>
    </cfRule>
  </conditionalFormatting>
  <conditionalFormatting sqref="O237:O246 O252:O256">
    <cfRule type="expression" dxfId="39" priority="55">
      <formula>(O237=5)</formula>
    </cfRule>
    <cfRule type="expression" dxfId="38" priority="56">
      <formula>(O237=1.5)</formula>
    </cfRule>
  </conditionalFormatting>
  <conditionalFormatting sqref="L237:M246 L252:M256">
    <cfRule type="expression" dxfId="37" priority="53">
      <formula>(L237=65)</formula>
    </cfRule>
    <cfRule type="expression" dxfId="36" priority="54">
      <formula>(L237=30)</formula>
    </cfRule>
  </conditionalFormatting>
  <conditionalFormatting sqref="V25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7:O246 L237:L246 L252:L258 O252:O258">
    <cfRule type="cellIs" dxfId="35" priority="51" stopIfTrue="1" operator="equal">
      <formula>0</formula>
    </cfRule>
  </conditionalFormatting>
  <conditionalFormatting sqref="S237:S246 S252:S258">
    <cfRule type="cellIs" dxfId="34" priority="42" stopIfTrue="1" operator="equal">
      <formula>0</formula>
    </cfRule>
    <cfRule type="colorScale" priority="50">
      <colorScale>
        <cfvo type="min"/>
        <cfvo type="max"/>
        <color rgb="FFFFEF9C"/>
        <color rgb="FF63BE7B"/>
      </colorScale>
    </cfRule>
  </conditionalFormatting>
  <conditionalFormatting sqref="T254 R25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7:G257">
    <cfRule type="cellIs" dxfId="33" priority="48" stopIfTrue="1" operator="equal">
      <formula>0</formula>
    </cfRule>
  </conditionalFormatting>
  <conditionalFormatting sqref="G237:G25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7:I257">
    <cfRule type="cellIs" dxfId="32" priority="41" stopIfTrue="1" operator="equal">
      <formula>0</formula>
    </cfRule>
  </conditionalFormatting>
  <conditionalFormatting sqref="Q237:Q25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1" priority="47" stopIfTrue="1" operator="equal">
      <formula>0</formula>
    </cfRule>
  </conditionalFormatting>
  <conditionalFormatting sqref="C237:C258">
    <cfRule type="cellIs" dxfId="30" priority="14" operator="equal">
      <formula>1</formula>
    </cfRule>
    <cfRule type="cellIs" dxfId="29" priority="45" stopIfTrue="1" operator="equal">
      <formula>0</formula>
    </cfRule>
  </conditionalFormatting>
  <conditionalFormatting sqref="C237:C256">
    <cfRule type="colorScale" priority="46">
      <colorScale>
        <cfvo type="min"/>
        <cfvo type="max"/>
        <color rgb="FFFFEF9C"/>
        <color rgb="FF63BE7B"/>
      </colorScale>
    </cfRule>
  </conditionalFormatting>
  <conditionalFormatting sqref="E237:E256">
    <cfRule type="cellIs" dxfId="28" priority="21" operator="equal">
      <formula>0</formula>
    </cfRule>
    <cfRule type="expression" dxfId="27" priority="43">
      <formula>C237=1</formula>
    </cfRule>
    <cfRule type="expression" dxfId="26" priority="44">
      <formula>C237&gt;0</formula>
    </cfRule>
  </conditionalFormatting>
  <conditionalFormatting sqref="I237:I258">
    <cfRule type="colorScale" priority="15">
      <colorScale>
        <cfvo type="min"/>
        <cfvo type="max"/>
        <color rgb="FFFFEF9C"/>
        <color rgb="FF63BE7B"/>
      </colorScale>
    </cfRule>
  </conditionalFormatting>
  <conditionalFormatting sqref="O247:O251">
    <cfRule type="expression" dxfId="25" priority="38">
      <formula>(O247=5)</formula>
    </cfRule>
    <cfRule type="expression" dxfId="24" priority="39">
      <formula>(O247=1.5)</formula>
    </cfRule>
  </conditionalFormatting>
  <conditionalFormatting sqref="L247:M251">
    <cfRule type="expression" dxfId="23" priority="36">
      <formula>(L247=65)</formula>
    </cfRule>
    <cfRule type="expression" dxfId="22" priority="37">
      <formula>(L247=30)</formula>
    </cfRule>
  </conditionalFormatting>
  <conditionalFormatting sqref="V25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L251 O247:O251">
    <cfRule type="cellIs" dxfId="21" priority="34" stopIfTrue="1" operator="equal">
      <formula>0</formula>
    </cfRule>
  </conditionalFormatting>
  <conditionalFormatting sqref="S247:S251">
    <cfRule type="cellIs" dxfId="20" priority="23" stopIfTrue="1" operator="equal">
      <formula>0</formula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T249 R2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7:G251">
    <cfRule type="cellIs" dxfId="19" priority="31" stopIfTrue="1" operator="equal">
      <formula>0</formula>
    </cfRule>
  </conditionalFormatting>
  <conditionalFormatting sqref="G247:G25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7:I251">
    <cfRule type="cellIs" dxfId="18" priority="22" stopIfTrue="1" operator="equal">
      <formula>0</formula>
    </cfRule>
  </conditionalFormatting>
  <conditionalFormatting sqref="Q247:Q251">
    <cfRule type="cellIs" dxfId="17" priority="28" stopIfTrue="1" operator="equal">
      <formula>0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251">
    <cfRule type="cellIs" dxfId="16" priority="26" stopIfTrue="1" operator="equal">
      <formula>0</formula>
    </cfRule>
  </conditionalFormatting>
  <conditionalFormatting sqref="C247:C251">
    <cfRule type="colorScale" priority="27">
      <colorScale>
        <cfvo type="min"/>
        <cfvo type="max"/>
        <color rgb="FFFFEF9C"/>
        <color rgb="FF63BE7B"/>
      </colorScale>
    </cfRule>
  </conditionalFormatting>
  <conditionalFormatting sqref="E247:E251">
    <cfRule type="expression" dxfId="15" priority="24">
      <formula>C247=1</formula>
    </cfRule>
    <cfRule type="expression" dxfId="14" priority="25">
      <formula>C247&gt;0</formula>
    </cfRule>
  </conditionalFormatting>
  <conditionalFormatting sqref="I247:I251">
    <cfRule type="colorScale" priority="30">
      <colorScale>
        <cfvo type="min"/>
        <cfvo type="max"/>
        <color rgb="FFFFEF9C"/>
        <color rgb="FF63BE7B"/>
      </colorScale>
    </cfRule>
  </conditionalFormatting>
  <conditionalFormatting sqref="C258:J258 O258:S258 L258:M258">
    <cfRule type="cellIs" dxfId="13" priority="20" operator="equal">
      <formula>0</formula>
    </cfRule>
  </conditionalFormatting>
  <conditionalFormatting sqref="C236:C256">
    <cfRule type="colorScale" priority="19">
      <colorScale>
        <cfvo type="min"/>
        <cfvo type="max"/>
        <color rgb="FFFFEF9C"/>
        <color rgb="FF63BE7B"/>
      </colorScale>
    </cfRule>
  </conditionalFormatting>
  <conditionalFormatting sqref="G237:G258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37:S258">
    <cfRule type="colorScale" priority="16">
      <colorScale>
        <cfvo type="min"/>
        <cfvo type="max"/>
        <color rgb="FFFFEF9C"/>
        <color rgb="FF63BE7B"/>
      </colorScale>
    </cfRule>
  </conditionalFormatting>
  <conditionalFormatting sqref="C237:C258 G237:G258 I237:I258 S237:S258">
    <cfRule type="cellIs" dxfId="12" priority="13" operator="equal">
      <formula>0</formula>
    </cfRule>
  </conditionalFormatting>
  <conditionalFormatting sqref="K237:K258">
    <cfRule type="cellIs" dxfId="11" priority="7" operator="equal">
      <formula>0</formula>
    </cfRule>
    <cfRule type="expression" dxfId="10" priority="8" stopIfTrue="1">
      <formula>K237/L237&gt;$W$5</formula>
    </cfRule>
    <cfRule type="expression" dxfId="9" priority="9" stopIfTrue="1">
      <formula>(K237/L237)&gt;=1</formula>
    </cfRule>
    <cfRule type="expression" dxfId="8" priority="10" stopIfTrue="1">
      <formula>K237/L237&gt;$W$8</formula>
    </cfRule>
    <cfRule type="expression" dxfId="7" priority="11" stopIfTrue="1">
      <formula>K237/L237&gt;$W$9</formula>
    </cfRule>
    <cfRule type="expression" dxfId="6" priority="12" stopIfTrue="1">
      <formula>K237/L237&gt;W$10</formula>
    </cfRule>
  </conditionalFormatting>
  <conditionalFormatting sqref="N237:N258">
    <cfRule type="cellIs" dxfId="5" priority="1" operator="equal">
      <formula>0</formula>
    </cfRule>
    <cfRule type="expression" dxfId="4" priority="2" stopIfTrue="1">
      <formula>N237/O237&gt;$W$5</formula>
    </cfRule>
    <cfRule type="expression" dxfId="3" priority="3" stopIfTrue="1">
      <formula>(N237/O237)&gt;=1</formula>
    </cfRule>
    <cfRule type="expression" dxfId="2" priority="4" stopIfTrue="1">
      <formula>N237/O237&gt;$W$8</formula>
    </cfRule>
    <cfRule type="expression" dxfId="1" priority="5" stopIfTrue="1">
      <formula>N237/O237&gt;$W$9</formula>
    </cfRule>
    <cfRule type="expression" dxfId="0" priority="6" stopIfTrue="1">
      <formula>N237/O237&gt;$W$10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a0cb9b-002f-4cee-8518-55379253ba83">
      <UserInfo>
        <DisplayName>Wade Helquist</DisplayName>
        <AccountId>89</AccountId>
        <AccountType/>
      </UserInfo>
      <UserInfo>
        <DisplayName>Hunter Guddendorf</DisplayName>
        <AccountId>145</AccountId>
        <AccountType/>
      </UserInfo>
    </SharedWithUsers>
    <FolderType xmlns="1c61a2bc-4f0f-4141-839b-2e8ff500a204" xsi:nil="true"/>
    <CultureName xmlns="1c61a2bc-4f0f-4141-839b-2e8ff500a204" xsi:nil="true"/>
    <AppVersion xmlns="1c61a2bc-4f0f-4141-839b-2e8ff500a204" xsi:nil="true"/>
    <TeamsChannelId xmlns="1c61a2bc-4f0f-4141-839b-2e8ff500a204" xsi:nil="true"/>
    <Invited_Leaders xmlns="1c61a2bc-4f0f-4141-839b-2e8ff500a204" xsi:nil="true"/>
    <IsNotebookLocked xmlns="1c61a2bc-4f0f-4141-839b-2e8ff500a204" xsi:nil="true"/>
    <DefaultSectionNames xmlns="1c61a2bc-4f0f-4141-839b-2e8ff500a204" xsi:nil="true"/>
    <Invited_Members xmlns="1c61a2bc-4f0f-4141-839b-2e8ff500a204" xsi:nil="true"/>
    <Math_Settings xmlns="1c61a2bc-4f0f-4141-839b-2e8ff500a204" xsi:nil="true"/>
    <Templates xmlns="1c61a2bc-4f0f-4141-839b-2e8ff500a204" xsi:nil="true"/>
    <Self_Registration_Enabled xmlns="1c61a2bc-4f0f-4141-839b-2e8ff500a204" xsi:nil="true"/>
    <Has_Leaders_Only_SectionGroup xmlns="1c61a2bc-4f0f-4141-839b-2e8ff500a204" xsi:nil="true"/>
    <Is_Collaboration_Space_Locked xmlns="1c61a2bc-4f0f-4141-839b-2e8ff500a204" xsi:nil="true"/>
    <Member_Groups xmlns="1c61a2bc-4f0f-4141-839b-2e8ff500a204">
      <UserInfo>
        <DisplayName/>
        <AccountId xsi:nil="true"/>
        <AccountType/>
      </UserInfo>
    </Member_Groups>
    <NotebookType xmlns="1c61a2bc-4f0f-4141-839b-2e8ff500a204" xsi:nil="true"/>
    <Leaders xmlns="1c61a2bc-4f0f-4141-839b-2e8ff500a204">
      <UserInfo>
        <DisplayName/>
        <AccountId xsi:nil="true"/>
        <AccountType/>
      </UserInfo>
    </Leaders>
    <Members xmlns="1c61a2bc-4f0f-4141-839b-2e8ff500a204">
      <UserInfo>
        <DisplayName/>
        <AccountId xsi:nil="true"/>
        <AccountType/>
      </UserInfo>
    </Members>
    <Owner xmlns="1c61a2bc-4f0f-4141-839b-2e8ff500a204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47C42449597746BDBDD4CAD687317D" ma:contentTypeVersion="26" ma:contentTypeDescription="Create a new document." ma:contentTypeScope="" ma:versionID="c131c83bb1d10267760c2bd9b8772f90">
  <xsd:schema xmlns:xsd="http://www.w3.org/2001/XMLSchema" xmlns:xs="http://www.w3.org/2001/XMLSchema" xmlns:p="http://schemas.microsoft.com/office/2006/metadata/properties" xmlns:ns2="1c61a2bc-4f0f-4141-839b-2e8ff500a204" xmlns:ns3="c1a0cb9b-002f-4cee-8518-55379253ba83" targetNamespace="http://schemas.microsoft.com/office/2006/metadata/properties" ma:root="true" ma:fieldsID="718a86e558e7abd267ef202685c4b740" ns2:_="" ns3:_="">
    <xsd:import namespace="1c61a2bc-4f0f-4141-839b-2e8ff500a204"/>
    <xsd:import namespace="c1a0cb9b-002f-4cee-8518-55379253b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1a2bc-4f0f-4141-839b-2e8ff500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0" nillable="true" ma:displayName="Math Settings" ma:internalName="Math_Settings">
      <xsd:simpleType>
        <xsd:restriction base="dms:Text"/>
      </xsd:simpleType>
    </xsd:element>
    <xsd:element name="DefaultSectionNames" ma:index="2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3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4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5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cb9b-002f-4cee-8518-55379253b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D151A0-B1D7-4FFA-A2EF-4255D1F2B97E}">
  <ds:schemaRefs>
    <ds:schemaRef ds:uri="http://schemas.microsoft.com/office/2006/metadata/properties"/>
    <ds:schemaRef ds:uri="http://schemas.microsoft.com/office/infopath/2007/PartnerControls"/>
    <ds:schemaRef ds:uri="c1a0cb9b-002f-4cee-8518-55379253ba83"/>
    <ds:schemaRef ds:uri="1c61a2bc-4f0f-4141-839b-2e8ff500a204"/>
  </ds:schemaRefs>
</ds:datastoreItem>
</file>

<file path=customXml/itemProps2.xml><?xml version="1.0" encoding="utf-8"?>
<ds:datastoreItem xmlns:ds="http://schemas.openxmlformats.org/officeDocument/2006/customXml" ds:itemID="{F83C2DA0-71CD-446D-8DA7-50B65B0CC9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AF19BB-7DE0-424F-8287-953118BB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1a2bc-4f0f-4141-839b-2e8ff500a204"/>
    <ds:schemaRef ds:uri="c1a0cb9b-002f-4cee-8518-55379253b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Entered Daily Stats</vt:lpstr>
      <vt:lpstr>Weekly Average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2021-06-29T21:43:03Z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0x0101003E47C42449597746BDBDD4CAD687317D</vt:lpwstr>
  </property>
</Properties>
</file>