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7965" yWindow="270" windowWidth="14805" windowHeight="8010"/>
  </bookViews>
  <sheets>
    <sheet name="lambda_lm" sheetId="1" r:id="rId1"/>
    <sheet name="lambdak_m" sheetId="2" r:id="rId2"/>
    <sheet name="Lambda_M" sheetId="3" r:id="rId3"/>
    <sheet name="Lambda_k_m" sheetId="4" r:id="rId4"/>
    <sheet name="Lambda_k_M1" sheetId="5" r:id="rId5"/>
    <sheet name="Mu_m" sheetId="6" r:id="rId6"/>
    <sheet name="Mu_M1" sheetId="7" r:id="rId7"/>
    <sheet name="LMP" sheetId="8" r:id="rId8"/>
  </sheets>
  <calcPr calcId="145621"/>
</workbook>
</file>

<file path=xl/calcChain.xml><?xml version="1.0" encoding="utf-8"?>
<calcChain xmlns="http://schemas.openxmlformats.org/spreadsheetml/2006/main">
  <c r="Q16" i="1" l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P33" i="1"/>
  <c r="O33" i="1"/>
  <c r="N33" i="1"/>
  <c r="M3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Q2" i="1"/>
  <c r="P2" i="1"/>
  <c r="O2" i="1"/>
  <c r="M2" i="1"/>
  <c r="B18" i="8" l="1"/>
  <c r="C18" i="8"/>
  <c r="D18" i="8"/>
  <c r="E18" i="8"/>
  <c r="F18" i="8"/>
  <c r="B19" i="8"/>
  <c r="C19" i="8"/>
  <c r="D19" i="8"/>
  <c r="E19" i="8"/>
  <c r="F19" i="8"/>
  <c r="B20" i="8"/>
  <c r="C20" i="8"/>
  <c r="D20" i="8"/>
  <c r="E20" i="8"/>
  <c r="F20" i="8"/>
  <c r="B21" i="8"/>
  <c r="C21" i="8"/>
  <c r="D21" i="8"/>
  <c r="E21" i="8"/>
  <c r="F21" i="8"/>
  <c r="B22" i="8"/>
  <c r="C22" i="8"/>
  <c r="D22" i="8"/>
  <c r="E22" i="8"/>
  <c r="F22" i="8"/>
  <c r="B23" i="8"/>
  <c r="C23" i="8"/>
  <c r="D23" i="8"/>
  <c r="E23" i="8"/>
  <c r="F23" i="8"/>
  <c r="B24" i="8"/>
  <c r="C24" i="8"/>
  <c r="D24" i="8"/>
  <c r="E24" i="8"/>
  <c r="F24" i="8"/>
  <c r="B25" i="8"/>
  <c r="C25" i="8"/>
  <c r="D25" i="8"/>
  <c r="E25" i="8"/>
  <c r="F25" i="8"/>
  <c r="B26" i="8"/>
  <c r="C26" i="8"/>
  <c r="D26" i="8"/>
  <c r="E26" i="8"/>
  <c r="F26" i="8"/>
  <c r="B27" i="8"/>
  <c r="C27" i="8"/>
  <c r="D27" i="8"/>
  <c r="E27" i="8"/>
  <c r="F27" i="8"/>
  <c r="B28" i="8"/>
  <c r="C28" i="8"/>
  <c r="D28" i="8"/>
  <c r="E28" i="8"/>
  <c r="F28" i="8"/>
  <c r="B29" i="8"/>
  <c r="C29" i="8"/>
  <c r="D29" i="8"/>
  <c r="E29" i="8"/>
  <c r="F29" i="8"/>
  <c r="B30" i="8"/>
  <c r="C30" i="8"/>
  <c r="D30" i="8"/>
  <c r="E30" i="8"/>
  <c r="F30" i="8"/>
  <c r="C17" i="8"/>
  <c r="D17" i="8"/>
  <c r="E17" i="8"/>
  <c r="F17" i="8"/>
  <c r="B17" i="8"/>
  <c r="B3" i="8"/>
  <c r="C3" i="8"/>
  <c r="D3" i="8"/>
  <c r="E3" i="8"/>
  <c r="F3" i="8"/>
  <c r="B4" i="8"/>
  <c r="C4" i="8"/>
  <c r="D4" i="8"/>
  <c r="E4" i="8"/>
  <c r="F4" i="8"/>
  <c r="B5" i="8"/>
  <c r="C5" i="8"/>
  <c r="D5" i="8"/>
  <c r="E5" i="8"/>
  <c r="F5" i="8"/>
  <c r="B6" i="8"/>
  <c r="C6" i="8"/>
  <c r="D6" i="8"/>
  <c r="E6" i="8"/>
  <c r="F6" i="8"/>
  <c r="B7" i="8"/>
  <c r="C7" i="8"/>
  <c r="D7" i="8"/>
  <c r="E7" i="8"/>
  <c r="F7" i="8"/>
  <c r="B8" i="8"/>
  <c r="C8" i="8"/>
  <c r="D8" i="8"/>
  <c r="E8" i="8"/>
  <c r="F8" i="8"/>
  <c r="B9" i="8"/>
  <c r="C9" i="8"/>
  <c r="D9" i="8"/>
  <c r="E9" i="8"/>
  <c r="F9" i="8"/>
  <c r="B10" i="8"/>
  <c r="C10" i="8"/>
  <c r="D10" i="8"/>
  <c r="E10" i="8"/>
  <c r="F10" i="8"/>
  <c r="B11" i="8"/>
  <c r="C11" i="8"/>
  <c r="D11" i="8"/>
  <c r="E11" i="8"/>
  <c r="F11" i="8"/>
  <c r="B12" i="8"/>
  <c r="C12" i="8"/>
  <c r="D12" i="8"/>
  <c r="E12" i="8"/>
  <c r="F12" i="8"/>
  <c r="B13" i="8"/>
  <c r="C13" i="8"/>
  <c r="D13" i="8"/>
  <c r="E13" i="8"/>
  <c r="F13" i="8"/>
  <c r="B14" i="8"/>
  <c r="C14" i="8"/>
  <c r="D14" i="8"/>
  <c r="E14" i="8"/>
  <c r="F14" i="8"/>
  <c r="B15" i="8"/>
  <c r="C15" i="8"/>
  <c r="D15" i="8"/>
  <c r="E15" i="8"/>
  <c r="F15" i="8"/>
  <c r="C2" i="8"/>
  <c r="D2" i="8"/>
  <c r="E2" i="8"/>
  <c r="F2" i="8"/>
  <c r="B2" i="8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3" i="1"/>
</calcChain>
</file>

<file path=xl/sharedStrings.xml><?xml version="1.0" encoding="utf-8"?>
<sst xmlns="http://schemas.openxmlformats.org/spreadsheetml/2006/main" count="91" uniqueCount="57">
  <si>
    <t>*10^-8</t>
  </si>
  <si>
    <t>100MW</t>
  </si>
  <si>
    <t>75MW</t>
  </si>
  <si>
    <t>74MW</t>
  </si>
  <si>
    <t>73MW</t>
  </si>
  <si>
    <t>72.8MW</t>
  </si>
  <si>
    <t>73MW(10^-6)</t>
  </si>
  <si>
    <t>72.8MW(10^-6)</t>
  </si>
  <si>
    <t>LMP</t>
  </si>
  <si>
    <t>LMPQ</t>
  </si>
  <si>
    <t xml:space="preserve">     1     5     2</t>
  </si>
  <si>
    <t xml:space="preserve">     2     1     3</t>
  </si>
  <si>
    <t xml:space="preserve">     2     3     4</t>
  </si>
  <si>
    <t xml:space="preserve">     2     4     5</t>
  </si>
  <si>
    <t xml:space="preserve">     2     5     6</t>
  </si>
  <si>
    <t xml:space="preserve">     3     2     7</t>
  </si>
  <si>
    <t xml:space="preserve">     3     4     8</t>
  </si>
  <si>
    <t xml:space="preserve">     4     2     9</t>
  </si>
  <si>
    <t xml:space="preserve">     4     3    10</t>
  </si>
  <si>
    <t xml:space="preserve">     4     5    11</t>
  </si>
  <si>
    <t xml:space="preserve">     4     7    12</t>
  </si>
  <si>
    <t xml:space="preserve">     4     9    13</t>
  </si>
  <si>
    <t xml:space="preserve">     5     1    14</t>
  </si>
  <si>
    <t xml:space="preserve">     5     2    15</t>
  </si>
  <si>
    <t xml:space="preserve">     5     4    16</t>
  </si>
  <si>
    <t xml:space="preserve">     5     6    17</t>
  </si>
  <si>
    <t xml:space="preserve">     6     5    18</t>
  </si>
  <si>
    <t xml:space="preserve">     6    11    19</t>
  </si>
  <si>
    <t xml:space="preserve">     6    12    20</t>
  </si>
  <si>
    <t xml:space="preserve">     6    13    21</t>
  </si>
  <si>
    <t xml:space="preserve">     7     4    22</t>
  </si>
  <si>
    <t xml:space="preserve">     7     8    23</t>
  </si>
  <si>
    <t xml:space="preserve">     7     9    24</t>
  </si>
  <si>
    <t xml:space="preserve">     8     7    25</t>
  </si>
  <si>
    <t xml:space="preserve">     9     4    26</t>
  </si>
  <si>
    <t xml:space="preserve">     9     7    27</t>
  </si>
  <si>
    <t xml:space="preserve">     9    10    28</t>
  </si>
  <si>
    <t xml:space="preserve">     9    14    29</t>
  </si>
  <si>
    <t xml:space="preserve">    10     9    30</t>
  </si>
  <si>
    <t xml:space="preserve">    10    11    31</t>
  </si>
  <si>
    <t xml:space="preserve">    11     6    32</t>
  </si>
  <si>
    <t xml:space="preserve">    11    10    33</t>
  </si>
  <si>
    <t xml:space="preserve">    12     6    34</t>
  </si>
  <si>
    <t xml:space="preserve">    12    13    35</t>
  </si>
  <si>
    <t xml:space="preserve">    13     6    36</t>
  </si>
  <si>
    <t xml:space="preserve">    13    12    37</t>
  </si>
  <si>
    <t xml:space="preserve">    13    14    38</t>
  </si>
  <si>
    <t xml:space="preserve">    14     9    39</t>
  </si>
  <si>
    <t xml:space="preserve">    14    13    40</t>
  </si>
  <si>
    <t xml:space="preserve">  1     2     1</t>
  </si>
  <si>
    <t>From- To- Line Number</t>
  </si>
  <si>
    <t>Si_1</t>
  </si>
  <si>
    <t>Si_2</t>
  </si>
  <si>
    <t>V_r</t>
  </si>
  <si>
    <t>V_i</t>
  </si>
  <si>
    <t>V_mag</t>
  </si>
  <si>
    <t>min eig_vec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</si>
</sst>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Variation of LMP with Transmission Constraint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100MW</c:v>
          </c:tx>
          <c:marker>
            <c:symbol val="none"/>
          </c:marker>
          <c:val>
            <c:numRef>
              <c:f>LMP!$B$2:$B$15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22.047000000000004</c:v>
                </c:pt>
                <c:pt idx="3">
                  <c:v>21.668299999999995</c:v>
                </c:pt>
                <c:pt idx="4">
                  <c:v>21.390800000000006</c:v>
                </c:pt>
                <c:pt idx="5">
                  <c:v>21.377299999999998</c:v>
                </c:pt>
                <c:pt idx="6">
                  <c:v>21.686199999999999</c:v>
                </c:pt>
                <c:pt idx="7">
                  <c:v>21.686199999999999</c:v>
                </c:pt>
                <c:pt idx="8">
                  <c:v>21.692500000000003</c:v>
                </c:pt>
                <c:pt idx="9">
                  <c:v>21.747</c:v>
                </c:pt>
                <c:pt idx="10">
                  <c:v>21.628899999999994</c:v>
                </c:pt>
                <c:pt idx="11">
                  <c:v>21.687599999999996</c:v>
                </c:pt>
                <c:pt idx="12">
                  <c:v>21.794600000000003</c:v>
                </c:pt>
                <c:pt idx="13">
                  <c:v>22.134300000000003</c:v>
                </c:pt>
              </c:numCache>
            </c:numRef>
          </c:val>
          <c:smooth val="0"/>
        </c:ser>
        <c:ser>
          <c:idx val="1"/>
          <c:order val="1"/>
          <c:tx>
            <c:v>75MW</c:v>
          </c:tx>
          <c:marker>
            <c:symbol val="none"/>
          </c:marker>
          <c:val>
            <c:numRef>
              <c:f>LMP!$C$2:$C$15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22.073100000000004</c:v>
                </c:pt>
                <c:pt idx="3">
                  <c:v>21.6922</c:v>
                </c:pt>
                <c:pt idx="4">
                  <c:v>21.412499999999994</c:v>
                </c:pt>
                <c:pt idx="5">
                  <c:v>21.400300000000001</c:v>
                </c:pt>
                <c:pt idx="6">
                  <c:v>21.709500000000006</c:v>
                </c:pt>
                <c:pt idx="7">
                  <c:v>21.709499999999998</c:v>
                </c:pt>
                <c:pt idx="8">
                  <c:v>21.715600000000002</c:v>
                </c:pt>
                <c:pt idx="9">
                  <c:v>21.769999999999996</c:v>
                </c:pt>
                <c:pt idx="10">
                  <c:v>21.652000000000001</c:v>
                </c:pt>
                <c:pt idx="11">
                  <c:v>21.710999999999999</c:v>
                </c:pt>
                <c:pt idx="12">
                  <c:v>21.817899999999995</c:v>
                </c:pt>
                <c:pt idx="13">
                  <c:v>22.157800000000002</c:v>
                </c:pt>
              </c:numCache>
            </c:numRef>
          </c:val>
          <c:smooth val="0"/>
        </c:ser>
        <c:ser>
          <c:idx val="2"/>
          <c:order val="2"/>
          <c:tx>
            <c:v>74MW</c:v>
          </c:tx>
          <c:marker>
            <c:symbol val="none"/>
          </c:marker>
          <c:val>
            <c:numRef>
              <c:f>LMP!$D$2:$D$15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25.917900000000003</c:v>
                </c:pt>
                <c:pt idx="3">
                  <c:v>22.873800000000003</c:v>
                </c:pt>
                <c:pt idx="4">
                  <c:v>22.246000000000002</c:v>
                </c:pt>
                <c:pt idx="5">
                  <c:v>22.339799999999997</c:v>
                </c:pt>
                <c:pt idx="6">
                  <c:v>22.838699999999996</c:v>
                </c:pt>
                <c:pt idx="7">
                  <c:v>22.838700000000003</c:v>
                </c:pt>
                <c:pt idx="8">
                  <c:v>22.815199999999997</c:v>
                </c:pt>
                <c:pt idx="9">
                  <c:v>22.847200000000008</c:v>
                </c:pt>
                <c:pt idx="10">
                  <c:v>22.6648</c:v>
                </c:pt>
                <c:pt idx="11">
                  <c:v>22.674699999999994</c:v>
                </c:pt>
                <c:pt idx="12">
                  <c:v>22.797300000000007</c:v>
                </c:pt>
                <c:pt idx="13">
                  <c:v>23.224300000000007</c:v>
                </c:pt>
              </c:numCache>
            </c:numRef>
          </c:val>
          <c:smooth val="0"/>
        </c:ser>
        <c:ser>
          <c:idx val="3"/>
          <c:order val="3"/>
          <c:tx>
            <c:v>73MW</c:v>
          </c:tx>
          <c:marker>
            <c:symbol val="none"/>
          </c:marker>
          <c:val>
            <c:numRef>
              <c:f>LMP!$E$2:$E$15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316.0883</c:v>
                </c:pt>
                <c:pt idx="3">
                  <c:v>111.97650000000002</c:v>
                </c:pt>
                <c:pt idx="4">
                  <c:v>85.489499999999992</c:v>
                </c:pt>
                <c:pt idx="5">
                  <c:v>94.257800000000003</c:v>
                </c:pt>
                <c:pt idx="6">
                  <c:v>107.92269999999999</c:v>
                </c:pt>
                <c:pt idx="7">
                  <c:v>107.92269999999999</c:v>
                </c:pt>
                <c:pt idx="8">
                  <c:v>105.79920000000001</c:v>
                </c:pt>
                <c:pt idx="9">
                  <c:v>104.32210000000001</c:v>
                </c:pt>
                <c:pt idx="10">
                  <c:v>99.676000000000016</c:v>
                </c:pt>
                <c:pt idx="11">
                  <c:v>96.494900000000001</c:v>
                </c:pt>
                <c:pt idx="12">
                  <c:v>97.696899999999999</c:v>
                </c:pt>
                <c:pt idx="13">
                  <c:v>104.28800000000001</c:v>
                </c:pt>
              </c:numCache>
            </c:numRef>
          </c:val>
          <c:smooth val="0"/>
        </c:ser>
        <c:ser>
          <c:idx val="4"/>
          <c:order val="4"/>
          <c:tx>
            <c:v>72.8MW</c:v>
          </c:tx>
          <c:marker>
            <c:symbol val="none"/>
          </c:marker>
          <c:val>
            <c:numRef>
              <c:f>LMP!$F$2:$F$15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327.91200000000003</c:v>
                </c:pt>
                <c:pt idx="3">
                  <c:v>115.40010000000001</c:v>
                </c:pt>
                <c:pt idx="4">
                  <c:v>87.881399999999985</c:v>
                </c:pt>
                <c:pt idx="5">
                  <c:v>97.019499999999994</c:v>
                </c:pt>
                <c:pt idx="6">
                  <c:v>111.2174</c:v>
                </c:pt>
                <c:pt idx="7">
                  <c:v>111.21740000000003</c:v>
                </c:pt>
                <c:pt idx="8">
                  <c:v>109.02290000000002</c:v>
                </c:pt>
                <c:pt idx="9">
                  <c:v>107.4845</c:v>
                </c:pt>
                <c:pt idx="10">
                  <c:v>102.65190000000001</c:v>
                </c:pt>
                <c:pt idx="11">
                  <c:v>99.336600000000004</c:v>
                </c:pt>
                <c:pt idx="12">
                  <c:v>100.5848</c:v>
                </c:pt>
                <c:pt idx="13">
                  <c:v>107.43550000000002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705664"/>
        <c:axId val="133240320"/>
      </c:lineChart>
      <c:catAx>
        <c:axId val="13270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Bus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3240320"/>
        <c:crosses val="autoZero"/>
        <c:auto val="1"/>
        <c:lblAlgn val="ctr"/>
        <c:lblOffset val="100"/>
        <c:noMultiLvlLbl val="0"/>
      </c:catAx>
      <c:valAx>
        <c:axId val="13324032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LMP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2705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978486988643332"/>
          <c:y val="0.39572012708937698"/>
          <c:w val="0.13994649219572192"/>
          <c:h val="0.31724409448818897"/>
        </c:manualLayout>
      </c:layout>
      <c:overlay val="0"/>
      <c:txPr>
        <a:bodyPr/>
        <a:lstStyle/>
        <a:p>
          <a:pPr>
            <a:defRPr>
              <a:solidFill>
                <a:sysClr val="windowText" lastClr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Variation of LMP for Q with Transmission Constraint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100MW</c:v>
          </c:tx>
          <c:marker>
            <c:symbol val="none"/>
          </c:marker>
          <c:val>
            <c:numRef>
              <c:f>LMP!$B$17:$B$30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8.5000000000000853E-2</c:v>
                </c:pt>
                <c:pt idx="4">
                  <c:v>0.13889999999999958</c:v>
                </c:pt>
                <c:pt idx="5">
                  <c:v>0</c:v>
                </c:pt>
                <c:pt idx="6">
                  <c:v>5.2999999999983061E-3</c:v>
                </c:pt>
                <c:pt idx="7">
                  <c:v>0</c:v>
                </c:pt>
                <c:pt idx="8">
                  <c:v>-3.3700000000003172E-2</c:v>
                </c:pt>
                <c:pt idx="9">
                  <c:v>4.0299999999994895E-2</c:v>
                </c:pt>
                <c:pt idx="10">
                  <c:v>6.8300000000000693E-2</c:v>
                </c:pt>
                <c:pt idx="11">
                  <c:v>0.1875</c:v>
                </c:pt>
                <c:pt idx="12">
                  <c:v>0.2231000000000023</c:v>
                </c:pt>
                <c:pt idx="13">
                  <c:v>0.21469999999999345</c:v>
                </c:pt>
              </c:numCache>
            </c:numRef>
          </c:val>
          <c:smooth val="0"/>
        </c:ser>
        <c:ser>
          <c:idx val="1"/>
          <c:order val="1"/>
          <c:tx>
            <c:v>75MW</c:v>
          </c:tx>
          <c:marker>
            <c:symbol val="none"/>
          </c:marker>
          <c:val>
            <c:numRef>
              <c:f>LMP!$C$17:$C$30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8.6899999999999977E-2</c:v>
                </c:pt>
                <c:pt idx="4">
                  <c:v>0.14089999999999492</c:v>
                </c:pt>
                <c:pt idx="5">
                  <c:v>0</c:v>
                </c:pt>
                <c:pt idx="6">
                  <c:v>5.3000000000054115E-3</c:v>
                </c:pt>
                <c:pt idx="7">
                  <c:v>0</c:v>
                </c:pt>
                <c:pt idx="8">
                  <c:v>-3.4399999999997988E-2</c:v>
                </c:pt>
                <c:pt idx="9">
                  <c:v>3.9699999999996294E-2</c:v>
                </c:pt>
                <c:pt idx="10">
                  <c:v>6.799999999999784E-2</c:v>
                </c:pt>
                <c:pt idx="11">
                  <c:v>0.18769999999999953</c:v>
                </c:pt>
                <c:pt idx="12">
                  <c:v>0.22330000000000183</c:v>
                </c:pt>
                <c:pt idx="13">
                  <c:v>0.21459999999999724</c:v>
                </c:pt>
              </c:numCache>
            </c:numRef>
          </c:val>
          <c:smooth val="0"/>
        </c:ser>
        <c:ser>
          <c:idx val="2"/>
          <c:order val="2"/>
          <c:tx>
            <c:v>74MW</c:v>
          </c:tx>
          <c:marker>
            <c:symbol val="none"/>
          </c:marker>
          <c:val>
            <c:numRef>
              <c:f>LMP!$D$17:$D$30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0.15559999999999974</c:v>
                </c:pt>
                <c:pt idx="4">
                  <c:v>0.20389999999999731</c:v>
                </c:pt>
                <c:pt idx="5">
                  <c:v>0</c:v>
                </c:pt>
                <c:pt idx="6">
                  <c:v>1.0800000000003251E-2</c:v>
                </c:pt>
                <c:pt idx="7">
                  <c:v>0</c:v>
                </c:pt>
                <c:pt idx="8">
                  <c:v>-5.6300000000000239E-2</c:v>
                </c:pt>
                <c:pt idx="9">
                  <c:v>2.3800000000001376E-2</c:v>
                </c:pt>
                <c:pt idx="10">
                  <c:v>6.1399999999999011E-2</c:v>
                </c:pt>
                <c:pt idx="11">
                  <c:v>0.19660000000000366</c:v>
                </c:pt>
                <c:pt idx="12">
                  <c:v>0.23010000000000019</c:v>
                </c:pt>
                <c:pt idx="13">
                  <c:v>0.21090000000000231</c:v>
                </c:pt>
              </c:numCache>
            </c:numRef>
          </c:val>
          <c:smooth val="0"/>
        </c:ser>
        <c:ser>
          <c:idx val="3"/>
          <c:order val="3"/>
          <c:tx>
            <c:v>73MW</c:v>
          </c:tx>
          <c:marker>
            <c:symbol val="none"/>
          </c:marker>
          <c:val>
            <c:numRef>
              <c:f>LMP!$E$17:$E$30</c:f>
              <c:numCache>
                <c:formatCode>General</c:formatCode>
                <c:ptCount val="14"/>
                <c:pt idx="0">
                  <c:v>1.3091999999999999</c:v>
                </c:pt>
                <c:pt idx="1">
                  <c:v>0</c:v>
                </c:pt>
                <c:pt idx="2">
                  <c:v>-17.735399999999998</c:v>
                </c:pt>
                <c:pt idx="3">
                  <c:v>5.2819999999999823</c:v>
                </c:pt>
                <c:pt idx="4">
                  <c:v>6.1798000000000002</c:v>
                </c:pt>
                <c:pt idx="5">
                  <c:v>4.5411000000000001</c:v>
                </c:pt>
                <c:pt idx="6">
                  <c:v>2.0740000000000123</c:v>
                </c:pt>
                <c:pt idx="7">
                  <c:v>0</c:v>
                </c:pt>
                <c:pt idx="8">
                  <c:v>1.9243999999999915</c:v>
                </c:pt>
                <c:pt idx="9">
                  <c:v>2.6736999999999966</c:v>
                </c:pt>
                <c:pt idx="10">
                  <c:v>3.7843000000000018</c:v>
                </c:pt>
                <c:pt idx="11">
                  <c:v>5.3654000000000224</c:v>
                </c:pt>
                <c:pt idx="12">
                  <c:v>5.2347000000000037</c:v>
                </c:pt>
                <c:pt idx="13">
                  <c:v>4.0260999999999854</c:v>
                </c:pt>
              </c:numCache>
            </c:numRef>
          </c:val>
          <c:smooth val="0"/>
        </c:ser>
        <c:ser>
          <c:idx val="4"/>
          <c:order val="4"/>
          <c:tx>
            <c:v>72.8MW</c:v>
          </c:tx>
          <c:marker>
            <c:symbol val="none"/>
          </c:marker>
          <c:val>
            <c:numRef>
              <c:f>LMP!$F$17:$F$30</c:f>
              <c:numCache>
                <c:formatCode>General</c:formatCode>
                <c:ptCount val="14"/>
                <c:pt idx="0">
                  <c:v>1.4564999999999999</c:v>
                </c:pt>
                <c:pt idx="1">
                  <c:v>0</c:v>
                </c:pt>
                <c:pt idx="2">
                  <c:v>-17.899100000000001</c:v>
                </c:pt>
                <c:pt idx="3">
                  <c:v>5.790300000000002</c:v>
                </c:pt>
                <c:pt idx="4">
                  <c:v>6.6710000000000207</c:v>
                </c:pt>
                <c:pt idx="5">
                  <c:v>4.9116999999999997</c:v>
                </c:pt>
                <c:pt idx="6">
                  <c:v>2.3166999999999973</c:v>
                </c:pt>
                <c:pt idx="7">
                  <c:v>0</c:v>
                </c:pt>
                <c:pt idx="8">
                  <c:v>2.1912000000000091</c:v>
                </c:pt>
                <c:pt idx="9">
                  <c:v>2.9692999999999756</c:v>
                </c:pt>
                <c:pt idx="10">
                  <c:v>4.1238999999999919</c:v>
                </c:pt>
                <c:pt idx="11">
                  <c:v>5.7624000000000137</c:v>
                </c:pt>
                <c:pt idx="12">
                  <c:v>5.6257999999999981</c:v>
                </c:pt>
                <c:pt idx="13">
                  <c:v>4.3704999999999927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85760"/>
        <c:axId val="133296128"/>
      </c:lineChart>
      <c:catAx>
        <c:axId val="13328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Bus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3296128"/>
        <c:crosses val="autoZero"/>
        <c:auto val="1"/>
        <c:lblAlgn val="ctr"/>
        <c:lblOffset val="100"/>
        <c:noMultiLvlLbl val="0"/>
      </c:catAx>
      <c:valAx>
        <c:axId val="13329612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LMP for Q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285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409574</xdr:colOff>
      <xdr:row>0</xdr:row>
      <xdr:rowOff>76200</xdr:rowOff>
    </xdr:from>
    <xdr:to>
      <xdr:col>23</xdr:col>
      <xdr:colOff>228599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76199</xdr:colOff>
      <xdr:row>21</xdr:row>
      <xdr:rowOff>142875</xdr:rowOff>
    </xdr:from>
    <xdr:to>
      <xdr:col>23</xdr:col>
      <xdr:colOff>561974</xdr:colOff>
      <xdr:row>40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0.84541</cdr:x>
      <cdr:y>0.33421</cdr:y>
    </cdr:from>
    <cdr:to>
      <cdr:x>1</cdr:x>
      <cdr:y>0.71316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000625" y="1209675"/>
          <a:ext cx="914400" cy="1371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tabSelected="1" topLeftCell="A22" workbookViewId="0">
      <selection activeCell="U42" sqref="U42"/>
    </sheetView>
  </sheetViews>
  <sheetFormatPr defaultRowHeight="15" x14ac:dyDescent="0.25"/>
  <cols>
    <col min="15" max="15" width="9.85546875" customWidth="1"/>
    <col min="16" max="16" width="9.710937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J1" t="s">
        <v>56</v>
      </c>
      <c r="M1" t="s">
        <v>52</v>
      </c>
      <c r="N1" t="s">
        <v>51</v>
      </c>
      <c r="O1" t="s">
        <v>53</v>
      </c>
      <c r="P1" t="s">
        <v>54</v>
      </c>
      <c r="Q1" t="s">
        <v>55</v>
      </c>
    </row>
    <row r="2" spans="1:17" x14ac:dyDescent="0.25">
      <c r="A2" s="1">
        <v>1</v>
      </c>
      <c r="B2">
        <v>0.65849999999999997</v>
      </c>
      <c r="C2">
        <v>7.8299999999999995E-2</v>
      </c>
      <c r="D2">
        <v>0.309</v>
      </c>
      <c r="E2">
        <v>16.513400000000001</v>
      </c>
      <c r="F2">
        <v>17.040800000000001</v>
      </c>
      <c r="J2">
        <v>0</v>
      </c>
      <c r="M2">
        <f>SQRT(((1.06)^2)/0.09)</f>
        <v>3.5333333333333337</v>
      </c>
      <c r="N2">
        <v>0</v>
      </c>
      <c r="O2">
        <f>-3.533*J16</f>
        <v>-1.0598999999999998</v>
      </c>
      <c r="P2">
        <f>3.533*J2</f>
        <v>0</v>
      </c>
      <c r="Q2">
        <f>SQRT(O2^2+P2^2)</f>
        <v>1.0598999999999998</v>
      </c>
    </row>
    <row r="3" spans="1:17" x14ac:dyDescent="0.25">
      <c r="A3" s="1">
        <f>A2+1</f>
        <v>2</v>
      </c>
      <c r="B3">
        <v>0.24399999999999999</v>
      </c>
      <c r="C3">
        <v>0</v>
      </c>
      <c r="D3">
        <v>0</v>
      </c>
      <c r="E3">
        <v>0</v>
      </c>
      <c r="F3">
        <v>0</v>
      </c>
      <c r="J3">
        <v>0</v>
      </c>
      <c r="O3">
        <f t="shared" ref="O3:O15" si="0">-3.533*J17</f>
        <v>-1.0598999999999998</v>
      </c>
      <c r="P3">
        <f t="shared" ref="P3:P15" si="1">3.533*J3</f>
        <v>0</v>
      </c>
      <c r="Q3">
        <f t="shared" ref="Q3:Q46" si="2">SQRT(O3^2+P3^2)</f>
        <v>1.0598999999999998</v>
      </c>
    </row>
    <row r="4" spans="1:17" x14ac:dyDescent="0.25">
      <c r="A4" s="1">
        <f t="shared" ref="A4:A41" si="3">A3+1</f>
        <v>3</v>
      </c>
      <c r="B4">
        <v>-5.04E-2</v>
      </c>
      <c r="C4">
        <v>0</v>
      </c>
      <c r="D4">
        <v>0</v>
      </c>
      <c r="E4">
        <v>0</v>
      </c>
      <c r="F4">
        <v>0</v>
      </c>
      <c r="J4">
        <v>0</v>
      </c>
      <c r="O4">
        <f t="shared" si="0"/>
        <v>-0.70660000000000001</v>
      </c>
      <c r="P4">
        <f t="shared" si="1"/>
        <v>0</v>
      </c>
      <c r="Q4">
        <f t="shared" si="2"/>
        <v>0.70660000000000001</v>
      </c>
    </row>
    <row r="5" spans="1:17" x14ac:dyDescent="0.25">
      <c r="A5" s="1">
        <f t="shared" si="3"/>
        <v>4</v>
      </c>
      <c r="B5">
        <v>0.4899</v>
      </c>
      <c r="C5">
        <v>0</v>
      </c>
      <c r="D5">
        <v>6.3696000000000002</v>
      </c>
      <c r="E5">
        <v>493.94979999999998</v>
      </c>
      <c r="F5">
        <v>512.75580000000002</v>
      </c>
      <c r="J5">
        <v>0</v>
      </c>
      <c r="O5">
        <f t="shared" si="0"/>
        <v>-1.0598999999999998</v>
      </c>
      <c r="P5">
        <f t="shared" si="1"/>
        <v>0</v>
      </c>
      <c r="Q5">
        <f t="shared" si="2"/>
        <v>1.0598999999999998</v>
      </c>
    </row>
    <row r="6" spans="1:17" x14ac:dyDescent="0.25">
      <c r="A6" s="1">
        <f t="shared" si="3"/>
        <v>5</v>
      </c>
      <c r="B6">
        <v>0.25480000000000003</v>
      </c>
      <c r="C6">
        <v>0</v>
      </c>
      <c r="D6">
        <v>0</v>
      </c>
      <c r="E6">
        <v>0</v>
      </c>
      <c r="F6">
        <v>0</v>
      </c>
      <c r="J6">
        <v>0</v>
      </c>
      <c r="O6">
        <f t="shared" si="0"/>
        <v>-1.0598999999999998</v>
      </c>
      <c r="P6">
        <f t="shared" si="1"/>
        <v>0</v>
      </c>
      <c r="Q6">
        <f t="shared" si="2"/>
        <v>1.0598999999999998</v>
      </c>
    </row>
    <row r="7" spans="1:17" x14ac:dyDescent="0.25">
      <c r="A7" s="1">
        <f t="shared" si="3"/>
        <v>6</v>
      </c>
      <c r="B7">
        <v>0.15909999999999999</v>
      </c>
      <c r="C7">
        <v>0</v>
      </c>
      <c r="D7">
        <v>0</v>
      </c>
      <c r="E7">
        <v>0</v>
      </c>
      <c r="F7">
        <v>0</v>
      </c>
      <c r="J7">
        <v>0</v>
      </c>
      <c r="O7">
        <f t="shared" si="0"/>
        <v>-1.0598999999999998</v>
      </c>
      <c r="P7">
        <f t="shared" si="1"/>
        <v>0</v>
      </c>
      <c r="Q7">
        <f t="shared" si="2"/>
        <v>1.0598999999999998</v>
      </c>
    </row>
    <row r="8" spans="1:17" x14ac:dyDescent="0.25">
      <c r="A8" s="1">
        <f t="shared" si="3"/>
        <v>7</v>
      </c>
      <c r="B8">
        <v>-4.7100000000000003E-2</v>
      </c>
      <c r="C8">
        <v>0</v>
      </c>
      <c r="D8">
        <v>0</v>
      </c>
      <c r="E8">
        <v>0</v>
      </c>
      <c r="F8">
        <v>0</v>
      </c>
      <c r="J8">
        <v>0</v>
      </c>
      <c r="O8">
        <f t="shared" si="0"/>
        <v>-1.0598999999999998</v>
      </c>
      <c r="P8">
        <f t="shared" si="1"/>
        <v>0</v>
      </c>
      <c r="Q8">
        <f t="shared" si="2"/>
        <v>1.0598999999999998</v>
      </c>
    </row>
    <row r="9" spans="1:17" x14ac:dyDescent="0.25">
      <c r="A9" s="1">
        <f t="shared" si="3"/>
        <v>8</v>
      </c>
      <c r="B9">
        <v>-7.1000000000000004E-3</v>
      </c>
      <c r="C9">
        <v>0</v>
      </c>
      <c r="D9">
        <v>0</v>
      </c>
      <c r="E9">
        <v>0</v>
      </c>
      <c r="F9">
        <v>0</v>
      </c>
      <c r="J9">
        <v>0</v>
      </c>
      <c r="O9">
        <f t="shared" si="0"/>
        <v>-1.0598999999999998</v>
      </c>
      <c r="P9">
        <f t="shared" si="1"/>
        <v>0</v>
      </c>
      <c r="Q9">
        <f t="shared" si="2"/>
        <v>1.0598999999999998</v>
      </c>
    </row>
    <row r="10" spans="1:17" x14ac:dyDescent="0.25">
      <c r="A10" s="1">
        <f t="shared" si="3"/>
        <v>9</v>
      </c>
      <c r="B10">
        <v>-3.8600000000000002E-2</v>
      </c>
      <c r="C10">
        <v>0</v>
      </c>
      <c r="D10">
        <v>0</v>
      </c>
      <c r="E10">
        <v>0</v>
      </c>
      <c r="F10">
        <v>0</v>
      </c>
      <c r="J10">
        <v>0</v>
      </c>
      <c r="O10">
        <f t="shared" si="0"/>
        <v>-1.0598999999999998</v>
      </c>
      <c r="P10">
        <f t="shared" si="1"/>
        <v>0</v>
      </c>
      <c r="Q10">
        <f t="shared" si="2"/>
        <v>1.0598999999999998</v>
      </c>
    </row>
    <row r="11" spans="1:17" x14ac:dyDescent="0.25">
      <c r="A11" s="1">
        <f t="shared" si="3"/>
        <v>10</v>
      </c>
      <c r="B11">
        <v>6.0900000000000003E-2</v>
      </c>
      <c r="C11">
        <v>0</v>
      </c>
      <c r="D11">
        <v>0</v>
      </c>
      <c r="E11">
        <v>0</v>
      </c>
      <c r="F11">
        <v>0</v>
      </c>
      <c r="J11">
        <v>0</v>
      </c>
      <c r="O11">
        <f t="shared" si="0"/>
        <v>-1.0598999999999998</v>
      </c>
      <c r="P11">
        <f t="shared" si="1"/>
        <v>0</v>
      </c>
      <c r="Q11">
        <f t="shared" si="2"/>
        <v>1.0598999999999998</v>
      </c>
    </row>
    <row r="12" spans="1:17" x14ac:dyDescent="0.25">
      <c r="A12" s="1">
        <f t="shared" si="3"/>
        <v>11</v>
      </c>
      <c r="B12">
        <v>-3.6200000000000003E-2</v>
      </c>
      <c r="C12">
        <v>0</v>
      </c>
      <c r="D12">
        <v>0</v>
      </c>
      <c r="E12">
        <v>0</v>
      </c>
      <c r="F12">
        <v>0</v>
      </c>
      <c r="J12">
        <v>0</v>
      </c>
      <c r="O12">
        <f t="shared" si="0"/>
        <v>-1.0598999999999998</v>
      </c>
      <c r="P12">
        <f t="shared" si="1"/>
        <v>0</v>
      </c>
      <c r="Q12">
        <f t="shared" si="2"/>
        <v>1.0598999999999998</v>
      </c>
    </row>
    <row r="13" spans="1:17" x14ac:dyDescent="0.25">
      <c r="A13" s="1">
        <f t="shared" si="3"/>
        <v>12</v>
      </c>
      <c r="B13">
        <v>8.1500000000000003E-2</v>
      </c>
      <c r="C13">
        <v>0</v>
      </c>
      <c r="D13">
        <v>0</v>
      </c>
      <c r="E13">
        <v>0</v>
      </c>
      <c r="F13">
        <v>0</v>
      </c>
      <c r="J13">
        <v>0</v>
      </c>
      <c r="O13">
        <f t="shared" si="0"/>
        <v>-1.0598999999999998</v>
      </c>
      <c r="P13">
        <f t="shared" si="1"/>
        <v>0</v>
      </c>
      <c r="Q13">
        <f t="shared" si="2"/>
        <v>1.0598999999999998</v>
      </c>
    </row>
    <row r="14" spans="1:17" x14ac:dyDescent="0.25">
      <c r="A14" s="1">
        <f t="shared" si="3"/>
        <v>13</v>
      </c>
      <c r="B14">
        <v>4.99E-2</v>
      </c>
      <c r="C14">
        <v>0</v>
      </c>
      <c r="D14">
        <v>0</v>
      </c>
      <c r="E14">
        <v>0</v>
      </c>
      <c r="F14">
        <v>0</v>
      </c>
      <c r="J14">
        <v>0</v>
      </c>
      <c r="O14">
        <f t="shared" si="0"/>
        <v>-1.0598999999999998</v>
      </c>
      <c r="P14">
        <f t="shared" si="1"/>
        <v>0</v>
      </c>
      <c r="Q14">
        <f t="shared" si="2"/>
        <v>1.0598999999999998</v>
      </c>
    </row>
    <row r="15" spans="1:17" x14ac:dyDescent="0.25">
      <c r="A15" s="1">
        <f t="shared" si="3"/>
        <v>14</v>
      </c>
      <c r="B15">
        <v>-3.7999999999999999E-2</v>
      </c>
      <c r="C15">
        <v>0</v>
      </c>
      <c r="D15">
        <v>0</v>
      </c>
      <c r="E15">
        <v>0</v>
      </c>
      <c r="F15">
        <v>0</v>
      </c>
      <c r="J15">
        <v>0</v>
      </c>
      <c r="O15">
        <f t="shared" si="0"/>
        <v>-1.0598999999999998</v>
      </c>
      <c r="P15">
        <f t="shared" si="1"/>
        <v>0</v>
      </c>
      <c r="Q15">
        <f t="shared" si="2"/>
        <v>1.0598999999999998</v>
      </c>
    </row>
    <row r="16" spans="1:17" x14ac:dyDescent="0.25">
      <c r="A16" s="1">
        <f t="shared" si="3"/>
        <v>15</v>
      </c>
      <c r="B16">
        <v>-3.0099999999999998E-2</v>
      </c>
      <c r="C16">
        <v>0</v>
      </c>
      <c r="D16">
        <v>0</v>
      </c>
      <c r="E16">
        <v>0</v>
      </c>
      <c r="F16">
        <v>0</v>
      </c>
      <c r="J16">
        <v>0.3</v>
      </c>
      <c r="Q16">
        <f t="shared" si="2"/>
        <v>0</v>
      </c>
    </row>
    <row r="17" spans="1:17" x14ac:dyDescent="0.25">
      <c r="A17" s="1">
        <f t="shared" si="3"/>
        <v>16</v>
      </c>
      <c r="B17">
        <v>0.21179999999999999</v>
      </c>
      <c r="C17">
        <v>0</v>
      </c>
      <c r="D17">
        <v>0</v>
      </c>
      <c r="E17">
        <v>0</v>
      </c>
      <c r="F17">
        <v>0</v>
      </c>
      <c r="J17">
        <v>0.3</v>
      </c>
      <c r="Q17">
        <f t="shared" si="2"/>
        <v>0</v>
      </c>
    </row>
    <row r="18" spans="1:17" x14ac:dyDescent="0.25">
      <c r="A18" s="1">
        <f t="shared" si="3"/>
        <v>17</v>
      </c>
      <c r="B18">
        <v>0.1154</v>
      </c>
      <c r="C18">
        <v>0</v>
      </c>
      <c r="D18">
        <v>0</v>
      </c>
      <c r="E18">
        <v>0</v>
      </c>
      <c r="F18">
        <v>0</v>
      </c>
      <c r="J18">
        <v>0.2</v>
      </c>
      <c r="Q18">
        <f t="shared" si="2"/>
        <v>0</v>
      </c>
    </row>
    <row r="19" spans="1:17" x14ac:dyDescent="0.25">
      <c r="A19" s="1">
        <f t="shared" si="3"/>
        <v>18</v>
      </c>
      <c r="B19">
        <v>-2.3699999999999999E-2</v>
      </c>
      <c r="C19">
        <v>0</v>
      </c>
      <c r="D19">
        <v>0</v>
      </c>
      <c r="E19">
        <v>0</v>
      </c>
      <c r="F19">
        <v>0</v>
      </c>
      <c r="J19">
        <v>0.3</v>
      </c>
      <c r="Q19">
        <f t="shared" si="2"/>
        <v>0</v>
      </c>
    </row>
    <row r="20" spans="1:17" x14ac:dyDescent="0.25">
      <c r="A20" s="1">
        <f t="shared" si="3"/>
        <v>19</v>
      </c>
      <c r="B20">
        <v>3.2199999999999999E-2</v>
      </c>
      <c r="C20">
        <v>0</v>
      </c>
      <c r="D20">
        <v>0</v>
      </c>
      <c r="E20">
        <v>0</v>
      </c>
      <c r="F20">
        <v>0</v>
      </c>
      <c r="J20">
        <v>0.3</v>
      </c>
      <c r="Q20">
        <f t="shared" si="2"/>
        <v>0</v>
      </c>
    </row>
    <row r="21" spans="1:17" x14ac:dyDescent="0.25">
      <c r="A21" s="1">
        <f t="shared" si="3"/>
        <v>20</v>
      </c>
      <c r="B21">
        <v>3.1099999999999999E-2</v>
      </c>
      <c r="C21">
        <v>0</v>
      </c>
      <c r="D21">
        <v>0</v>
      </c>
      <c r="E21">
        <v>0</v>
      </c>
      <c r="F21">
        <v>0</v>
      </c>
      <c r="J21">
        <v>0.3</v>
      </c>
      <c r="Q21">
        <f t="shared" si="2"/>
        <v>0</v>
      </c>
    </row>
    <row r="22" spans="1:17" x14ac:dyDescent="0.25">
      <c r="A22" s="1">
        <f t="shared" si="3"/>
        <v>21</v>
      </c>
      <c r="B22">
        <v>5.0700000000000002E-2</v>
      </c>
      <c r="C22">
        <v>0</v>
      </c>
      <c r="D22">
        <v>0</v>
      </c>
      <c r="E22">
        <v>0</v>
      </c>
      <c r="F22">
        <v>0</v>
      </c>
      <c r="J22">
        <v>0.3</v>
      </c>
      <c r="Q22">
        <f t="shared" si="2"/>
        <v>0</v>
      </c>
    </row>
    <row r="23" spans="1:17" x14ac:dyDescent="0.25">
      <c r="A23" s="1">
        <f t="shared" si="3"/>
        <v>22</v>
      </c>
      <c r="B23">
        <v>-1.5100000000000001E-2</v>
      </c>
      <c r="C23">
        <v>0</v>
      </c>
      <c r="D23">
        <v>0</v>
      </c>
      <c r="E23">
        <v>0</v>
      </c>
      <c r="F23">
        <v>0</v>
      </c>
      <c r="J23">
        <v>0.3</v>
      </c>
      <c r="Q23">
        <f t="shared" si="2"/>
        <v>0</v>
      </c>
    </row>
    <row r="24" spans="1:17" x14ac:dyDescent="0.25">
      <c r="A24" s="1">
        <f t="shared" si="3"/>
        <v>23</v>
      </c>
      <c r="B24">
        <v>1.9699999999999999E-2</v>
      </c>
      <c r="C24">
        <v>0</v>
      </c>
      <c r="D24">
        <v>0</v>
      </c>
      <c r="E24">
        <v>0</v>
      </c>
      <c r="F24">
        <v>0</v>
      </c>
      <c r="J24">
        <v>0.3</v>
      </c>
      <c r="Q24">
        <f t="shared" si="2"/>
        <v>0</v>
      </c>
    </row>
    <row r="25" spans="1:17" x14ac:dyDescent="0.25">
      <c r="A25" s="1">
        <f t="shared" si="3"/>
        <v>24</v>
      </c>
      <c r="B25">
        <v>8.3500000000000005E-2</v>
      </c>
      <c r="C25">
        <v>0</v>
      </c>
      <c r="D25">
        <v>0</v>
      </c>
      <c r="E25">
        <v>0</v>
      </c>
      <c r="F25">
        <v>0</v>
      </c>
      <c r="J25">
        <v>0.3</v>
      </c>
      <c r="Q25">
        <f t="shared" si="2"/>
        <v>0</v>
      </c>
    </row>
    <row r="26" spans="1:17" x14ac:dyDescent="0.25">
      <c r="A26" s="1">
        <f t="shared" si="3"/>
        <v>25</v>
      </c>
      <c r="B26">
        <v>1.9699999999999999E-2</v>
      </c>
      <c r="C26">
        <v>0</v>
      </c>
      <c r="D26">
        <v>0</v>
      </c>
      <c r="E26">
        <v>0</v>
      </c>
      <c r="F26">
        <v>0</v>
      </c>
      <c r="J26">
        <v>0.3</v>
      </c>
      <c r="Q26">
        <f t="shared" si="2"/>
        <v>0</v>
      </c>
    </row>
    <row r="27" spans="1:17" x14ac:dyDescent="0.25">
      <c r="A27" s="1">
        <f t="shared" si="3"/>
        <v>26</v>
      </c>
      <c r="B27">
        <v>-2.3E-3</v>
      </c>
      <c r="C27">
        <v>0</v>
      </c>
      <c r="D27">
        <v>0</v>
      </c>
      <c r="E27">
        <v>0</v>
      </c>
      <c r="F27">
        <v>0</v>
      </c>
      <c r="J27">
        <v>0.3</v>
      </c>
      <c r="Q27">
        <f t="shared" si="2"/>
        <v>0</v>
      </c>
    </row>
    <row r="28" spans="1:17" x14ac:dyDescent="0.25">
      <c r="A28" s="1">
        <f t="shared" si="3"/>
        <v>27</v>
      </c>
      <c r="B28">
        <v>-1.5699999999999999E-2</v>
      </c>
      <c r="C28">
        <v>0</v>
      </c>
      <c r="D28">
        <v>0</v>
      </c>
      <c r="E28">
        <v>0</v>
      </c>
      <c r="F28">
        <v>0</v>
      </c>
      <c r="J28">
        <v>0.3</v>
      </c>
      <c r="Q28">
        <f t="shared" si="2"/>
        <v>0</v>
      </c>
    </row>
    <row r="29" spans="1:17" x14ac:dyDescent="0.25">
      <c r="A29" s="1">
        <f t="shared" si="3"/>
        <v>28</v>
      </c>
      <c r="B29">
        <v>2.8400000000000002E-2</v>
      </c>
      <c r="C29">
        <v>0</v>
      </c>
      <c r="D29">
        <v>0</v>
      </c>
      <c r="E29">
        <v>0</v>
      </c>
      <c r="F29">
        <v>0</v>
      </c>
      <c r="J29">
        <v>0.3</v>
      </c>
      <c r="Q29">
        <f t="shared" si="2"/>
        <v>0</v>
      </c>
    </row>
    <row r="30" spans="1:17" x14ac:dyDescent="0.25">
      <c r="A30" s="1">
        <f t="shared" si="3"/>
        <v>29</v>
      </c>
      <c r="B30">
        <v>3.5900000000000001E-2</v>
      </c>
      <c r="C30">
        <v>0</v>
      </c>
      <c r="D30">
        <v>0</v>
      </c>
      <c r="E30">
        <v>0</v>
      </c>
      <c r="F30">
        <v>0</v>
      </c>
      <c r="Q30">
        <f t="shared" si="2"/>
        <v>0</v>
      </c>
    </row>
    <row r="31" spans="1:17" x14ac:dyDescent="0.25">
      <c r="A31" s="1">
        <f t="shared" si="3"/>
        <v>30</v>
      </c>
      <c r="B31">
        <v>1.18E-2</v>
      </c>
      <c r="C31">
        <v>0</v>
      </c>
      <c r="D31">
        <v>0</v>
      </c>
      <c r="E31">
        <v>0</v>
      </c>
      <c r="F31">
        <v>0</v>
      </c>
      <c r="Q31">
        <f t="shared" si="2"/>
        <v>0</v>
      </c>
    </row>
    <row r="32" spans="1:17" x14ac:dyDescent="0.25">
      <c r="A32" s="1">
        <f t="shared" si="3"/>
        <v>31</v>
      </c>
      <c r="B32">
        <v>1.3899999999999999E-2</v>
      </c>
      <c r="C32">
        <v>0</v>
      </c>
      <c r="D32">
        <v>0</v>
      </c>
      <c r="E32">
        <v>0</v>
      </c>
      <c r="F32">
        <v>0</v>
      </c>
      <c r="Q32">
        <f t="shared" si="2"/>
        <v>0</v>
      </c>
    </row>
    <row r="33" spans="1:17" x14ac:dyDescent="0.25">
      <c r="A33" s="1">
        <f t="shared" si="3"/>
        <v>32</v>
      </c>
      <c r="B33">
        <v>8.8999999999999999E-3</v>
      </c>
      <c r="C33">
        <v>0</v>
      </c>
      <c r="D33">
        <v>0</v>
      </c>
      <c r="E33">
        <v>0</v>
      </c>
      <c r="F33">
        <v>0</v>
      </c>
      <c r="J33">
        <v>-6.0900000000000003E-2</v>
      </c>
      <c r="M33">
        <f>SQRT(((1.06^2)/((0.0123^2)+(0.2708^2)))*((0.2639^2)/((0.2639^2)+(0.05^2))))</f>
        <v>3.8419467126338009</v>
      </c>
      <c r="N33">
        <f>3.841947*(0.0609/0.2639)</f>
        <v>0.88660315384615374</v>
      </c>
      <c r="O33">
        <f>0.886603*J33-3.841947*J47</f>
        <v>-1.0678839360000001</v>
      </c>
      <c r="P33">
        <f>3.841947*J33+0.886603*J47</f>
        <v>-4.0599999973078837E-8</v>
      </c>
      <c r="Q33">
        <f t="shared" si="2"/>
        <v>1.0678839360000008</v>
      </c>
    </row>
    <row r="34" spans="1:17" x14ac:dyDescent="0.25">
      <c r="A34" s="1">
        <f t="shared" si="3"/>
        <v>33</v>
      </c>
      <c r="B34">
        <v>2.5899999999999999E-2</v>
      </c>
      <c r="C34">
        <v>0</v>
      </c>
      <c r="D34">
        <v>0</v>
      </c>
      <c r="E34">
        <v>0</v>
      </c>
      <c r="F34">
        <v>0</v>
      </c>
      <c r="J34">
        <v>-0.05</v>
      </c>
      <c r="O34">
        <f t="shared" ref="O34:O46" si="4">0.886603*J34-3.841947*J48</f>
        <v>-1.0628302996999999</v>
      </c>
      <c r="P34">
        <f t="shared" ref="P34:P46" si="5">3.841947*J34+0.886603*J48</f>
        <v>4.2941105300000004E-2</v>
      </c>
      <c r="Q34">
        <f t="shared" si="2"/>
        <v>1.0636974120889724</v>
      </c>
    </row>
    <row r="35" spans="1:17" x14ac:dyDescent="0.25">
      <c r="A35" s="1">
        <f t="shared" si="3"/>
        <v>34</v>
      </c>
      <c r="B35">
        <v>9.7000000000000003E-3</v>
      </c>
      <c r="C35">
        <v>0</v>
      </c>
      <c r="D35">
        <v>0</v>
      </c>
      <c r="E35">
        <v>0</v>
      </c>
      <c r="F35">
        <v>0</v>
      </c>
      <c r="J35">
        <v>-1.7399999999999999E-2</v>
      </c>
      <c r="O35">
        <f t="shared" si="4"/>
        <v>-1.0227853955999999</v>
      </c>
      <c r="P35">
        <f t="shared" si="5"/>
        <v>0.16561742880000002</v>
      </c>
      <c r="Q35">
        <f t="shared" si="2"/>
        <v>1.0361076672696576</v>
      </c>
    </row>
    <row r="36" spans="1:17" x14ac:dyDescent="0.25">
      <c r="A36" s="1">
        <f t="shared" si="3"/>
        <v>35</v>
      </c>
      <c r="B36">
        <v>2.2599999999999999E-2</v>
      </c>
      <c r="C36">
        <v>0</v>
      </c>
      <c r="D36">
        <v>0</v>
      </c>
      <c r="E36">
        <v>0</v>
      </c>
      <c r="F36">
        <v>0</v>
      </c>
      <c r="J36">
        <v>-2.6599999999999999E-2</v>
      </c>
      <c r="O36">
        <f t="shared" si="4"/>
        <v>-1.024795028</v>
      </c>
      <c r="P36">
        <f t="shared" si="5"/>
        <v>0.12885295160000004</v>
      </c>
      <c r="Q36">
        <f t="shared" si="2"/>
        <v>1.0328639467759309</v>
      </c>
    </row>
    <row r="37" spans="1:17" x14ac:dyDescent="0.25">
      <c r="A37" s="1">
        <f t="shared" si="3"/>
        <v>36</v>
      </c>
      <c r="B37">
        <v>-2.5000000000000001E-3</v>
      </c>
      <c r="C37">
        <v>0</v>
      </c>
      <c r="D37">
        <v>0</v>
      </c>
      <c r="E37">
        <v>0</v>
      </c>
      <c r="F37">
        <v>0</v>
      </c>
      <c r="J37">
        <v>-3.2199999999999999E-2</v>
      </c>
      <c r="O37">
        <f t="shared" si="4"/>
        <v>-1.0278390312999999</v>
      </c>
      <c r="P37">
        <f t="shared" si="5"/>
        <v>0.10689474690000003</v>
      </c>
      <c r="Q37">
        <f t="shared" si="2"/>
        <v>1.0333825821923539</v>
      </c>
    </row>
    <row r="38" spans="1:17" x14ac:dyDescent="0.25">
      <c r="A38" s="1">
        <f t="shared" si="3"/>
        <v>37</v>
      </c>
      <c r="B38">
        <v>1.6799999999999999E-2</v>
      </c>
      <c r="C38">
        <v>0</v>
      </c>
      <c r="D38">
        <v>0</v>
      </c>
      <c r="E38">
        <v>0</v>
      </c>
      <c r="F38">
        <v>0</v>
      </c>
      <c r="J38">
        <v>-1.23E-2</v>
      </c>
      <c r="O38">
        <f t="shared" si="4"/>
        <v>-1.0513044644999998</v>
      </c>
      <c r="P38">
        <f t="shared" si="5"/>
        <v>0.19283614429999998</v>
      </c>
      <c r="Q38">
        <f t="shared" si="2"/>
        <v>1.0688437002790079</v>
      </c>
    </row>
    <row r="39" spans="1:17" x14ac:dyDescent="0.25">
      <c r="A39" s="1">
        <f t="shared" si="3"/>
        <v>38</v>
      </c>
      <c r="B39">
        <v>2.9399999999999999E-2</v>
      </c>
      <c r="C39">
        <v>0</v>
      </c>
      <c r="D39">
        <v>0</v>
      </c>
      <c r="E39">
        <v>0</v>
      </c>
      <c r="F39">
        <v>0</v>
      </c>
      <c r="J39">
        <v>-1.46E-2</v>
      </c>
      <c r="O39">
        <f t="shared" si="4"/>
        <v>-1.0402810316</v>
      </c>
      <c r="P39">
        <f t="shared" si="5"/>
        <v>0.18098521600000003</v>
      </c>
      <c r="Q39">
        <f t="shared" si="2"/>
        <v>1.0559073222197708</v>
      </c>
    </row>
    <row r="40" spans="1:17" x14ac:dyDescent="0.25">
      <c r="A40" s="1">
        <f t="shared" si="3"/>
        <v>39</v>
      </c>
      <c r="B40">
        <v>6.3E-3</v>
      </c>
      <c r="C40">
        <v>0</v>
      </c>
      <c r="D40">
        <v>0</v>
      </c>
      <c r="E40">
        <v>0</v>
      </c>
      <c r="F40">
        <v>0</v>
      </c>
      <c r="J40">
        <v>-1.44E-2</v>
      </c>
      <c r="O40">
        <f t="shared" si="4"/>
        <v>-1.0316514275999999</v>
      </c>
      <c r="P40">
        <f t="shared" si="5"/>
        <v>0.17980307879999999</v>
      </c>
      <c r="Q40">
        <f t="shared" si="2"/>
        <v>1.047202852944489</v>
      </c>
    </row>
    <row r="41" spans="1:17" x14ac:dyDescent="0.25">
      <c r="A41" s="1">
        <f t="shared" si="3"/>
        <v>40</v>
      </c>
      <c r="B41">
        <v>1.11E-2</v>
      </c>
      <c r="C41">
        <v>0</v>
      </c>
      <c r="D41">
        <v>0</v>
      </c>
      <c r="E41">
        <v>0</v>
      </c>
      <c r="F41">
        <v>0</v>
      </c>
      <c r="J41">
        <v>-7.7999999999999996E-3</v>
      </c>
      <c r="O41">
        <f t="shared" si="4"/>
        <v>-1.0476989456999997</v>
      </c>
      <c r="P41">
        <f t="shared" si="5"/>
        <v>0.21021356609999997</v>
      </c>
      <c r="Q41">
        <f t="shared" si="2"/>
        <v>1.0685798164823113</v>
      </c>
    </row>
    <row r="42" spans="1:17" x14ac:dyDescent="0.25">
      <c r="J42">
        <v>-7.4000000000000003E-3</v>
      </c>
      <c r="O42">
        <f t="shared" si="4"/>
        <v>-1.0404287998999999</v>
      </c>
      <c r="P42">
        <f t="shared" si="5"/>
        <v>0.2101544595</v>
      </c>
      <c r="Q42">
        <f t="shared" si="2"/>
        <v>1.0614409943605396</v>
      </c>
    </row>
    <row r="43" spans="1:17" x14ac:dyDescent="0.25">
      <c r="J43">
        <v>-9.2999999999999992E-3</v>
      </c>
      <c r="O43">
        <f t="shared" si="4"/>
        <v>-1.0413449561999999</v>
      </c>
      <c r="P43">
        <f t="shared" si="5"/>
        <v>0.20267743959999998</v>
      </c>
      <c r="Q43">
        <f t="shared" si="2"/>
        <v>1.0608852258024859</v>
      </c>
    </row>
    <row r="44" spans="1:17" x14ac:dyDescent="0.25">
      <c r="J44">
        <v>-8.9999999999999993E-3</v>
      </c>
      <c r="O44">
        <f t="shared" si="4"/>
        <v>-1.0372370283000001</v>
      </c>
      <c r="P44">
        <f t="shared" si="5"/>
        <v>0.20294342070000004</v>
      </c>
      <c r="Q44">
        <f t="shared" si="2"/>
        <v>1.0569042931514814</v>
      </c>
    </row>
    <row r="45" spans="1:17" x14ac:dyDescent="0.25">
      <c r="J45">
        <v>-8.3999999999999995E-3</v>
      </c>
      <c r="O45">
        <f t="shared" si="4"/>
        <v>-1.0324789247999999</v>
      </c>
      <c r="P45">
        <f t="shared" si="5"/>
        <v>0.2042733256</v>
      </c>
      <c r="Q45">
        <f t="shared" si="2"/>
        <v>1.052492433088166</v>
      </c>
    </row>
    <row r="46" spans="1:17" x14ac:dyDescent="0.25">
      <c r="J46">
        <v>-3.8E-3</v>
      </c>
      <c r="O46">
        <f t="shared" si="4"/>
        <v>-1.0218692410999999</v>
      </c>
      <c r="P46">
        <f t="shared" si="5"/>
        <v>0.2204390567</v>
      </c>
      <c r="Q46">
        <f t="shared" si="2"/>
        <v>1.0453755897403936</v>
      </c>
    </row>
    <row r="47" spans="1:17" x14ac:dyDescent="0.25">
      <c r="J47">
        <v>0.26390000000000002</v>
      </c>
    </row>
    <row r="48" spans="1:17" x14ac:dyDescent="0.25">
      <c r="J48">
        <v>0.2651</v>
      </c>
    </row>
    <row r="49" spans="10:10" x14ac:dyDescent="0.25">
      <c r="J49">
        <v>0.26219999999999999</v>
      </c>
    </row>
    <row r="50" spans="10:10" x14ac:dyDescent="0.25">
      <c r="J50">
        <v>0.2606</v>
      </c>
    </row>
    <row r="51" spans="10:10" x14ac:dyDescent="0.25">
      <c r="J51">
        <v>0.2601</v>
      </c>
    </row>
    <row r="52" spans="10:10" x14ac:dyDescent="0.25">
      <c r="J52">
        <v>0.27079999999999999</v>
      </c>
    </row>
    <row r="53" spans="10:10" x14ac:dyDescent="0.25">
      <c r="J53">
        <v>0.26740000000000003</v>
      </c>
    </row>
    <row r="54" spans="10:10" x14ac:dyDescent="0.25">
      <c r="J54">
        <v>0.26519999999999999</v>
      </c>
    </row>
    <row r="55" spans="10:10" x14ac:dyDescent="0.25">
      <c r="J55">
        <v>0.27089999999999997</v>
      </c>
    </row>
    <row r="56" spans="10:10" x14ac:dyDescent="0.25">
      <c r="J56">
        <v>0.26910000000000001</v>
      </c>
    </row>
    <row r="57" spans="10:10" x14ac:dyDescent="0.25">
      <c r="J57">
        <v>0.26889999999999997</v>
      </c>
    </row>
    <row r="58" spans="10:10" x14ac:dyDescent="0.25">
      <c r="J58">
        <v>0.26790000000000003</v>
      </c>
    </row>
    <row r="59" spans="10:10" x14ac:dyDescent="0.25">
      <c r="J59">
        <v>0.26679999999999998</v>
      </c>
    </row>
    <row r="60" spans="10:10" x14ac:dyDescent="0.25">
      <c r="J60">
        <v>0.2651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34" sqref="F34"/>
    </sheetView>
  </sheetViews>
  <sheetFormatPr defaultRowHeight="15" x14ac:dyDescent="0.25"/>
  <sheetData>
    <row r="1" spans="1:6" x14ac:dyDescent="0.25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s="1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s="1">
        <v>3</v>
      </c>
      <c r="B4">
        <v>45.652700000000003</v>
      </c>
      <c r="C4">
        <v>37.916699999999999</v>
      </c>
      <c r="D4">
        <v>41.571899999999999</v>
      </c>
      <c r="E4">
        <v>112.7043</v>
      </c>
      <c r="F4">
        <v>125.4421</v>
      </c>
    </row>
    <row r="5" spans="1:6" x14ac:dyDescent="0.25">
      <c r="A5" s="1">
        <v>4</v>
      </c>
      <c r="B5">
        <v>46.320500000000003</v>
      </c>
      <c r="C5">
        <v>38.7727</v>
      </c>
      <c r="D5">
        <v>43.111400000000003</v>
      </c>
      <c r="E5">
        <v>144.49359999999999</v>
      </c>
      <c r="F5">
        <v>159.2527</v>
      </c>
    </row>
    <row r="6" spans="1:6" x14ac:dyDescent="0.25">
      <c r="A6" s="1">
        <v>5</v>
      </c>
      <c r="B6">
        <v>46.819899999999997</v>
      </c>
      <c r="C6">
        <v>39.006700000000002</v>
      </c>
      <c r="D6">
        <v>43.711599999999997</v>
      </c>
      <c r="E6">
        <v>152.52420000000001</v>
      </c>
      <c r="F6">
        <v>167.54570000000001</v>
      </c>
    </row>
    <row r="7" spans="1:6" x14ac:dyDescent="0.25">
      <c r="A7" s="1">
        <v>6</v>
      </c>
      <c r="B7">
        <v>46.465600000000002</v>
      </c>
      <c r="C7">
        <v>38.762</v>
      </c>
      <c r="D7">
        <v>43.394300000000001</v>
      </c>
      <c r="E7">
        <v>149.40860000000001</v>
      </c>
      <c r="F7">
        <v>164.0367</v>
      </c>
    </row>
    <row r="8" spans="1:6" x14ac:dyDescent="0.25">
      <c r="A8" s="1">
        <v>7</v>
      </c>
      <c r="B8">
        <v>45.982399999999998</v>
      </c>
      <c r="C8">
        <v>38.315199999999997</v>
      </c>
      <c r="D8">
        <v>42.816600000000001</v>
      </c>
      <c r="E8">
        <v>144.96700000000001</v>
      </c>
      <c r="F8">
        <v>157.2056</v>
      </c>
    </row>
    <row r="9" spans="1:6" x14ac:dyDescent="0.25">
      <c r="A9" s="1">
        <v>8</v>
      </c>
      <c r="B9">
        <v>45.767499999999998</v>
      </c>
      <c r="C9">
        <v>37.289700000000003</v>
      </c>
      <c r="D9">
        <v>42.600700000000003</v>
      </c>
      <c r="E9">
        <v>141.44630000000001</v>
      </c>
      <c r="F9">
        <v>153.8158</v>
      </c>
    </row>
    <row r="10" spans="1:6" x14ac:dyDescent="0.25">
      <c r="A10" s="1">
        <v>9</v>
      </c>
      <c r="B10">
        <v>46.075499999999998</v>
      </c>
      <c r="C10">
        <v>38.381999999999998</v>
      </c>
      <c r="D10">
        <v>42.908099999999997</v>
      </c>
      <c r="E10">
        <v>145.55869999999999</v>
      </c>
      <c r="F10">
        <v>159.70140000000001</v>
      </c>
    </row>
    <row r="11" spans="1:6" x14ac:dyDescent="0.25">
      <c r="A11" s="1">
        <v>10</v>
      </c>
      <c r="B11">
        <v>46.107399999999998</v>
      </c>
      <c r="C11">
        <v>38.517600000000002</v>
      </c>
      <c r="D11">
        <v>43.080199999999998</v>
      </c>
      <c r="E11">
        <v>146.49629999999999</v>
      </c>
      <c r="F11">
        <v>160.6507</v>
      </c>
    </row>
    <row r="12" spans="1:6" x14ac:dyDescent="0.25">
      <c r="A12" s="1">
        <v>11</v>
      </c>
      <c r="B12">
        <v>46.081600000000002</v>
      </c>
      <c r="C12">
        <v>38.3399</v>
      </c>
      <c r="D12">
        <v>43.064999999999998</v>
      </c>
      <c r="E12">
        <v>147.5778</v>
      </c>
      <c r="F12">
        <v>161.6028</v>
      </c>
    </row>
    <row r="13" spans="1:6" x14ac:dyDescent="0.25">
      <c r="A13" s="1">
        <v>12</v>
      </c>
      <c r="B13">
        <v>46.0974</v>
      </c>
      <c r="C13">
        <v>38.5197</v>
      </c>
      <c r="D13">
        <v>43.115900000000003</v>
      </c>
      <c r="E13">
        <v>148.572</v>
      </c>
      <c r="F13">
        <v>162.85380000000001</v>
      </c>
    </row>
    <row r="14" spans="1:6" x14ac:dyDescent="0.25">
      <c r="A14" s="1">
        <v>13</v>
      </c>
      <c r="B14">
        <v>46.169600000000003</v>
      </c>
      <c r="C14">
        <v>38.515900000000002</v>
      </c>
      <c r="D14">
        <v>43.111699999999999</v>
      </c>
      <c r="E14">
        <v>148.15719999999999</v>
      </c>
      <c r="F14">
        <v>162.60679999999999</v>
      </c>
    </row>
    <row r="15" spans="1:6" x14ac:dyDescent="0.25">
      <c r="A15" s="1">
        <v>14</v>
      </c>
      <c r="B15">
        <v>45.640599999999999</v>
      </c>
      <c r="C15">
        <v>38.087899999999998</v>
      </c>
      <c r="D15">
        <v>42.591799999999999</v>
      </c>
      <c r="E15">
        <v>145.7148</v>
      </c>
      <c r="F15">
        <v>159.5463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A2" sqref="A2:A15"/>
    </sheetView>
  </sheetViews>
  <sheetFormatPr defaultRowHeight="15" x14ac:dyDescent="0.25"/>
  <sheetData>
    <row r="1" spans="1:6" x14ac:dyDescent="0.25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s="1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s="1">
        <v>3</v>
      </c>
      <c r="B4">
        <v>67.699700000000007</v>
      </c>
      <c r="C4">
        <v>59.989800000000002</v>
      </c>
      <c r="D4">
        <v>67.489800000000002</v>
      </c>
      <c r="E4">
        <v>428.79259999999999</v>
      </c>
      <c r="F4">
        <v>453.35410000000002</v>
      </c>
    </row>
    <row r="5" spans="1:6" x14ac:dyDescent="0.25">
      <c r="A5" s="1">
        <v>4</v>
      </c>
      <c r="B5">
        <v>67.988799999999998</v>
      </c>
      <c r="C5">
        <v>60.4649</v>
      </c>
      <c r="D5">
        <v>65.985200000000006</v>
      </c>
      <c r="E5">
        <v>256.4701</v>
      </c>
      <c r="F5">
        <v>274.65280000000001</v>
      </c>
    </row>
    <row r="6" spans="1:6" x14ac:dyDescent="0.25">
      <c r="A6" s="1">
        <v>5</v>
      </c>
      <c r="B6">
        <v>68.210700000000003</v>
      </c>
      <c r="C6">
        <v>60.419199999999996</v>
      </c>
      <c r="D6">
        <v>65.957599999999999</v>
      </c>
      <c r="E6">
        <v>238.0137</v>
      </c>
      <c r="F6">
        <v>255.4271</v>
      </c>
    </row>
    <row r="7" spans="1:6" x14ac:dyDescent="0.25">
      <c r="A7" s="1">
        <v>6</v>
      </c>
      <c r="B7">
        <v>67.8429</v>
      </c>
      <c r="C7">
        <v>60.162300000000002</v>
      </c>
      <c r="D7">
        <v>65.734099999999998</v>
      </c>
      <c r="E7">
        <v>243.66640000000001</v>
      </c>
      <c r="F7">
        <v>261.05619999999999</v>
      </c>
    </row>
    <row r="8" spans="1:6" x14ac:dyDescent="0.25">
      <c r="A8" s="1">
        <v>7</v>
      </c>
      <c r="B8">
        <v>67.668599999999998</v>
      </c>
      <c r="C8">
        <v>60.024700000000003</v>
      </c>
      <c r="D8">
        <v>65.655299999999997</v>
      </c>
      <c r="E8">
        <v>252.8897</v>
      </c>
      <c r="F8">
        <v>268.423</v>
      </c>
    </row>
    <row r="9" spans="1:6" x14ac:dyDescent="0.25">
      <c r="A9" s="1">
        <v>8</v>
      </c>
      <c r="B9">
        <v>67.453699999999998</v>
      </c>
      <c r="C9">
        <v>58.999200000000002</v>
      </c>
      <c r="D9">
        <v>65.439400000000006</v>
      </c>
      <c r="E9">
        <v>249.369</v>
      </c>
      <c r="F9">
        <v>265.03320000000002</v>
      </c>
    </row>
    <row r="10" spans="1:6" x14ac:dyDescent="0.25">
      <c r="A10" s="1">
        <v>9</v>
      </c>
      <c r="B10">
        <v>67.768000000000001</v>
      </c>
      <c r="C10">
        <v>60.0976</v>
      </c>
      <c r="D10">
        <v>65.723299999999995</v>
      </c>
      <c r="E10">
        <v>251.3579</v>
      </c>
      <c r="F10">
        <v>268.72430000000003</v>
      </c>
    </row>
    <row r="11" spans="1:6" x14ac:dyDescent="0.25">
      <c r="A11" s="1">
        <v>10</v>
      </c>
      <c r="B11">
        <v>67.854399999999998</v>
      </c>
      <c r="C11">
        <v>60.287599999999998</v>
      </c>
      <c r="D11">
        <v>65.927400000000006</v>
      </c>
      <c r="E11">
        <v>250.8184</v>
      </c>
      <c r="F11">
        <v>268.1352</v>
      </c>
    </row>
    <row r="12" spans="1:6" x14ac:dyDescent="0.25">
      <c r="A12" s="1">
        <v>11</v>
      </c>
      <c r="B12">
        <v>67.710499999999996</v>
      </c>
      <c r="C12">
        <v>59.991900000000001</v>
      </c>
      <c r="D12">
        <v>65.729799999999997</v>
      </c>
      <c r="E12">
        <v>247.25380000000001</v>
      </c>
      <c r="F12">
        <v>264.25470000000001</v>
      </c>
    </row>
    <row r="13" spans="1:6" x14ac:dyDescent="0.25">
      <c r="A13" s="1">
        <v>12</v>
      </c>
      <c r="B13">
        <v>67.784999999999997</v>
      </c>
      <c r="C13">
        <v>60.230699999999999</v>
      </c>
      <c r="D13">
        <v>65.790599999999998</v>
      </c>
      <c r="E13">
        <v>245.0669</v>
      </c>
      <c r="F13">
        <v>262.19040000000001</v>
      </c>
    </row>
    <row r="14" spans="1:6" x14ac:dyDescent="0.25">
      <c r="A14" s="1">
        <v>13</v>
      </c>
      <c r="B14">
        <v>67.964200000000005</v>
      </c>
      <c r="C14">
        <v>60.333799999999997</v>
      </c>
      <c r="D14">
        <v>65.909000000000006</v>
      </c>
      <c r="E14">
        <v>245.85409999999999</v>
      </c>
      <c r="F14">
        <v>263.19159999999999</v>
      </c>
    </row>
    <row r="15" spans="1:6" x14ac:dyDescent="0.25">
      <c r="A15" s="1">
        <v>14</v>
      </c>
      <c r="B15">
        <v>67.774900000000002</v>
      </c>
      <c r="C15">
        <v>60.245699999999999</v>
      </c>
      <c r="D15">
        <v>65.816100000000006</v>
      </c>
      <c r="E15">
        <v>250.00280000000001</v>
      </c>
      <c r="F15">
        <v>266.98180000000002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A2" sqref="A2:A15"/>
    </sheetView>
  </sheetViews>
  <sheetFormatPr defaultRowHeight="15" x14ac:dyDescent="0.25"/>
  <sheetData>
    <row r="1" spans="1:6" x14ac:dyDescent="0.25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s="1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s="1">
        <v>3</v>
      </c>
      <c r="B4">
        <v>0</v>
      </c>
      <c r="C4">
        <v>0</v>
      </c>
      <c r="D4">
        <v>0</v>
      </c>
      <c r="E4">
        <v>17.735399999999998</v>
      </c>
      <c r="F4">
        <v>17.899100000000001</v>
      </c>
    </row>
    <row r="5" spans="1:6" x14ac:dyDescent="0.25">
      <c r="A5" s="1">
        <v>4</v>
      </c>
      <c r="B5">
        <v>54.5364</v>
      </c>
      <c r="C5">
        <v>46.489699999999999</v>
      </c>
      <c r="D5">
        <v>51.468600000000002</v>
      </c>
      <c r="E5">
        <v>181.27590000000001</v>
      </c>
      <c r="F5">
        <v>196.41149999999999</v>
      </c>
    </row>
    <row r="6" spans="1:6" x14ac:dyDescent="0.25">
      <c r="A6" s="1">
        <v>5</v>
      </c>
      <c r="B6">
        <v>54.514000000000003</v>
      </c>
      <c r="C6">
        <v>46.465200000000003</v>
      </c>
      <c r="D6">
        <v>51.448</v>
      </c>
      <c r="E6">
        <v>180.84549999999999</v>
      </c>
      <c r="F6">
        <v>195.99459999999999</v>
      </c>
    </row>
    <row r="7" spans="1:6" x14ac:dyDescent="0.25">
      <c r="A7" s="1">
        <v>6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s="1">
        <v>7</v>
      </c>
      <c r="B8">
        <v>54.590299999999999</v>
      </c>
      <c r="C8">
        <v>46.545099999999998</v>
      </c>
      <c r="D8">
        <v>51.559399999999997</v>
      </c>
      <c r="E8">
        <v>182.9734</v>
      </c>
      <c r="F8">
        <v>198.1747</v>
      </c>
    </row>
    <row r="9" spans="1:6" x14ac:dyDescent="0.25">
      <c r="A9" s="1">
        <v>8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s="1">
        <v>9</v>
      </c>
      <c r="B10">
        <v>54.600700000000003</v>
      </c>
      <c r="C10">
        <v>46.5565</v>
      </c>
      <c r="D10">
        <v>51.583199999999998</v>
      </c>
      <c r="E10">
        <v>183.0275</v>
      </c>
      <c r="F10">
        <v>198.20859999999999</v>
      </c>
    </row>
    <row r="11" spans="1:6" x14ac:dyDescent="0.25">
      <c r="A11" s="1">
        <v>10</v>
      </c>
      <c r="B11">
        <v>54.550800000000002</v>
      </c>
      <c r="C11">
        <v>46.507300000000001</v>
      </c>
      <c r="D11">
        <v>51.528700000000001</v>
      </c>
      <c r="E11">
        <v>182.54939999999999</v>
      </c>
      <c r="F11">
        <v>197.78380000000001</v>
      </c>
    </row>
    <row r="12" spans="1:6" x14ac:dyDescent="0.25">
      <c r="A12" s="1">
        <v>11</v>
      </c>
      <c r="B12">
        <v>54.437800000000003</v>
      </c>
      <c r="C12">
        <v>46.320599999999999</v>
      </c>
      <c r="D12">
        <v>51.491399999999999</v>
      </c>
      <c r="E12">
        <v>182.0437</v>
      </c>
      <c r="F12">
        <v>197.16560000000001</v>
      </c>
    </row>
    <row r="13" spans="1:6" x14ac:dyDescent="0.25">
      <c r="A13" s="1">
        <v>12</v>
      </c>
      <c r="B13">
        <v>54.331499999999998</v>
      </c>
      <c r="C13">
        <v>46.233899999999998</v>
      </c>
      <c r="D13">
        <v>51.392299999999999</v>
      </c>
      <c r="E13">
        <v>181.20859999999999</v>
      </c>
      <c r="F13">
        <v>196.1317</v>
      </c>
    </row>
    <row r="14" spans="1:6" x14ac:dyDescent="0.25">
      <c r="A14" s="1">
        <v>13</v>
      </c>
      <c r="B14">
        <v>54.341999999999999</v>
      </c>
      <c r="C14">
        <v>46.394500000000001</v>
      </c>
      <c r="D14">
        <v>51.401699999999998</v>
      </c>
      <c r="E14">
        <v>181.3272</v>
      </c>
      <c r="F14">
        <v>196.4228</v>
      </c>
    </row>
    <row r="15" spans="1:6" x14ac:dyDescent="0.25">
      <c r="A15" s="1">
        <v>14</v>
      </c>
      <c r="B15">
        <v>54.355400000000003</v>
      </c>
      <c r="C15">
        <v>46.397100000000002</v>
      </c>
      <c r="D15">
        <v>51.4084</v>
      </c>
      <c r="E15">
        <v>181.90950000000001</v>
      </c>
      <c r="F15">
        <v>197.0213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A2" sqref="A2:A15"/>
    </sheetView>
  </sheetViews>
  <sheetFormatPr defaultRowHeight="15" x14ac:dyDescent="0.25"/>
  <sheetData>
    <row r="1" spans="1:6" x14ac:dyDescent="0.25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1</v>
      </c>
      <c r="B2">
        <v>0</v>
      </c>
      <c r="C2">
        <v>0</v>
      </c>
      <c r="D2">
        <v>0</v>
      </c>
      <c r="E2">
        <v>1.3091999999999999</v>
      </c>
      <c r="F2">
        <v>1.4564999999999999</v>
      </c>
    </row>
    <row r="3" spans="1:6" x14ac:dyDescent="0.25">
      <c r="A3" s="1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s="1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s="1">
        <v>4</v>
      </c>
      <c r="B5">
        <v>54.621400000000001</v>
      </c>
      <c r="C5">
        <v>46.576599999999999</v>
      </c>
      <c r="D5">
        <v>51.624200000000002</v>
      </c>
      <c r="E5">
        <v>186.55789999999999</v>
      </c>
      <c r="F5">
        <v>202.20179999999999</v>
      </c>
    </row>
    <row r="6" spans="1:6" x14ac:dyDescent="0.25">
      <c r="A6" s="1">
        <v>5</v>
      </c>
      <c r="B6">
        <v>54.652900000000002</v>
      </c>
      <c r="C6">
        <v>46.606099999999998</v>
      </c>
      <c r="D6">
        <v>51.651899999999998</v>
      </c>
      <c r="E6">
        <v>187.02529999999999</v>
      </c>
      <c r="F6">
        <v>202.66560000000001</v>
      </c>
    </row>
    <row r="7" spans="1:6" x14ac:dyDescent="0.25">
      <c r="A7" s="1">
        <v>6</v>
      </c>
      <c r="B7">
        <v>0</v>
      </c>
      <c r="C7">
        <v>0</v>
      </c>
      <c r="D7">
        <v>0</v>
      </c>
      <c r="E7">
        <v>4.5411000000000001</v>
      </c>
      <c r="F7">
        <v>4.9116999999999997</v>
      </c>
    </row>
    <row r="8" spans="1:6" x14ac:dyDescent="0.25">
      <c r="A8" s="1">
        <v>7</v>
      </c>
      <c r="B8">
        <v>54.595599999999997</v>
      </c>
      <c r="C8">
        <v>46.550400000000003</v>
      </c>
      <c r="D8">
        <v>51.5702</v>
      </c>
      <c r="E8">
        <v>185.04740000000001</v>
      </c>
      <c r="F8">
        <v>200.4914</v>
      </c>
    </row>
    <row r="9" spans="1:6" x14ac:dyDescent="0.25">
      <c r="A9" s="1">
        <v>8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5">
      <c r="A10" s="1">
        <v>9</v>
      </c>
      <c r="B10">
        <v>54.567</v>
      </c>
      <c r="C10">
        <v>46.522100000000002</v>
      </c>
      <c r="D10">
        <v>51.526899999999998</v>
      </c>
      <c r="E10">
        <v>184.95189999999999</v>
      </c>
      <c r="F10">
        <v>200.3998</v>
      </c>
    </row>
    <row r="11" spans="1:6" x14ac:dyDescent="0.25">
      <c r="A11" s="1">
        <v>10</v>
      </c>
      <c r="B11">
        <v>54.591099999999997</v>
      </c>
      <c r="C11">
        <v>46.546999999999997</v>
      </c>
      <c r="D11">
        <v>51.552500000000002</v>
      </c>
      <c r="E11">
        <v>185.22309999999999</v>
      </c>
      <c r="F11">
        <v>200.75309999999999</v>
      </c>
    </row>
    <row r="12" spans="1:6" x14ac:dyDescent="0.25">
      <c r="A12" s="1">
        <v>11</v>
      </c>
      <c r="B12">
        <v>54.506100000000004</v>
      </c>
      <c r="C12">
        <v>46.388599999999997</v>
      </c>
      <c r="D12">
        <v>51.552799999999998</v>
      </c>
      <c r="E12">
        <v>185.828</v>
      </c>
      <c r="F12">
        <v>201.2895</v>
      </c>
    </row>
    <row r="13" spans="1:6" x14ac:dyDescent="0.25">
      <c r="A13" s="1">
        <v>12</v>
      </c>
      <c r="B13">
        <v>54.518999999999998</v>
      </c>
      <c r="C13">
        <v>46.421599999999998</v>
      </c>
      <c r="D13">
        <v>51.588900000000002</v>
      </c>
      <c r="E13">
        <v>186.57400000000001</v>
      </c>
      <c r="F13">
        <v>201.89410000000001</v>
      </c>
    </row>
    <row r="14" spans="1:6" x14ac:dyDescent="0.25">
      <c r="A14" s="1">
        <v>13</v>
      </c>
      <c r="B14">
        <v>54.565100000000001</v>
      </c>
      <c r="C14">
        <v>46.617800000000003</v>
      </c>
      <c r="D14">
        <v>51.631799999999998</v>
      </c>
      <c r="E14">
        <v>186.56190000000001</v>
      </c>
      <c r="F14">
        <v>202.04859999999999</v>
      </c>
    </row>
    <row r="15" spans="1:6" x14ac:dyDescent="0.25">
      <c r="A15" s="1">
        <v>14</v>
      </c>
      <c r="B15">
        <v>54.570099999999996</v>
      </c>
      <c r="C15">
        <v>46.611699999999999</v>
      </c>
      <c r="D15">
        <v>51.619300000000003</v>
      </c>
      <c r="E15">
        <v>185.93559999999999</v>
      </c>
      <c r="F15">
        <v>201.39179999999999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2" sqref="A2:A15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G1" s="1"/>
    </row>
    <row r="2" spans="1:7" x14ac:dyDescent="0.25">
      <c r="A2" s="1">
        <v>1</v>
      </c>
      <c r="B2">
        <v>0.1903</v>
      </c>
      <c r="C2">
        <v>0.78949999999999998</v>
      </c>
      <c r="D2">
        <v>0.50239999999999996</v>
      </c>
      <c r="E2">
        <v>7.5300000000000006E-2</v>
      </c>
      <c r="F2">
        <v>0.1323</v>
      </c>
    </row>
    <row r="3" spans="1:7" x14ac:dyDescent="0.25">
      <c r="A3" s="1">
        <v>2</v>
      </c>
      <c r="B3">
        <v>0.19550000000000001</v>
      </c>
      <c r="C3">
        <v>0.80769999999999997</v>
      </c>
      <c r="D3">
        <v>0.52290000000000003</v>
      </c>
      <c r="E3">
        <v>8.2299999999999998E-2</v>
      </c>
      <c r="F3">
        <v>0.1429</v>
      </c>
    </row>
    <row r="4" spans="1:7" x14ac:dyDescent="0.25">
      <c r="A4" s="1">
        <v>3</v>
      </c>
      <c r="B4">
        <v>0.24709999999999999</v>
      </c>
      <c r="C4">
        <v>0.97219999999999995</v>
      </c>
      <c r="D4">
        <v>0.77659999999999996</v>
      </c>
      <c r="E4">
        <v>0.1275</v>
      </c>
      <c r="F4">
        <v>0.22650000000000001</v>
      </c>
    </row>
    <row r="5" spans="1:7" x14ac:dyDescent="0.25">
      <c r="A5" s="1">
        <v>4</v>
      </c>
      <c r="B5">
        <v>0.25440000000000002</v>
      </c>
      <c r="C5">
        <v>0.99299999999999999</v>
      </c>
      <c r="D5">
        <v>0.69520000000000004</v>
      </c>
      <c r="E5">
        <v>9.7699999999999995E-2</v>
      </c>
      <c r="F5">
        <v>0.1736</v>
      </c>
    </row>
    <row r="6" spans="1:7" x14ac:dyDescent="0.25">
      <c r="A6" s="1">
        <v>5</v>
      </c>
      <c r="B6">
        <v>0.2535</v>
      </c>
      <c r="C6">
        <v>0.9879</v>
      </c>
      <c r="D6">
        <v>0.68100000000000005</v>
      </c>
      <c r="E6">
        <v>9.5200000000000007E-2</v>
      </c>
      <c r="F6">
        <v>0.16900000000000001</v>
      </c>
    </row>
    <row r="7" spans="1:7" x14ac:dyDescent="0.25">
      <c r="A7" s="1">
        <v>6</v>
      </c>
      <c r="B7">
        <v>0.19020000000000001</v>
      </c>
      <c r="C7">
        <v>0.79469999999999996</v>
      </c>
      <c r="D7">
        <v>0.51559999999999995</v>
      </c>
      <c r="E7">
        <v>6.0100000000000001E-2</v>
      </c>
      <c r="F7">
        <v>0.107</v>
      </c>
    </row>
    <row r="8" spans="1:7" x14ac:dyDescent="0.25">
      <c r="A8" s="1">
        <v>7</v>
      </c>
      <c r="B8">
        <v>0.19980000000000001</v>
      </c>
      <c r="C8">
        <v>0.85860000000000003</v>
      </c>
      <c r="D8">
        <v>0.5736</v>
      </c>
      <c r="E8">
        <v>6.6500000000000004E-2</v>
      </c>
      <c r="F8">
        <v>0.1196</v>
      </c>
    </row>
    <row r="9" spans="1:7" x14ac:dyDescent="0.25">
      <c r="A9" s="1">
        <v>8</v>
      </c>
      <c r="B9">
        <v>0.19009999999999999</v>
      </c>
      <c r="C9">
        <v>0.83250000000000002</v>
      </c>
      <c r="D9">
        <v>0.54390000000000005</v>
      </c>
      <c r="E9">
        <v>6.0100000000000001E-2</v>
      </c>
      <c r="F9">
        <v>0.1081</v>
      </c>
    </row>
    <row r="10" spans="1:7" x14ac:dyDescent="0.25">
      <c r="A10" s="1">
        <v>9</v>
      </c>
      <c r="B10">
        <v>0.18970000000000001</v>
      </c>
      <c r="C10">
        <v>0.80610000000000004</v>
      </c>
      <c r="D10">
        <v>0.52839999999999998</v>
      </c>
      <c r="E10">
        <v>6.3600000000000004E-2</v>
      </c>
      <c r="F10">
        <v>0.11360000000000001</v>
      </c>
    </row>
    <row r="11" spans="1:7" x14ac:dyDescent="0.25">
      <c r="A11" s="1">
        <v>10</v>
      </c>
      <c r="B11">
        <v>0.2016</v>
      </c>
      <c r="C11">
        <v>0.83560000000000001</v>
      </c>
      <c r="D11">
        <v>0.54979999999999996</v>
      </c>
      <c r="E11">
        <v>6.54E-2</v>
      </c>
      <c r="F11">
        <v>0.1167</v>
      </c>
    </row>
    <row r="12" spans="1:7" x14ac:dyDescent="0.25">
      <c r="A12" s="1">
        <v>11</v>
      </c>
      <c r="B12">
        <v>0.2029</v>
      </c>
      <c r="C12">
        <v>0.83499999999999996</v>
      </c>
      <c r="D12">
        <v>0.5484</v>
      </c>
      <c r="E12">
        <v>6.4199999999999993E-2</v>
      </c>
      <c r="F12">
        <v>0.1143</v>
      </c>
    </row>
    <row r="13" spans="1:7" x14ac:dyDescent="0.25">
      <c r="A13" s="1">
        <v>12</v>
      </c>
      <c r="B13">
        <v>0.2102</v>
      </c>
      <c r="C13">
        <v>0.85299999999999998</v>
      </c>
      <c r="D13">
        <v>0.56000000000000005</v>
      </c>
      <c r="E13">
        <v>6.4299999999999996E-2</v>
      </c>
      <c r="F13">
        <v>0.1143</v>
      </c>
    </row>
    <row r="14" spans="1:7" x14ac:dyDescent="0.25">
      <c r="A14" s="1">
        <v>13</v>
      </c>
      <c r="B14">
        <v>0.21820000000000001</v>
      </c>
      <c r="C14">
        <v>0.87819999999999998</v>
      </c>
      <c r="D14">
        <v>0.58150000000000002</v>
      </c>
      <c r="E14">
        <v>6.6100000000000006E-2</v>
      </c>
      <c r="F14">
        <v>0.1177</v>
      </c>
    </row>
    <row r="15" spans="1:7" x14ac:dyDescent="0.25">
      <c r="A15" s="1">
        <v>14</v>
      </c>
      <c r="B15">
        <v>0.23150000000000001</v>
      </c>
      <c r="C15">
        <v>0.92810000000000004</v>
      </c>
      <c r="D15">
        <v>0.63070000000000004</v>
      </c>
      <c r="E15">
        <v>7.0900000000000005E-2</v>
      </c>
      <c r="F15">
        <v>0.12670000000000001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A2" sqref="A2:A15"/>
    </sheetView>
  </sheetViews>
  <sheetFormatPr defaultRowHeight="15" x14ac:dyDescent="0.25"/>
  <sheetData>
    <row r="1" spans="1:6" x14ac:dyDescent="0.25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1</v>
      </c>
      <c r="B2">
        <v>1.3980999999999999</v>
      </c>
      <c r="C2">
        <v>1.3658999999999999</v>
      </c>
      <c r="D2">
        <v>1.1765000000000001</v>
      </c>
      <c r="E2">
        <v>0</v>
      </c>
      <c r="F2">
        <v>0</v>
      </c>
    </row>
    <row r="3" spans="1:6" x14ac:dyDescent="0.25">
      <c r="A3" s="1">
        <v>2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s="1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s="1">
        <v>4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s="1">
        <v>5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s="1">
        <v>6</v>
      </c>
      <c r="B7">
        <v>1.0656000000000001</v>
      </c>
      <c r="C7">
        <v>1.0696000000000001</v>
      </c>
      <c r="D7">
        <v>1.3248</v>
      </c>
      <c r="E7">
        <v>10.2728</v>
      </c>
      <c r="F7">
        <v>10.757899999999999</v>
      </c>
    </row>
    <row r="8" spans="1:6" x14ac:dyDescent="0.25">
      <c r="A8" s="1">
        <v>7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s="1">
        <v>8</v>
      </c>
      <c r="B9">
        <v>1.4800000000000001E-2</v>
      </c>
      <c r="C9">
        <v>1.52E-2</v>
      </c>
      <c r="D9">
        <v>3.0300000000000001E-2</v>
      </c>
      <c r="E9">
        <v>5.7849000000000004</v>
      </c>
      <c r="F9">
        <v>6.4608999999999996</v>
      </c>
    </row>
    <row r="10" spans="1:6" x14ac:dyDescent="0.25">
      <c r="A10" s="1">
        <v>9</v>
      </c>
      <c r="B10">
        <v>7.3000000000000001E-3</v>
      </c>
      <c r="C10">
        <v>1.4200000000000001E-2</v>
      </c>
      <c r="D10">
        <v>0.125</v>
      </c>
      <c r="E10">
        <v>0</v>
      </c>
      <c r="F10">
        <v>0</v>
      </c>
    </row>
    <row r="11" spans="1:6" x14ac:dyDescent="0.25">
      <c r="A11" s="1">
        <v>10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1">
        <v>11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s="1">
        <v>12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1">
        <v>13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1">
        <v>14</v>
      </c>
      <c r="B15">
        <v>0</v>
      </c>
      <c r="C15">
        <v>0</v>
      </c>
      <c r="D15">
        <v>0</v>
      </c>
      <c r="E15">
        <v>0</v>
      </c>
      <c r="F1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workbookViewId="0">
      <selection activeCell="K65" sqref="K65"/>
    </sheetView>
  </sheetViews>
  <sheetFormatPr defaultRowHeight="15" x14ac:dyDescent="0.25"/>
  <cols>
    <col min="8" max="8" width="20" customWidth="1"/>
  </cols>
  <sheetData>
    <row r="1" spans="1:8" x14ac:dyDescent="0.25">
      <c r="A1" s="1" t="s">
        <v>8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50</v>
      </c>
    </row>
    <row r="2" spans="1:8" x14ac:dyDescent="0.25">
      <c r="A2" s="1">
        <v>1</v>
      </c>
      <c r="B2">
        <f>Lambda_M!B2-lambdak_m!B2</f>
        <v>0</v>
      </c>
      <c r="C2">
        <f>Lambda_M!C2-lambdak_m!C2</f>
        <v>0</v>
      </c>
      <c r="D2">
        <f>Lambda_M!D2-lambdak_m!D2</f>
        <v>0</v>
      </c>
      <c r="E2">
        <f>Lambda_M!E2-lambdak_m!E2</f>
        <v>0</v>
      </c>
      <c r="F2">
        <f>Lambda_M!F2-lambdak_m!F2</f>
        <v>0</v>
      </c>
      <c r="H2" t="s">
        <v>49</v>
      </c>
    </row>
    <row r="3" spans="1:8" x14ac:dyDescent="0.25">
      <c r="A3" s="1">
        <v>2</v>
      </c>
      <c r="B3">
        <f>Lambda_M!B3-lambdak_m!B3</f>
        <v>0</v>
      </c>
      <c r="C3">
        <f>Lambda_M!C3-lambdak_m!C3</f>
        <v>0</v>
      </c>
      <c r="D3">
        <f>Lambda_M!D3-lambdak_m!D3</f>
        <v>0</v>
      </c>
      <c r="E3">
        <f>Lambda_M!E3-lambdak_m!E3</f>
        <v>0</v>
      </c>
      <c r="F3">
        <f>Lambda_M!F3-lambdak_m!F3</f>
        <v>0</v>
      </c>
    </row>
    <row r="4" spans="1:8" x14ac:dyDescent="0.25">
      <c r="A4" s="1">
        <v>3</v>
      </c>
      <c r="B4">
        <f>Lambda_M!B4-lambdak_m!B4</f>
        <v>22.047000000000004</v>
      </c>
      <c r="C4">
        <f>Lambda_M!C4-lambdak_m!C4</f>
        <v>22.073100000000004</v>
      </c>
      <c r="D4">
        <f>Lambda_M!D4-lambdak_m!D4</f>
        <v>25.917900000000003</v>
      </c>
      <c r="E4">
        <f>Lambda_M!E4-lambdak_m!E4</f>
        <v>316.0883</v>
      </c>
      <c r="F4">
        <f>Lambda_M!F4-lambdak_m!F4</f>
        <v>327.91200000000003</v>
      </c>
      <c r="H4" t="s">
        <v>10</v>
      </c>
    </row>
    <row r="5" spans="1:8" x14ac:dyDescent="0.25">
      <c r="A5" s="1">
        <v>4</v>
      </c>
      <c r="B5">
        <f>Lambda_M!B5-lambdak_m!B5</f>
        <v>21.668299999999995</v>
      </c>
      <c r="C5">
        <f>Lambda_M!C5-lambdak_m!C5</f>
        <v>21.6922</v>
      </c>
      <c r="D5">
        <f>Lambda_M!D5-lambdak_m!D5</f>
        <v>22.873800000000003</v>
      </c>
      <c r="E5">
        <f>Lambda_M!E5-lambdak_m!E5</f>
        <v>111.97650000000002</v>
      </c>
      <c r="F5">
        <f>Lambda_M!F5-lambdak_m!F5</f>
        <v>115.40010000000001</v>
      </c>
    </row>
    <row r="6" spans="1:8" x14ac:dyDescent="0.25">
      <c r="A6" s="1">
        <v>5</v>
      </c>
      <c r="B6">
        <f>Lambda_M!B6-lambdak_m!B6</f>
        <v>21.390800000000006</v>
      </c>
      <c r="C6">
        <f>Lambda_M!C6-lambdak_m!C6</f>
        <v>21.412499999999994</v>
      </c>
      <c r="D6">
        <f>Lambda_M!D6-lambdak_m!D6</f>
        <v>22.246000000000002</v>
      </c>
      <c r="E6">
        <f>Lambda_M!E6-lambdak_m!E6</f>
        <v>85.489499999999992</v>
      </c>
      <c r="F6">
        <f>Lambda_M!F6-lambdak_m!F6</f>
        <v>87.881399999999985</v>
      </c>
      <c r="H6" t="s">
        <v>11</v>
      </c>
    </row>
    <row r="7" spans="1:8" x14ac:dyDescent="0.25">
      <c r="A7" s="1">
        <v>6</v>
      </c>
      <c r="B7">
        <f>Lambda_M!B7-lambdak_m!B7</f>
        <v>21.377299999999998</v>
      </c>
      <c r="C7">
        <f>Lambda_M!C7-lambdak_m!C7</f>
        <v>21.400300000000001</v>
      </c>
      <c r="D7">
        <f>Lambda_M!D7-lambdak_m!D7</f>
        <v>22.339799999999997</v>
      </c>
      <c r="E7">
        <f>Lambda_M!E7-lambdak_m!E7</f>
        <v>94.257800000000003</v>
      </c>
      <c r="F7">
        <f>Lambda_M!F7-lambdak_m!F7</f>
        <v>97.019499999999994</v>
      </c>
    </row>
    <row r="8" spans="1:8" x14ac:dyDescent="0.25">
      <c r="A8" s="1">
        <v>7</v>
      </c>
      <c r="B8">
        <f>Lambda_M!B8-lambdak_m!B8</f>
        <v>21.686199999999999</v>
      </c>
      <c r="C8">
        <f>Lambda_M!C8-lambdak_m!C8</f>
        <v>21.709500000000006</v>
      </c>
      <c r="D8">
        <f>Lambda_M!D8-lambdak_m!D8</f>
        <v>22.838699999999996</v>
      </c>
      <c r="E8">
        <f>Lambda_M!E8-lambdak_m!E8</f>
        <v>107.92269999999999</v>
      </c>
      <c r="F8">
        <f>Lambda_M!F8-lambdak_m!F8</f>
        <v>111.2174</v>
      </c>
      <c r="H8" t="s">
        <v>12</v>
      </c>
    </row>
    <row r="9" spans="1:8" x14ac:dyDescent="0.25">
      <c r="A9" s="1">
        <v>8</v>
      </c>
      <c r="B9">
        <f>Lambda_M!B9-lambdak_m!B9</f>
        <v>21.686199999999999</v>
      </c>
      <c r="C9">
        <f>Lambda_M!C9-lambdak_m!C9</f>
        <v>21.709499999999998</v>
      </c>
      <c r="D9">
        <f>Lambda_M!D9-lambdak_m!D9</f>
        <v>22.838700000000003</v>
      </c>
      <c r="E9">
        <f>Lambda_M!E9-lambdak_m!E9</f>
        <v>107.92269999999999</v>
      </c>
      <c r="F9">
        <f>Lambda_M!F9-lambdak_m!F9</f>
        <v>111.21740000000003</v>
      </c>
    </row>
    <row r="10" spans="1:8" x14ac:dyDescent="0.25">
      <c r="A10" s="1">
        <v>9</v>
      </c>
      <c r="B10">
        <f>Lambda_M!B10-lambdak_m!B10</f>
        <v>21.692500000000003</v>
      </c>
      <c r="C10">
        <f>Lambda_M!C10-lambdak_m!C10</f>
        <v>21.715600000000002</v>
      </c>
      <c r="D10">
        <f>Lambda_M!D10-lambdak_m!D10</f>
        <v>22.815199999999997</v>
      </c>
      <c r="E10">
        <f>Lambda_M!E10-lambdak_m!E10</f>
        <v>105.79920000000001</v>
      </c>
      <c r="F10">
        <f>Lambda_M!F10-lambdak_m!F10</f>
        <v>109.02290000000002</v>
      </c>
      <c r="H10" t="s">
        <v>13</v>
      </c>
    </row>
    <row r="11" spans="1:8" x14ac:dyDescent="0.25">
      <c r="A11" s="1">
        <v>10</v>
      </c>
      <c r="B11">
        <f>Lambda_M!B11-lambdak_m!B11</f>
        <v>21.747</v>
      </c>
      <c r="C11">
        <f>Lambda_M!C11-lambdak_m!C11</f>
        <v>21.769999999999996</v>
      </c>
      <c r="D11">
        <f>Lambda_M!D11-lambdak_m!D11</f>
        <v>22.847200000000008</v>
      </c>
      <c r="E11">
        <f>Lambda_M!E11-lambdak_m!E11</f>
        <v>104.32210000000001</v>
      </c>
      <c r="F11">
        <f>Lambda_M!F11-lambdak_m!F11</f>
        <v>107.4845</v>
      </c>
    </row>
    <row r="12" spans="1:8" x14ac:dyDescent="0.25">
      <c r="A12" s="1">
        <v>11</v>
      </c>
      <c r="B12">
        <f>Lambda_M!B12-lambdak_m!B12</f>
        <v>21.628899999999994</v>
      </c>
      <c r="C12">
        <f>Lambda_M!C12-lambdak_m!C12</f>
        <v>21.652000000000001</v>
      </c>
      <c r="D12">
        <f>Lambda_M!D12-lambdak_m!D12</f>
        <v>22.6648</v>
      </c>
      <c r="E12">
        <f>Lambda_M!E12-lambdak_m!E12</f>
        <v>99.676000000000016</v>
      </c>
      <c r="F12">
        <f>Lambda_M!F12-lambdak_m!F12</f>
        <v>102.65190000000001</v>
      </c>
      <c r="H12" t="s">
        <v>14</v>
      </c>
    </row>
    <row r="13" spans="1:8" x14ac:dyDescent="0.25">
      <c r="A13" s="1">
        <v>12</v>
      </c>
      <c r="B13">
        <f>Lambda_M!B13-lambdak_m!B13</f>
        <v>21.687599999999996</v>
      </c>
      <c r="C13">
        <f>Lambda_M!C13-lambdak_m!C13</f>
        <v>21.710999999999999</v>
      </c>
      <c r="D13">
        <f>Lambda_M!D13-lambdak_m!D13</f>
        <v>22.674699999999994</v>
      </c>
      <c r="E13">
        <f>Lambda_M!E13-lambdak_m!E13</f>
        <v>96.494900000000001</v>
      </c>
      <c r="F13">
        <f>Lambda_M!F13-lambdak_m!F13</f>
        <v>99.336600000000004</v>
      </c>
    </row>
    <row r="14" spans="1:8" x14ac:dyDescent="0.25">
      <c r="A14" s="1">
        <v>13</v>
      </c>
      <c r="B14">
        <f>Lambda_M!B14-lambdak_m!B14</f>
        <v>21.794600000000003</v>
      </c>
      <c r="C14">
        <f>Lambda_M!C14-lambdak_m!C14</f>
        <v>21.817899999999995</v>
      </c>
      <c r="D14">
        <f>Lambda_M!D14-lambdak_m!D14</f>
        <v>22.797300000000007</v>
      </c>
      <c r="E14">
        <f>Lambda_M!E14-lambdak_m!E14</f>
        <v>97.696899999999999</v>
      </c>
      <c r="F14">
        <f>Lambda_M!F14-lambdak_m!F14</f>
        <v>100.5848</v>
      </c>
      <c r="H14" t="s">
        <v>15</v>
      </c>
    </row>
    <row r="15" spans="1:8" x14ac:dyDescent="0.25">
      <c r="A15" s="1">
        <v>14</v>
      </c>
      <c r="B15">
        <f>Lambda_M!B15-lambdak_m!B15</f>
        <v>22.134300000000003</v>
      </c>
      <c r="C15">
        <f>Lambda_M!C15-lambdak_m!C15</f>
        <v>22.157800000000002</v>
      </c>
      <c r="D15">
        <f>Lambda_M!D15-lambdak_m!D15</f>
        <v>23.224300000000007</v>
      </c>
      <c r="E15">
        <f>Lambda_M!E15-lambdak_m!E15</f>
        <v>104.28800000000001</v>
      </c>
      <c r="F15">
        <f>Lambda_M!F15-lambdak_m!F15</f>
        <v>107.43550000000002</v>
      </c>
    </row>
    <row r="16" spans="1:8" x14ac:dyDescent="0.25">
      <c r="A16" s="1" t="s">
        <v>9</v>
      </c>
      <c r="H16" t="s">
        <v>16</v>
      </c>
    </row>
    <row r="17" spans="1:8" x14ac:dyDescent="0.25">
      <c r="A17" s="1">
        <v>1</v>
      </c>
      <c r="B17">
        <f>Lambda_k_M1!B2-Lambda_k_m!B2</f>
        <v>0</v>
      </c>
      <c r="C17">
        <f>Lambda_k_M1!C2-Lambda_k_m!C2</f>
        <v>0</v>
      </c>
      <c r="D17">
        <f>Lambda_k_M1!D2-Lambda_k_m!D2</f>
        <v>0</v>
      </c>
      <c r="E17">
        <f>Lambda_k_M1!E2-Lambda_k_m!E2</f>
        <v>1.3091999999999999</v>
      </c>
      <c r="F17">
        <f>Lambda_k_M1!F2-Lambda_k_m!F2</f>
        <v>1.4564999999999999</v>
      </c>
    </row>
    <row r="18" spans="1:8" x14ac:dyDescent="0.25">
      <c r="A18" s="1">
        <v>2</v>
      </c>
      <c r="B18">
        <f>Lambda_k_M1!B3-Lambda_k_m!B3</f>
        <v>0</v>
      </c>
      <c r="C18">
        <f>Lambda_k_M1!C3-Lambda_k_m!C3</f>
        <v>0</v>
      </c>
      <c r="D18">
        <f>Lambda_k_M1!D3-Lambda_k_m!D3</f>
        <v>0</v>
      </c>
      <c r="E18">
        <f>Lambda_k_M1!E3-Lambda_k_m!E3</f>
        <v>0</v>
      </c>
      <c r="F18">
        <f>Lambda_k_M1!F3-Lambda_k_m!F3</f>
        <v>0</v>
      </c>
      <c r="H18" t="s">
        <v>17</v>
      </c>
    </row>
    <row r="19" spans="1:8" x14ac:dyDescent="0.25">
      <c r="A19" s="1">
        <v>3</v>
      </c>
      <c r="B19">
        <f>Lambda_k_M1!B4-Lambda_k_m!B4</f>
        <v>0</v>
      </c>
      <c r="C19">
        <f>Lambda_k_M1!C4-Lambda_k_m!C4</f>
        <v>0</v>
      </c>
      <c r="D19">
        <f>Lambda_k_M1!D4-Lambda_k_m!D4</f>
        <v>0</v>
      </c>
      <c r="E19">
        <f>Lambda_k_M1!E4-Lambda_k_m!E4</f>
        <v>-17.735399999999998</v>
      </c>
      <c r="F19">
        <f>Lambda_k_M1!F4-Lambda_k_m!F4</f>
        <v>-17.899100000000001</v>
      </c>
    </row>
    <row r="20" spans="1:8" x14ac:dyDescent="0.25">
      <c r="A20" s="1">
        <v>4</v>
      </c>
      <c r="B20">
        <f>Lambda_k_M1!B5-Lambda_k_m!B5</f>
        <v>8.5000000000000853E-2</v>
      </c>
      <c r="C20">
        <f>Lambda_k_M1!C5-Lambda_k_m!C5</f>
        <v>8.6899999999999977E-2</v>
      </c>
      <c r="D20">
        <f>Lambda_k_M1!D5-Lambda_k_m!D5</f>
        <v>0.15559999999999974</v>
      </c>
      <c r="E20">
        <f>Lambda_k_M1!E5-Lambda_k_m!E5</f>
        <v>5.2819999999999823</v>
      </c>
      <c r="F20">
        <f>Lambda_k_M1!F5-Lambda_k_m!F5</f>
        <v>5.790300000000002</v>
      </c>
      <c r="H20" t="s">
        <v>18</v>
      </c>
    </row>
    <row r="21" spans="1:8" x14ac:dyDescent="0.25">
      <c r="A21" s="1">
        <v>5</v>
      </c>
      <c r="B21">
        <f>Lambda_k_M1!B6-Lambda_k_m!B6</f>
        <v>0.13889999999999958</v>
      </c>
      <c r="C21">
        <f>Lambda_k_M1!C6-Lambda_k_m!C6</f>
        <v>0.14089999999999492</v>
      </c>
      <c r="D21">
        <f>Lambda_k_M1!D6-Lambda_k_m!D6</f>
        <v>0.20389999999999731</v>
      </c>
      <c r="E21">
        <f>Lambda_k_M1!E6-Lambda_k_m!E6</f>
        <v>6.1798000000000002</v>
      </c>
      <c r="F21">
        <f>Lambda_k_M1!F6-Lambda_k_m!F6</f>
        <v>6.6710000000000207</v>
      </c>
    </row>
    <row r="22" spans="1:8" x14ac:dyDescent="0.25">
      <c r="A22" s="1">
        <v>6</v>
      </c>
      <c r="B22">
        <f>Lambda_k_M1!B7-Lambda_k_m!B7</f>
        <v>0</v>
      </c>
      <c r="C22">
        <f>Lambda_k_M1!C7-Lambda_k_m!C7</f>
        <v>0</v>
      </c>
      <c r="D22">
        <f>Lambda_k_M1!D7-Lambda_k_m!D7</f>
        <v>0</v>
      </c>
      <c r="E22">
        <f>Lambda_k_M1!E7-Lambda_k_m!E7</f>
        <v>4.5411000000000001</v>
      </c>
      <c r="F22">
        <f>Lambda_k_M1!F7-Lambda_k_m!F7</f>
        <v>4.9116999999999997</v>
      </c>
      <c r="H22" t="s">
        <v>19</v>
      </c>
    </row>
    <row r="23" spans="1:8" x14ac:dyDescent="0.25">
      <c r="A23" s="1">
        <v>7</v>
      </c>
      <c r="B23">
        <f>Lambda_k_M1!B8-Lambda_k_m!B8</f>
        <v>5.2999999999983061E-3</v>
      </c>
      <c r="C23">
        <f>Lambda_k_M1!C8-Lambda_k_m!C8</f>
        <v>5.3000000000054115E-3</v>
      </c>
      <c r="D23">
        <f>Lambda_k_M1!D8-Lambda_k_m!D8</f>
        <v>1.0800000000003251E-2</v>
      </c>
      <c r="E23">
        <f>Lambda_k_M1!E8-Lambda_k_m!E8</f>
        <v>2.0740000000000123</v>
      </c>
      <c r="F23">
        <f>Lambda_k_M1!F8-Lambda_k_m!F8</f>
        <v>2.3166999999999973</v>
      </c>
    </row>
    <row r="24" spans="1:8" x14ac:dyDescent="0.25">
      <c r="A24" s="1">
        <v>8</v>
      </c>
      <c r="B24">
        <f>Lambda_k_M1!B9-Lambda_k_m!B9</f>
        <v>0</v>
      </c>
      <c r="C24">
        <f>Lambda_k_M1!C9-Lambda_k_m!C9</f>
        <v>0</v>
      </c>
      <c r="D24">
        <f>Lambda_k_M1!D9-Lambda_k_m!D9</f>
        <v>0</v>
      </c>
      <c r="E24">
        <f>Lambda_k_M1!E9-Lambda_k_m!E9</f>
        <v>0</v>
      </c>
      <c r="F24">
        <f>Lambda_k_M1!F9-Lambda_k_m!F9</f>
        <v>0</v>
      </c>
      <c r="H24" t="s">
        <v>20</v>
      </c>
    </row>
    <row r="25" spans="1:8" x14ac:dyDescent="0.25">
      <c r="A25" s="1">
        <v>9</v>
      </c>
      <c r="B25">
        <f>Lambda_k_M1!B10-Lambda_k_m!B10</f>
        <v>-3.3700000000003172E-2</v>
      </c>
      <c r="C25">
        <f>Lambda_k_M1!C10-Lambda_k_m!C10</f>
        <v>-3.4399999999997988E-2</v>
      </c>
      <c r="D25">
        <f>Lambda_k_M1!D10-Lambda_k_m!D10</f>
        <v>-5.6300000000000239E-2</v>
      </c>
      <c r="E25">
        <f>Lambda_k_M1!E10-Lambda_k_m!E10</f>
        <v>1.9243999999999915</v>
      </c>
      <c r="F25">
        <f>Lambda_k_M1!F10-Lambda_k_m!F10</f>
        <v>2.1912000000000091</v>
      </c>
    </row>
    <row r="26" spans="1:8" x14ac:dyDescent="0.25">
      <c r="A26" s="1">
        <v>10</v>
      </c>
      <c r="B26">
        <f>Lambda_k_M1!B11-Lambda_k_m!B11</f>
        <v>4.0299999999994895E-2</v>
      </c>
      <c r="C26">
        <f>Lambda_k_M1!C11-Lambda_k_m!C11</f>
        <v>3.9699999999996294E-2</v>
      </c>
      <c r="D26">
        <f>Lambda_k_M1!D11-Lambda_k_m!D11</f>
        <v>2.3800000000001376E-2</v>
      </c>
      <c r="E26">
        <f>Lambda_k_M1!E11-Lambda_k_m!E11</f>
        <v>2.6736999999999966</v>
      </c>
      <c r="F26">
        <f>Lambda_k_M1!F11-Lambda_k_m!F11</f>
        <v>2.9692999999999756</v>
      </c>
      <c r="H26" t="s">
        <v>21</v>
      </c>
    </row>
    <row r="27" spans="1:8" x14ac:dyDescent="0.25">
      <c r="A27" s="1">
        <v>11</v>
      </c>
      <c r="B27">
        <f>Lambda_k_M1!B12-Lambda_k_m!B12</f>
        <v>6.8300000000000693E-2</v>
      </c>
      <c r="C27">
        <f>Lambda_k_M1!C12-Lambda_k_m!C12</f>
        <v>6.799999999999784E-2</v>
      </c>
      <c r="D27">
        <f>Lambda_k_M1!D12-Lambda_k_m!D12</f>
        <v>6.1399999999999011E-2</v>
      </c>
      <c r="E27">
        <f>Lambda_k_M1!E12-Lambda_k_m!E12</f>
        <v>3.7843000000000018</v>
      </c>
      <c r="F27">
        <f>Lambda_k_M1!F12-Lambda_k_m!F12</f>
        <v>4.1238999999999919</v>
      </c>
    </row>
    <row r="28" spans="1:8" x14ac:dyDescent="0.25">
      <c r="A28" s="1">
        <v>12</v>
      </c>
      <c r="B28">
        <f>Lambda_k_M1!B13-Lambda_k_m!B13</f>
        <v>0.1875</v>
      </c>
      <c r="C28">
        <f>Lambda_k_M1!C13-Lambda_k_m!C13</f>
        <v>0.18769999999999953</v>
      </c>
      <c r="D28">
        <f>Lambda_k_M1!D13-Lambda_k_m!D13</f>
        <v>0.19660000000000366</v>
      </c>
      <c r="E28">
        <f>Lambda_k_M1!E13-Lambda_k_m!E13</f>
        <v>5.3654000000000224</v>
      </c>
      <c r="F28">
        <f>Lambda_k_M1!F13-Lambda_k_m!F13</f>
        <v>5.7624000000000137</v>
      </c>
      <c r="H28" t="s">
        <v>22</v>
      </c>
    </row>
    <row r="29" spans="1:8" x14ac:dyDescent="0.25">
      <c r="A29" s="1">
        <v>13</v>
      </c>
      <c r="B29">
        <f>Lambda_k_M1!B14-Lambda_k_m!B14</f>
        <v>0.2231000000000023</v>
      </c>
      <c r="C29">
        <f>Lambda_k_M1!C14-Lambda_k_m!C14</f>
        <v>0.22330000000000183</v>
      </c>
      <c r="D29">
        <f>Lambda_k_M1!D14-Lambda_k_m!D14</f>
        <v>0.23010000000000019</v>
      </c>
      <c r="E29">
        <f>Lambda_k_M1!E14-Lambda_k_m!E14</f>
        <v>5.2347000000000037</v>
      </c>
      <c r="F29">
        <f>Lambda_k_M1!F14-Lambda_k_m!F14</f>
        <v>5.6257999999999981</v>
      </c>
    </row>
    <row r="30" spans="1:8" x14ac:dyDescent="0.25">
      <c r="A30" s="1">
        <v>14</v>
      </c>
      <c r="B30">
        <f>Lambda_k_M1!B15-Lambda_k_m!B15</f>
        <v>0.21469999999999345</v>
      </c>
      <c r="C30">
        <f>Lambda_k_M1!C15-Lambda_k_m!C15</f>
        <v>0.21459999999999724</v>
      </c>
      <c r="D30">
        <f>Lambda_k_M1!D15-Lambda_k_m!D15</f>
        <v>0.21090000000000231</v>
      </c>
      <c r="E30">
        <f>Lambda_k_M1!E15-Lambda_k_m!E15</f>
        <v>4.0260999999999854</v>
      </c>
      <c r="F30">
        <f>Lambda_k_M1!F15-Lambda_k_m!F15</f>
        <v>4.3704999999999927</v>
      </c>
      <c r="H30" t="s">
        <v>23</v>
      </c>
    </row>
    <row r="32" spans="1:8" x14ac:dyDescent="0.25">
      <c r="H32" t="s">
        <v>24</v>
      </c>
    </row>
    <row r="34" spans="8:8" x14ac:dyDescent="0.25">
      <c r="H34" t="s">
        <v>25</v>
      </c>
    </row>
    <row r="36" spans="8:8" x14ac:dyDescent="0.25">
      <c r="H36" t="s">
        <v>26</v>
      </c>
    </row>
    <row r="38" spans="8:8" x14ac:dyDescent="0.25">
      <c r="H38" t="s">
        <v>27</v>
      </c>
    </row>
    <row r="40" spans="8:8" x14ac:dyDescent="0.25">
      <c r="H40" t="s">
        <v>28</v>
      </c>
    </row>
    <row r="42" spans="8:8" x14ac:dyDescent="0.25">
      <c r="H42" t="s">
        <v>29</v>
      </c>
    </row>
    <row r="44" spans="8:8" x14ac:dyDescent="0.25">
      <c r="H44" t="s">
        <v>30</v>
      </c>
    </row>
    <row r="46" spans="8:8" x14ac:dyDescent="0.25">
      <c r="H46" t="s">
        <v>31</v>
      </c>
    </row>
    <row r="48" spans="8:8" x14ac:dyDescent="0.25">
      <c r="H48" t="s">
        <v>32</v>
      </c>
    </row>
    <row r="50" spans="8:8" x14ac:dyDescent="0.25">
      <c r="H50" t="s">
        <v>33</v>
      </c>
    </row>
    <row r="52" spans="8:8" x14ac:dyDescent="0.25">
      <c r="H52" t="s">
        <v>34</v>
      </c>
    </row>
    <row r="54" spans="8:8" x14ac:dyDescent="0.25">
      <c r="H54" t="s">
        <v>35</v>
      </c>
    </row>
    <row r="56" spans="8:8" x14ac:dyDescent="0.25">
      <c r="H56" t="s">
        <v>36</v>
      </c>
    </row>
    <row r="58" spans="8:8" x14ac:dyDescent="0.25">
      <c r="H58" t="s">
        <v>37</v>
      </c>
    </row>
    <row r="60" spans="8:8" x14ac:dyDescent="0.25">
      <c r="H60" t="s">
        <v>38</v>
      </c>
    </row>
    <row r="62" spans="8:8" x14ac:dyDescent="0.25">
      <c r="H62" t="s">
        <v>39</v>
      </c>
    </row>
    <row r="64" spans="8:8" x14ac:dyDescent="0.25">
      <c r="H64" t="s">
        <v>40</v>
      </c>
    </row>
    <row r="66" spans="8:8" x14ac:dyDescent="0.25">
      <c r="H66" t="s">
        <v>41</v>
      </c>
    </row>
    <row r="68" spans="8:8" x14ac:dyDescent="0.25">
      <c r="H68" t="s">
        <v>42</v>
      </c>
    </row>
    <row r="70" spans="8:8" x14ac:dyDescent="0.25">
      <c r="H70" t="s">
        <v>43</v>
      </c>
    </row>
    <row r="72" spans="8:8" x14ac:dyDescent="0.25">
      <c r="H72" t="s">
        <v>44</v>
      </c>
    </row>
    <row r="74" spans="8:8" x14ac:dyDescent="0.25">
      <c r="H74" t="s">
        <v>45</v>
      </c>
    </row>
    <row r="76" spans="8:8" x14ac:dyDescent="0.25">
      <c r="H76" t="s">
        <v>46</v>
      </c>
    </row>
    <row r="78" spans="8:8" x14ac:dyDescent="0.25">
      <c r="H78" t="s">
        <v>47</v>
      </c>
    </row>
    <row r="80" spans="8:8" x14ac:dyDescent="0.25">
      <c r="H80" t="s">
        <v>48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lambda_lm</vt:lpstr>
      <vt:lpstr>lambdak_m</vt:lpstr>
      <vt:lpstr>Lambda_M</vt:lpstr>
      <vt:lpstr>Lambda_k_m</vt:lpstr>
      <vt:lpstr>Lambda_k_M1</vt:lpstr>
      <vt:lpstr>Mu_m</vt:lpstr>
      <vt:lpstr>Mu_M1</vt:lpstr>
      <vt:lpstr>LMP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2012-05-14T19:35:29Z</dcterms:modified>
</cp:coreProperties>
</file>