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7230" activeTab="1"/>
  </bookViews>
  <sheets>
    <sheet name="Y" sheetId="1" r:id="rId1"/>
    <sheet name="line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G3" i="2"/>
  <c r="F3" i="2"/>
  <c r="D3" i="1" l="1"/>
  <c r="G3" i="1"/>
  <c r="C4" i="1"/>
  <c r="E4" i="1"/>
  <c r="F4" i="1"/>
  <c r="G4" i="1"/>
  <c r="D5" i="1"/>
  <c r="F5" i="1"/>
  <c r="D6" i="1"/>
  <c r="E6" i="1"/>
  <c r="G6" i="1"/>
  <c r="I6" i="1"/>
  <c r="K6" i="1"/>
  <c r="C7" i="1"/>
  <c r="D7" i="1"/>
  <c r="F7" i="1"/>
  <c r="H7" i="1"/>
  <c r="G8" i="1"/>
  <c r="M8" i="1"/>
  <c r="N8" i="1"/>
  <c r="O8" i="1"/>
  <c r="F9" i="1"/>
  <c r="J9" i="1"/>
  <c r="K9" i="1"/>
  <c r="I10" i="1"/>
  <c r="F11" i="1"/>
  <c r="I11" i="1"/>
  <c r="L11" i="1"/>
  <c r="P11" i="1"/>
  <c r="K12" i="1"/>
  <c r="M12" i="1"/>
  <c r="H13" i="1"/>
  <c r="L13" i="1"/>
  <c r="H14" i="1"/>
  <c r="O14" i="1"/>
  <c r="H15" i="1"/>
  <c r="N15" i="1"/>
  <c r="P15" i="1"/>
  <c r="K16" i="1"/>
  <c r="O16" i="1"/>
</calcChain>
</file>

<file path=xl/sharedStrings.xml><?xml version="1.0" encoding="utf-8"?>
<sst xmlns="http://schemas.openxmlformats.org/spreadsheetml/2006/main" count="55" uniqueCount="53">
  <si>
    <t>YBus Records</t>
  </si>
  <si>
    <t>Number</t>
  </si>
  <si>
    <t>Name</t>
  </si>
  <si>
    <t>Bus     1</t>
  </si>
  <si>
    <t>Bus     2</t>
  </si>
  <si>
    <t>Bus     3</t>
  </si>
  <si>
    <t>Bus     4</t>
  </si>
  <si>
    <t>Bus     5</t>
  </si>
  <si>
    <t>Bus     6</t>
  </si>
  <si>
    <t>Bus     7</t>
  </si>
  <si>
    <t>Bus     8</t>
  </si>
  <si>
    <t>Bus     9</t>
  </si>
  <si>
    <t>Bus    10</t>
  </si>
  <si>
    <t>Bus    11</t>
  </si>
  <si>
    <t>Bus    12</t>
  </si>
  <si>
    <t>Bus    13</t>
  </si>
  <si>
    <t>Bus    14</t>
  </si>
  <si>
    <t>Bus 14</t>
  </si>
  <si>
    <t>Line Records</t>
  </si>
  <si>
    <t>To Number</t>
  </si>
  <si>
    <t>From Number</t>
  </si>
  <si>
    <t>R</t>
  </si>
  <si>
    <t>X</t>
  </si>
  <si>
    <t>B</t>
  </si>
  <si>
    <t>Bus 1</t>
  </si>
  <si>
    <t>6.03 - j19.45</t>
  </si>
  <si>
    <t>Bus 2</t>
  </si>
  <si>
    <t>9.52 - j30.27</t>
  </si>
  <si>
    <t>Bus 3</t>
  </si>
  <si>
    <t>3.12 - j9.82</t>
  </si>
  <si>
    <t>Bus 4</t>
  </si>
  <si>
    <t>10.51 - j38.65</t>
  </si>
  <si>
    <t>Bus 5</t>
  </si>
  <si>
    <t>9.57 - j35.53</t>
  </si>
  <si>
    <t>Bus 6</t>
  </si>
  <si>
    <t>6.58 - j17.34</t>
  </si>
  <si>
    <t>Bus 7</t>
  </si>
  <si>
    <t>0.00 - j19.55</t>
  </si>
  <si>
    <t>Bus 8</t>
  </si>
  <si>
    <t>0.00 - j5.68</t>
  </si>
  <si>
    <t>Bus 9</t>
  </si>
  <si>
    <t>5.33 - j24.09</t>
  </si>
  <si>
    <t>Bus 10</t>
  </si>
  <si>
    <t>5.78 - j14.77</t>
  </si>
  <si>
    <t>Bus 11</t>
  </si>
  <si>
    <t>3.84 - j8.50</t>
  </si>
  <si>
    <t>Bus 12</t>
  </si>
  <si>
    <t>4.01 - j5.43</t>
  </si>
  <si>
    <t>Bus 13</t>
  </si>
  <si>
    <t>6.72 - j10.67</t>
  </si>
  <si>
    <t>2.56 - j5.34</t>
  </si>
  <si>
    <t>Gline</t>
  </si>
  <si>
    <t>Bline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</si>
</sst>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4" sqref="F4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25">
      <c r="A3">
        <v>1</v>
      </c>
      <c r="B3" t="s">
        <v>24</v>
      </c>
      <c r="C3" t="s">
        <v>25</v>
      </c>
      <c r="D3" t="e">
        <f>-5 + j15.26</f>
        <v>#NAME?</v>
      </c>
      <c r="G3" t="e">
        <f>-1.03 + j4.23</f>
        <v>#NAME?</v>
      </c>
    </row>
    <row r="4" spans="1:16" x14ac:dyDescent="0.25">
      <c r="A4">
        <v>2</v>
      </c>
      <c r="B4" t="s">
        <v>26</v>
      </c>
      <c r="C4" t="e">
        <f>-5 + j15.26</f>
        <v>#NAME?</v>
      </c>
      <c r="D4" t="s">
        <v>27</v>
      </c>
      <c r="E4" t="e">
        <f>-1.14 + j4.78</f>
        <v>#NAME?</v>
      </c>
      <c r="F4" t="e">
        <f>-1.69 + j5.12</f>
        <v>#NAME?</v>
      </c>
      <c r="G4" t="e">
        <f>-1.7 + j5.19</f>
        <v>#NAME?</v>
      </c>
    </row>
    <row r="5" spans="1:16" x14ac:dyDescent="0.25">
      <c r="A5">
        <v>3</v>
      </c>
      <c r="B5" t="s">
        <v>28</v>
      </c>
      <c r="D5" t="e">
        <f>-1.14 + j4.78</f>
        <v>#NAME?</v>
      </c>
      <c r="E5" t="s">
        <v>29</v>
      </c>
      <c r="F5" t="e">
        <f>-1.99 + j5.07</f>
        <v>#NAME?</v>
      </c>
    </row>
    <row r="6" spans="1:16" x14ac:dyDescent="0.25">
      <c r="A6">
        <v>4</v>
      </c>
      <c r="B6" t="s">
        <v>30</v>
      </c>
      <c r="D6" t="e">
        <f>-1.69 + j5.12</f>
        <v>#NAME?</v>
      </c>
      <c r="E6" t="e">
        <f>-1.99 + j5.07</f>
        <v>#NAME?</v>
      </c>
      <c r="F6" t="s">
        <v>31</v>
      </c>
      <c r="G6" t="e">
        <f>-6.84 + j21.58</f>
        <v>#NAME?</v>
      </c>
      <c r="I6" t="e">
        <f>0 + j4.89</f>
        <v>#NAME?</v>
      </c>
      <c r="K6" t="e">
        <f>0 + j1.86</f>
        <v>#NAME?</v>
      </c>
    </row>
    <row r="7" spans="1:16" x14ac:dyDescent="0.25">
      <c r="A7">
        <v>5</v>
      </c>
      <c r="B7" t="s">
        <v>32</v>
      </c>
      <c r="C7" t="e">
        <f>-1.03 + j4.23</f>
        <v>#NAME?</v>
      </c>
      <c r="D7" t="e">
        <f>-1.7 + j5.19</f>
        <v>#NAME?</v>
      </c>
      <c r="F7" t="e">
        <f>-6.84 + j21.58</f>
        <v>#NAME?</v>
      </c>
      <c r="G7" t="s">
        <v>33</v>
      </c>
      <c r="H7" t="e">
        <f>0 + j4.26</f>
        <v>#NAME?</v>
      </c>
    </row>
    <row r="8" spans="1:16" x14ac:dyDescent="0.25">
      <c r="A8">
        <v>6</v>
      </c>
      <c r="B8" t="s">
        <v>34</v>
      </c>
      <c r="G8" t="e">
        <f>0 + j4.26</f>
        <v>#NAME?</v>
      </c>
      <c r="H8" t="s">
        <v>35</v>
      </c>
      <c r="M8" t="e">
        <f>-1.96 + j4.09</f>
        <v>#NAME?</v>
      </c>
      <c r="N8" t="e">
        <f>-1.53 + j3.18</f>
        <v>#NAME?</v>
      </c>
      <c r="O8" t="e">
        <f>-3.1 + j6.10</f>
        <v>#NAME?</v>
      </c>
    </row>
    <row r="9" spans="1:16" x14ac:dyDescent="0.25">
      <c r="A9">
        <v>7</v>
      </c>
      <c r="B9" t="s">
        <v>36</v>
      </c>
      <c r="F9" t="e">
        <f>0 + j4.89</f>
        <v>#NAME?</v>
      </c>
      <c r="I9" t="s">
        <v>37</v>
      </c>
      <c r="J9" t="e">
        <f>0 + j5.68</f>
        <v>#NAME?</v>
      </c>
      <c r="K9" t="e">
        <f>0 + j9.09</f>
        <v>#NAME?</v>
      </c>
    </row>
    <row r="10" spans="1:16" x14ac:dyDescent="0.25">
      <c r="A10">
        <v>8</v>
      </c>
      <c r="B10" t="s">
        <v>38</v>
      </c>
      <c r="I10" t="e">
        <f>0 + j5.68</f>
        <v>#NAME?</v>
      </c>
      <c r="J10" t="s">
        <v>39</v>
      </c>
    </row>
    <row r="11" spans="1:16" x14ac:dyDescent="0.25">
      <c r="A11">
        <v>9</v>
      </c>
      <c r="B11" t="s">
        <v>40</v>
      </c>
      <c r="F11" t="e">
        <f>0 + j1.86</f>
        <v>#NAME?</v>
      </c>
      <c r="I11" t="e">
        <f>0 + j9.09</f>
        <v>#NAME?</v>
      </c>
      <c r="K11" t="s">
        <v>41</v>
      </c>
      <c r="L11" t="e">
        <f>-3.9 + j10.37</f>
        <v>#NAME?</v>
      </c>
      <c r="P11" t="e">
        <f>-1.42 + j3.03</f>
        <v>#NAME?</v>
      </c>
    </row>
    <row r="12" spans="1:16" x14ac:dyDescent="0.25">
      <c r="A12">
        <v>10</v>
      </c>
      <c r="B12" t="s">
        <v>42</v>
      </c>
      <c r="K12" t="e">
        <f>-3.9 + j10.37</f>
        <v>#NAME?</v>
      </c>
      <c r="L12" t="s">
        <v>43</v>
      </c>
      <c r="M12" t="e">
        <f>-1.88 + j4.40</f>
        <v>#NAME?</v>
      </c>
    </row>
    <row r="13" spans="1:16" x14ac:dyDescent="0.25">
      <c r="A13">
        <v>11</v>
      </c>
      <c r="B13" t="s">
        <v>44</v>
      </c>
      <c r="H13" t="e">
        <f>-1.96 + j4.09</f>
        <v>#NAME?</v>
      </c>
      <c r="L13" t="e">
        <f>-1.88 + j4.40</f>
        <v>#NAME?</v>
      </c>
      <c r="M13" t="s">
        <v>45</v>
      </c>
    </row>
    <row r="14" spans="1:16" x14ac:dyDescent="0.25">
      <c r="A14">
        <v>12</v>
      </c>
      <c r="B14" t="s">
        <v>46</v>
      </c>
      <c r="H14" t="e">
        <f>-1.53 + j3.18</f>
        <v>#NAME?</v>
      </c>
      <c r="N14" t="s">
        <v>47</v>
      </c>
      <c r="O14" t="e">
        <f>-2.49 + j2.25</f>
        <v>#NAME?</v>
      </c>
    </row>
    <row r="15" spans="1:16" x14ac:dyDescent="0.25">
      <c r="A15">
        <v>13</v>
      </c>
      <c r="B15" t="s">
        <v>48</v>
      </c>
      <c r="H15" t="e">
        <f>-3.1 + j6.10</f>
        <v>#NAME?</v>
      </c>
      <c r="N15" t="e">
        <f>-2.49 + j2.25</f>
        <v>#NAME?</v>
      </c>
      <c r="O15" t="s">
        <v>49</v>
      </c>
      <c r="P15" t="e">
        <f>-1.14 + j2.31</f>
        <v>#NAME?</v>
      </c>
    </row>
    <row r="16" spans="1:16" x14ac:dyDescent="0.25">
      <c r="A16">
        <v>14</v>
      </c>
      <c r="B16" t="s">
        <v>17</v>
      </c>
      <c r="K16" t="e">
        <f>-1.42 + j3.03</f>
        <v>#NAME?</v>
      </c>
      <c r="O16" t="e">
        <f>-1.14 + j2.31</f>
        <v>#NAME?</v>
      </c>
      <c r="P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H7" sqref="H7"/>
    </sheetView>
  </sheetViews>
  <sheetFormatPr defaultRowHeight="15" x14ac:dyDescent="0.25"/>
  <cols>
    <col min="1" max="1" width="13.42578125" customWidth="1"/>
    <col min="2" max="2" width="12.42578125" customWidth="1"/>
  </cols>
  <sheetData>
    <row r="1" spans="1:7" x14ac:dyDescent="0.25">
      <c r="A1" t="s">
        <v>18</v>
      </c>
      <c r="B1" t="s">
        <v>18</v>
      </c>
      <c r="C1" t="s">
        <v>18</v>
      </c>
    </row>
    <row r="2" spans="1:7" x14ac:dyDescent="0.25">
      <c r="A2" t="s">
        <v>20</v>
      </c>
      <c r="B2" t="s">
        <v>19</v>
      </c>
      <c r="C2" t="s">
        <v>21</v>
      </c>
      <c r="D2" t="s">
        <v>22</v>
      </c>
      <c r="E2" t="s">
        <v>23</v>
      </c>
      <c r="F2" t="s">
        <v>51</v>
      </c>
      <c r="G2" t="s">
        <v>52</v>
      </c>
    </row>
    <row r="3" spans="1:7" x14ac:dyDescent="0.25">
      <c r="A3">
        <v>1</v>
      </c>
      <c r="B3">
        <v>2</v>
      </c>
      <c r="C3">
        <v>1.9380000000000001E-2</v>
      </c>
      <c r="D3">
        <v>5.917E-2</v>
      </c>
      <c r="E3">
        <v>5.28E-2</v>
      </c>
      <c r="F3">
        <f>C3/(C3^2+D3^2)</f>
        <v>4.9991316007980346</v>
      </c>
      <c r="G3">
        <f>-D3/(C3^2+D3^2)</f>
        <v>-15.263086523179551</v>
      </c>
    </row>
    <row r="4" spans="1:7" x14ac:dyDescent="0.25">
      <c r="A4">
        <v>1</v>
      </c>
      <c r="B4">
        <v>5</v>
      </c>
      <c r="C4">
        <v>5.4030000000000002E-2</v>
      </c>
      <c r="D4">
        <v>0.22303999999999999</v>
      </c>
      <c r="E4">
        <v>4.9200000000000001E-2</v>
      </c>
      <c r="F4">
        <f t="shared" ref="F4:F22" si="0">C4/(C4^2+D4^2)</f>
        <v>1.0258974549701889</v>
      </c>
      <c r="G4">
        <f t="shared" ref="G4:G22" si="1">-D4/(C4^2+D4^2)</f>
        <v>-4.234983682334831</v>
      </c>
    </row>
    <row r="5" spans="1:7" x14ac:dyDescent="0.25">
      <c r="A5">
        <v>2</v>
      </c>
      <c r="B5">
        <v>3</v>
      </c>
      <c r="C5">
        <v>4.6989999999999997E-2</v>
      </c>
      <c r="D5">
        <v>0.19797000000000001</v>
      </c>
      <c r="E5">
        <v>4.3799999999999999E-2</v>
      </c>
      <c r="F5">
        <f t="shared" si="0"/>
        <v>1.1350191923073958</v>
      </c>
      <c r="G5">
        <f t="shared" si="1"/>
        <v>-4.7818631517577179</v>
      </c>
    </row>
    <row r="6" spans="1:7" x14ac:dyDescent="0.25">
      <c r="A6">
        <v>2</v>
      </c>
      <c r="B6">
        <v>4</v>
      </c>
      <c r="C6">
        <v>5.8110000000000002E-2</v>
      </c>
      <c r="D6">
        <v>0.17632</v>
      </c>
      <c r="E6">
        <v>3.4000000000000002E-2</v>
      </c>
      <c r="F6">
        <f t="shared" si="0"/>
        <v>1.6860331506149429</v>
      </c>
      <c r="G6">
        <f t="shared" si="1"/>
        <v>-5.1158383258720823</v>
      </c>
    </row>
    <row r="7" spans="1:7" x14ac:dyDescent="0.25">
      <c r="A7">
        <v>2</v>
      </c>
      <c r="B7">
        <v>5</v>
      </c>
      <c r="C7">
        <v>5.6950000000000001E-2</v>
      </c>
      <c r="D7">
        <v>0.17388000000000001</v>
      </c>
      <c r="E7">
        <v>3.4599999999999999E-2</v>
      </c>
      <c r="F7">
        <f t="shared" si="0"/>
        <v>1.7011396670944048</v>
      </c>
      <c r="G7">
        <f t="shared" si="1"/>
        <v>-5.1939273979697127</v>
      </c>
    </row>
    <row r="8" spans="1:7" x14ac:dyDescent="0.25">
      <c r="A8">
        <v>3</v>
      </c>
      <c r="B8">
        <v>4</v>
      </c>
      <c r="C8">
        <v>6.701E-2</v>
      </c>
      <c r="D8">
        <v>0.17102999999999999</v>
      </c>
      <c r="E8">
        <v>1.2800000000000001E-2</v>
      </c>
      <c r="F8">
        <f t="shared" si="0"/>
        <v>1.9859757099255606</v>
      </c>
      <c r="G8">
        <f t="shared" si="1"/>
        <v>-5.0688169775939205</v>
      </c>
    </row>
    <row r="9" spans="1:7" x14ac:dyDescent="0.25">
      <c r="A9">
        <v>4</v>
      </c>
      <c r="B9">
        <v>5</v>
      </c>
      <c r="C9">
        <v>1.3350000000000001E-2</v>
      </c>
      <c r="D9">
        <v>4.2110000000000002E-2</v>
      </c>
      <c r="E9">
        <v>0</v>
      </c>
      <c r="F9">
        <f t="shared" si="0"/>
        <v>6.8409806614956707</v>
      </c>
      <c r="G9">
        <f t="shared" si="1"/>
        <v>-21.578553981691588</v>
      </c>
    </row>
    <row r="10" spans="1:7" x14ac:dyDescent="0.25">
      <c r="A10">
        <v>4</v>
      </c>
      <c r="B10">
        <v>7</v>
      </c>
      <c r="C10">
        <v>0</v>
      </c>
      <c r="D10">
        <v>0.20912</v>
      </c>
      <c r="E10">
        <v>0</v>
      </c>
      <c r="F10">
        <f t="shared" si="0"/>
        <v>0</v>
      </c>
      <c r="G10">
        <f t="shared" si="1"/>
        <v>-4.7819433817903594</v>
      </c>
    </row>
    <row r="11" spans="1:7" x14ac:dyDescent="0.25">
      <c r="A11">
        <v>4</v>
      </c>
      <c r="B11">
        <v>9</v>
      </c>
      <c r="C11">
        <v>0</v>
      </c>
      <c r="D11">
        <v>0.55618000000000001</v>
      </c>
      <c r="E11">
        <v>0</v>
      </c>
      <c r="F11">
        <f t="shared" si="0"/>
        <v>0</v>
      </c>
      <c r="G11">
        <f t="shared" si="1"/>
        <v>-1.7979790715236075</v>
      </c>
    </row>
    <row r="12" spans="1:7" x14ac:dyDescent="0.25">
      <c r="A12">
        <v>5</v>
      </c>
      <c r="B12">
        <v>6</v>
      </c>
      <c r="C12">
        <v>0</v>
      </c>
      <c r="D12">
        <v>0.25202000000000002</v>
      </c>
      <c r="E12">
        <v>0</v>
      </c>
      <c r="F12">
        <f t="shared" si="0"/>
        <v>0</v>
      </c>
      <c r="G12">
        <f t="shared" si="1"/>
        <v>-3.9679390524561544</v>
      </c>
    </row>
    <row r="13" spans="1:7" x14ac:dyDescent="0.25">
      <c r="A13">
        <v>6</v>
      </c>
      <c r="B13">
        <v>11</v>
      </c>
      <c r="C13">
        <v>9.4979999999999995E-2</v>
      </c>
      <c r="D13">
        <v>0.19889999999999999</v>
      </c>
      <c r="E13">
        <v>0</v>
      </c>
      <c r="F13">
        <f t="shared" si="0"/>
        <v>1.9550285631772606</v>
      </c>
      <c r="G13">
        <f t="shared" si="1"/>
        <v>-4.0940743442404415</v>
      </c>
    </row>
    <row r="14" spans="1:7" x14ac:dyDescent="0.25">
      <c r="A14">
        <v>6</v>
      </c>
      <c r="B14">
        <v>12</v>
      </c>
      <c r="C14">
        <v>0.12291000000000001</v>
      </c>
      <c r="D14">
        <v>0.25580999999999998</v>
      </c>
      <c r="E14">
        <v>0</v>
      </c>
      <c r="F14">
        <f t="shared" si="0"/>
        <v>1.5259674404509738</v>
      </c>
      <c r="G14">
        <f t="shared" si="1"/>
        <v>-3.1759639650293998</v>
      </c>
    </row>
    <row r="15" spans="1:7" x14ac:dyDescent="0.25">
      <c r="A15">
        <v>6</v>
      </c>
      <c r="B15">
        <v>13</v>
      </c>
      <c r="C15">
        <v>6.615E-2</v>
      </c>
      <c r="D15">
        <v>0.13027</v>
      </c>
      <c r="E15">
        <v>0</v>
      </c>
      <c r="F15">
        <f t="shared" si="0"/>
        <v>3.0989274038379873</v>
      </c>
      <c r="G15">
        <f t="shared" si="1"/>
        <v>-6.1027554481931148</v>
      </c>
    </row>
    <row r="16" spans="1:7" x14ac:dyDescent="0.25">
      <c r="A16">
        <v>7</v>
      </c>
      <c r="B16">
        <v>8</v>
      </c>
      <c r="C16">
        <v>0</v>
      </c>
      <c r="D16">
        <v>0.17615</v>
      </c>
      <c r="E16">
        <v>0</v>
      </c>
      <c r="F16">
        <f t="shared" si="0"/>
        <v>0</v>
      </c>
      <c r="G16">
        <f t="shared" si="1"/>
        <v>-5.6769798467215438</v>
      </c>
    </row>
    <row r="17" spans="1:7" x14ac:dyDescent="0.25">
      <c r="A17">
        <v>7</v>
      </c>
      <c r="B17">
        <v>9</v>
      </c>
      <c r="C17">
        <v>0</v>
      </c>
      <c r="D17">
        <v>0.11001</v>
      </c>
      <c r="E17">
        <v>0</v>
      </c>
      <c r="F17">
        <f t="shared" si="0"/>
        <v>0</v>
      </c>
      <c r="G17">
        <f t="shared" si="1"/>
        <v>-9.0900827197527487</v>
      </c>
    </row>
    <row r="18" spans="1:7" x14ac:dyDescent="0.25">
      <c r="A18">
        <v>9</v>
      </c>
      <c r="B18">
        <v>10</v>
      </c>
      <c r="C18">
        <v>3.1809999999999998E-2</v>
      </c>
      <c r="D18">
        <v>8.4500000000000006E-2</v>
      </c>
      <c r="E18">
        <v>0</v>
      </c>
      <c r="F18">
        <f t="shared" si="0"/>
        <v>3.9020495524474281</v>
      </c>
      <c r="G18">
        <f t="shared" si="1"/>
        <v>-10.365394127060915</v>
      </c>
    </row>
    <row r="19" spans="1:7" x14ac:dyDescent="0.25">
      <c r="A19">
        <v>9</v>
      </c>
      <c r="B19">
        <v>14</v>
      </c>
      <c r="C19">
        <v>0.12711</v>
      </c>
      <c r="D19">
        <v>0.27038000000000001</v>
      </c>
      <c r="E19">
        <v>0</v>
      </c>
      <c r="F19">
        <f t="shared" si="0"/>
        <v>1.4240054870199312</v>
      </c>
      <c r="G19">
        <f t="shared" si="1"/>
        <v>-3.0290504569306034</v>
      </c>
    </row>
    <row r="20" spans="1:7" x14ac:dyDescent="0.25">
      <c r="A20">
        <v>10</v>
      </c>
      <c r="B20">
        <v>11</v>
      </c>
      <c r="C20">
        <v>8.2049999999999998E-2</v>
      </c>
      <c r="D20">
        <v>0.19206999999999999</v>
      </c>
      <c r="E20">
        <v>0</v>
      </c>
      <c r="F20">
        <f t="shared" si="0"/>
        <v>1.8808847537003996</v>
      </c>
      <c r="G20">
        <f t="shared" si="1"/>
        <v>-4.4029437494605208</v>
      </c>
    </row>
    <row r="21" spans="1:7" x14ac:dyDescent="0.25">
      <c r="A21">
        <v>12</v>
      </c>
      <c r="B21">
        <v>13</v>
      </c>
      <c r="C21">
        <v>0.22092000000000001</v>
      </c>
      <c r="D21">
        <v>0.19988</v>
      </c>
      <c r="E21">
        <v>0</v>
      </c>
      <c r="F21">
        <f t="shared" si="0"/>
        <v>2.4890245868219187</v>
      </c>
      <c r="G21">
        <f t="shared" si="1"/>
        <v>-2.251974626172212</v>
      </c>
    </row>
    <row r="22" spans="1:7" x14ac:dyDescent="0.25">
      <c r="A22">
        <v>13</v>
      </c>
      <c r="B22">
        <v>14</v>
      </c>
      <c r="C22">
        <v>0.17093</v>
      </c>
      <c r="D22">
        <v>0.34802</v>
      </c>
      <c r="E22">
        <v>0</v>
      </c>
      <c r="F22">
        <f t="shared" si="0"/>
        <v>1.1369941578063267</v>
      </c>
      <c r="G22">
        <f t="shared" si="1"/>
        <v>-2.3149634751053521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</vt:lpstr>
      <vt:lpstr>line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Chavez</dc:creator>
  <cp:lastModifiedBy>sc32589</cp:lastModifiedBy>
  <dcterms:created xsi:type="dcterms:W3CDTF">2012-02-25T02:18:51Z</dcterms:created>
  <dcterms:modified xsi:type="dcterms:W3CDTF">2012-02-28T02:14:19Z</dcterms:modified>
</cp:coreProperties>
</file>