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800" windowHeight="12255" tabRatio="915" firstSheet="4" activeTab="14"/>
  </bookViews>
  <sheets>
    <sheet name="XXXXXX" sheetId="27" state="veryHidden" r:id="rId1"/>
    <sheet name="VXXXXX" sheetId="28" state="veryHidden" r:id="rId2"/>
    <sheet name="laroux" sheetId="29" state="hidden" r:id="rId3"/>
    <sheet name="1.용도별전력사용량" sheetId="2" r:id="rId4"/>
    <sheet name="2.제조업중분류별전력사용량(2-1)(2-2)" sheetId="37" r:id="rId5"/>
    <sheet name="3.가스공급량" sheetId="4" r:id="rId6"/>
    <sheet name="4.도시가스이용현황" sheetId="46" r:id="rId7"/>
    <sheet name="5.도시가스보급률" sheetId="47" r:id="rId8"/>
    <sheet name="6.상수도 보급현황" sheetId="5" r:id="rId9"/>
    <sheet name="7.상수도관" sheetId="41" r:id="rId10"/>
    <sheet name="8.급수사용량" sheetId="33" r:id="rId11"/>
    <sheet name="9.급수사용료부과" sheetId="43" r:id="rId12"/>
    <sheet name="10.하수도 보급률" sheetId="26" r:id="rId13"/>
    <sheet name="11.하수사용료부과" sheetId="45" r:id="rId14"/>
    <sheet name="12.하수관거(2-1)(2-2)" sheetId="44" r:id="rId15"/>
  </sheets>
  <definedNames>
    <definedName name="_xlnm.Print_Area" localSheetId="3">'1.용도별전력사용량'!$A$1:$R$26</definedName>
    <definedName name="_xlnm.Print_Area" localSheetId="12">'10.하수도 보급률'!$A$1:$J$10</definedName>
    <definedName name="_xlnm.Print_Area" localSheetId="13">'11.하수사용료부과'!$A$1:$N$17</definedName>
    <definedName name="_xlnm.Print_Area" localSheetId="14">'12.하수관거(2-1)(2-2)'!$A$1:$AB$16</definedName>
    <definedName name="_xlnm.Print_Area" localSheetId="5">'3.가스공급량'!$A$1:$H$26</definedName>
    <definedName name="_xlnm.Print_Area" localSheetId="6">'4.도시가스이용현황'!$A$1:$K$26</definedName>
    <definedName name="_xlnm.Print_Area" localSheetId="8">'6.상수도 보급현황'!$A$1:$I$14</definedName>
    <definedName name="_xlnm.Print_Area" localSheetId="9">'7.상수도관'!$A$1:$AG$15</definedName>
    <definedName name="_xlnm.Print_Area" localSheetId="10">'8.급수사용량'!$A$1:$J$13</definedName>
    <definedName name="_xlnm.Print_Area" localSheetId="11">'9.급수사용료부과'!$A$1:$J$13</definedName>
  </definedNames>
  <calcPr calcId="162913"/>
</workbook>
</file>

<file path=xl/calcChain.xml><?xml version="1.0" encoding="utf-8"?>
<calcChain xmlns="http://schemas.openxmlformats.org/spreadsheetml/2006/main">
  <c r="B23" i="46" l="1"/>
  <c r="B22" i="46"/>
  <c r="B21" i="46"/>
  <c r="B20" i="46"/>
  <c r="B19" i="46"/>
  <c r="B18" i="46"/>
  <c r="B17" i="46"/>
  <c r="B16" i="46"/>
  <c r="B15" i="46"/>
  <c r="B14" i="46"/>
  <c r="B13" i="46"/>
  <c r="B12" i="46"/>
  <c r="J11" i="46"/>
  <c r="I11" i="46"/>
  <c r="H11" i="46"/>
  <c r="G11" i="46"/>
  <c r="F11" i="46"/>
  <c r="E11" i="46"/>
  <c r="D11" i="46"/>
  <c r="C11" i="46"/>
  <c r="C12" i="4"/>
  <c r="B11" i="46" l="1"/>
  <c r="AB13" i="37"/>
  <c r="AA13" i="37"/>
  <c r="Z13" i="37"/>
  <c r="Y13" i="37"/>
  <c r="X13" i="37"/>
  <c r="W13" i="37"/>
  <c r="V13" i="37"/>
  <c r="U13" i="37"/>
  <c r="T13" i="37"/>
  <c r="S13" i="37"/>
  <c r="R13" i="37"/>
  <c r="Q13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 l="1"/>
  <c r="J25" i="2"/>
  <c r="K25" i="2" s="1"/>
  <c r="B25" i="2"/>
  <c r="O25" i="2" s="1"/>
  <c r="Q24" i="2"/>
  <c r="M24" i="2"/>
  <c r="J24" i="2"/>
  <c r="K24" i="2" s="1"/>
  <c r="I24" i="2"/>
  <c r="G24" i="2"/>
  <c r="B24" i="2"/>
  <c r="O24" i="2" s="1"/>
  <c r="Q23" i="2"/>
  <c r="O23" i="2"/>
  <c r="M23" i="2"/>
  <c r="J23" i="2"/>
  <c r="K23" i="2" s="1"/>
  <c r="C23" i="2" s="1"/>
  <c r="I23" i="2"/>
  <c r="G23" i="2"/>
  <c r="E23" i="2"/>
  <c r="B23" i="2"/>
  <c r="J22" i="2"/>
  <c r="K22" i="2" s="1"/>
  <c r="B22" i="2"/>
  <c r="O22" i="2" s="1"/>
  <c r="Q21" i="2"/>
  <c r="M21" i="2"/>
  <c r="J21" i="2"/>
  <c r="K21" i="2" s="1"/>
  <c r="I21" i="2"/>
  <c r="G21" i="2"/>
  <c r="B21" i="2"/>
  <c r="O21" i="2" s="1"/>
  <c r="Q20" i="2"/>
  <c r="O20" i="2"/>
  <c r="M20" i="2"/>
  <c r="J20" i="2"/>
  <c r="K20" i="2" s="1"/>
  <c r="C20" i="2" s="1"/>
  <c r="I20" i="2"/>
  <c r="G20" i="2"/>
  <c r="E20" i="2"/>
  <c r="B20" i="2"/>
  <c r="J19" i="2"/>
  <c r="K19" i="2" s="1"/>
  <c r="B19" i="2"/>
  <c r="O19" i="2" s="1"/>
  <c r="Q18" i="2"/>
  <c r="M18" i="2"/>
  <c r="J18" i="2"/>
  <c r="K18" i="2" s="1"/>
  <c r="I18" i="2"/>
  <c r="G18" i="2"/>
  <c r="B18" i="2"/>
  <c r="O18" i="2" s="1"/>
  <c r="Q17" i="2"/>
  <c r="O17" i="2"/>
  <c r="M17" i="2"/>
  <c r="J17" i="2"/>
  <c r="K17" i="2" s="1"/>
  <c r="C17" i="2" s="1"/>
  <c r="I17" i="2"/>
  <c r="G17" i="2"/>
  <c r="E17" i="2"/>
  <c r="B17" i="2"/>
  <c r="J16" i="2"/>
  <c r="K16" i="2" s="1"/>
  <c r="B16" i="2"/>
  <c r="O16" i="2" s="1"/>
  <c r="Q15" i="2"/>
  <c r="M15" i="2"/>
  <c r="J15" i="2"/>
  <c r="K15" i="2" s="1"/>
  <c r="I15" i="2"/>
  <c r="G15" i="2"/>
  <c r="B15" i="2"/>
  <c r="O15" i="2" s="1"/>
  <c r="Q14" i="2"/>
  <c r="O14" i="2"/>
  <c r="M14" i="2"/>
  <c r="J14" i="2"/>
  <c r="K14" i="2" s="1"/>
  <c r="C14" i="2" s="1"/>
  <c r="I14" i="2"/>
  <c r="G14" i="2"/>
  <c r="E14" i="2"/>
  <c r="B14" i="2"/>
  <c r="P13" i="2"/>
  <c r="N13" i="2"/>
  <c r="J13" i="2" s="1"/>
  <c r="L13" i="2"/>
  <c r="H13" i="2"/>
  <c r="F13" i="2"/>
  <c r="D13" i="2"/>
  <c r="B13" i="2" l="1"/>
  <c r="G16" i="2"/>
  <c r="Q16" i="2"/>
  <c r="G19" i="2"/>
  <c r="Q19" i="2"/>
  <c r="G22" i="2"/>
  <c r="Q22" i="2"/>
  <c r="G25" i="2"/>
  <c r="Q25" i="2"/>
  <c r="E15" i="2"/>
  <c r="C15" i="2" s="1"/>
  <c r="I16" i="2"/>
  <c r="E18" i="2"/>
  <c r="C18" i="2" s="1"/>
  <c r="I19" i="2"/>
  <c r="E21" i="2"/>
  <c r="C21" i="2" s="1"/>
  <c r="I22" i="2"/>
  <c r="E24" i="2"/>
  <c r="C24" i="2" s="1"/>
  <c r="I25" i="2"/>
  <c r="M16" i="2"/>
  <c r="M19" i="2"/>
  <c r="M22" i="2"/>
  <c r="M25" i="2"/>
  <c r="E16" i="2"/>
  <c r="C16" i="2" s="1"/>
  <c r="E19" i="2"/>
  <c r="E22" i="2"/>
  <c r="C22" i="2" s="1"/>
  <c r="E25" i="2"/>
  <c r="M9" i="45"/>
  <c r="M8" i="45"/>
  <c r="L7" i="45"/>
  <c r="J7" i="45"/>
  <c r="D10" i="44"/>
  <c r="G11" i="5"/>
  <c r="D11" i="5"/>
  <c r="D7" i="5"/>
  <c r="M7" i="45" l="1"/>
  <c r="G13" i="2"/>
  <c r="Q13" i="2"/>
  <c r="E13" i="2"/>
  <c r="C13" i="2" s="1"/>
  <c r="M13" i="2"/>
  <c r="C19" i="2"/>
  <c r="O13" i="2"/>
  <c r="I13" i="2"/>
  <c r="K13" i="2"/>
  <c r="C25" i="2"/>
  <c r="Q9" i="2"/>
  <c r="O9" i="2"/>
  <c r="M9" i="2"/>
  <c r="K9" i="2"/>
  <c r="I9" i="2"/>
  <c r="G9" i="2"/>
  <c r="E9" i="2"/>
</calcChain>
</file>

<file path=xl/sharedStrings.xml><?xml version="1.0" encoding="utf-8"?>
<sst xmlns="http://schemas.openxmlformats.org/spreadsheetml/2006/main" count="629" uniqueCount="440">
  <si>
    <t>공공용</t>
  </si>
  <si>
    <t>서비스업</t>
  </si>
  <si>
    <t>Total</t>
  </si>
  <si>
    <t>Residential</t>
  </si>
  <si>
    <t>Public</t>
  </si>
  <si>
    <t>Service</t>
  </si>
  <si>
    <t>Mining</t>
  </si>
  <si>
    <t>turing</t>
  </si>
  <si>
    <t>Industrial</t>
  </si>
  <si>
    <t>합  계</t>
  </si>
  <si>
    <t>단위 : 명</t>
  </si>
  <si>
    <t xml:space="preserve">프    로    판  </t>
  </si>
  <si>
    <t>판  매  소  수</t>
  </si>
  <si>
    <t>판   매   량  (t)</t>
  </si>
  <si>
    <t>판   매   량 (t)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</si>
  <si>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</si>
  <si>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</si>
  <si>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</si>
  <si>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</si>
  <si>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</si>
  <si>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</si>
  <si>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</si>
  <si>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</si>
  <si>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</si>
  <si>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</si>
  <si>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</si>
  <si>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(ℓ)</t>
  </si>
  <si>
    <t>연  별</t>
  </si>
  <si>
    <t>Year</t>
  </si>
  <si>
    <t>Unit : MWh</t>
    <phoneticPr fontId="5" type="noConversion"/>
  </si>
  <si>
    <t>2. 제조업 중분류별 전력사용량 (2-1)</t>
    <phoneticPr fontId="5" type="noConversion"/>
  </si>
  <si>
    <t>2. 제조업 중분류별 전력사용량 (2-2)</t>
    <phoneticPr fontId="5" type="noConversion"/>
  </si>
  <si>
    <t>Unit : m</t>
  </si>
  <si>
    <t>합   계</t>
  </si>
  <si>
    <t>Conduit pipe</t>
  </si>
  <si>
    <t>계</t>
  </si>
  <si>
    <t>주철관</t>
  </si>
  <si>
    <t>스텐레스관</t>
  </si>
  <si>
    <t>Constructed</t>
  </si>
  <si>
    <t>Electric Power Consumption by Division of Industry (Cont'd)</t>
    <phoneticPr fontId="3" type="noConversion"/>
  </si>
  <si>
    <t>Unit : MWh</t>
    <phoneticPr fontId="7" type="noConversion"/>
  </si>
  <si>
    <t>Electric Power Consumption by Division of Industry</t>
    <phoneticPr fontId="3" type="noConversion"/>
  </si>
  <si>
    <t>Unit : Million Won</t>
    <phoneticPr fontId="5" type="noConversion"/>
  </si>
  <si>
    <t>단위 : 백만원</t>
    <phoneticPr fontId="5" type="noConversion"/>
  </si>
  <si>
    <t>Electric Power Consumption by Use</t>
    <phoneticPr fontId="5" type="noConversion"/>
  </si>
  <si>
    <t>4. 도 시 가 스   이 용 현 황</t>
  </si>
  <si>
    <t>연 별
월 별</t>
  </si>
  <si>
    <t>업무용</t>
  </si>
  <si>
    <t>산업용</t>
  </si>
  <si>
    <t>열병합 발전용</t>
  </si>
  <si>
    <t>집단에너지</t>
  </si>
  <si>
    <t>수송용</t>
  </si>
  <si>
    <t>Year &amp;
Month</t>
  </si>
  <si>
    <t xml:space="preserve"> </t>
  </si>
  <si>
    <t>Office use</t>
  </si>
  <si>
    <t>industry use</t>
  </si>
  <si>
    <t>Congeneration</t>
  </si>
  <si>
    <t>Community energy</t>
  </si>
  <si>
    <t xml:space="preserve">Transport </t>
  </si>
  <si>
    <t>1월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</si>
  <si>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</si>
  <si>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</si>
  <si>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</si>
  <si>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</si>
  <si>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</si>
  <si>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</si>
  <si>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</si>
  <si>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</si>
  <si>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</si>
  <si>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</si>
  <si>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</si>
  <si>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t>단위 : %, 가구</t>
  </si>
  <si>
    <t>Unit : %, household</t>
  </si>
  <si>
    <t>도시가스 수요가구 수(A)
 No. of supplying households</t>
  </si>
  <si>
    <t>공급권역 총 가구수(B)
No. of total households</t>
  </si>
  <si>
    <t>연    별</t>
  </si>
  <si>
    <t>7. 상  수  도  관</t>
    <phoneticPr fontId="5" type="noConversion"/>
  </si>
  <si>
    <t>Year &amp;
Month</t>
    <phoneticPr fontId="5" type="noConversion"/>
  </si>
  <si>
    <t>연   별
월   별</t>
    <phoneticPr fontId="5" type="noConversion"/>
  </si>
  <si>
    <t>가정용</t>
    <phoneticPr fontId="5" type="noConversion"/>
  </si>
  <si>
    <t>연  별</t>
    <phoneticPr fontId="5" type="noConversion"/>
  </si>
  <si>
    <t>연별</t>
    <phoneticPr fontId="5" type="noConversion"/>
  </si>
  <si>
    <t>Year</t>
    <phoneticPr fontId="5" type="noConversion"/>
  </si>
  <si>
    <t>보급률(%)</t>
    <phoneticPr fontId="2" type="noConversion"/>
  </si>
  <si>
    <t>합  류  식  관  거</t>
    <phoneticPr fontId="2" type="noConversion"/>
  </si>
  <si>
    <t>Unclassified pipe</t>
    <phoneticPr fontId="9" type="noConversion"/>
  </si>
  <si>
    <t>분  류  식  관  거</t>
    <phoneticPr fontId="2" type="noConversion"/>
  </si>
  <si>
    <t>Classified pipe</t>
    <phoneticPr fontId="9" type="noConversion"/>
  </si>
  <si>
    <t>맨홀</t>
    <phoneticPr fontId="9" type="noConversion"/>
  </si>
  <si>
    <t>우·오수받이</t>
    <phoneticPr fontId="9" type="noConversion"/>
  </si>
  <si>
    <t>토실·토구</t>
    <phoneticPr fontId="9" type="noConversion"/>
  </si>
  <si>
    <t>계획면적</t>
    <phoneticPr fontId="9" type="noConversion"/>
  </si>
  <si>
    <t>우 수 관 거</t>
    <phoneticPr fontId="2" type="noConversion"/>
  </si>
  <si>
    <t>(개소)</t>
    <phoneticPr fontId="9" type="noConversion"/>
  </si>
  <si>
    <t>Planned</t>
    <phoneticPr fontId="9" type="noConversion"/>
  </si>
  <si>
    <t>Distribution</t>
    <phoneticPr fontId="2" type="noConversion"/>
  </si>
  <si>
    <t>Planned</t>
    <phoneticPr fontId="2" type="noConversion"/>
  </si>
  <si>
    <t>Constructed</t>
    <phoneticPr fontId="2" type="noConversion"/>
  </si>
  <si>
    <t>Manhole</t>
    <phoneticPr fontId="9" type="noConversion"/>
  </si>
  <si>
    <t>Storm &amp;</t>
    <phoneticPr fontId="9" type="noConversion"/>
  </si>
  <si>
    <t>Sewer</t>
    <phoneticPr fontId="9" type="noConversion"/>
  </si>
  <si>
    <t>length</t>
    <phoneticPr fontId="2" type="noConversion"/>
  </si>
  <si>
    <t>rate</t>
    <phoneticPr fontId="2" type="noConversion"/>
  </si>
  <si>
    <t>area</t>
    <phoneticPr fontId="9" type="noConversion"/>
  </si>
  <si>
    <t>quadrangle</t>
    <phoneticPr fontId="9" type="noConversion"/>
  </si>
  <si>
    <t>circle</t>
    <phoneticPr fontId="9" type="noConversion"/>
  </si>
  <si>
    <t>Open ditch</t>
    <phoneticPr fontId="9" type="noConversion"/>
  </si>
  <si>
    <t>Gutter</t>
    <phoneticPr fontId="9" type="noConversion"/>
  </si>
  <si>
    <t>Planned area</t>
    <phoneticPr fontId="9" type="noConversion"/>
  </si>
  <si>
    <t xml:space="preserve">Open ditch </t>
    <phoneticPr fontId="9" type="noConversion"/>
  </si>
  <si>
    <t xml:space="preserve">Gutter </t>
    <phoneticPr fontId="9" type="noConversion"/>
  </si>
  <si>
    <t>House inlet</t>
    <phoneticPr fontId="9" type="noConversion"/>
  </si>
  <si>
    <t>outlet</t>
    <phoneticPr fontId="9" type="noConversion"/>
  </si>
  <si>
    <t>연   별
월   별</t>
    <phoneticPr fontId="7" type="noConversion"/>
  </si>
  <si>
    <t>합  계</t>
    <phoneticPr fontId="7" type="noConversion"/>
  </si>
  <si>
    <t>음 료</t>
    <phoneticPr fontId="7" type="noConversion"/>
  </si>
  <si>
    <t>담 배</t>
    <phoneticPr fontId="7" type="noConversion"/>
  </si>
  <si>
    <t>섬유제품
(의복제외)</t>
    <phoneticPr fontId="7" type="noConversion"/>
  </si>
  <si>
    <t>의복,의복악세사리 및 모피제품</t>
    <phoneticPr fontId="7" type="noConversion"/>
  </si>
  <si>
    <t>가죽,가방,
및 신발</t>
    <phoneticPr fontId="7" type="noConversion"/>
  </si>
  <si>
    <t xml:space="preserve"> 목재 및
나무제품</t>
    <phoneticPr fontId="7" type="noConversion"/>
  </si>
  <si>
    <t xml:space="preserve">펄프, 종이
및 종이제품 </t>
    <phoneticPr fontId="7" type="noConversion"/>
  </si>
  <si>
    <t>인쇄 및 기록매체 복제업</t>
    <phoneticPr fontId="7" type="noConversion"/>
  </si>
  <si>
    <t>코크스,연탄
및 석유정제품</t>
    <phoneticPr fontId="7" type="noConversion"/>
  </si>
  <si>
    <t>화학물질 및
화학제품</t>
    <phoneticPr fontId="7" type="noConversion"/>
  </si>
  <si>
    <t>의료용물질
및 의약품</t>
    <phoneticPr fontId="7" type="noConversion"/>
  </si>
  <si>
    <t>고무제품 및
프라스틱제품</t>
    <phoneticPr fontId="3" type="noConversion"/>
  </si>
  <si>
    <t>비금속 
광물제품</t>
    <phoneticPr fontId="7" type="noConversion"/>
  </si>
  <si>
    <t>제1차 
금속산업</t>
    <phoneticPr fontId="7" type="noConversion"/>
  </si>
  <si>
    <t>금속가공
제품</t>
    <phoneticPr fontId="7" type="noConversion"/>
  </si>
  <si>
    <t>전자부품,컴퓨터,영상,음향,통신장비제조</t>
    <phoneticPr fontId="7" type="noConversion"/>
  </si>
  <si>
    <t>의료,정밀,
광학기기 및 시계</t>
    <phoneticPr fontId="3" type="noConversion"/>
  </si>
  <si>
    <t>전기장비</t>
    <phoneticPr fontId="3" type="noConversion"/>
  </si>
  <si>
    <t>자동차 및 
트레일러</t>
    <phoneticPr fontId="7" type="noConversion"/>
  </si>
  <si>
    <t>가구</t>
    <phoneticPr fontId="7" type="noConversion"/>
  </si>
  <si>
    <t>기타</t>
    <phoneticPr fontId="3" type="noConversion"/>
  </si>
  <si>
    <t>Food products</t>
    <phoneticPr fontId="3" type="noConversion"/>
  </si>
  <si>
    <t>Beverages</t>
    <phoneticPr fontId="3" type="noConversion"/>
  </si>
  <si>
    <t>Tobacco
products</t>
    <phoneticPr fontId="7" type="noConversion"/>
  </si>
  <si>
    <t>Textiles,
Except Apparel</t>
    <phoneticPr fontId="7" type="noConversion"/>
  </si>
  <si>
    <t>Pulp,paper &amp;
paper products</t>
    <phoneticPr fontId="7" type="noConversion"/>
  </si>
  <si>
    <t>Coke, refined Petroleum products</t>
    <phoneticPr fontId="7" type="noConversion"/>
  </si>
  <si>
    <t>Chemicals &amp; chemical products</t>
    <phoneticPr fontId="7" type="noConversion"/>
  </si>
  <si>
    <t>Rubber &amp;
plastic products</t>
    <phoneticPr fontId="7" type="noConversion"/>
  </si>
  <si>
    <t>Basic
metals</t>
    <phoneticPr fontId="7" type="noConversion"/>
  </si>
  <si>
    <t>Fabricated
metal products</t>
    <phoneticPr fontId="7" type="noConversion"/>
  </si>
  <si>
    <t>Television and Communication equipment</t>
    <phoneticPr fontId="7" type="noConversion"/>
  </si>
  <si>
    <t>manufacture of electrical equipment</t>
    <phoneticPr fontId="7" type="noConversion"/>
  </si>
  <si>
    <t>Other transport
 equipment</t>
    <phoneticPr fontId="7" type="noConversion"/>
  </si>
  <si>
    <t xml:space="preserve"> Funiture and n.e.c</t>
    <phoneticPr fontId="7" type="noConversion"/>
  </si>
  <si>
    <t>Other manufacturing</t>
    <phoneticPr fontId="7" type="noConversion"/>
  </si>
  <si>
    <t>단위 : MWh</t>
    <phoneticPr fontId="5" type="noConversion"/>
  </si>
  <si>
    <t>Year &amp;
Month</t>
    <phoneticPr fontId="5" type="noConversion"/>
  </si>
  <si>
    <t>점유율(%)</t>
    <phoneticPr fontId="5" type="noConversion"/>
  </si>
  <si>
    <t>농림수산업</t>
    <phoneticPr fontId="5" type="noConversion"/>
  </si>
  <si>
    <t>광  업</t>
    <phoneticPr fontId="5" type="noConversion"/>
  </si>
  <si>
    <t>제조업</t>
    <phoneticPr fontId="5" type="noConversion"/>
  </si>
  <si>
    <t>Percen-
tage</t>
    <phoneticPr fontId="5" type="noConversion"/>
  </si>
  <si>
    <t>Agriculture,</t>
    <phoneticPr fontId="5" type="noConversion"/>
  </si>
  <si>
    <t>Manufac-</t>
    <phoneticPr fontId="5" type="noConversion"/>
  </si>
  <si>
    <t>forestry&amp;fishing</t>
    <phoneticPr fontId="5" type="noConversion"/>
  </si>
  <si>
    <t>1월</t>
    <phoneticPr fontId="5" type="noConversion"/>
  </si>
  <si>
    <t>Jan.</t>
    <phoneticPr fontId="5" type="noConversion"/>
  </si>
  <si>
    <t>2월</t>
    <phoneticPr fontId="5" type="noConversion"/>
  </si>
  <si>
    <t>Feb.</t>
    <phoneticPr fontId="5" type="noConversion"/>
  </si>
  <si>
    <t>3월</t>
    <phoneticPr fontId="5" type="noConversion"/>
  </si>
  <si>
    <t>Mar.</t>
    <phoneticPr fontId="5" type="noConversion"/>
  </si>
  <si>
    <t>4월</t>
    <phoneticPr fontId="5" type="noConversion"/>
  </si>
  <si>
    <t>Apr.</t>
    <phoneticPr fontId="5" type="noConversion"/>
  </si>
  <si>
    <t>5월</t>
    <phoneticPr fontId="5" type="noConversion"/>
  </si>
  <si>
    <t>May</t>
    <phoneticPr fontId="5" type="noConversion"/>
  </si>
  <si>
    <t>6월</t>
    <phoneticPr fontId="5" type="noConversion"/>
  </si>
  <si>
    <t>June</t>
    <phoneticPr fontId="5" type="noConversion"/>
  </si>
  <si>
    <t>7월</t>
    <phoneticPr fontId="5" type="noConversion"/>
  </si>
  <si>
    <t>July</t>
    <phoneticPr fontId="5" type="noConversion"/>
  </si>
  <si>
    <t>8월</t>
    <phoneticPr fontId="5" type="noConversion"/>
  </si>
  <si>
    <t>Aug.</t>
    <phoneticPr fontId="5" type="noConversion"/>
  </si>
  <si>
    <t>9월</t>
    <phoneticPr fontId="5" type="noConversion"/>
  </si>
  <si>
    <t>Sept.</t>
    <phoneticPr fontId="5" type="noConversion"/>
  </si>
  <si>
    <t>10월</t>
    <phoneticPr fontId="5" type="noConversion"/>
  </si>
  <si>
    <t>Oct.</t>
    <phoneticPr fontId="5" type="noConversion"/>
  </si>
  <si>
    <t>11월</t>
    <phoneticPr fontId="5" type="noConversion"/>
  </si>
  <si>
    <t>Nov.</t>
    <phoneticPr fontId="5" type="noConversion"/>
  </si>
  <si>
    <t>12월</t>
    <phoneticPr fontId="5" type="noConversion"/>
  </si>
  <si>
    <t>Dec.</t>
    <phoneticPr fontId="5" type="noConversion"/>
  </si>
  <si>
    <t>자료 : 한국전력공사 시흥지사</t>
    <phoneticPr fontId="5" type="noConversion"/>
  </si>
  <si>
    <t>단위 : MWh</t>
    <phoneticPr fontId="3" type="noConversion"/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</si>
  <si>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</si>
  <si>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</si>
  <si>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</si>
  <si>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</si>
  <si>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자료 : 한국전력공사 시흥지사</t>
    <phoneticPr fontId="5" type="noConversion"/>
  </si>
  <si>
    <t>산업용</t>
    <phoneticPr fontId="5" type="noConversion"/>
  </si>
  <si>
    <t xml:space="preserve"> Industry</t>
  </si>
  <si>
    <t>점유율(%)
Percen-
tage</t>
    <phoneticPr fontId="5" type="noConversion"/>
  </si>
  <si>
    <t>Tanning and dressing of leather,luggage &amp; footwear</t>
    <phoneticPr fontId="7" type="noConversion"/>
  </si>
  <si>
    <t>Wearing apparel, Clothing Accessories
and Fur articles</t>
    <phoneticPr fontId="7" type="noConversion"/>
  </si>
  <si>
    <t>Medicinal Chemicals and Botanical products</t>
    <phoneticPr fontId="7" type="noConversion"/>
  </si>
  <si>
    <t>Printing and Reproduction of Recorded Media</t>
    <phoneticPr fontId="7" type="noConversion"/>
  </si>
  <si>
    <t>Wood products
of wood &amp; cork</t>
    <phoneticPr fontId="7" type="noConversion"/>
  </si>
  <si>
    <t>Non-metallic
mineral products</t>
    <phoneticPr fontId="7" type="noConversion"/>
  </si>
  <si>
    <t>For medical precision&amp;optical instruments,
watches&amp;clocks</t>
    <phoneticPr fontId="7" type="noConversion"/>
  </si>
  <si>
    <t>Other machinery
&amp; equipment</t>
    <phoneticPr fontId="7" type="noConversion"/>
  </si>
  <si>
    <t>Motor vehicles, trailers
 &amp; semitrailers</t>
    <phoneticPr fontId="7" type="noConversion"/>
  </si>
  <si>
    <t>기타기계 
및 장비</t>
    <phoneticPr fontId="7" type="noConversion"/>
  </si>
  <si>
    <t>기타 운송
장비</t>
    <phoneticPr fontId="7" type="noConversion"/>
  </si>
  <si>
    <t xml:space="preserve"> 주) 2009~2012년 도시가스 판매량 자료 수정</t>
    <phoneticPr fontId="5" type="noConversion"/>
  </si>
  <si>
    <t>3. 가 스 공 급 량</t>
    <phoneticPr fontId="5" type="noConversion"/>
  </si>
  <si>
    <t>Gas Supply</t>
    <phoneticPr fontId="5" type="noConversion"/>
  </si>
  <si>
    <t>단위: 개소</t>
    <phoneticPr fontId="5" type="noConversion"/>
  </si>
  <si>
    <t>Unit : place</t>
    <phoneticPr fontId="5" type="noConversion"/>
  </si>
  <si>
    <t>연    별
월    별</t>
    <phoneticPr fontId="5" type="noConversion"/>
  </si>
  <si>
    <t>도 시 가 스   Liquefied natural gas (LNG)</t>
    <phoneticPr fontId="5" type="noConversion"/>
  </si>
  <si>
    <t xml:space="preserve">  Propane gas (LPG)</t>
    <phoneticPr fontId="5" type="noConversion"/>
  </si>
  <si>
    <t xml:space="preserve">부          탄               Butane gas </t>
    <phoneticPr fontId="5" type="noConversion"/>
  </si>
  <si>
    <t>Year &amp;
Month</t>
    <phoneticPr fontId="5" type="noConversion"/>
  </si>
  <si>
    <t>판 매 량 (1,000㎥)</t>
    <phoneticPr fontId="5" type="noConversion"/>
  </si>
  <si>
    <t>Number of selling stores</t>
    <phoneticPr fontId="5" type="noConversion"/>
  </si>
  <si>
    <t>Amount sold</t>
    <phoneticPr fontId="5" type="noConversion"/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</si>
  <si>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</si>
  <si>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</si>
  <si>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</si>
  <si>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</si>
  <si>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 xml:space="preserve">5. 도시가스보급률    </t>
    <phoneticPr fontId="7" type="noConversion"/>
  </si>
  <si>
    <t xml:space="preserve">가정용         Home use </t>
  </si>
  <si>
    <t>난방  Heating</t>
    <phoneticPr fontId="7" type="noConversion"/>
  </si>
  <si>
    <t>Business use</t>
    <phoneticPr fontId="7" type="noConversion"/>
  </si>
  <si>
    <t>Jan.</t>
    <phoneticPr fontId="7" type="noConversion"/>
  </si>
  <si>
    <t>주) 2011년부터 열병합발전용, 집단에너지 항목추가 (2012 통계청 표준화서식 변경기준)</t>
    <phoneticPr fontId="7" type="noConversion"/>
  </si>
  <si>
    <t xml:space="preserve">     2009~2012년 자료 수정</t>
    <phoneticPr fontId="7" type="noConversion"/>
  </si>
  <si>
    <t>단위 : 개</t>
    <phoneticPr fontId="7" type="noConversion"/>
  </si>
  <si>
    <t>Unit : each</t>
    <phoneticPr fontId="7" type="noConversion"/>
  </si>
  <si>
    <t>일반용</t>
    <phoneticPr fontId="7" type="noConversion"/>
  </si>
  <si>
    <t>(개)</t>
    <phoneticPr fontId="5" type="noConversion"/>
  </si>
  <si>
    <t xml:space="preserve">Population </t>
    <phoneticPr fontId="5" type="noConversion"/>
  </si>
  <si>
    <t>(B/A)×100</t>
    <phoneticPr fontId="5" type="noConversion"/>
  </si>
  <si>
    <t>Water -supply</t>
    <phoneticPr fontId="5" type="noConversion"/>
  </si>
  <si>
    <t>Amount of water</t>
    <phoneticPr fontId="5" type="noConversion"/>
  </si>
  <si>
    <t>Water supply amount</t>
    <phoneticPr fontId="5" type="noConversion"/>
  </si>
  <si>
    <t>Number of</t>
    <phoneticPr fontId="5" type="noConversion"/>
  </si>
  <si>
    <t>Water-supply rate</t>
    <phoneticPr fontId="5" type="noConversion"/>
  </si>
  <si>
    <t>capacity</t>
    <phoneticPr fontId="5" type="noConversion"/>
  </si>
  <si>
    <t>supplied</t>
    <phoneticPr fontId="5" type="noConversion"/>
  </si>
  <si>
    <t>per porson a day</t>
    <phoneticPr fontId="5" type="noConversion"/>
  </si>
  <si>
    <t xml:space="preserve"> faucets</t>
    <phoneticPr fontId="5" type="noConversion"/>
  </si>
  <si>
    <t>자료 :  환경부『상수도통계』, 상수도과, 경기도 상하수과</t>
    <phoneticPr fontId="5" type="noConversion"/>
  </si>
  <si>
    <t>Unit : person</t>
    <phoneticPr fontId="5" type="noConversion"/>
  </si>
  <si>
    <t>연  별</t>
    <phoneticPr fontId="5" type="noConversion"/>
  </si>
  <si>
    <t>총인구</t>
    <phoneticPr fontId="5" type="noConversion"/>
  </si>
  <si>
    <t>급 수 인 구 (B)</t>
    <phoneticPr fontId="5" type="noConversion"/>
  </si>
  <si>
    <t>시설용량</t>
    <phoneticPr fontId="5" type="noConversion"/>
  </si>
  <si>
    <t>급  수  량</t>
    <phoneticPr fontId="5" type="noConversion"/>
  </si>
  <si>
    <t>1일 1인당 급수량</t>
    <phoneticPr fontId="5" type="noConversion"/>
  </si>
  <si>
    <t>급 수 전 수</t>
    <phoneticPr fontId="5" type="noConversion"/>
  </si>
  <si>
    <t>(주민등록인구)(A)</t>
    <phoneticPr fontId="5" type="noConversion"/>
  </si>
  <si>
    <t>보  급  률 (%)</t>
    <phoneticPr fontId="5" type="noConversion"/>
  </si>
  <si>
    <t>(㎥/일)</t>
    <phoneticPr fontId="5" type="noConversion"/>
  </si>
  <si>
    <t>단위 : m</t>
    <phoneticPr fontId="5" type="noConversion"/>
  </si>
  <si>
    <t>송  수  관   Transmission pipe</t>
    <phoneticPr fontId="5" type="noConversion"/>
  </si>
  <si>
    <t>배  수  관</t>
    <phoneticPr fontId="5" type="noConversion"/>
  </si>
  <si>
    <t>급 수 관   Water supply pipe</t>
    <phoneticPr fontId="5" type="noConversion"/>
  </si>
  <si>
    <t>기타</t>
    <phoneticPr fontId="5" type="noConversion"/>
  </si>
  <si>
    <t>Sub-total</t>
    <phoneticPr fontId="5" type="noConversion"/>
  </si>
  <si>
    <t>Steel</t>
    <phoneticPr fontId="5" type="noConversion"/>
  </si>
  <si>
    <t>Cast iron</t>
    <phoneticPr fontId="5" type="noConversion"/>
  </si>
  <si>
    <t>Others</t>
    <phoneticPr fontId="5" type="noConversion"/>
  </si>
  <si>
    <t xml:space="preserve">Steel </t>
    <phoneticPr fontId="5" type="noConversion"/>
  </si>
  <si>
    <t>-</t>
    <phoneticPr fontId="5" type="noConversion"/>
  </si>
  <si>
    <t>자료 :  환경부『상수도통계』, 상수도과, 경기도 상하수과</t>
    <phoneticPr fontId="5" type="noConversion"/>
  </si>
  <si>
    <t>Stainless
 steel</t>
    <phoneticPr fontId="5" type="noConversion"/>
  </si>
  <si>
    <t>Sub-
total</t>
    <phoneticPr fontId="5" type="noConversion"/>
  </si>
  <si>
    <t>Sub-
total</t>
    <phoneticPr fontId="5" type="noConversion"/>
  </si>
  <si>
    <t>8. 급 수 사 용 량</t>
    <phoneticPr fontId="5" type="noConversion"/>
  </si>
  <si>
    <t>Unit : 1,000㎥</t>
    <phoneticPr fontId="5" type="noConversion"/>
  </si>
  <si>
    <t>연   별</t>
    <phoneticPr fontId="5" type="noConversion"/>
  </si>
  <si>
    <t>합계</t>
    <phoneticPr fontId="5" type="noConversion"/>
  </si>
  <si>
    <t>가정용</t>
    <phoneticPr fontId="5" type="noConversion"/>
  </si>
  <si>
    <t>영업용</t>
    <phoneticPr fontId="5" type="noConversion"/>
  </si>
  <si>
    <t>욕탕용1종</t>
    <phoneticPr fontId="5" type="noConversion"/>
  </si>
  <si>
    <t>욕탕용2종</t>
    <phoneticPr fontId="5" type="noConversion"/>
  </si>
  <si>
    <t>전용공업용</t>
    <phoneticPr fontId="5" type="noConversion"/>
  </si>
  <si>
    <t>업무용</t>
    <phoneticPr fontId="5" type="noConversion"/>
  </si>
  <si>
    <t>기타</t>
    <phoneticPr fontId="5" type="noConversion"/>
  </si>
  <si>
    <t>Year</t>
    <phoneticPr fontId="5" type="noConversion"/>
  </si>
  <si>
    <t xml:space="preserve">Domestic </t>
    <phoneticPr fontId="5" type="noConversion"/>
  </si>
  <si>
    <t>Business</t>
    <phoneticPr fontId="5" type="noConversion"/>
  </si>
  <si>
    <t xml:space="preserve">  Bathhouse</t>
    <phoneticPr fontId="5" type="noConversion"/>
  </si>
  <si>
    <t>Others</t>
    <phoneticPr fontId="5" type="noConversion"/>
  </si>
  <si>
    <t xml:space="preserve"> Class 1</t>
    <phoneticPr fontId="5" type="noConversion"/>
  </si>
  <si>
    <t xml:space="preserve"> Class 2</t>
    <phoneticPr fontId="5" type="noConversion"/>
  </si>
  <si>
    <t>자료 :  환경부『상수도통계』,상수도과, 경기도 상하수과</t>
    <phoneticPr fontId="5" type="noConversion"/>
  </si>
  <si>
    <t>9. 급수 사용료 부과</t>
    <phoneticPr fontId="5" type="noConversion"/>
  </si>
  <si>
    <t>단위 : 백만원</t>
    <phoneticPr fontId="5" type="noConversion"/>
  </si>
  <si>
    <t>Unit : million won</t>
    <phoneticPr fontId="5" type="noConversion"/>
  </si>
  <si>
    <t>계획연장(km)</t>
    <phoneticPr fontId="2" type="noConversion"/>
  </si>
  <si>
    <t>시설연장(km)</t>
    <phoneticPr fontId="2" type="noConversion"/>
  </si>
  <si>
    <t>계획면적(㎢)</t>
    <phoneticPr fontId="9" type="noConversion"/>
  </si>
  <si>
    <t>암 거    Culvert</t>
    <phoneticPr fontId="9" type="noConversion"/>
  </si>
  <si>
    <t>개 거(km)</t>
    <phoneticPr fontId="9" type="noConversion"/>
  </si>
  <si>
    <t>측 구(km)</t>
    <phoneticPr fontId="9" type="noConversion"/>
  </si>
  <si>
    <t>오 수 관 거         Sewage pipe line</t>
    <phoneticPr fontId="2" type="noConversion"/>
  </si>
  <si>
    <t>사각형(km)</t>
    <phoneticPr fontId="9" type="noConversion"/>
  </si>
  <si>
    <t>원 형(km)</t>
    <phoneticPr fontId="9" type="noConversion"/>
  </si>
  <si>
    <t>(㎢)</t>
    <phoneticPr fontId="9" type="noConversion"/>
  </si>
  <si>
    <r>
      <t xml:space="preserve">계획연장 </t>
    </r>
    <r>
      <rPr>
        <vertAlign val="superscript"/>
        <sz val="10"/>
        <rFont val="맑은 고딕"/>
        <family val="3"/>
        <charset val="129"/>
      </rPr>
      <t>1)
(km)</t>
    </r>
    <phoneticPr fontId="2" type="noConversion"/>
  </si>
  <si>
    <r>
      <t>시설연장</t>
    </r>
    <r>
      <rPr>
        <vertAlign val="superscript"/>
        <sz val="10"/>
        <rFont val="맑은 고딕"/>
        <family val="3"/>
        <charset val="129"/>
      </rPr>
      <t>2)
(km)</t>
    </r>
    <phoneticPr fontId="2" type="noConversion"/>
  </si>
  <si>
    <t>암 거(km)    Culvert</t>
    <phoneticPr fontId="9" type="noConversion"/>
  </si>
  <si>
    <t>개거(km)</t>
    <phoneticPr fontId="9" type="noConversion"/>
  </si>
  <si>
    <t>측구(km)</t>
    <phoneticPr fontId="9" type="noConversion"/>
  </si>
  <si>
    <t>원형 circle</t>
    <phoneticPr fontId="9" type="noConversion"/>
  </si>
  <si>
    <t>주 : 1) Planned length      2) Constructed length</t>
    <phoneticPr fontId="7" type="noConversion"/>
  </si>
  <si>
    <t>사각형
quadrangle</t>
    <phoneticPr fontId="9" type="noConversion"/>
  </si>
  <si>
    <r>
      <t>업종별 하수사용료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   Charges for Use of Sewage Facilities</t>
    </r>
    <phoneticPr fontId="5" type="noConversion"/>
  </si>
  <si>
    <t>하수도 처리 비용분석   Cost of Sewage Disposal</t>
    <phoneticPr fontId="5" type="noConversion"/>
  </si>
  <si>
    <t>합  계</t>
    <phoneticPr fontId="5" type="noConversion"/>
  </si>
  <si>
    <t>가 정 용</t>
    <phoneticPr fontId="5" type="noConversion"/>
  </si>
  <si>
    <t>기타</t>
    <phoneticPr fontId="5" type="noConversion"/>
  </si>
  <si>
    <t>부과액</t>
    <phoneticPr fontId="5" type="noConversion"/>
  </si>
  <si>
    <t>평균단가(원/톤)</t>
    <phoneticPr fontId="5" type="noConversion"/>
  </si>
  <si>
    <t>현실화율(%)</t>
    <phoneticPr fontId="5" type="noConversion"/>
  </si>
  <si>
    <t>(천톤)(A)</t>
    <phoneticPr fontId="11" type="noConversion"/>
  </si>
  <si>
    <t>(백만원)(B)</t>
    <rPh sb="0" eb="8">
      <t xml:space="preserve">                  </t>
    </rPh>
    <phoneticPr fontId="11" type="noConversion"/>
  </si>
  <si>
    <t>C=(B/A*1000)</t>
    <phoneticPr fontId="5" type="noConversion"/>
  </si>
  <si>
    <t>E=(D/A*1000)</t>
    <phoneticPr fontId="5" type="noConversion"/>
  </si>
  <si>
    <t>F=(C/E*100)</t>
    <phoneticPr fontId="5" type="noConversion"/>
  </si>
  <si>
    <t xml:space="preserve">Domestic </t>
    <phoneticPr fontId="5" type="noConversion"/>
  </si>
  <si>
    <t>General</t>
    <phoneticPr fontId="5" type="noConversion"/>
  </si>
  <si>
    <t>Industrial</t>
    <phoneticPr fontId="5" type="noConversion"/>
  </si>
  <si>
    <t>Others</t>
    <phoneticPr fontId="5" type="noConversion"/>
  </si>
  <si>
    <t>Total Volume charged for
the usage of sewage (1000 tons)</t>
    <phoneticPr fontId="5" type="noConversion"/>
  </si>
  <si>
    <t>Average of Amounts
(won/ton)</t>
    <phoneticPr fontId="5" type="noConversion"/>
  </si>
  <si>
    <t>Cost of Sewage
Treatment(won/ton)</t>
    <phoneticPr fontId="5" type="noConversion"/>
  </si>
  <si>
    <t>Actual rate of benefit
&amp; cost</t>
    <phoneticPr fontId="5" type="noConversion"/>
  </si>
  <si>
    <t>자료 : 환경부『하수도통계』,하수관리과 ,경기도 상하수과</t>
    <phoneticPr fontId="5" type="noConversion"/>
  </si>
  <si>
    <t xml:space="preserve">      맨홀 2010, 개거 2011,2012 자료 수정</t>
    <phoneticPr fontId="4" type="noConversion"/>
  </si>
  <si>
    <t>Year</t>
    <phoneticPr fontId="7" type="noConversion"/>
  </si>
  <si>
    <t>점유율(%)
Percen-
tage</t>
    <phoneticPr fontId="5" type="noConversion"/>
  </si>
  <si>
    <t>1. 용도별 전력사용량</t>
    <phoneticPr fontId="5" type="noConversion"/>
  </si>
  <si>
    <r>
      <t>자료 :  환경부『상수도통계』</t>
    </r>
    <r>
      <rPr>
        <sz val="9"/>
        <color indexed="10"/>
        <rFont val="맑은 고딕"/>
        <family val="3"/>
        <charset val="129"/>
      </rPr>
      <t xml:space="preserve"> </t>
    </r>
    <r>
      <rPr>
        <sz val="9"/>
        <rFont val="맑은 고딕"/>
        <family val="3"/>
        <charset val="129"/>
      </rPr>
      <t xml:space="preserve"> 상수도과, 경기도 상하수과, </t>
    </r>
    <phoneticPr fontId="5" type="noConversion"/>
  </si>
  <si>
    <t>d=d1+d2+d3</t>
  </si>
  <si>
    <t>물리적(1차)
Mechanic(d1)</t>
  </si>
  <si>
    <t>생물학적(2차)
Biological(d2)</t>
  </si>
  <si>
    <t>고도(3차)
Advanced(d3)</t>
  </si>
  <si>
    <t>하수도
보급률(%)
Distribution rate  of sewage</t>
  </si>
  <si>
    <t>주 : 1) 2015년 전체서식 변경   2) 총인구(주민등록+외국인)</t>
    <phoneticPr fontId="4" type="noConversion"/>
  </si>
  <si>
    <t>연별</t>
    <phoneticPr fontId="5" type="noConversion"/>
  </si>
  <si>
    <r>
      <t>총 인 구</t>
    </r>
    <r>
      <rPr>
        <vertAlign val="superscript"/>
        <sz val="10"/>
        <rFont val="맑은 고딕"/>
        <family val="3"/>
        <charset val="129"/>
      </rPr>
      <t>2)</t>
    </r>
    <r>
      <rPr>
        <sz val="10"/>
        <rFont val="맑은 고딕"/>
        <family val="3"/>
        <charset val="129"/>
      </rPr>
      <t xml:space="preserve">
(A)
Total Population</t>
    </r>
    <phoneticPr fontId="7" type="noConversion"/>
  </si>
  <si>
    <t>Year</t>
    <phoneticPr fontId="5" type="noConversion"/>
  </si>
  <si>
    <t>자료 :  환경부『하수도통계』,하수관리과,경기도 상하수과 ,경기통계연보</t>
    <phoneticPr fontId="7" type="noConversion"/>
  </si>
  <si>
    <t>주 : 1) 합성수지관에 PVC, PE, Hi-3P 포함</t>
    <phoneticPr fontId="5" type="noConversion"/>
  </si>
  <si>
    <t>자료 : 기업지원과</t>
    <phoneticPr fontId="5" type="noConversion"/>
  </si>
  <si>
    <t>6. 상수도 보급현황</t>
    <phoneticPr fontId="5" type="noConversion"/>
  </si>
  <si>
    <t>에나멜코팅</t>
    <phoneticPr fontId="7" type="noConversion"/>
  </si>
  <si>
    <t>엑상에폭시</t>
    <phoneticPr fontId="7" type="noConversion"/>
  </si>
  <si>
    <t>덕타일</t>
    <phoneticPr fontId="7" type="noConversion"/>
  </si>
  <si>
    <t>기타</t>
    <phoneticPr fontId="7" type="noConversion"/>
  </si>
  <si>
    <t>도복장강관</t>
    <phoneticPr fontId="7" type="noConversion"/>
  </si>
  <si>
    <t>주철관</t>
    <phoneticPr fontId="7" type="noConversion"/>
  </si>
  <si>
    <t xml:space="preserve"> </t>
    <phoneticPr fontId="2" type="noConversion"/>
  </si>
  <si>
    <t>덕타일</t>
    <phoneticPr fontId="7" type="noConversion"/>
  </si>
  <si>
    <t>도복장강관</t>
    <phoneticPr fontId="7" type="noConversion"/>
  </si>
  <si>
    <t>주철관</t>
    <phoneticPr fontId="7" type="noConversion"/>
  </si>
  <si>
    <t xml:space="preserve"> </t>
    <phoneticPr fontId="2" type="noConversion"/>
  </si>
  <si>
    <t>에나멜코팅</t>
    <phoneticPr fontId="7" type="noConversion"/>
  </si>
  <si>
    <t>엑상에폭시</t>
    <phoneticPr fontId="7" type="noConversion"/>
  </si>
  <si>
    <t>덕타일</t>
    <phoneticPr fontId="7" type="noConversion"/>
  </si>
  <si>
    <t>기타</t>
    <phoneticPr fontId="7" type="noConversion"/>
  </si>
  <si>
    <t>도복장강관</t>
    <phoneticPr fontId="7" type="noConversion"/>
  </si>
  <si>
    <t>주철관</t>
    <phoneticPr fontId="7" type="noConversion"/>
  </si>
  <si>
    <t xml:space="preserve"> </t>
    <phoneticPr fontId="2" type="noConversion"/>
  </si>
  <si>
    <t>에나멜코팅</t>
    <phoneticPr fontId="7" type="noConversion"/>
  </si>
  <si>
    <t>엑상에폭시</t>
    <phoneticPr fontId="7" type="noConversion"/>
  </si>
  <si>
    <t>덕타일</t>
    <phoneticPr fontId="7" type="noConversion"/>
  </si>
  <si>
    <t>도복장강관</t>
    <phoneticPr fontId="7" type="noConversion"/>
  </si>
  <si>
    <t>에나멜코팅</t>
    <phoneticPr fontId="7" type="noConversion"/>
  </si>
  <si>
    <t>엑상에폭시</t>
    <phoneticPr fontId="7" type="noConversion"/>
  </si>
  <si>
    <t>PVC관</t>
    <phoneticPr fontId="7" type="noConversion"/>
  </si>
  <si>
    <t>내충격</t>
    <phoneticPr fontId="7" type="noConversion"/>
  </si>
  <si>
    <t>수도관</t>
    <phoneticPr fontId="7" type="noConversion"/>
  </si>
  <si>
    <t>PE관</t>
    <phoneticPr fontId="7" type="noConversion"/>
  </si>
  <si>
    <t>아연도강관</t>
    <phoneticPr fontId="7" type="noConversion"/>
  </si>
  <si>
    <t>Galvanized</t>
    <phoneticPr fontId="7" type="noConversion"/>
  </si>
  <si>
    <t>steel</t>
    <phoneticPr fontId="7" type="noConversion"/>
  </si>
  <si>
    <t>동관</t>
    <phoneticPr fontId="7" type="noConversion"/>
  </si>
  <si>
    <t>Copper</t>
    <phoneticPr fontId="5" type="noConversion"/>
  </si>
  <si>
    <t>미처리 인구(B)
Non-serviced population</t>
    <phoneticPr fontId="66" type="noConversion"/>
  </si>
  <si>
    <t>처리대상인구
(C=A-B)
Object population for treatment</t>
    <phoneticPr fontId="66" type="noConversion"/>
  </si>
  <si>
    <t>자료 :  환경부『하수도통계』, 경기도 상하수과</t>
    <phoneticPr fontId="5" type="noConversion"/>
  </si>
  <si>
    <t>Feb.</t>
    <phoneticPr fontId="5" type="noConversion"/>
  </si>
  <si>
    <t>May</t>
    <phoneticPr fontId="5" type="noConversion"/>
  </si>
  <si>
    <t>Aug.</t>
    <phoneticPr fontId="5" type="noConversion"/>
  </si>
  <si>
    <t>Nov.</t>
    <phoneticPr fontId="5" type="noConversion"/>
  </si>
  <si>
    <t>Dec.</t>
    <phoneticPr fontId="5" type="noConversion"/>
  </si>
  <si>
    <t>주 : 한국표준산업분류 제10차 개정(2017)</t>
    <phoneticPr fontId="5" type="noConversion"/>
  </si>
  <si>
    <t>-</t>
    <phoneticPr fontId="7" type="noConversion"/>
  </si>
  <si>
    <t>식료품
제조</t>
    <phoneticPr fontId="7" type="noConversion"/>
  </si>
  <si>
    <t>자료 : 환경정책과</t>
    <phoneticPr fontId="5" type="noConversion"/>
  </si>
  <si>
    <t>Water Supply Service</t>
    <phoneticPr fontId="5" type="noConversion"/>
  </si>
  <si>
    <t>Water Supply Pipes</t>
    <phoneticPr fontId="5" type="noConversion"/>
  </si>
  <si>
    <t>도 수 관  Aqueduct pipe</t>
    <phoneticPr fontId="5" type="noConversion"/>
  </si>
  <si>
    <t>Wate Consumption by Use</t>
    <phoneticPr fontId="5" type="noConversion"/>
  </si>
  <si>
    <t>단위 : 1,000㎥</t>
    <phoneticPr fontId="5" type="noConversion"/>
  </si>
  <si>
    <t>Water Usage Charges</t>
    <phoneticPr fontId="5" type="noConversion"/>
  </si>
  <si>
    <t>Sewage System</t>
    <phoneticPr fontId="7" type="noConversion"/>
  </si>
  <si>
    <t>10. 하수도 보급률</t>
    <phoneticPr fontId="5" type="noConversion"/>
  </si>
  <si>
    <t>Unit : Person, %</t>
    <phoneticPr fontId="4" type="noConversion"/>
  </si>
  <si>
    <t>단위: 명, %</t>
    <phoneticPr fontId="4" type="noConversion"/>
  </si>
  <si>
    <t>산업용 및
공업용</t>
    <phoneticPr fontId="7" type="noConversion"/>
  </si>
  <si>
    <t xml:space="preserve"> 주  : 1) 2009년부터 하수도통계에서 생산안함.  2) 부과기준 변경으로 2007년도부터 재작성</t>
    <phoneticPr fontId="9" type="noConversion"/>
  </si>
  <si>
    <t>Source : Water Supply and Drainage Division</t>
    <phoneticPr fontId="5" type="noConversion"/>
  </si>
  <si>
    <t xml:space="preserve">        3) 일반용(~2018년) : 업무용+영업용+일반용 / 2019년~ : 업무용   4) 욕탕용 : 1종+2종+대중탕용</t>
    <phoneticPr fontId="9" type="noConversion"/>
  </si>
  <si>
    <r>
      <t>업무용</t>
    </r>
    <r>
      <rPr>
        <vertAlign val="superscript"/>
        <sz val="10"/>
        <rFont val="맑은 고딕"/>
        <family val="3"/>
        <charset val="129"/>
        <scheme val="minor"/>
      </rPr>
      <t>3)</t>
    </r>
    <phoneticPr fontId="5" type="noConversion"/>
  </si>
  <si>
    <r>
      <t>욕탕용</t>
    </r>
    <r>
      <rPr>
        <vertAlign val="superscript"/>
        <sz val="10"/>
        <rFont val="맑은 고딕"/>
        <family val="3"/>
        <charset val="129"/>
        <scheme val="minor"/>
      </rPr>
      <t>4)</t>
    </r>
    <phoneticPr fontId="5" type="noConversion"/>
  </si>
  <si>
    <t>12. 하수관거 (2-1)</t>
    <phoneticPr fontId="5" type="noConversion"/>
  </si>
  <si>
    <t>Sewage Pipes</t>
    <phoneticPr fontId="2" type="noConversion"/>
  </si>
  <si>
    <t>12. 하수관거 (2-2)</t>
    <phoneticPr fontId="5" type="noConversion"/>
  </si>
  <si>
    <t>Sewage Pipes(Continued)</t>
    <phoneticPr fontId="2" type="noConversion"/>
  </si>
  <si>
    <t>Unit : ㎢, ㎞, number</t>
    <phoneticPr fontId="2" type="noConversion"/>
  </si>
  <si>
    <t>합계  Total</t>
    <phoneticPr fontId="4" type="noConversion"/>
  </si>
  <si>
    <t>단위 : ㎢, ㎞, 개소</t>
    <phoneticPr fontId="2" type="noConversion"/>
  </si>
  <si>
    <t>LNG Consumption by Use</t>
    <phoneticPr fontId="7" type="noConversion"/>
  </si>
  <si>
    <t>Liquefied Natural Gas Supply Rate</t>
    <phoneticPr fontId="7" type="noConversion"/>
  </si>
  <si>
    <t xml:space="preserve"> 주 : 1) 도시가스보급률 = (A) / (B) * 100</t>
    <phoneticPr fontId="7" type="noConversion"/>
  </si>
  <si>
    <r>
      <t>보급률</t>
    </r>
    <r>
      <rPr>
        <vertAlign val="superscript"/>
        <sz val="10"/>
        <rFont val="맑은 고딕"/>
        <family val="3"/>
        <charset val="129"/>
        <scheme val="minor"/>
      </rPr>
      <t xml:space="preserve"> 1)</t>
    </r>
    <r>
      <rPr>
        <sz val="10"/>
        <rFont val="맑은 고딕"/>
        <family val="3"/>
        <charset val="129"/>
        <scheme val="minor"/>
      </rPr>
      <t xml:space="preserve"> Supply rate</t>
    </r>
    <phoneticPr fontId="7" type="noConversion"/>
  </si>
  <si>
    <t>Population with</t>
    <phoneticPr fontId="5" type="noConversion"/>
  </si>
  <si>
    <t>Water Supply</t>
    <phoneticPr fontId="5" type="noConversion"/>
  </si>
  <si>
    <t xml:space="preserve">공공하수처리시설 처리인구(명)
Population of benfiting from sewage </t>
    <phoneticPr fontId="7" type="noConversion"/>
  </si>
  <si>
    <r>
      <t>11. 하수도 사용료 부과</t>
    </r>
    <r>
      <rPr>
        <b/>
        <vertAlign val="superscript"/>
        <sz val="14"/>
        <rFont val="맑은 고딕"/>
        <family val="3"/>
        <charset val="129"/>
        <scheme val="minor"/>
      </rPr>
      <t>2)</t>
    </r>
    <phoneticPr fontId="5" type="noConversion"/>
  </si>
  <si>
    <t>Sewage Usage Charges</t>
    <phoneticPr fontId="5" type="noConversion"/>
  </si>
  <si>
    <t>Bath-house</t>
    <phoneticPr fontId="5" type="noConversion"/>
  </si>
  <si>
    <t>연간조정량</t>
    <phoneticPr fontId="5" type="noConversion"/>
  </si>
  <si>
    <t>Amount charged for usage (Million won)</t>
    <phoneticPr fontId="5" type="noConversion"/>
  </si>
  <si>
    <t>총괄단위원가(원/톤)</t>
    <phoneticPr fontId="5" type="noConversion"/>
  </si>
  <si>
    <t>총괄원과</t>
    <phoneticPr fontId="5" type="noConversion"/>
  </si>
  <si>
    <t>Expense of
sewage treatment
(Million won)</t>
    <phoneticPr fontId="5" type="noConversion"/>
  </si>
  <si>
    <t>(백만원)
(D)</t>
    <phoneticPr fontId="5" type="noConversion"/>
  </si>
  <si>
    <r>
      <t>계획연장(km)</t>
    </r>
    <r>
      <rPr>
        <vertAlign val="superscript"/>
        <sz val="10"/>
        <rFont val="맑은 고딕"/>
        <family val="3"/>
        <charset val="129"/>
        <scheme val="minor"/>
      </rPr>
      <t>1)</t>
    </r>
    <r>
      <rPr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</rPr>
      <t>Planned
length</t>
    </r>
    <phoneticPr fontId="2" type="noConversion"/>
  </si>
  <si>
    <r>
      <t>시설연장(km)</t>
    </r>
    <r>
      <rPr>
        <vertAlign val="superscript"/>
        <sz val="10"/>
        <rFont val="맑은 고딕"/>
        <family val="3"/>
        <charset val="129"/>
      </rPr>
      <t xml:space="preserve">2)
</t>
    </r>
    <r>
      <rPr>
        <sz val="10"/>
        <rFont val="맑은 고딕"/>
        <family val="3"/>
        <charset val="129"/>
      </rPr>
      <t>Constructed
length</t>
    </r>
    <phoneticPr fontId="2" type="noConversion"/>
  </si>
  <si>
    <t>Rain water pipe line</t>
    <phoneticPr fontId="9" type="noConversion"/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</si>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</sst>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\-#,##0.00_ ;_ &quot;₩&quot;* &quot;-&quot;??_ ;_ @_ "/>
    <numFmt numFmtId="177" formatCode="_ * #,##0.00_ ;_ * \-#,##0.00_ ;_ * &quot;-&quot;??_ ;_ @_ "/>
    <numFmt numFmtId="178" formatCode="#,##0.0"/>
    <numFmt numFmtId="179" formatCode="0.0"/>
    <numFmt numFmtId="180" formatCode="#,##0.0_ "/>
    <numFmt numFmtId="181" formatCode="0_);[Red]\(0\)"/>
    <numFmt numFmtId="182" formatCode="#,##0_ "/>
    <numFmt numFmtId="183" formatCode="#,##0_);[Red]\(#,##0\)"/>
    <numFmt numFmtId="184" formatCode="#,##0;\-#,##0;&quot;-&quot;;@"/>
    <numFmt numFmtId="185" formatCode="#,##0\ "/>
    <numFmt numFmtId="186" formatCode="_ * #,##0_ ;_ * \-#,##0_ ;_ * &quot;-&quot;_ ;_ @_ "/>
    <numFmt numFmtId="187" formatCode="_-* #,##0.0_-;\-* #,##0.0_-;_-* &quot;-&quot;_-;_-@_-"/>
    <numFmt numFmtId="188" formatCode="&quot;$&quot;#,##0_);[Red]\(&quot;$&quot;#,##0\)"/>
    <numFmt numFmtId="189" formatCode="&quot;$&quot;#,##0.00_);[Red]\(&quot;$&quot;#,##0.00\)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  <numFmt numFmtId="192" formatCode="&quot;₩&quot;#,##0;[Red]&quot;₩&quot;\-#,##0"/>
    <numFmt numFmtId="193" formatCode="&quot;₩&quot;#,##0.00;[Red]&quot;₩&quot;\-#,##0.00"/>
    <numFmt numFmtId="194" formatCode="#,##0;[Red]&quot;-&quot;#,##0"/>
    <numFmt numFmtId="195" formatCode="#,##0.00;[Red]&quot;-&quot;#,##0.00"/>
    <numFmt numFmtId="196" formatCode="_ &quot;₩&quot;* #,##0_ ;_ &quot;₩&quot;* \-#,##0_ ;_ &quot;₩&quot;* &quot;-&quot;_ ;_ @_ "/>
    <numFmt numFmtId="197" formatCode="_-&quot;₩&quot;* #,##0.00_-;&quot;₩&quot;&quot;₩&quot;\-&quot;₩&quot;* #,##0.00_-;_-&quot;₩&quot;* &quot;-&quot;??_-;_-@_-"/>
    <numFmt numFmtId="198" formatCode="_-* #,##0.00_-;&quot;₩&quot;&quot;₩&quot;\-* #,##0.00_-;_-* &quot;-&quot;??_-;_-@_-"/>
    <numFmt numFmtId="199" formatCode="&quot;₩&quot;#,##0;&quot;₩&quot;&quot;₩&quot;&quot;₩&quot;&quot;₩&quot;\-#,##0"/>
    <numFmt numFmtId="200" formatCode="&quot;₩&quot;#,##0;[Red]&quot;₩&quot;&quot;₩&quot;&quot;₩&quot;&quot;₩&quot;\-#,##0"/>
    <numFmt numFmtId="201" formatCode="&quot;₩&quot;#,##0.00;&quot;₩&quot;&quot;₩&quot;&quot;₩&quot;&quot;₩&quot;\-#,##0.00"/>
    <numFmt numFmtId="202" formatCode="_ * #,##0.00_ ;_ * &quot;₩&quot;&quot;₩&quot;&quot;₩&quot;&quot;₩&quot;&quot;₩&quot;&quot;₩&quot;&quot;₩&quot;&quot;₩&quot;&quot;₩&quot;\-#,##0.00_ ;_ * &quot;-&quot;??_ ;_ @_ "/>
    <numFmt numFmtId="203" formatCode="&quot;₩&quot;&quot;₩&quot;&quot;₩&quot;&quot;₩&quot;&quot;₩&quot;&quot;₩&quot;&quot;₩&quot;&quot;₩&quot;&quot;₩&quot;\$#,##0_);[Red]&quot;₩&quot;&quot;₩&quot;&quot;₩&quot;&quot;₩&quot;&quot;₩&quot;&quot;₩&quot;&quot;₩&quot;&quot;₩&quot;&quot;₩&quot;\(&quot;₩&quot;&quot;₩&quot;&quot;₩&quot;&quot;₩&quot;&quot;₩&quot;&quot;₩&quot;&quot;₩&quot;&quot;₩&quot;&quot;₩&quot;\$#,##0&quot;₩&quot;&quot;₩&quot;&quot;₩&quot;&quot;₩&quot;&quot;₩&quot;&quot;₩&quot;&quot;₩&quot;&quot;₩&quot;&quot;₩&quot;\)"/>
    <numFmt numFmtId="204" formatCode="_-&quot;₩&quot;* #,##0_-;&quot;₩&quot;&quot;₩&quot;&quot;₩&quot;&quot;₩&quot;&quot;₩&quot;&quot;₩&quot;&quot;₩&quot;&quot;₩&quot;&quot;₩&quot;\-&quot;₩&quot;* #,##0_-;_-&quot;₩&quot;* &quot;-&quot;_-;_-@_-"/>
    <numFmt numFmtId="205" formatCode=";;;"/>
    <numFmt numFmtId="206" formatCode="\$#.00"/>
    <numFmt numFmtId="207" formatCode="#,"/>
    <numFmt numFmtId="208" formatCode="%#.00"/>
    <numFmt numFmtId="209" formatCode="0%_);\(0%\)"/>
    <numFmt numFmtId="210" formatCode="#,###.0,"/>
    <numFmt numFmtId="211" formatCode="0.0_);[Red]\(0.0\)"/>
    <numFmt numFmtId="212" formatCode="#,##0.0;\-#,##0.0;\ &quot;-&quot;;\ @"/>
    <numFmt numFmtId="213" formatCode="#,##0.0;\-#,##0.0;&quot;-&quot;;@"/>
  </numFmts>
  <fonts count="101">
    <font>
      <sz val="12"/>
      <name val="바탕체"/>
      <family val="1"/>
      <charset val="129"/>
    </font>
    <font>
      <sz val="12"/>
      <name val="바탕체"/>
      <family val="1"/>
      <charset val="129"/>
    </font>
    <font>
      <b/>
      <sz val="14"/>
      <name val="바탕체"/>
      <family val="1"/>
      <charset val="129"/>
    </font>
    <font>
      <sz val="9"/>
      <name val="굴림체"/>
      <family val="3"/>
      <charset val="129"/>
    </font>
    <font>
      <sz val="8"/>
      <name val="Times New Roman"/>
      <family val="1"/>
    </font>
    <font>
      <sz val="8"/>
      <name val="바탕"/>
      <family val="1"/>
      <charset val="129"/>
    </font>
    <font>
      <sz val="12"/>
      <name val="굴림"/>
      <family val="3"/>
      <charset val="129"/>
    </font>
    <font>
      <sz val="8"/>
      <name val="바탕체"/>
      <family val="1"/>
      <charset val="129"/>
    </font>
    <font>
      <sz val="11"/>
      <name val="돋움"/>
      <family val="3"/>
      <charset val="129"/>
    </font>
    <font>
      <b/>
      <sz val="18"/>
      <name val="궁서체"/>
      <family val="1"/>
      <charset val="129"/>
    </font>
    <font>
      <sz val="12"/>
      <name val="굴림체"/>
      <family val="3"/>
      <charset val="129"/>
    </font>
    <font>
      <sz val="6"/>
      <name val="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¸íÁ¶"/>
      <family val="3"/>
      <charset val="129"/>
    </font>
    <font>
      <sz val="10"/>
      <name val="Arial"/>
      <family val="2"/>
    </font>
    <font>
      <sz val="14"/>
      <name val="돋움"/>
      <family val="3"/>
      <charset val="129"/>
    </font>
    <font>
      <b/>
      <sz val="12"/>
      <name val="Arial"/>
      <family val="2"/>
    </font>
    <font>
      <sz val="12"/>
      <name val="뼻뮝"/>
      <family val="3"/>
      <charset val="129"/>
    </font>
    <font>
      <sz val="12"/>
      <name val="¹UAAA¼"/>
      <family val="3"/>
      <charset val="129"/>
    </font>
    <font>
      <sz val="12"/>
      <name val="Arial"/>
      <family val="2"/>
    </font>
    <font>
      <b/>
      <sz val="18"/>
      <name val="Arial"/>
      <family val="2"/>
    </font>
    <font>
      <sz val="11"/>
      <name val="µ¸¿ò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±¼¸²Ã¼"/>
      <family val="3"/>
      <charset val="129"/>
    </font>
    <font>
      <sz val="12"/>
      <name val="¸iA¶"/>
      <family val="3"/>
      <charset val="129"/>
    </font>
    <font>
      <sz val="11"/>
      <name val="μ¸¿o"/>
      <family val="3"/>
      <charset val="129"/>
    </font>
    <font>
      <sz val="12"/>
      <name val="±¼¸²A¼"/>
      <family val="3"/>
      <charset val="129"/>
    </font>
    <font>
      <sz val="9"/>
      <name val="돋움"/>
      <family val="3"/>
      <charset val="129"/>
    </font>
    <font>
      <b/>
      <sz val="10"/>
      <name val="MS Sans Serif"/>
      <family val="2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1"/>
      <name val="Helv"/>
      <family val="2"/>
    </font>
    <font>
      <b/>
      <sz val="10"/>
      <color indexed="10"/>
      <name val="Arial"/>
      <family val="2"/>
    </font>
    <font>
      <b/>
      <u/>
      <sz val="13"/>
      <name val="굴림체"/>
      <family val="3"/>
      <charset val="129"/>
    </font>
    <font>
      <sz val="10"/>
      <name val="바탕"/>
      <family val="1"/>
      <charset val="129"/>
    </font>
    <font>
      <b/>
      <sz val="1"/>
      <color indexed="8"/>
      <name val="Courier"/>
      <family val="3"/>
    </font>
    <font>
      <sz val="11"/>
      <name val="굴림체"/>
      <family val="3"/>
      <charset val="129"/>
    </font>
    <font>
      <sz val="10"/>
      <name val="MS Sans Serif"/>
      <family val="2"/>
    </font>
    <font>
      <u/>
      <sz val="11"/>
      <color indexed="36"/>
      <name val="바탕체"/>
      <family val="1"/>
      <charset val="129"/>
    </font>
    <font>
      <sz val="14"/>
      <name val="뼻뮝"/>
      <family val="3"/>
      <charset val="129"/>
    </font>
    <font>
      <b/>
      <sz val="12"/>
      <color indexed="16"/>
      <name val="굴림체"/>
      <family val="3"/>
      <charset val="129"/>
    </font>
    <font>
      <sz val="1"/>
      <color indexed="8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8.5"/>
      <name val="바탕체"/>
      <family val="1"/>
      <charset val="129"/>
    </font>
    <font>
      <sz val="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0"/>
      <color indexed="12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inor"/>
    </font>
    <font>
      <b/>
      <vertAlign val="superscript"/>
      <sz val="14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359">
    <xf numFmtId="0" fontId="0" fillId="0" borderId="0"/>
    <xf numFmtId="0" fontId="45" fillId="0" borderId="0" applyNumberFormat="0" applyFill="0" applyBorder="0" applyAlignment="0" applyProtection="0"/>
    <xf numFmtId="0" fontId="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4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41" fillId="0" borderId="0" applyFont="0" applyFill="0" applyBorder="0" applyAlignment="0" applyProtection="0"/>
    <xf numFmtId="196" fontId="37" fillId="0" borderId="0" applyFont="0" applyFill="0" applyBorder="0" applyAlignment="0" applyProtection="0"/>
    <xf numFmtId="193" fontId="41" fillId="0" borderId="0" applyFont="0" applyFill="0" applyBorder="0" applyAlignment="0" applyProtection="0"/>
    <xf numFmtId="196" fontId="37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38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38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96" fontId="34" fillId="0" borderId="0" applyFont="0" applyFill="0" applyBorder="0" applyAlignment="0" applyProtection="0"/>
    <xf numFmtId="196" fontId="38" fillId="0" borderId="0" applyFont="0" applyFill="0" applyBorder="0" applyAlignment="0" applyProtection="0"/>
    <xf numFmtId="196" fontId="34" fillId="0" borderId="0" applyFont="0" applyFill="0" applyBorder="0" applyAlignment="0" applyProtection="0"/>
    <xf numFmtId="19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96" fontId="34" fillId="0" borderId="0" applyFont="0" applyFill="0" applyBorder="0" applyAlignment="0" applyProtection="0"/>
    <xf numFmtId="19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9" fillId="0" borderId="0" applyFont="0" applyFill="0" applyBorder="0" applyAlignment="0" applyProtection="0"/>
    <xf numFmtId="192" fontId="41" fillId="0" borderId="0" applyFont="0" applyFill="0" applyBorder="0" applyAlignment="0" applyProtection="0"/>
    <xf numFmtId="176" fontId="37" fillId="0" borderId="0" applyFont="0" applyFill="0" applyBorder="0" applyAlignment="0" applyProtection="0"/>
    <xf numFmtId="192" fontId="41" fillId="0" borderId="0" applyFont="0" applyFill="0" applyBorder="0" applyAlignment="0" applyProtection="0"/>
    <xf numFmtId="176" fontId="37" fillId="0" borderId="0" applyFont="0" applyFill="0" applyBorder="0" applyAlignment="0" applyProtection="0"/>
    <xf numFmtId="192" fontId="34" fillId="0" borderId="0" applyFont="0" applyFill="0" applyBorder="0" applyAlignment="0" applyProtection="0"/>
    <xf numFmtId="192" fontId="38" fillId="0" borderId="0" applyFont="0" applyFill="0" applyBorder="0" applyAlignment="0" applyProtection="0"/>
    <xf numFmtId="192" fontId="34" fillId="0" borderId="0" applyFont="0" applyFill="0" applyBorder="0" applyAlignment="0" applyProtection="0"/>
    <xf numFmtId="192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34" fillId="0" borderId="0" applyFont="0" applyFill="0" applyBorder="0" applyAlignment="0" applyProtection="0"/>
    <xf numFmtId="192" fontId="38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9" fillId="0" borderId="0" applyFont="0" applyFill="0" applyBorder="0" applyAlignment="0" applyProtection="0"/>
    <xf numFmtId="194" fontId="41" fillId="0" borderId="0" applyFont="0" applyFill="0" applyBorder="0" applyAlignment="0" applyProtection="0"/>
    <xf numFmtId="186" fontId="37" fillId="0" borderId="0" applyFont="0" applyFill="0" applyBorder="0" applyAlignment="0" applyProtection="0"/>
    <xf numFmtId="194" fontId="41" fillId="0" borderId="0" applyFont="0" applyFill="0" applyBorder="0" applyAlignment="0" applyProtection="0"/>
    <xf numFmtId="186" fontId="37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8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8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86" fontId="34" fillId="0" borderId="0" applyFont="0" applyFill="0" applyBorder="0" applyAlignment="0" applyProtection="0"/>
    <xf numFmtId="186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9" fillId="0" borderId="0" applyFont="0" applyFill="0" applyBorder="0" applyAlignment="0" applyProtection="0"/>
    <xf numFmtId="195" fontId="41" fillId="0" borderId="0" applyFont="0" applyFill="0" applyBorder="0" applyAlignment="0" applyProtection="0"/>
    <xf numFmtId="177" fontId="37" fillId="0" borderId="0" applyFont="0" applyFill="0" applyBorder="0" applyAlignment="0" applyProtection="0"/>
    <xf numFmtId="195" fontId="41" fillId="0" borderId="0" applyFont="0" applyFill="0" applyBorder="0" applyAlignment="0" applyProtection="0"/>
    <xf numFmtId="177" fontId="37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4" fillId="0" borderId="0"/>
    <xf numFmtId="0" fontId="29" fillId="0" borderId="0"/>
    <xf numFmtId="0" fontId="41" fillId="0" borderId="0"/>
    <xf numFmtId="0" fontId="37" fillId="0" borderId="0"/>
    <xf numFmtId="0" fontId="41" fillId="0" borderId="0"/>
    <xf numFmtId="0" fontId="38" fillId="0" borderId="0"/>
    <xf numFmtId="0" fontId="42" fillId="0" borderId="0"/>
    <xf numFmtId="0" fontId="37" fillId="0" borderId="0"/>
    <xf numFmtId="0" fontId="34" fillId="0" borderId="0"/>
    <xf numFmtId="0" fontId="38" fillId="0" borderId="0"/>
    <xf numFmtId="0" fontId="34" fillId="0" borderId="0"/>
    <xf numFmtId="0" fontId="38" fillId="0" borderId="0"/>
    <xf numFmtId="0" fontId="42" fillId="0" borderId="0"/>
    <xf numFmtId="0" fontId="37" fillId="0" borderId="0"/>
    <xf numFmtId="0" fontId="43" fillId="0" borderId="0"/>
    <xf numFmtId="0" fontId="40" fillId="0" borderId="0"/>
    <xf numFmtId="0" fontId="39" fillId="0" borderId="0"/>
    <xf numFmtId="0" fontId="39" fillId="0" borderId="0"/>
    <xf numFmtId="0" fontId="43" fillId="0" borderId="0"/>
    <xf numFmtId="0" fontId="40" fillId="0" borderId="0"/>
    <xf numFmtId="0" fontId="34" fillId="0" borderId="0"/>
    <xf numFmtId="0" fontId="38" fillId="0" borderId="0"/>
    <xf numFmtId="0" fontId="46" fillId="0" borderId="0"/>
    <xf numFmtId="4" fontId="47" fillId="0" borderId="0">
      <protection locked="0"/>
    </xf>
    <xf numFmtId="186" fontId="30" fillId="0" borderId="0" applyFont="0" applyFill="0" applyBorder="0" applyAlignment="0" applyProtection="0"/>
    <xf numFmtId="204" fontId="8" fillId="0" borderId="0"/>
    <xf numFmtId="177" fontId="30" fillId="0" borderId="0" applyFont="0" applyFill="0" applyBorder="0" applyAlignment="0" applyProtection="0"/>
    <xf numFmtId="206" fontId="47" fillId="0" borderId="0">
      <protection locked="0"/>
    </xf>
    <xf numFmtId="190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202" fontId="8" fillId="0" borderId="0"/>
    <xf numFmtId="0" fontId="35" fillId="0" borderId="0" applyFill="0" applyBorder="0" applyAlignment="0" applyProtection="0"/>
    <xf numFmtId="0" fontId="35" fillId="0" borderId="0" applyProtection="0"/>
    <xf numFmtId="203" fontId="8" fillId="0" borderId="0"/>
    <xf numFmtId="0" fontId="44" fillId="0" borderId="0" applyFont="0" applyFill="0" applyBorder="0" applyAlignment="0" applyProtection="0"/>
    <xf numFmtId="2" fontId="35" fillId="0" borderId="0" applyFill="0" applyBorder="0" applyAlignment="0" applyProtection="0"/>
    <xf numFmtId="2" fontId="35" fillId="0" borderId="0" applyProtection="0"/>
    <xf numFmtId="38" fontId="48" fillId="16" borderId="0" applyNumberFormat="0" applyBorder="0" applyAlignment="0" applyProtection="0"/>
    <xf numFmtId="0" fontId="49" fillId="0" borderId="0">
      <alignment horizontal="left"/>
    </xf>
    <xf numFmtId="0" fontId="32" fillId="0" borderId="1" applyNumberFormat="0" applyAlignment="0" applyProtection="0">
      <alignment horizontal="left" vertical="center"/>
    </xf>
    <xf numFmtId="0" fontId="32" fillId="0" borderId="2">
      <alignment horizontal="left" vertical="center"/>
    </xf>
    <xf numFmtId="14" fontId="50" fillId="17" borderId="3">
      <alignment horizontal="center" vertical="center" wrapText="1"/>
    </xf>
    <xf numFmtId="0" fontId="36" fillId="0" borderId="0" applyNumberFormat="0" applyFill="0" applyBorder="0" applyAlignment="0" applyProtection="0"/>
    <xf numFmtId="0" fontId="36" fillId="0" borderId="0" applyProtection="0"/>
    <xf numFmtId="0" fontId="32" fillId="0" borderId="0" applyNumberFormat="0" applyFill="0" applyBorder="0" applyAlignment="0" applyProtection="0"/>
    <xf numFmtId="0" fontId="32" fillId="0" borderId="0" applyProtection="0"/>
    <xf numFmtId="10" fontId="48" fillId="16" borderId="4" applyNumberFormat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1" fillId="0" borderId="3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207" fontId="8" fillId="0" borderId="0"/>
    <xf numFmtId="0" fontId="1" fillId="0" borderId="0"/>
    <xf numFmtId="0" fontId="30" fillId="0" borderId="0"/>
    <xf numFmtId="208" fontId="47" fillId="0" borderId="0">
      <protection locked="0"/>
    </xf>
    <xf numFmtId="209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208" fontId="47" fillId="0" borderId="0">
      <protection locked="0"/>
    </xf>
    <xf numFmtId="0" fontId="51" fillId="0" borderId="0"/>
    <xf numFmtId="0" fontId="52" fillId="0" borderId="0" applyFill="0" applyBorder="0" applyProtection="0">
      <alignment horizontal="left" vertical="top"/>
    </xf>
    <xf numFmtId="0" fontId="53" fillId="0" borderId="0" applyFill="0" applyBorder="0" applyProtection="0">
      <alignment horizontal="centerContinuous" vertical="center"/>
    </xf>
    <xf numFmtId="0" fontId="10" fillId="16" borderId="0" applyFill="0" applyBorder="0" applyProtection="0">
      <alignment horizontal="center" vertical="center"/>
    </xf>
    <xf numFmtId="0" fontId="35" fillId="0" borderId="5" applyNumberFormat="0" applyFill="0" applyAlignment="0" applyProtection="0"/>
    <xf numFmtId="0" fontId="35" fillId="0" borderId="5" applyProtection="0"/>
    <xf numFmtId="205" fontId="54" fillId="0" borderId="0" applyFont="0" applyFill="0" applyBorder="0" applyAlignment="0" applyProtection="0">
      <alignment horizontal="right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38" fontId="10" fillId="0" borderId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199" fontId="1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38" fontId="56" fillId="0" borderId="0"/>
    <xf numFmtId="0" fontId="16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7" fillId="0" borderId="0">
      <protection locked="0"/>
    </xf>
    <xf numFmtId="0" fontId="47" fillId="0" borderId="0">
      <protection locked="0"/>
    </xf>
    <xf numFmtId="3" fontId="57" fillId="0" borderId="7">
      <alignment horizontal="center"/>
    </xf>
    <xf numFmtId="0" fontId="47" fillId="0" borderId="0">
      <protection locked="0"/>
    </xf>
    <xf numFmtId="0" fontId="47" fillId="0" borderId="0"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8" fillId="23" borderId="8" applyNumberFormat="0" applyFont="0" applyAlignment="0" applyProtection="0">
      <alignment vertical="center"/>
    </xf>
    <xf numFmtId="0" fontId="12" fillId="23" borderId="8" applyNumberFormat="0" applyFont="0" applyAlignment="0" applyProtection="0">
      <alignment vertical="center"/>
    </xf>
    <xf numFmtId="0" fontId="12" fillId="23" borderId="8" applyNumberFormat="0" applyFont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56" fillId="16" borderId="0" applyFill="0" applyBorder="0" applyProtection="0">
      <alignment horizontal="right"/>
    </xf>
    <xf numFmtId="10" fontId="56" fillId="0" borderId="0" applyFill="0" applyBorder="0" applyProtection="0">
      <alignment horizontal="right"/>
    </xf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3" fillId="0" borderId="0"/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2" fillId="25" borderId="9" applyNumberFormat="0" applyAlignment="0" applyProtection="0">
      <alignment vertical="center"/>
    </xf>
    <xf numFmtId="0" fontId="12" fillId="25" borderId="9" applyNumberFormat="0" applyAlignment="0" applyProtection="0">
      <alignment vertical="center"/>
    </xf>
    <xf numFmtId="0" fontId="31" fillId="0" borderId="0">
      <alignment vertical="center"/>
    </xf>
    <xf numFmtId="194" fontId="60" fillId="0" borderId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0" borderId="0" applyFont="0" applyFill="0" applyProtection="0"/>
    <xf numFmtId="0" fontId="30" fillId="0" borderId="0" applyFont="0" applyFill="0" applyBorder="0" applyAlignment="0" applyProtection="0"/>
    <xf numFmtId="0" fontId="20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4" fontId="47" fillId="0" borderId="0">
      <protection locked="0"/>
    </xf>
    <xf numFmtId="4" fontId="47" fillId="0" borderId="0">
      <protection locked="0"/>
    </xf>
    <xf numFmtId="200" fontId="1" fillId="0" borderId="0">
      <protection locked="0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22" borderId="15" applyNumberFormat="0" applyAlignment="0" applyProtection="0">
      <alignment vertical="center"/>
    </xf>
    <xf numFmtId="0" fontId="12" fillId="22" borderId="15" applyNumberFormat="0" applyAlignment="0" applyProtection="0">
      <alignment vertical="center"/>
    </xf>
    <xf numFmtId="0" fontId="12" fillId="22" borderId="15" applyNumberFormat="0" applyAlignment="0" applyProtection="0">
      <alignment vertical="center"/>
    </xf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Protection="0"/>
    <xf numFmtId="0" fontId="1" fillId="0" borderId="0" applyProtection="0"/>
    <xf numFmtId="0" fontId="56" fillId="16" borderId="0" applyFill="0" applyBorder="0" applyProtection="0">
      <alignment horizontal="right"/>
    </xf>
    <xf numFmtId="177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198" fontId="1" fillId="0" borderId="0">
      <protection locked="0"/>
    </xf>
    <xf numFmtId="0" fontId="8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8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8" fillId="0" borderId="0"/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7" fillId="0" borderId="0">
      <alignment vertical="center"/>
    </xf>
    <xf numFmtId="0" fontId="8" fillId="0" borderId="0">
      <alignment vertical="center"/>
    </xf>
    <xf numFmtId="0" fontId="1" fillId="0" borderId="0" applyProtection="0"/>
    <xf numFmtId="0" fontId="1" fillId="0" borderId="0"/>
    <xf numFmtId="0" fontId="1" fillId="0" borderId="0"/>
    <xf numFmtId="0" fontId="8" fillId="0" borderId="0"/>
    <xf numFmtId="0" fontId="8" fillId="0" borderId="0">
      <alignment vertical="center"/>
    </xf>
    <xf numFmtId="0" fontId="3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47" fillId="0" borderId="16">
      <protection locked="0"/>
    </xf>
    <xf numFmtId="0" fontId="47" fillId="0" borderId="16">
      <protection locked="0"/>
    </xf>
    <xf numFmtId="197" fontId="1" fillId="0" borderId="0">
      <protection locked="0"/>
    </xf>
    <xf numFmtId="201" fontId="1" fillId="0" borderId="0">
      <protection locked="0"/>
    </xf>
  </cellStyleXfs>
  <cellXfs count="630">
    <xf numFmtId="0" fontId="0" fillId="0" borderId="0" xfId="0"/>
    <xf numFmtId="184" fontId="69" fillId="0" borderId="0" xfId="1351" applyNumberFormat="1" applyFont="1" applyFill="1" applyAlignment="1">
      <alignment vertical="center"/>
    </xf>
    <xf numFmtId="0" fontId="70" fillId="0" borderId="0" xfId="0" applyFont="1" applyBorder="1" applyAlignment="1">
      <alignment vertical="center"/>
    </xf>
    <xf numFmtId="0" fontId="69" fillId="0" borderId="0" xfId="0" applyFont="1" applyBorder="1"/>
    <xf numFmtId="3" fontId="69" fillId="0" borderId="0" xfId="0" applyNumberFormat="1" applyFont="1" applyBorder="1"/>
    <xf numFmtId="178" fontId="69" fillId="0" borderId="0" xfId="0" applyNumberFormat="1" applyFont="1" applyBorder="1"/>
    <xf numFmtId="3" fontId="69" fillId="0" borderId="0" xfId="0" applyNumberFormat="1" applyFont="1" applyBorder="1" applyAlignment="1">
      <alignment horizontal="center"/>
    </xf>
    <xf numFmtId="3" fontId="69" fillId="0" borderId="0" xfId="0" applyNumberFormat="1" applyFont="1" applyBorder="1" applyAlignment="1">
      <alignment horizontal="right"/>
    </xf>
    <xf numFmtId="0" fontId="69" fillId="0" borderId="0" xfId="0" applyFont="1" applyBorder="1" applyAlignment="1">
      <alignment horizontal="right"/>
    </xf>
    <xf numFmtId="3" fontId="71" fillId="0" borderId="0" xfId="0" applyNumberFormat="1" applyFont="1" applyAlignment="1">
      <alignment horizontal="center"/>
    </xf>
    <xf numFmtId="0" fontId="72" fillId="0" borderId="0" xfId="0" applyFont="1" applyBorder="1" applyAlignment="1">
      <alignment vertical="center"/>
    </xf>
    <xf numFmtId="3" fontId="72" fillId="0" borderId="17" xfId="0" applyNumberFormat="1" applyFont="1" applyBorder="1" applyAlignment="1">
      <alignment horizontal="center" vertical="center" shrinkToFit="1"/>
    </xf>
    <xf numFmtId="3" fontId="72" fillId="0" borderId="18" xfId="0" applyNumberFormat="1" applyFont="1" applyBorder="1" applyAlignment="1">
      <alignment horizontal="center" vertical="center" shrinkToFit="1"/>
    </xf>
    <xf numFmtId="3" fontId="72" fillId="0" borderId="19" xfId="0" applyNumberFormat="1" applyFont="1" applyBorder="1" applyAlignment="1">
      <alignment horizontal="center" vertical="center" wrapText="1"/>
    </xf>
    <xf numFmtId="3" fontId="72" fillId="0" borderId="18" xfId="0" applyNumberFormat="1" applyFont="1" applyBorder="1" applyAlignment="1">
      <alignment horizontal="center" vertical="center"/>
    </xf>
    <xf numFmtId="3" fontId="72" fillId="0" borderId="19" xfId="0" applyNumberFormat="1" applyFont="1" applyBorder="1" applyAlignment="1">
      <alignment horizontal="center" vertical="center"/>
    </xf>
    <xf numFmtId="3" fontId="72" fillId="0" borderId="20" xfId="0" applyNumberFormat="1" applyFont="1" applyBorder="1" applyAlignment="1">
      <alignment horizontal="center" vertical="center" shrinkToFit="1"/>
    </xf>
    <xf numFmtId="3" fontId="72" fillId="0" borderId="21" xfId="0" applyNumberFormat="1" applyFont="1" applyBorder="1" applyAlignment="1">
      <alignment horizontal="center" vertical="center" shrinkToFit="1"/>
    </xf>
    <xf numFmtId="0" fontId="72" fillId="0" borderId="22" xfId="0" applyFont="1" applyBorder="1" applyAlignment="1">
      <alignment horizontal="center" vertical="center" shrinkToFit="1"/>
    </xf>
    <xf numFmtId="0" fontId="72" fillId="0" borderId="23" xfId="0" quotePrefix="1" applyNumberFormat="1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182" fontId="72" fillId="0" borderId="0" xfId="0" applyNumberFormat="1" applyFont="1" applyFill="1" applyBorder="1" applyAlignment="1">
      <alignment horizontal="right" vertical="center" shrinkToFit="1"/>
    </xf>
    <xf numFmtId="185" fontId="72" fillId="0" borderId="0" xfId="0" applyNumberFormat="1" applyFont="1" applyFill="1" applyBorder="1" applyAlignment="1" applyProtection="1">
      <alignment horizontal="right" vertical="center"/>
    </xf>
    <xf numFmtId="180" fontId="72" fillId="0" borderId="0" xfId="0" applyNumberFormat="1" applyFont="1" applyFill="1" applyBorder="1" applyAlignment="1">
      <alignment horizontal="right" vertical="center" shrinkToFit="1"/>
    </xf>
    <xf numFmtId="180" fontId="72" fillId="0" borderId="0" xfId="0" quotePrefix="1" applyNumberFormat="1" applyFont="1" applyFill="1" applyBorder="1" applyAlignment="1">
      <alignment horizontal="right" vertical="center" shrinkToFit="1"/>
    </xf>
    <xf numFmtId="180" fontId="72" fillId="0" borderId="23" xfId="0" applyNumberFormat="1" applyFont="1" applyFill="1" applyBorder="1" applyAlignment="1">
      <alignment horizontal="right" vertical="center" shrinkToFit="1"/>
    </xf>
    <xf numFmtId="0" fontId="73" fillId="0" borderId="0" xfId="0" applyFont="1" applyBorder="1" applyAlignment="1">
      <alignment horizontal="center" vertical="center"/>
    </xf>
    <xf numFmtId="0" fontId="72" fillId="0" borderId="23" xfId="0" applyNumberFormat="1" applyFont="1" applyBorder="1" applyAlignment="1">
      <alignment horizontal="center" vertical="center"/>
    </xf>
    <xf numFmtId="41" fontId="72" fillId="26" borderId="0" xfId="0" applyNumberFormat="1" applyFont="1" applyFill="1" applyBorder="1" applyAlignment="1" applyProtection="1">
      <alignment horizontal="right" vertical="center"/>
      <protection locked="0"/>
    </xf>
    <xf numFmtId="0" fontId="72" fillId="0" borderId="24" xfId="0" applyFont="1" applyBorder="1" applyAlignment="1">
      <alignment horizontal="center" vertical="center"/>
    </xf>
    <xf numFmtId="41" fontId="72" fillId="0" borderId="0" xfId="316" applyFont="1" applyBorder="1" applyAlignment="1">
      <alignment horizontal="center" vertical="center"/>
    </xf>
    <xf numFmtId="41" fontId="73" fillId="0" borderId="0" xfId="316" applyFont="1" applyBorder="1" applyAlignment="1">
      <alignment horizontal="center" vertical="center"/>
    </xf>
    <xf numFmtId="0" fontId="69" fillId="0" borderId="0" xfId="0" applyFont="1" applyAlignment="1"/>
    <xf numFmtId="3" fontId="74" fillId="0" borderId="0" xfId="0" applyNumberFormat="1" applyFont="1" applyAlignment="1">
      <alignment horizontal="right" vertical="center"/>
    </xf>
    <xf numFmtId="181" fontId="74" fillId="0" borderId="0" xfId="0" applyNumberFormat="1" applyFont="1" applyAlignment="1">
      <alignment horizontal="right" vertical="center"/>
    </xf>
    <xf numFmtId="179" fontId="74" fillId="0" borderId="0" xfId="0" applyNumberFormat="1" applyFont="1" applyAlignment="1">
      <alignment horizontal="center" vertical="center"/>
    </xf>
    <xf numFmtId="3" fontId="75" fillId="0" borderId="0" xfId="0" applyNumberFormat="1" applyFont="1" applyAlignment="1">
      <alignment horizontal="right" vertical="center"/>
    </xf>
    <xf numFmtId="0" fontId="74" fillId="0" borderId="0" xfId="0" applyFont="1" applyBorder="1" applyAlignment="1">
      <alignment vertical="center"/>
    </xf>
    <xf numFmtId="0" fontId="69" fillId="0" borderId="0" xfId="0" applyFont="1" applyAlignment="1">
      <alignment vertical="center"/>
    </xf>
    <xf numFmtId="3" fontId="69" fillId="0" borderId="0" xfId="0" applyNumberFormat="1" applyFont="1" applyAlignment="1">
      <alignment horizontal="right" vertical="center"/>
    </xf>
    <xf numFmtId="178" fontId="69" fillId="0" borderId="0" xfId="0" applyNumberFormat="1" applyFont="1" applyAlignment="1">
      <alignment horizontal="right" vertical="center"/>
    </xf>
    <xf numFmtId="179" fontId="69" fillId="0" borderId="0" xfId="0" applyNumberFormat="1" applyFont="1" applyAlignment="1">
      <alignment horizontal="center" vertical="center"/>
    </xf>
    <xf numFmtId="0" fontId="69" fillId="0" borderId="0" xfId="0" applyFont="1" applyBorder="1" applyAlignment="1">
      <alignment vertical="center"/>
    </xf>
    <xf numFmtId="0" fontId="74" fillId="0" borderId="0" xfId="0" applyFont="1" applyAlignment="1">
      <alignment vertical="center"/>
    </xf>
    <xf numFmtId="178" fontId="74" fillId="0" borderId="0" xfId="0" applyNumberFormat="1" applyFont="1" applyAlignment="1">
      <alignment horizontal="right" vertical="center"/>
    </xf>
    <xf numFmtId="0" fontId="74" fillId="0" borderId="0" xfId="0" applyFont="1"/>
    <xf numFmtId="3" fontId="74" fillId="0" borderId="0" xfId="0" applyNumberFormat="1" applyFont="1" applyAlignment="1">
      <alignment horizontal="right"/>
    </xf>
    <xf numFmtId="178" fontId="74" fillId="0" borderId="0" xfId="0" applyNumberFormat="1" applyFont="1" applyAlignment="1">
      <alignment horizontal="right"/>
    </xf>
    <xf numFmtId="179" fontId="74" fillId="0" borderId="0" xfId="0" applyNumberFormat="1" applyFont="1" applyAlignment="1">
      <alignment horizontal="center"/>
    </xf>
    <xf numFmtId="0" fontId="74" fillId="0" borderId="0" xfId="0" applyFont="1" applyBorder="1"/>
    <xf numFmtId="3" fontId="74" fillId="0" borderId="0" xfId="0" applyNumberFormat="1" applyFont="1" applyAlignment="1">
      <alignment horizontal="center"/>
    </xf>
    <xf numFmtId="3" fontId="74" fillId="0" borderId="0" xfId="0" applyNumberFormat="1" applyFont="1"/>
    <xf numFmtId="178" fontId="74" fillId="0" borderId="0" xfId="0" applyNumberFormat="1" applyFont="1"/>
    <xf numFmtId="178" fontId="72" fillId="0" borderId="25" xfId="0" applyNumberFormat="1" applyFont="1" applyBorder="1" applyAlignment="1">
      <alignment horizontal="left" vertical="center"/>
    </xf>
    <xf numFmtId="3" fontId="72" fillId="0" borderId="25" xfId="0" applyNumberFormat="1" applyFont="1" applyBorder="1" applyAlignment="1">
      <alignment horizontal="centerContinuous" vertical="center"/>
    </xf>
    <xf numFmtId="3" fontId="72" fillId="0" borderId="16" xfId="0" applyNumberFormat="1" applyFont="1" applyBorder="1" applyAlignment="1">
      <alignment vertical="center"/>
    </xf>
    <xf numFmtId="3" fontId="72" fillId="0" borderId="26" xfId="0" applyNumberFormat="1" applyFont="1" applyBorder="1" applyAlignment="1">
      <alignment vertical="center"/>
    </xf>
    <xf numFmtId="0" fontId="72" fillId="0" borderId="21" xfId="0" applyNumberFormat="1" applyFont="1" applyBorder="1" applyAlignment="1">
      <alignment horizontal="center" vertical="center"/>
    </xf>
    <xf numFmtId="0" fontId="72" fillId="0" borderId="27" xfId="0" applyFont="1" applyBorder="1" applyAlignment="1">
      <alignment horizontal="center" vertical="center"/>
    </xf>
    <xf numFmtId="3" fontId="70" fillId="0" borderId="0" xfId="0" applyNumberFormat="1" applyFont="1" applyAlignment="1">
      <alignment horizontal="centerContinuous" vertical="center"/>
    </xf>
    <xf numFmtId="0" fontId="72" fillId="0" borderId="0" xfId="366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Continuous" vertical="center"/>
    </xf>
    <xf numFmtId="3" fontId="76" fillId="0" borderId="0" xfId="0" applyNumberFormat="1" applyFont="1" applyBorder="1" applyAlignment="1">
      <alignment horizontal="centerContinuous" vertical="center"/>
    </xf>
    <xf numFmtId="3" fontId="76" fillId="0" borderId="0" xfId="0" applyNumberFormat="1" applyFont="1" applyBorder="1" applyAlignment="1">
      <alignment vertical="center"/>
    </xf>
    <xf numFmtId="3" fontId="77" fillId="0" borderId="0" xfId="0" applyNumberFormat="1" applyFont="1" applyBorder="1" applyAlignment="1"/>
    <xf numFmtId="3" fontId="78" fillId="0" borderId="0" xfId="0" applyNumberFormat="1" applyFont="1" applyAlignment="1">
      <alignment horizontal="centerContinuous"/>
    </xf>
    <xf numFmtId="3" fontId="76" fillId="0" borderId="0" xfId="0" applyNumberFormat="1" applyFont="1" applyBorder="1" applyAlignment="1">
      <alignment horizontal="centerContinuous"/>
    </xf>
    <xf numFmtId="3" fontId="77" fillId="0" borderId="0" xfId="0" applyNumberFormat="1" applyFont="1" applyAlignment="1">
      <alignment horizontal="right"/>
    </xf>
    <xf numFmtId="3" fontId="76" fillId="0" borderId="0" xfId="0" applyNumberFormat="1" applyFont="1" applyAlignment="1">
      <alignment horizontal="centerContinuous"/>
    </xf>
    <xf numFmtId="3" fontId="76" fillId="0" borderId="0" xfId="0" applyNumberFormat="1" applyFont="1" applyBorder="1"/>
    <xf numFmtId="3" fontId="79" fillId="0" borderId="0" xfId="0" applyNumberFormat="1" applyFont="1" applyBorder="1" applyAlignment="1">
      <alignment vertical="center"/>
    </xf>
    <xf numFmtId="0" fontId="79" fillId="0" borderId="23" xfId="366" applyNumberFormat="1" applyFont="1" applyBorder="1" applyAlignment="1">
      <alignment horizontal="center" vertical="center"/>
    </xf>
    <xf numFmtId="0" fontId="79" fillId="0" borderId="23" xfId="366" quotePrefix="1" applyNumberFormat="1" applyFont="1" applyBorder="1" applyAlignment="1">
      <alignment horizontal="center" vertical="center"/>
    </xf>
    <xf numFmtId="41" fontId="79" fillId="0" borderId="0" xfId="0" applyNumberFormat="1" applyFont="1" applyBorder="1" applyAlignment="1">
      <alignment horizontal="right" vertical="center"/>
    </xf>
    <xf numFmtId="3" fontId="79" fillId="0" borderId="0" xfId="0" applyNumberFormat="1" applyFont="1" applyBorder="1"/>
    <xf numFmtId="0" fontId="79" fillId="0" borderId="0" xfId="366" applyNumberFormat="1" applyFont="1" applyBorder="1" applyAlignment="1">
      <alignment horizontal="center" vertical="center"/>
    </xf>
    <xf numFmtId="41" fontId="79" fillId="26" borderId="24" xfId="0" applyNumberFormat="1" applyFont="1" applyFill="1" applyBorder="1" applyAlignment="1">
      <alignment horizontal="right" vertical="center"/>
    </xf>
    <xf numFmtId="182" fontId="79" fillId="0" borderId="24" xfId="0" applyNumberFormat="1" applyFont="1" applyBorder="1" applyAlignment="1">
      <alignment horizontal="center" vertical="center"/>
    </xf>
    <xf numFmtId="0" fontId="79" fillId="0" borderId="24" xfId="0" applyFont="1" applyBorder="1" applyAlignment="1">
      <alignment horizontal="center" vertical="center"/>
    </xf>
    <xf numFmtId="0" fontId="77" fillId="0" borderId="0" xfId="0" applyFont="1" applyAlignment="1"/>
    <xf numFmtId="3" fontId="81" fillId="0" borderId="0" xfId="0" applyNumberFormat="1" applyFont="1" applyBorder="1" applyAlignment="1">
      <alignment horizontal="right" vertical="center"/>
    </xf>
    <xf numFmtId="3" fontId="77" fillId="0" borderId="0" xfId="0" applyNumberFormat="1" applyFont="1" applyBorder="1" applyAlignment="1">
      <alignment horizontal="right" vertical="center"/>
    </xf>
    <xf numFmtId="0" fontId="81" fillId="0" borderId="0" xfId="366" quotePrefix="1" applyNumberFormat="1" applyFont="1" applyBorder="1" applyAlignment="1">
      <alignment horizontal="center" vertical="center"/>
    </xf>
    <xf numFmtId="3" fontId="81" fillId="0" borderId="0" xfId="0" applyNumberFormat="1" applyFont="1" applyBorder="1"/>
    <xf numFmtId="49" fontId="77" fillId="0" borderId="0" xfId="366" applyNumberFormat="1" applyFont="1" applyBorder="1" applyAlignment="1">
      <alignment horizontal="left"/>
    </xf>
    <xf numFmtId="3" fontId="77" fillId="0" borderId="0" xfId="0" applyNumberFormat="1" applyFont="1" applyBorder="1" applyAlignment="1">
      <alignment horizontal="right"/>
    </xf>
    <xf numFmtId="3" fontId="77" fillId="0" borderId="0" xfId="316" applyNumberFormat="1" applyFont="1" applyBorder="1" applyAlignment="1">
      <alignment horizontal="right"/>
    </xf>
    <xf numFmtId="49" fontId="77" fillId="0" borderId="0" xfId="366" applyNumberFormat="1" applyFont="1" applyBorder="1" applyAlignment="1">
      <alignment horizontal="center" shrinkToFit="1"/>
    </xf>
    <xf numFmtId="3" fontId="82" fillId="0" borderId="0" xfId="0" applyNumberFormat="1" applyFont="1" applyBorder="1" applyAlignment="1">
      <alignment horizontal="right"/>
    </xf>
    <xf numFmtId="3" fontId="77" fillId="0" borderId="0" xfId="0" applyNumberFormat="1" applyFont="1" applyAlignment="1">
      <alignment horizontal="center"/>
    </xf>
    <xf numFmtId="3" fontId="83" fillId="0" borderId="0" xfId="0" applyNumberFormat="1" applyFont="1" applyAlignment="1">
      <alignment horizontal="right"/>
    </xf>
    <xf numFmtId="3" fontId="82" fillId="0" borderId="0" xfId="0" applyNumberFormat="1" applyFont="1"/>
    <xf numFmtId="3" fontId="82" fillId="0" borderId="0" xfId="0" applyNumberFormat="1" applyFont="1" applyAlignment="1">
      <alignment horizontal="right"/>
    </xf>
    <xf numFmtId="3" fontId="77" fillId="0" borderId="0" xfId="0" applyNumberFormat="1" applyFont="1" applyBorder="1"/>
    <xf numFmtId="3" fontId="77" fillId="0" borderId="0" xfId="0" applyNumberFormat="1" applyFont="1"/>
    <xf numFmtId="3" fontId="82" fillId="0" borderId="0" xfId="0" applyNumberFormat="1" applyFont="1" applyBorder="1"/>
    <xf numFmtId="3" fontId="82" fillId="0" borderId="0" xfId="0" applyNumberFormat="1" applyFont="1" applyAlignment="1">
      <alignment horizontal="center"/>
    </xf>
    <xf numFmtId="41" fontId="79" fillId="26" borderId="0" xfId="1347" applyNumberFormat="1" applyFont="1" applyFill="1" applyBorder="1" applyAlignment="1" applyProtection="1">
      <alignment horizontal="right" vertical="center"/>
      <protection locked="0"/>
    </xf>
    <xf numFmtId="0" fontId="79" fillId="0" borderId="28" xfId="366" applyNumberFormat="1" applyFont="1" applyBorder="1" applyAlignment="1">
      <alignment horizontal="center" vertical="center"/>
    </xf>
    <xf numFmtId="41" fontId="79" fillId="26" borderId="28" xfId="1347" applyNumberFormat="1" applyFont="1" applyFill="1" applyBorder="1" applyAlignment="1" applyProtection="1">
      <alignment horizontal="right" vertical="center"/>
      <protection locked="0"/>
    </xf>
    <xf numFmtId="182" fontId="79" fillId="0" borderId="27" xfId="0" applyNumberFormat="1" applyFont="1" applyBorder="1" applyAlignment="1">
      <alignment horizontal="center" vertical="center"/>
    </xf>
    <xf numFmtId="0" fontId="79" fillId="0" borderId="21" xfId="366" applyNumberFormat="1" applyFont="1" applyBorder="1" applyAlignment="1">
      <alignment horizontal="center" vertical="center"/>
    </xf>
    <xf numFmtId="41" fontId="79" fillId="26" borderId="27" xfId="1347" applyNumberFormat="1" applyFont="1" applyFill="1" applyBorder="1" applyAlignment="1" applyProtection="1">
      <alignment horizontal="right" vertical="center"/>
      <protection locked="0"/>
    </xf>
    <xf numFmtId="0" fontId="79" fillId="0" borderId="27" xfId="0" applyFont="1" applyBorder="1" applyAlignment="1">
      <alignment horizontal="center" vertical="center"/>
    </xf>
    <xf numFmtId="0" fontId="69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Continuous"/>
    </xf>
    <xf numFmtId="0" fontId="69" fillId="0" borderId="0" xfId="0" applyFont="1" applyBorder="1" applyAlignment="1">
      <alignment horizontal="centerContinuous"/>
    </xf>
    <xf numFmtId="0" fontId="69" fillId="0" borderId="0" xfId="0" applyFont="1" applyBorder="1" applyAlignment="1">
      <alignment horizontal="right"/>
    </xf>
    <xf numFmtId="3" fontId="72" fillId="0" borderId="17" xfId="0" applyNumberFormat="1" applyFont="1" applyBorder="1" applyAlignment="1">
      <alignment horizontal="centerContinuous" vertical="center"/>
    </xf>
    <xf numFmtId="3" fontId="72" fillId="0" borderId="19" xfId="0" applyNumberFormat="1" applyFont="1" applyBorder="1" applyAlignment="1">
      <alignment horizontal="centerContinuous" vertical="center"/>
    </xf>
    <xf numFmtId="3" fontId="72" fillId="0" borderId="23" xfId="0" applyNumberFormat="1" applyFont="1" applyBorder="1" applyAlignment="1">
      <alignment horizontal="centerContinuous" vertical="center"/>
    </xf>
    <xf numFmtId="3" fontId="72" fillId="0" borderId="0" xfId="0" applyNumberFormat="1" applyFont="1" applyBorder="1" applyAlignment="1">
      <alignment horizontal="centerContinuous" vertical="center"/>
    </xf>
    <xf numFmtId="3" fontId="72" fillId="0" borderId="22" xfId="0" applyNumberFormat="1" applyFont="1" applyBorder="1" applyAlignment="1">
      <alignment horizontal="centerContinuous" vertical="center"/>
    </xf>
    <xf numFmtId="3" fontId="72" fillId="0" borderId="21" xfId="0" applyNumberFormat="1" applyFont="1" applyBorder="1" applyAlignment="1">
      <alignment horizontal="centerContinuous" vertical="center"/>
    </xf>
    <xf numFmtId="3" fontId="72" fillId="0" borderId="0" xfId="0" applyNumberFormat="1" applyFont="1" applyBorder="1"/>
    <xf numFmtId="0" fontId="74" fillId="0" borderId="0" xfId="0" applyFont="1" applyBorder="1" applyAlignment="1">
      <alignment horizontal="right" vertical="center"/>
    </xf>
    <xf numFmtId="0" fontId="75" fillId="0" borderId="0" xfId="0" applyFont="1" applyBorder="1" applyAlignment="1">
      <alignment horizontal="center" vertical="center"/>
    </xf>
    <xf numFmtId="3" fontId="74" fillId="0" borderId="0" xfId="0" applyNumberFormat="1" applyFont="1" applyAlignment="1">
      <alignment vertical="center"/>
    </xf>
    <xf numFmtId="3" fontId="74" fillId="0" borderId="0" xfId="0" applyNumberFormat="1" applyFont="1" applyBorder="1" applyAlignment="1">
      <alignment vertical="center"/>
    </xf>
    <xf numFmtId="3" fontId="74" fillId="0" borderId="0" xfId="0" applyNumberFormat="1" applyFont="1" applyBorder="1"/>
    <xf numFmtId="0" fontId="75" fillId="0" borderId="0" xfId="0" applyFont="1" applyBorder="1" applyAlignment="1">
      <alignment horizontal="center"/>
    </xf>
    <xf numFmtId="3" fontId="72" fillId="0" borderId="29" xfId="0" applyNumberFormat="1" applyFont="1" applyBorder="1" applyAlignment="1">
      <alignment horizontal="centerContinuous" vertical="center"/>
    </xf>
    <xf numFmtId="3" fontId="72" fillId="0" borderId="30" xfId="0" applyNumberFormat="1" applyFont="1" applyBorder="1" applyAlignment="1">
      <alignment horizontal="centerContinuous" vertical="center"/>
    </xf>
    <xf numFmtId="3" fontId="72" fillId="0" borderId="26" xfId="0" applyNumberFormat="1" applyFont="1" applyBorder="1" applyAlignment="1">
      <alignment horizontal="centerContinuous" vertical="center"/>
    </xf>
    <xf numFmtId="3" fontId="72" fillId="0" borderId="31" xfId="0" applyNumberFormat="1" applyFont="1" applyBorder="1" applyAlignment="1">
      <alignment horizontal="centerContinuous" vertical="center"/>
    </xf>
    <xf numFmtId="0" fontId="72" fillId="0" borderId="28" xfId="366" applyNumberFormat="1" applyFont="1" applyBorder="1" applyAlignment="1">
      <alignment horizontal="center" vertical="center"/>
    </xf>
    <xf numFmtId="182" fontId="72" fillId="26" borderId="24" xfId="0" applyNumberFormat="1" applyFont="1" applyFill="1" applyBorder="1" applyAlignment="1" applyProtection="1">
      <alignment vertical="center"/>
      <protection locked="0"/>
    </xf>
    <xf numFmtId="182" fontId="72" fillId="26" borderId="0" xfId="0" applyNumberFormat="1" applyFont="1" applyFill="1" applyBorder="1" applyAlignment="1" applyProtection="1">
      <alignment vertical="center"/>
      <protection locked="0"/>
    </xf>
    <xf numFmtId="3" fontId="84" fillId="26" borderId="0" xfId="845" applyNumberFormat="1" applyFont="1" applyFill="1" applyBorder="1" applyAlignment="1">
      <alignment vertical="center"/>
    </xf>
    <xf numFmtId="182" fontId="72" fillId="26" borderId="27" xfId="0" applyNumberFormat="1" applyFont="1" applyFill="1" applyBorder="1" applyAlignment="1" applyProtection="1">
      <alignment vertical="center"/>
      <protection locked="0"/>
    </xf>
    <xf numFmtId="182" fontId="72" fillId="26" borderId="28" xfId="0" applyNumberFormat="1" applyFont="1" applyFill="1" applyBorder="1" applyAlignment="1" applyProtection="1">
      <alignment vertical="center"/>
      <protection locked="0"/>
    </xf>
    <xf numFmtId="0" fontId="84" fillId="26" borderId="28" xfId="845" applyFont="1" applyFill="1" applyBorder="1" applyAlignment="1">
      <alignment vertical="center"/>
    </xf>
    <xf numFmtId="3" fontId="84" fillId="26" borderId="28" xfId="845" applyNumberFormat="1" applyFont="1" applyFill="1" applyBorder="1" applyAlignment="1">
      <alignment vertical="center"/>
    </xf>
    <xf numFmtId="182" fontId="72" fillId="0" borderId="0" xfId="0" applyNumberFormat="1" applyFont="1" applyFill="1" applyBorder="1" applyAlignment="1">
      <alignment vertical="center"/>
    </xf>
    <xf numFmtId="182" fontId="72" fillId="0" borderId="0" xfId="0" applyNumberFormat="1" applyFont="1" applyFill="1" applyBorder="1" applyAlignment="1" applyProtection="1">
      <alignment vertical="center"/>
      <protection locked="0"/>
    </xf>
    <xf numFmtId="180" fontId="72" fillId="0" borderId="0" xfId="371" applyNumberFormat="1" applyFont="1" applyFill="1" applyBorder="1" applyAlignment="1">
      <alignment horizontal="center" vertical="center"/>
    </xf>
    <xf numFmtId="0" fontId="74" fillId="0" borderId="0" xfId="0" applyFont="1" applyFill="1" applyBorder="1"/>
    <xf numFmtId="0" fontId="85" fillId="0" borderId="0" xfId="371" applyFont="1" applyAlignment="1">
      <alignment vertical="center"/>
    </xf>
    <xf numFmtId="0" fontId="69" fillId="0" borderId="0" xfId="0" applyFont="1"/>
    <xf numFmtId="3" fontId="69" fillId="0" borderId="28" xfId="0" applyNumberFormat="1" applyFont="1" applyBorder="1" applyAlignment="1">
      <alignment horizontal="center" vertical="center"/>
    </xf>
    <xf numFmtId="3" fontId="69" fillId="0" borderId="27" xfId="0" applyNumberFormat="1" applyFont="1" applyBorder="1" applyAlignment="1">
      <alignment horizontal="center" vertical="center"/>
    </xf>
    <xf numFmtId="3" fontId="69" fillId="0" borderId="4" xfId="0" applyNumberFormat="1" applyFont="1" applyBorder="1" applyAlignment="1">
      <alignment horizontal="center" vertical="center"/>
    </xf>
    <xf numFmtId="0" fontId="69" fillId="27" borderId="22" xfId="365" applyFont="1" applyFill="1" applyBorder="1" applyAlignment="1">
      <alignment horizontal="center" vertical="center"/>
    </xf>
    <xf numFmtId="3" fontId="69" fillId="0" borderId="21" xfId="0" applyNumberFormat="1" applyFont="1" applyBorder="1" applyAlignment="1">
      <alignment horizontal="center" vertical="center"/>
    </xf>
    <xf numFmtId="3" fontId="69" fillId="0" borderId="27" xfId="0" applyNumberFormat="1" applyFont="1" applyBorder="1" applyAlignment="1">
      <alignment horizontal="centerContinuous" vertical="center"/>
    </xf>
    <xf numFmtId="0" fontId="72" fillId="0" borderId="23" xfId="0" applyFont="1" applyBorder="1" applyAlignment="1">
      <alignment horizontal="center" vertical="center"/>
    </xf>
    <xf numFmtId="41" fontId="72" fillId="0" borderId="0" xfId="0" applyNumberFormat="1" applyFont="1" applyBorder="1" applyAlignment="1">
      <alignment horizontal="right" vertical="center" wrapText="1" indent="1"/>
    </xf>
    <xf numFmtId="0" fontId="72" fillId="0" borderId="0" xfId="0" applyFont="1" applyBorder="1"/>
    <xf numFmtId="41" fontId="72" fillId="26" borderId="24" xfId="0" applyNumberFormat="1" applyFont="1" applyFill="1" applyBorder="1" applyAlignment="1">
      <alignment horizontal="right" vertical="center" wrapText="1" indent="1"/>
    </xf>
    <xf numFmtId="41" fontId="72" fillId="26" borderId="0" xfId="318" applyNumberFormat="1" applyFont="1" applyFill="1" applyBorder="1" applyAlignment="1" applyProtection="1">
      <alignment horizontal="right" vertical="center" wrapText="1" indent="1"/>
      <protection locked="0"/>
    </xf>
    <xf numFmtId="0" fontId="72" fillId="0" borderId="0" xfId="0" applyFont="1"/>
    <xf numFmtId="0" fontId="69" fillId="0" borderId="3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Continuous" vertical="center"/>
    </xf>
    <xf numFmtId="0" fontId="69" fillId="0" borderId="26" xfId="0" applyFont="1" applyBorder="1" applyAlignment="1">
      <alignment horizontal="centerContinuous" vertical="center"/>
    </xf>
    <xf numFmtId="0" fontId="69" fillId="0" borderId="32" xfId="0" applyFont="1" applyBorder="1" applyAlignment="1">
      <alignment horizontal="center" vertical="center"/>
    </xf>
    <xf numFmtId="0" fontId="69" fillId="27" borderId="30" xfId="0" applyFont="1" applyFill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72" fillId="0" borderId="21" xfId="0" applyFont="1" applyBorder="1" applyAlignment="1">
      <alignment horizontal="center" vertical="center"/>
    </xf>
    <xf numFmtId="41" fontId="72" fillId="26" borderId="27" xfId="0" applyNumberFormat="1" applyFont="1" applyFill="1" applyBorder="1" applyAlignment="1">
      <alignment horizontal="right" vertical="center" wrapText="1" indent="1"/>
    </xf>
    <xf numFmtId="41" fontId="72" fillId="26" borderId="28" xfId="318" applyNumberFormat="1" applyFont="1" applyFill="1" applyBorder="1" applyAlignment="1" applyProtection="1">
      <alignment horizontal="right" vertical="center" wrapText="1" indent="1"/>
      <protection locked="0"/>
    </xf>
    <xf numFmtId="3" fontId="69" fillId="0" borderId="22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3" fontId="69" fillId="0" borderId="0" xfId="0" applyNumberFormat="1" applyFont="1" applyBorder="1" applyAlignment="1">
      <alignment shrinkToFit="1"/>
    </xf>
    <xf numFmtId="3" fontId="72" fillId="0" borderId="24" xfId="0" applyNumberFormat="1" applyFont="1" applyBorder="1" applyAlignment="1">
      <alignment horizontal="centerContinuous" vertical="center"/>
    </xf>
    <xf numFmtId="3" fontId="72" fillId="0" borderId="20" xfId="0" applyNumberFormat="1" applyFont="1" applyBorder="1" applyAlignment="1">
      <alignment horizontal="centerContinuous" vertical="center" shrinkToFit="1"/>
    </xf>
    <xf numFmtId="3" fontId="72" fillId="0" borderId="0" xfId="0" applyNumberFormat="1" applyFont="1" applyBorder="1" applyAlignment="1">
      <alignment horizontal="centerContinuous" vertical="center" shrinkToFit="1"/>
    </xf>
    <xf numFmtId="3" fontId="72" fillId="0" borderId="20" xfId="0" applyNumberFormat="1" applyFont="1" applyBorder="1" applyAlignment="1">
      <alignment horizontal="centerContinuous" vertical="center"/>
    </xf>
    <xf numFmtId="3" fontId="72" fillId="0" borderId="28" xfId="0" applyNumberFormat="1" applyFont="1" applyBorder="1" applyAlignment="1">
      <alignment horizontal="centerContinuous" vertical="center" shrinkToFit="1"/>
    </xf>
    <xf numFmtId="3" fontId="72" fillId="0" borderId="0" xfId="0" applyNumberFormat="1" applyFont="1" applyFill="1" applyBorder="1" applyAlignment="1">
      <alignment vertical="center"/>
    </xf>
    <xf numFmtId="178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Border="1" applyAlignment="1">
      <alignment vertical="center"/>
    </xf>
    <xf numFmtId="0" fontId="72" fillId="0" borderId="23" xfId="0" quotePrefix="1" applyFont="1" applyFill="1" applyBorder="1" applyAlignment="1">
      <alignment horizontal="center" vertical="center"/>
    </xf>
    <xf numFmtId="3" fontId="72" fillId="0" borderId="0" xfId="1349" applyNumberFormat="1" applyFont="1" applyFill="1" applyBorder="1" applyAlignment="1">
      <alignment vertical="center"/>
    </xf>
    <xf numFmtId="0" fontId="72" fillId="0" borderId="0" xfId="0" applyFont="1" applyFill="1" applyBorder="1" applyAlignment="1">
      <alignment horizontal="center" vertical="center"/>
    </xf>
    <xf numFmtId="3" fontId="69" fillId="0" borderId="0" xfId="0" applyNumberFormat="1" applyFont="1" applyAlignment="1"/>
    <xf numFmtId="3" fontId="69" fillId="0" borderId="0" xfId="0" applyNumberFormat="1" applyFont="1" applyFill="1" applyAlignment="1">
      <alignment horizontal="center"/>
    </xf>
    <xf numFmtId="3" fontId="69" fillId="0" borderId="0" xfId="0" applyNumberFormat="1" applyFont="1" applyFill="1" applyAlignment="1"/>
    <xf numFmtId="0" fontId="69" fillId="0" borderId="0" xfId="0" applyFont="1" applyAlignment="1">
      <alignment horizontal="right"/>
    </xf>
    <xf numFmtId="0" fontId="69" fillId="0" borderId="0" xfId="0" applyFont="1" applyBorder="1" applyAlignment="1"/>
    <xf numFmtId="3" fontId="86" fillId="27" borderId="0" xfId="840" applyNumberFormat="1" applyFont="1" applyFill="1">
      <alignment vertical="center"/>
    </xf>
    <xf numFmtId="179" fontId="86" fillId="27" borderId="0" xfId="840" applyNumberFormat="1" applyFont="1" applyFill="1">
      <alignment vertical="center"/>
    </xf>
    <xf numFmtId="3" fontId="87" fillId="27" borderId="0" xfId="1349" applyNumberFormat="1" applyFont="1" applyFill="1" applyBorder="1" applyAlignment="1">
      <alignment horizontal="right" vertical="top"/>
    </xf>
    <xf numFmtId="3" fontId="86" fillId="27" borderId="0" xfId="1349" applyNumberFormat="1" applyFont="1" applyFill="1" applyBorder="1" applyAlignment="1">
      <alignment horizontal="right" vertical="top"/>
    </xf>
    <xf numFmtId="3" fontId="86" fillId="27" borderId="0" xfId="1352" applyNumberFormat="1" applyFont="1" applyFill="1" applyBorder="1" applyAlignment="1">
      <alignment horizontal="right" vertical="top" shrinkToFit="1"/>
    </xf>
    <xf numFmtId="0" fontId="73" fillId="0" borderId="0" xfId="0" applyNumberFormat="1" applyFont="1" applyFill="1"/>
    <xf numFmtId="0" fontId="72" fillId="0" borderId="0" xfId="1349" applyFont="1"/>
    <xf numFmtId="0" fontId="72" fillId="0" borderId="0" xfId="0" applyNumberFormat="1" applyFont="1" applyFill="1"/>
    <xf numFmtId="3" fontId="72" fillId="0" borderId="32" xfId="0" applyNumberFormat="1" applyFont="1" applyBorder="1" applyAlignment="1">
      <alignment horizontal="centerContinuous" vertical="center"/>
    </xf>
    <xf numFmtId="3" fontId="72" fillId="0" borderId="26" xfId="0" applyNumberFormat="1" applyFont="1" applyBorder="1" applyAlignment="1">
      <alignment horizontal="center" vertical="center" shrinkToFit="1"/>
    </xf>
    <xf numFmtId="3" fontId="72" fillId="0" borderId="30" xfId="0" applyNumberFormat="1" applyFont="1" applyBorder="1" applyAlignment="1">
      <alignment horizontal="centerContinuous" vertical="center" shrinkToFit="1"/>
    </xf>
    <xf numFmtId="0" fontId="72" fillId="0" borderId="16" xfId="0" applyNumberFormat="1" applyFont="1" applyBorder="1" applyAlignment="1" applyProtection="1">
      <alignment horizontal="center" vertical="center" shrinkToFit="1"/>
      <protection locked="0"/>
    </xf>
    <xf numFmtId="0" fontId="70" fillId="0" borderId="0" xfId="0" applyFont="1" applyBorder="1" applyAlignment="1">
      <alignment horizontal="centerContinuous" vertical="center"/>
    </xf>
    <xf numFmtId="0" fontId="74" fillId="0" borderId="0" xfId="0" applyFont="1" applyAlignment="1">
      <alignment horizontal="centerContinuous" vertical="center"/>
    </xf>
    <xf numFmtId="3" fontId="72" fillId="0" borderId="17" xfId="0" applyNumberFormat="1" applyFont="1" applyBorder="1" applyAlignment="1">
      <alignment horizontal="centerContinuous" vertical="center" shrinkToFit="1"/>
    </xf>
    <xf numFmtId="3" fontId="72" fillId="0" borderId="19" xfId="0" applyNumberFormat="1" applyFont="1" applyBorder="1" applyAlignment="1">
      <alignment horizontal="centerContinuous" vertical="center" shrinkToFit="1"/>
    </xf>
    <xf numFmtId="3" fontId="72" fillId="0" borderId="22" xfId="0" applyNumberFormat="1" applyFont="1" applyBorder="1" applyAlignment="1">
      <alignment horizontal="centerContinuous" vertical="center" shrinkToFit="1"/>
    </xf>
    <xf numFmtId="3" fontId="72" fillId="0" borderId="21" xfId="0" applyNumberFormat="1" applyFont="1" applyBorder="1" applyAlignment="1">
      <alignment horizontal="centerContinuous" vertical="center" shrinkToFit="1"/>
    </xf>
    <xf numFmtId="3" fontId="72" fillId="0" borderId="0" xfId="0" applyNumberFormat="1" applyFont="1" applyFill="1" applyBorder="1" applyAlignment="1">
      <alignment horizontal="right" vertical="center" shrinkToFit="1"/>
    </xf>
    <xf numFmtId="41" fontId="72" fillId="0" borderId="0" xfId="0" applyNumberFormat="1" applyFont="1" applyFill="1" applyBorder="1" applyAlignment="1">
      <alignment horizontal="right" vertical="center" wrapText="1"/>
    </xf>
    <xf numFmtId="41" fontId="72" fillId="0" borderId="0" xfId="0" applyNumberFormat="1" applyFont="1" applyFill="1" applyBorder="1" applyAlignment="1" applyProtection="1">
      <alignment horizontal="right" vertical="center" wrapText="1"/>
      <protection locked="0"/>
    </xf>
    <xf numFmtId="3" fontId="72" fillId="0" borderId="0" xfId="0" applyNumberFormat="1" applyFont="1" applyFill="1" applyBorder="1" applyAlignment="1">
      <alignment horizontal="right" vertical="center"/>
    </xf>
    <xf numFmtId="3" fontId="72" fillId="0" borderId="0" xfId="0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Border="1" applyAlignment="1" applyProtection="1">
      <alignment horizontal="right" vertical="center"/>
      <protection locked="0"/>
    </xf>
    <xf numFmtId="41" fontId="72" fillId="0" borderId="0" xfId="0" applyNumberFormat="1" applyFont="1" applyFill="1" applyBorder="1" applyAlignment="1">
      <alignment horizontal="right" vertical="center" wrapText="1" shrinkToFit="1"/>
    </xf>
    <xf numFmtId="3" fontId="69" fillId="0" borderId="0" xfId="0" applyNumberFormat="1" applyFont="1" applyFill="1" applyBorder="1" applyAlignment="1">
      <alignment horizontal="left"/>
    </xf>
    <xf numFmtId="0" fontId="69" fillId="27" borderId="0" xfId="0" applyFont="1" applyFill="1" applyAlignment="1"/>
    <xf numFmtId="3" fontId="86" fillId="27" borderId="0" xfId="0" applyNumberFormat="1" applyFont="1" applyFill="1" applyAlignment="1"/>
    <xf numFmtId="3" fontId="69" fillId="27" borderId="0" xfId="0" applyNumberFormat="1" applyFont="1" applyFill="1" applyAlignment="1">
      <alignment horizontal="center"/>
    </xf>
    <xf numFmtId="184" fontId="69" fillId="27" borderId="0" xfId="1349" applyNumberFormat="1" applyFont="1" applyFill="1" applyBorder="1" applyAlignment="1">
      <alignment horizontal="right" vertical="top"/>
    </xf>
    <xf numFmtId="184" fontId="69" fillId="27" borderId="0" xfId="1351" applyNumberFormat="1" applyFont="1" applyFill="1" applyAlignment="1">
      <alignment vertical="top"/>
    </xf>
    <xf numFmtId="184" fontId="86" fillId="27" borderId="0" xfId="1351" applyNumberFormat="1" applyFont="1" applyFill="1" applyAlignment="1">
      <alignment vertical="top"/>
    </xf>
    <xf numFmtId="182" fontId="86" fillId="27" borderId="0" xfId="0" applyNumberFormat="1" applyFont="1" applyFill="1" applyAlignment="1">
      <alignment horizontal="right"/>
    </xf>
    <xf numFmtId="0" fontId="69" fillId="27" borderId="0" xfId="0" applyFont="1" applyFill="1" applyBorder="1" applyAlignment="1"/>
    <xf numFmtId="3" fontId="69" fillId="27" borderId="0" xfId="0" applyNumberFormat="1" applyFont="1" applyFill="1" applyAlignment="1"/>
    <xf numFmtId="0" fontId="74" fillId="27" borderId="0" xfId="0" applyFont="1" applyFill="1"/>
    <xf numFmtId="3" fontId="74" fillId="27" borderId="0" xfId="0" applyNumberFormat="1" applyFont="1" applyFill="1"/>
    <xf numFmtId="0" fontId="74" fillId="27" borderId="0" xfId="0" applyFont="1" applyFill="1" applyBorder="1"/>
    <xf numFmtId="0" fontId="73" fillId="27" borderId="0" xfId="0" applyNumberFormat="1" applyFont="1" applyFill="1"/>
    <xf numFmtId="3" fontId="72" fillId="0" borderId="30" xfId="0" applyNumberFormat="1" applyFont="1" applyBorder="1" applyAlignment="1">
      <alignment horizontal="center" vertical="center"/>
    </xf>
    <xf numFmtId="3" fontId="72" fillId="0" borderId="16" xfId="0" applyNumberFormat="1" applyFont="1" applyBorder="1" applyAlignment="1">
      <alignment horizontal="centerContinuous" vertical="center" shrinkToFit="1"/>
    </xf>
    <xf numFmtId="3" fontId="72" fillId="0" borderId="16" xfId="0" applyNumberFormat="1" applyFont="1" applyBorder="1" applyAlignment="1">
      <alignment horizontal="centerContinuous" vertical="center"/>
    </xf>
    <xf numFmtId="0" fontId="72" fillId="0" borderId="16" xfId="0" applyFont="1" applyBorder="1" applyAlignment="1">
      <alignment horizontal="centerContinuous" vertical="center"/>
    </xf>
    <xf numFmtId="3" fontId="72" fillId="0" borderId="22" xfId="0" applyNumberFormat="1" applyFont="1" applyBorder="1" applyAlignment="1">
      <alignment horizontal="center" vertical="center" wrapText="1" shrinkToFit="1"/>
    </xf>
    <xf numFmtId="3" fontId="72" fillId="0" borderId="22" xfId="0" applyNumberFormat="1" applyFont="1" applyBorder="1" applyAlignment="1">
      <alignment horizontal="centerContinuous" vertical="center" wrapText="1" shrinkToFit="1"/>
    </xf>
    <xf numFmtId="0" fontId="72" fillId="0" borderId="0" xfId="0" applyFont="1" applyAlignment="1">
      <alignment horizontal="center" vertical="center"/>
    </xf>
    <xf numFmtId="3" fontId="72" fillId="0" borderId="20" xfId="0" applyNumberFormat="1" applyFont="1" applyBorder="1" applyAlignment="1">
      <alignment horizontal="center" vertical="center"/>
    </xf>
    <xf numFmtId="41" fontId="72" fillId="0" borderId="0" xfId="0" applyNumberFormat="1" applyFont="1" applyFill="1" applyBorder="1" applyAlignment="1">
      <alignment horizontal="right" vertical="center"/>
    </xf>
    <xf numFmtId="0" fontId="72" fillId="0" borderId="0" xfId="0" applyFont="1" applyFill="1" applyBorder="1"/>
    <xf numFmtId="3" fontId="69" fillId="0" borderId="0" xfId="0" applyNumberFormat="1" applyFont="1" applyAlignment="1">
      <alignment vertical="center"/>
    </xf>
    <xf numFmtId="0" fontId="69" fillId="0" borderId="0" xfId="0" applyFont="1" applyAlignment="1">
      <alignment horizontal="right" vertical="center"/>
    </xf>
    <xf numFmtId="0" fontId="8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74" fillId="0" borderId="0" xfId="0" applyFont="1" applyFill="1"/>
    <xf numFmtId="0" fontId="89" fillId="0" borderId="0" xfId="0" applyNumberFormat="1" applyFont="1" applyFill="1"/>
    <xf numFmtId="0" fontId="90" fillId="0" borderId="0" xfId="1349" applyFont="1"/>
    <xf numFmtId="0" fontId="90" fillId="0" borderId="0" xfId="0" applyNumberFormat="1" applyFont="1" applyFill="1"/>
    <xf numFmtId="0" fontId="74" fillId="16" borderId="0" xfId="0" applyFont="1" applyFill="1"/>
    <xf numFmtId="0" fontId="72" fillId="0" borderId="30" xfId="0" applyFont="1" applyBorder="1" applyAlignment="1">
      <alignment horizontal="center" vertical="center"/>
    </xf>
    <xf numFmtId="0" fontId="72" fillId="0" borderId="32" xfId="0" applyFont="1" applyBorder="1" applyAlignment="1">
      <alignment horizontal="center" vertical="center"/>
    </xf>
    <xf numFmtId="3" fontId="69" fillId="0" borderId="0" xfId="0" applyNumberFormat="1" applyFont="1" applyBorder="1" applyAlignment="1">
      <alignment vertical="center"/>
    </xf>
    <xf numFmtId="3" fontId="69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2" fillId="0" borderId="23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vertical="center"/>
    </xf>
    <xf numFmtId="3" fontId="74" fillId="0" borderId="0" xfId="0" applyNumberFormat="1" applyFont="1" applyBorder="1" applyAlignment="1">
      <alignment shrinkToFit="1"/>
    </xf>
    <xf numFmtId="3" fontId="74" fillId="0" borderId="0" xfId="0" applyNumberFormat="1" applyFont="1" applyAlignment="1">
      <alignment shrinkToFit="1"/>
    </xf>
    <xf numFmtId="41" fontId="72" fillId="0" borderId="0" xfId="316" applyFont="1" applyFill="1" applyBorder="1" applyAlignment="1">
      <alignment horizontal="right" vertical="center"/>
    </xf>
    <xf numFmtId="3" fontId="72" fillId="0" borderId="0" xfId="316" applyNumberFormat="1" applyFont="1" applyFill="1" applyBorder="1" applyAlignment="1">
      <alignment horizontal="right" vertical="center"/>
    </xf>
    <xf numFmtId="3" fontId="72" fillId="0" borderId="0" xfId="316" applyNumberFormat="1" applyFont="1" applyFill="1" applyBorder="1" applyAlignment="1">
      <alignment horizontal="right" vertical="center" wrapText="1"/>
    </xf>
    <xf numFmtId="3" fontId="72" fillId="0" borderId="0" xfId="316" applyNumberFormat="1" applyFont="1" applyFill="1" applyBorder="1" applyAlignment="1" applyProtection="1">
      <alignment horizontal="right" vertical="center"/>
      <protection locked="0"/>
    </xf>
    <xf numFmtId="3" fontId="69" fillId="0" borderId="0" xfId="0" applyNumberFormat="1" applyFont="1" applyBorder="1" applyAlignment="1">
      <alignment horizontal="left"/>
    </xf>
    <xf numFmtId="178" fontId="89" fillId="0" borderId="0" xfId="0" applyNumberFormat="1" applyFont="1" applyBorder="1" applyAlignment="1">
      <alignment horizontal="left"/>
    </xf>
    <xf numFmtId="3" fontId="73" fillId="0" borderId="0" xfId="605" applyNumberFormat="1" applyFont="1" applyFill="1" applyBorder="1" applyAlignment="1">
      <alignment vertical="center"/>
    </xf>
    <xf numFmtId="0" fontId="73" fillId="0" borderId="0" xfId="605" applyFont="1" applyFill="1" applyBorder="1" applyAlignment="1">
      <alignment horizontal="center" vertical="center"/>
    </xf>
    <xf numFmtId="0" fontId="73" fillId="0" borderId="0" xfId="605" applyFont="1" applyFill="1" applyBorder="1" applyAlignment="1">
      <alignment vertical="center"/>
    </xf>
    <xf numFmtId="0" fontId="69" fillId="0" borderId="0" xfId="0" applyFont="1" applyBorder="1" applyAlignment="1">
      <alignment horizontal="left" vertical="center"/>
    </xf>
    <xf numFmtId="178" fontId="88" fillId="0" borderId="0" xfId="0" applyNumberFormat="1" applyFont="1" applyBorder="1" applyAlignment="1">
      <alignment shrinkToFit="1"/>
    </xf>
    <xf numFmtId="178" fontId="74" fillId="0" borderId="0" xfId="0" applyNumberFormat="1" applyFont="1" applyBorder="1" applyAlignment="1">
      <alignment shrinkToFit="1"/>
    </xf>
    <xf numFmtId="178" fontId="74" fillId="0" borderId="0" xfId="0" applyNumberFormat="1" applyFont="1" applyBorder="1"/>
    <xf numFmtId="3" fontId="88" fillId="0" borderId="0" xfId="0" applyNumberFormat="1" applyFont="1" applyBorder="1"/>
    <xf numFmtId="178" fontId="88" fillId="0" borderId="0" xfId="0" applyNumberFormat="1" applyFont="1" applyBorder="1"/>
    <xf numFmtId="0" fontId="72" fillId="0" borderId="29" xfId="0" applyNumberFormat="1" applyFont="1" applyFill="1" applyBorder="1" applyAlignment="1">
      <alignment horizontal="centerContinuous" vertical="center" shrinkToFit="1"/>
    </xf>
    <xf numFmtId="0" fontId="72" fillId="0" borderId="31" xfId="0" applyNumberFormat="1" applyFont="1" applyFill="1" applyBorder="1" applyAlignment="1">
      <alignment horizontal="centerContinuous" vertical="center" shrinkToFit="1"/>
    </xf>
    <xf numFmtId="0" fontId="72" fillId="0" borderId="31" xfId="0" applyNumberFormat="1" applyFont="1" applyFill="1" applyBorder="1" applyAlignment="1">
      <alignment horizontal="centerContinuous" vertical="center"/>
    </xf>
    <xf numFmtId="0" fontId="72" fillId="0" borderId="16" xfId="0" applyNumberFormat="1" applyFont="1" applyFill="1" applyBorder="1" applyAlignment="1">
      <alignment horizontal="centerContinuous" vertical="center" shrinkToFit="1"/>
    </xf>
    <xf numFmtId="0" fontId="72" fillId="0" borderId="32" xfId="0" applyNumberFormat="1" applyFont="1" applyFill="1" applyBorder="1" applyAlignment="1">
      <alignment horizontal="centerContinuous" vertical="center"/>
    </xf>
    <xf numFmtId="0" fontId="72" fillId="0" borderId="30" xfId="0" applyNumberFormat="1" applyFont="1" applyFill="1" applyBorder="1" applyAlignment="1">
      <alignment horizontal="centerContinuous" vertical="center" shrinkToFit="1"/>
    </xf>
    <xf numFmtId="0" fontId="72" fillId="0" borderId="17" xfId="0" applyNumberFormat="1" applyFont="1" applyFill="1" applyBorder="1" applyAlignment="1">
      <alignment horizontal="centerContinuous" vertical="center"/>
    </xf>
    <xf numFmtId="0" fontId="72" fillId="0" borderId="33" xfId="0" applyNumberFormat="1" applyFont="1" applyFill="1" applyBorder="1" applyAlignment="1">
      <alignment horizontal="centerContinuous" vertical="center"/>
    </xf>
    <xf numFmtId="0" fontId="72" fillId="0" borderId="27" xfId="0" applyNumberFormat="1" applyFont="1" applyFill="1" applyBorder="1" applyAlignment="1">
      <alignment horizontal="centerContinuous" vertical="center"/>
    </xf>
    <xf numFmtId="0" fontId="72" fillId="0" borderId="28" xfId="0" applyNumberFormat="1" applyFont="1" applyFill="1" applyBorder="1" applyAlignment="1">
      <alignment horizontal="centerContinuous" vertical="center"/>
    </xf>
    <xf numFmtId="0" fontId="72" fillId="0" borderId="34" xfId="0" applyNumberFormat="1" applyFont="1" applyFill="1" applyBorder="1" applyAlignment="1">
      <alignment horizontal="centerContinuous" vertical="center" shrinkToFit="1"/>
    </xf>
    <xf numFmtId="0" fontId="72" fillId="0" borderId="2" xfId="0" applyNumberFormat="1" applyFont="1" applyFill="1" applyBorder="1" applyAlignment="1">
      <alignment horizontal="centerContinuous" vertical="center" shrinkToFit="1"/>
    </xf>
    <xf numFmtId="0" fontId="72" fillId="0" borderId="34" xfId="0" applyNumberFormat="1" applyFont="1" applyFill="1" applyBorder="1" applyAlignment="1">
      <alignment horizontal="centerContinuous" vertical="center"/>
    </xf>
    <xf numFmtId="0" fontId="72" fillId="0" borderId="28" xfId="0" applyNumberFormat="1" applyFont="1" applyFill="1" applyBorder="1" applyAlignment="1">
      <alignment horizontal="centerContinuous" vertical="center" shrinkToFit="1"/>
    </xf>
    <xf numFmtId="0" fontId="72" fillId="0" borderId="20" xfId="0" applyNumberFormat="1" applyFont="1" applyFill="1" applyBorder="1" applyAlignment="1">
      <alignment horizontal="centerContinuous" vertical="center" shrinkToFit="1"/>
    </xf>
    <xf numFmtId="0" fontId="72" fillId="0" borderId="24" xfId="0" applyNumberFormat="1" applyFont="1" applyFill="1" applyBorder="1" applyAlignment="1">
      <alignment horizontal="centerContinuous" vertical="center"/>
    </xf>
    <xf numFmtId="0" fontId="72" fillId="0" borderId="20" xfId="0" applyNumberFormat="1" applyFont="1" applyFill="1" applyBorder="1" applyAlignment="1">
      <alignment horizontal="centerContinuous" vertical="center"/>
    </xf>
    <xf numFmtId="0" fontId="72" fillId="0" borderId="18" xfId="0" applyNumberFormat="1" applyFont="1" applyFill="1" applyBorder="1" applyAlignment="1">
      <alignment horizontal="centerContinuous" vertical="center"/>
    </xf>
    <xf numFmtId="0" fontId="72" fillId="0" borderId="18" xfId="0" applyNumberFormat="1" applyFont="1" applyFill="1" applyBorder="1" applyAlignment="1">
      <alignment horizontal="centerContinuous" vertical="center" shrinkToFit="1"/>
    </xf>
    <xf numFmtId="0" fontId="72" fillId="0" borderId="17" xfId="0" applyNumberFormat="1" applyFont="1" applyFill="1" applyBorder="1" applyAlignment="1">
      <alignment horizontal="centerContinuous" vertical="center" shrinkToFit="1"/>
    </xf>
    <xf numFmtId="0" fontId="72" fillId="0" borderId="27" xfId="0" applyNumberFormat="1" applyFont="1" applyFill="1" applyBorder="1" applyAlignment="1">
      <alignment horizontal="centerContinuous" vertical="center" shrinkToFit="1"/>
    </xf>
    <xf numFmtId="0" fontId="72" fillId="0" borderId="22" xfId="0" applyNumberFormat="1" applyFont="1" applyFill="1" applyBorder="1" applyAlignment="1">
      <alignment horizontal="centerContinuous" vertical="center" shrinkToFit="1"/>
    </xf>
    <xf numFmtId="0" fontId="72" fillId="0" borderId="4" xfId="0" applyNumberFormat="1" applyFont="1" applyFill="1" applyBorder="1" applyAlignment="1">
      <alignment horizontal="centerContinuous" vertical="center" shrinkToFit="1"/>
    </xf>
    <xf numFmtId="0" fontId="72" fillId="0" borderId="26" xfId="0" applyNumberFormat="1" applyFont="1" applyFill="1" applyBorder="1" applyAlignment="1">
      <alignment horizontal="centerContinuous" vertical="center"/>
    </xf>
    <xf numFmtId="0" fontId="72" fillId="0" borderId="35" xfId="0" applyNumberFormat="1" applyFont="1" applyFill="1" applyBorder="1" applyAlignment="1">
      <alignment horizontal="centerContinuous" vertical="center"/>
    </xf>
    <xf numFmtId="0" fontId="72" fillId="0" borderId="27" xfId="0" applyNumberFormat="1" applyFont="1" applyFill="1" applyBorder="1" applyAlignment="1">
      <alignment horizontal="centerContinuous" vertical="center" wrapText="1" shrinkToFit="1"/>
    </xf>
    <xf numFmtId="0" fontId="73" fillId="0" borderId="0" xfId="605" applyNumberFormat="1" applyFont="1" applyFill="1" applyBorder="1" applyAlignment="1">
      <alignment horizontal="center" vertical="center"/>
    </xf>
    <xf numFmtId="210" fontId="73" fillId="0" borderId="0" xfId="324" applyNumberFormat="1" applyFont="1" applyFill="1" applyBorder="1" applyAlignment="1">
      <alignment horizontal="right" vertical="center"/>
    </xf>
    <xf numFmtId="187" fontId="73" fillId="0" borderId="0" xfId="316" applyNumberFormat="1" applyFont="1" applyFill="1" applyBorder="1" applyAlignment="1">
      <alignment horizontal="right" vertical="center"/>
    </xf>
    <xf numFmtId="0" fontId="73" fillId="0" borderId="0" xfId="1350" applyNumberFormat="1" applyFont="1" applyFill="1" applyBorder="1" applyAlignment="1">
      <alignment vertical="center"/>
    </xf>
    <xf numFmtId="0" fontId="73" fillId="0" borderId="0" xfId="324" applyNumberFormat="1" applyFont="1" applyFill="1" applyBorder="1" applyAlignment="1">
      <alignment horizontal="right" vertical="center"/>
    </xf>
    <xf numFmtId="0" fontId="73" fillId="0" borderId="0" xfId="605" applyNumberFormat="1" applyFont="1" applyFill="1" applyBorder="1" applyAlignment="1" applyProtection="1">
      <alignment horizontal="right" vertical="center"/>
      <protection locked="0"/>
    </xf>
    <xf numFmtId="0" fontId="69" fillId="0" borderId="0" xfId="0" applyFont="1" applyBorder="1" applyAlignment="1">
      <alignment horizontal="center" shrinkToFit="1"/>
    </xf>
    <xf numFmtId="3" fontId="69" fillId="0" borderId="0" xfId="0" applyNumberFormat="1" applyFont="1" applyBorder="1" applyAlignment="1">
      <alignment horizontal="center" shrinkToFit="1"/>
    </xf>
    <xf numFmtId="0" fontId="69" fillId="0" borderId="0" xfId="1348" applyFont="1" applyBorder="1" applyAlignment="1">
      <alignment horizontal="center"/>
    </xf>
    <xf numFmtId="0" fontId="72" fillId="0" borderId="0" xfId="1348" applyFont="1" applyFill="1" applyBorder="1" applyAlignment="1">
      <alignment horizontal="center" vertical="center"/>
    </xf>
    <xf numFmtId="3" fontId="72" fillId="0" borderId="23" xfId="0" applyNumberFormat="1" applyFont="1" applyBorder="1" applyAlignment="1">
      <alignment horizontal="center" vertical="center"/>
    </xf>
    <xf numFmtId="3" fontId="69" fillId="0" borderId="23" xfId="0" applyNumberFormat="1" applyFont="1" applyBorder="1" applyAlignment="1">
      <alignment horizontal="center" vertical="center"/>
    </xf>
    <xf numFmtId="3" fontId="72" fillId="0" borderId="23" xfId="0" applyNumberFormat="1" applyFont="1" applyBorder="1" applyAlignment="1">
      <alignment horizontal="center" vertical="center" wrapText="1"/>
    </xf>
    <xf numFmtId="3" fontId="72" fillId="0" borderId="27" xfId="0" applyNumberFormat="1" applyFont="1" applyBorder="1" applyAlignment="1">
      <alignment horizontal="centerContinuous" vertical="center"/>
    </xf>
    <xf numFmtId="3" fontId="72" fillId="0" borderId="21" xfId="0" applyNumberFormat="1" applyFont="1" applyBorder="1" applyAlignment="1">
      <alignment horizontal="center" vertical="center" wrapText="1"/>
    </xf>
    <xf numFmtId="3" fontId="72" fillId="0" borderId="22" xfId="0" applyNumberFormat="1" applyFont="1" applyBorder="1" applyAlignment="1">
      <alignment horizontal="center" vertical="center" wrapText="1"/>
    </xf>
    <xf numFmtId="3" fontId="69" fillId="0" borderId="21" xfId="0" applyNumberFormat="1" applyFont="1" applyBorder="1" applyAlignment="1">
      <alignment horizontal="center" vertical="center" wrapText="1"/>
    </xf>
    <xf numFmtId="3" fontId="72" fillId="0" borderId="22" xfId="0" applyNumberFormat="1" applyFont="1" applyBorder="1" applyAlignment="1">
      <alignment horizontal="center" vertical="top" wrapText="1"/>
    </xf>
    <xf numFmtId="3" fontId="69" fillId="0" borderId="22" xfId="0" applyNumberFormat="1" applyFont="1" applyBorder="1" applyAlignment="1">
      <alignment horizontal="center" vertical="center" wrapText="1"/>
    </xf>
    <xf numFmtId="3" fontId="69" fillId="0" borderId="0" xfId="0" applyNumberFormat="1" applyFont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183" fontId="72" fillId="0" borderId="0" xfId="0" applyNumberFormat="1" applyFont="1" applyFill="1" applyBorder="1" applyAlignment="1">
      <alignment horizontal="right" vertical="center"/>
    </xf>
    <xf numFmtId="0" fontId="91" fillId="0" borderId="0" xfId="0" applyFont="1"/>
    <xf numFmtId="0" fontId="88" fillId="0" borderId="0" xfId="0" applyFont="1" applyAlignment="1">
      <alignment horizontal="right"/>
    </xf>
    <xf numFmtId="183" fontId="74" fillId="0" borderId="0" xfId="0" applyNumberFormat="1" applyFont="1"/>
    <xf numFmtId="183" fontId="73" fillId="0" borderId="0" xfId="0" applyNumberFormat="1" applyFont="1" applyFill="1" applyBorder="1" applyAlignment="1">
      <alignment horizontal="right" vertical="center"/>
    </xf>
    <xf numFmtId="3" fontId="72" fillId="0" borderId="22" xfId="0" applyNumberFormat="1" applyFont="1" applyBorder="1" applyAlignment="1">
      <alignment horizontal="centerContinuous" vertical="center" wrapText="1"/>
    </xf>
    <xf numFmtId="3" fontId="72" fillId="0" borderId="23" xfId="316" applyNumberFormat="1" applyFont="1" applyFill="1" applyBorder="1" applyAlignment="1">
      <alignment horizontal="right" vertical="center" shrinkToFit="1"/>
    </xf>
    <xf numFmtId="187" fontId="72" fillId="0" borderId="0" xfId="316" applyNumberFormat="1" applyFont="1" applyFill="1" applyBorder="1" applyAlignment="1">
      <alignment horizontal="right" vertical="center"/>
    </xf>
    <xf numFmtId="0" fontId="69" fillId="0" borderId="0" xfId="371" applyFont="1" applyAlignment="1"/>
    <xf numFmtId="0" fontId="92" fillId="0" borderId="0" xfId="371" applyFont="1" applyAlignment="1"/>
    <xf numFmtId="0" fontId="74" fillId="0" borderId="0" xfId="0" applyFont="1" applyAlignment="1"/>
    <xf numFmtId="0" fontId="72" fillId="0" borderId="24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69" fillId="0" borderId="36" xfId="0" applyFont="1" applyBorder="1"/>
    <xf numFmtId="0" fontId="74" fillId="0" borderId="36" xfId="0" applyFont="1" applyBorder="1"/>
    <xf numFmtId="0" fontId="69" fillId="0" borderId="36" xfId="0" applyFont="1" applyBorder="1" applyAlignment="1">
      <alignment horizontal="center"/>
    </xf>
    <xf numFmtId="0" fontId="72" fillId="0" borderId="25" xfId="371" applyFont="1" applyBorder="1" applyAlignment="1">
      <alignment horizontal="center" vertical="center" wrapText="1"/>
    </xf>
    <xf numFmtId="0" fontId="72" fillId="0" borderId="37" xfId="371" applyFont="1" applyBorder="1" applyAlignment="1">
      <alignment horizontal="center" vertical="center" wrapText="1"/>
    </xf>
    <xf numFmtId="0" fontId="72" fillId="0" borderId="29" xfId="371" applyFont="1" applyFill="1" applyBorder="1" applyAlignment="1">
      <alignment horizontal="center" vertical="center" wrapText="1"/>
    </xf>
    <xf numFmtId="0" fontId="69" fillId="0" borderId="36" xfId="0" applyFont="1" applyBorder="1" applyAlignment="1">
      <alignment horizontal="right"/>
    </xf>
    <xf numFmtId="0" fontId="94" fillId="0" borderId="0" xfId="0" applyFont="1" applyBorder="1" applyAlignment="1">
      <alignment horizontal="left" vertical="center"/>
    </xf>
    <xf numFmtId="0" fontId="70" fillId="0" borderId="0" xfId="1353" applyFont="1" applyFill="1" applyBorder="1" applyAlignment="1">
      <alignment shrinkToFit="1"/>
    </xf>
    <xf numFmtId="183" fontId="79" fillId="0" borderId="34" xfId="372" applyNumberFormat="1" applyFont="1" applyFill="1" applyBorder="1" applyAlignment="1">
      <alignment horizontal="center" vertical="center" wrapText="1"/>
    </xf>
    <xf numFmtId="211" fontId="72" fillId="0" borderId="0" xfId="0" applyNumberFormat="1" applyFont="1" applyFill="1" applyBorder="1" applyAlignment="1">
      <alignment horizontal="right" vertical="center" shrinkToFit="1"/>
    </xf>
    <xf numFmtId="3" fontId="72" fillId="0" borderId="0" xfId="605" applyNumberFormat="1" applyFont="1" applyFill="1" applyBorder="1" applyAlignment="1">
      <alignment vertical="center"/>
    </xf>
    <xf numFmtId="0" fontId="72" fillId="0" borderId="0" xfId="605" applyFont="1" applyFill="1" applyBorder="1" applyAlignment="1">
      <alignment horizontal="center" vertical="center"/>
    </xf>
    <xf numFmtId="0" fontId="72" fillId="0" borderId="0" xfId="605" applyFont="1" applyFill="1" applyBorder="1" applyAlignment="1">
      <alignment vertical="center"/>
    </xf>
    <xf numFmtId="211" fontId="72" fillId="0" borderId="0" xfId="371" applyNumberFormat="1" applyFont="1" applyFill="1" applyBorder="1" applyAlignment="1">
      <alignment horizontal="center" vertical="center"/>
    </xf>
    <xf numFmtId="41" fontId="72" fillId="0" borderId="0" xfId="0" applyNumberFormat="1" applyFont="1" applyFill="1" applyBorder="1" applyAlignment="1">
      <alignment horizontal="center" vertical="center"/>
    </xf>
    <xf numFmtId="0" fontId="72" fillId="0" borderId="23" xfId="605" applyNumberFormat="1" applyFont="1" applyFill="1" applyBorder="1" applyAlignment="1">
      <alignment horizontal="center" vertical="center"/>
    </xf>
    <xf numFmtId="0" fontId="72" fillId="0" borderId="23" xfId="605" applyFont="1" applyFill="1" applyBorder="1" applyAlignment="1">
      <alignment horizontal="center" vertical="center"/>
    </xf>
    <xf numFmtId="0" fontId="72" fillId="0" borderId="0" xfId="371" applyFont="1" applyFill="1" applyBorder="1" applyAlignment="1">
      <alignment horizontal="center" vertical="center" wrapText="1"/>
    </xf>
    <xf numFmtId="0" fontId="72" fillId="0" borderId="37" xfId="371" applyFont="1" applyBorder="1" applyAlignment="1">
      <alignment horizontal="center" vertical="center"/>
    </xf>
    <xf numFmtId="0" fontId="73" fillId="0" borderId="0" xfId="0" applyFont="1" applyBorder="1"/>
    <xf numFmtId="0" fontId="72" fillId="0" borderId="24" xfId="0" applyFont="1" applyBorder="1" applyAlignment="1">
      <alignment horizontal="center" vertical="center"/>
    </xf>
    <xf numFmtId="0" fontId="72" fillId="0" borderId="23" xfId="0" applyFont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 shrinkToFit="1"/>
    </xf>
    <xf numFmtId="0" fontId="72" fillId="0" borderId="0" xfId="605" applyFont="1" applyFill="1" applyBorder="1" applyAlignment="1">
      <alignment horizontal="center" vertical="center" shrinkToFit="1"/>
    </xf>
    <xf numFmtId="3" fontId="73" fillId="26" borderId="28" xfId="316" applyNumberFormat="1" applyFont="1" applyFill="1" applyBorder="1" applyAlignment="1">
      <alignment horizontal="right" vertical="center"/>
    </xf>
    <xf numFmtId="3" fontId="73" fillId="26" borderId="28" xfId="316" applyNumberFormat="1" applyFont="1" applyFill="1" applyBorder="1" applyAlignment="1">
      <alignment horizontal="right" vertical="center" wrapText="1"/>
    </xf>
    <xf numFmtId="0" fontId="73" fillId="0" borderId="28" xfId="605" applyFont="1" applyBorder="1" applyAlignment="1">
      <alignment horizontal="center" vertical="center" shrinkToFit="1"/>
    </xf>
    <xf numFmtId="0" fontId="73" fillId="0" borderId="21" xfId="605" applyFont="1" applyBorder="1" applyAlignment="1">
      <alignment horizontal="center" vertical="center"/>
    </xf>
    <xf numFmtId="3" fontId="72" fillId="0" borderId="23" xfId="316" applyNumberFormat="1" applyFont="1" applyFill="1" applyBorder="1" applyAlignment="1">
      <alignment horizontal="right" vertical="center"/>
    </xf>
    <xf numFmtId="3" fontId="73" fillId="26" borderId="21" xfId="316" applyNumberFormat="1" applyFont="1" applyFill="1" applyBorder="1" applyAlignment="1">
      <alignment horizontal="right" vertical="center"/>
    </xf>
    <xf numFmtId="0" fontId="72" fillId="0" borderId="0" xfId="0" quotePrefix="1" applyNumberFormat="1" applyFont="1" applyBorder="1" applyAlignment="1">
      <alignment horizontal="center" vertical="center"/>
    </xf>
    <xf numFmtId="0" fontId="73" fillId="0" borderId="28" xfId="0" quotePrefix="1" applyNumberFormat="1" applyFont="1" applyBorder="1" applyAlignment="1">
      <alignment horizontal="center" vertical="center"/>
    </xf>
    <xf numFmtId="0" fontId="73" fillId="0" borderId="28" xfId="0" applyFont="1" applyBorder="1" applyAlignment="1">
      <alignment horizontal="center" vertical="center"/>
    </xf>
    <xf numFmtId="0" fontId="73" fillId="0" borderId="21" xfId="0" quotePrefix="1" applyNumberFormat="1" applyFont="1" applyBorder="1" applyAlignment="1">
      <alignment horizontal="center" vertical="center"/>
    </xf>
    <xf numFmtId="0" fontId="79" fillId="0" borderId="0" xfId="366" quotePrefix="1" applyNumberFormat="1" applyFont="1" applyBorder="1" applyAlignment="1">
      <alignment horizontal="center" vertical="center"/>
    </xf>
    <xf numFmtId="0" fontId="80" fillId="0" borderId="21" xfId="366" quotePrefix="1" applyNumberFormat="1" applyFont="1" applyBorder="1" applyAlignment="1">
      <alignment horizontal="center" vertical="center"/>
    </xf>
    <xf numFmtId="41" fontId="79" fillId="0" borderId="23" xfId="0" applyNumberFormat="1" applyFont="1" applyBorder="1" applyAlignment="1">
      <alignment horizontal="right" vertical="center"/>
    </xf>
    <xf numFmtId="182" fontId="72" fillId="0" borderId="23" xfId="0" applyNumberFormat="1" applyFont="1" applyFill="1" applyBorder="1" applyAlignment="1">
      <alignment vertical="center"/>
    </xf>
    <xf numFmtId="0" fontId="73" fillId="0" borderId="21" xfId="0" applyFont="1" applyBorder="1" applyAlignment="1">
      <alignment horizontal="center" vertical="center"/>
    </xf>
    <xf numFmtId="182" fontId="72" fillId="0" borderId="0" xfId="318" applyNumberFormat="1" applyFont="1" applyFill="1" applyBorder="1" applyAlignment="1">
      <alignment horizontal="center" vertical="center"/>
    </xf>
    <xf numFmtId="0" fontId="73" fillId="0" borderId="28" xfId="371" applyFont="1" applyBorder="1" applyAlignment="1">
      <alignment horizontal="center" vertical="center" wrapText="1"/>
    </xf>
    <xf numFmtId="182" fontId="73" fillId="26" borderId="28" xfId="318" applyNumberFormat="1" applyFont="1" applyFill="1" applyBorder="1" applyAlignment="1">
      <alignment horizontal="center" vertical="center"/>
    </xf>
    <xf numFmtId="0" fontId="72" fillId="0" borderId="23" xfId="371" applyFont="1" applyFill="1" applyBorder="1" applyAlignment="1">
      <alignment horizontal="center" vertical="center" wrapText="1"/>
    </xf>
    <xf numFmtId="0" fontId="73" fillId="0" borderId="21" xfId="371" applyFont="1" applyBorder="1" applyAlignment="1">
      <alignment horizontal="center" vertical="center" wrapText="1"/>
    </xf>
    <xf numFmtId="182" fontId="72" fillId="0" borderId="23" xfId="0" applyNumberFormat="1" applyFont="1" applyFill="1" applyBorder="1" applyAlignment="1">
      <alignment horizontal="center" vertical="center"/>
    </xf>
    <xf numFmtId="182" fontId="73" fillId="26" borderId="21" xfId="0" applyNumberFormat="1" applyFont="1" applyFill="1" applyBorder="1" applyAlignment="1">
      <alignment horizontal="center" vertical="center"/>
    </xf>
    <xf numFmtId="0" fontId="72" fillId="0" borderId="0" xfId="0" quotePrefix="1" applyFont="1" applyFill="1" applyBorder="1" applyAlignment="1">
      <alignment horizontal="center" vertical="center"/>
    </xf>
    <xf numFmtId="0" fontId="73" fillId="0" borderId="28" xfId="0" quotePrefix="1" applyFont="1" applyBorder="1" applyAlignment="1">
      <alignment horizontal="center" vertical="center"/>
    </xf>
    <xf numFmtId="3" fontId="73" fillId="26" borderId="28" xfId="1349" applyNumberFormat="1" applyFont="1" applyFill="1" applyBorder="1" applyAlignment="1">
      <alignment vertical="center"/>
    </xf>
    <xf numFmtId="178" fontId="73" fillId="26" borderId="28" xfId="0" applyNumberFormat="1" applyFont="1" applyFill="1" applyBorder="1" applyAlignment="1">
      <alignment vertical="center"/>
    </xf>
    <xf numFmtId="0" fontId="73" fillId="0" borderId="21" xfId="0" quotePrefix="1" applyFont="1" applyBorder="1" applyAlignment="1">
      <alignment horizontal="center" vertical="center"/>
    </xf>
    <xf numFmtId="0" fontId="73" fillId="0" borderId="21" xfId="0" quotePrefix="1" applyFont="1" applyFill="1" applyBorder="1" applyAlignment="1">
      <alignment horizontal="center" vertical="center"/>
    </xf>
    <xf numFmtId="0" fontId="73" fillId="0" borderId="28" xfId="0" quotePrefix="1" applyFont="1" applyFill="1" applyBorder="1" applyAlignment="1">
      <alignment horizontal="center" vertical="center"/>
    </xf>
    <xf numFmtId="3" fontId="72" fillId="0" borderId="23" xfId="1349" applyNumberFormat="1" applyFont="1" applyFill="1" applyBorder="1" applyAlignment="1">
      <alignment vertical="center"/>
    </xf>
    <xf numFmtId="3" fontId="73" fillId="26" borderId="21" xfId="1349" applyNumberFormat="1" applyFont="1" applyFill="1" applyBorder="1" applyAlignment="1">
      <alignment vertical="center"/>
    </xf>
    <xf numFmtId="41" fontId="73" fillId="26" borderId="28" xfId="0" applyNumberFormat="1" applyFont="1" applyFill="1" applyBorder="1" applyAlignment="1">
      <alignment horizontal="right" vertical="center" wrapText="1"/>
    </xf>
    <xf numFmtId="41" fontId="73" fillId="26" borderId="28" xfId="0" applyNumberFormat="1" applyFont="1" applyFill="1" applyBorder="1" applyAlignment="1" applyProtection="1">
      <alignment horizontal="right" vertical="center" wrapText="1"/>
      <protection locked="0"/>
    </xf>
    <xf numFmtId="3" fontId="73" fillId="26" borderId="28" xfId="0" applyNumberFormat="1" applyFont="1" applyFill="1" applyBorder="1" applyAlignment="1">
      <alignment horizontal="right" vertical="center"/>
    </xf>
    <xf numFmtId="3" fontId="73" fillId="26" borderId="28" xfId="0" applyNumberFormat="1" applyFont="1" applyFill="1" applyBorder="1" applyAlignment="1" applyProtection="1">
      <alignment horizontal="right" vertical="center"/>
      <protection locked="0"/>
    </xf>
    <xf numFmtId="41" fontId="73" fillId="26" borderId="28" xfId="0" applyNumberFormat="1" applyFont="1" applyFill="1" applyBorder="1" applyAlignment="1" applyProtection="1">
      <alignment horizontal="right" vertical="center"/>
      <protection locked="0"/>
    </xf>
    <xf numFmtId="41" fontId="73" fillId="26" borderId="28" xfId="0" applyNumberFormat="1" applyFont="1" applyFill="1" applyBorder="1" applyAlignment="1">
      <alignment horizontal="right" vertical="center" wrapText="1" shrinkToFit="1"/>
    </xf>
    <xf numFmtId="3" fontId="72" fillId="0" borderId="23" xfId="0" applyNumberFormat="1" applyFont="1" applyFill="1" applyBorder="1" applyAlignment="1" applyProtection="1">
      <alignment horizontal="right" vertical="center"/>
      <protection locked="0"/>
    </xf>
    <xf numFmtId="41" fontId="73" fillId="26" borderId="28" xfId="0" applyNumberFormat="1" applyFont="1" applyFill="1" applyBorder="1" applyAlignment="1">
      <alignment horizontal="right" vertical="center"/>
    </xf>
    <xf numFmtId="41" fontId="72" fillId="0" borderId="23" xfId="0" applyNumberFormat="1" applyFont="1" applyFill="1" applyBorder="1" applyAlignment="1" applyProtection="1">
      <alignment horizontal="right" vertical="center"/>
      <protection locked="0"/>
    </xf>
    <xf numFmtId="41" fontId="73" fillId="26" borderId="21" xfId="0" applyNumberFormat="1" applyFont="1" applyFill="1" applyBorder="1" applyAlignment="1" applyProtection="1">
      <alignment horizontal="right" vertical="center"/>
      <protection locked="0"/>
    </xf>
    <xf numFmtId="41" fontId="73" fillId="26" borderId="28" xfId="0" applyNumberFormat="1" applyFont="1" applyFill="1" applyBorder="1" applyAlignment="1">
      <alignment horizontal="center" vertical="center"/>
    </xf>
    <xf numFmtId="0" fontId="72" fillId="0" borderId="0" xfId="0" applyNumberFormat="1" applyFont="1" applyFill="1" applyBorder="1" applyAlignment="1">
      <alignment horizontal="center" vertical="center"/>
    </xf>
    <xf numFmtId="187" fontId="72" fillId="0" borderId="0" xfId="316" applyNumberFormat="1" applyFont="1" applyFill="1" applyBorder="1" applyAlignment="1">
      <alignment vertical="center"/>
    </xf>
    <xf numFmtId="0" fontId="72" fillId="0" borderId="0" xfId="605" applyNumberFormat="1" applyFont="1" applyFill="1" applyBorder="1" applyAlignment="1">
      <alignment horizontal="center" vertical="center"/>
    </xf>
    <xf numFmtId="0" fontId="73" fillId="0" borderId="28" xfId="605" applyNumberFormat="1" applyFont="1" applyFill="1" applyBorder="1" applyAlignment="1">
      <alignment horizontal="center" vertical="center"/>
    </xf>
    <xf numFmtId="0" fontId="73" fillId="0" borderId="21" xfId="605" applyNumberFormat="1" applyFont="1" applyFill="1" applyBorder="1" applyAlignment="1">
      <alignment horizontal="center" vertical="center"/>
    </xf>
    <xf numFmtId="187" fontId="72" fillId="0" borderId="23" xfId="316" applyNumberFormat="1" applyFont="1" applyFill="1" applyBorder="1" applyAlignment="1">
      <alignment horizontal="right" vertical="center"/>
    </xf>
    <xf numFmtId="0" fontId="72" fillId="0" borderId="23" xfId="0" applyNumberFormat="1" applyFont="1" applyFill="1" applyBorder="1" applyAlignment="1" applyProtection="1">
      <alignment horizontal="right" vertical="center"/>
      <protection locked="0"/>
    </xf>
    <xf numFmtId="0" fontId="72" fillId="0" borderId="23" xfId="605" applyNumberFormat="1" applyFont="1" applyFill="1" applyBorder="1" applyAlignment="1" applyProtection="1">
      <alignment horizontal="right" vertical="center"/>
      <protection locked="0"/>
    </xf>
    <xf numFmtId="41" fontId="80" fillId="26" borderId="28" xfId="0" applyNumberFormat="1" applyFont="1" applyFill="1" applyBorder="1" applyAlignment="1">
      <alignment horizontal="right" vertical="center"/>
    </xf>
    <xf numFmtId="182" fontId="73" fillId="26" borderId="28" xfId="0" applyNumberFormat="1" applyFont="1" applyFill="1" applyBorder="1" applyAlignment="1">
      <alignment vertical="center"/>
    </xf>
    <xf numFmtId="213" fontId="73" fillId="26" borderId="28" xfId="316" applyNumberFormat="1" applyFont="1" applyFill="1" applyBorder="1" applyAlignment="1">
      <alignment vertical="center"/>
    </xf>
    <xf numFmtId="0" fontId="72" fillId="0" borderId="0" xfId="0" quotePrefix="1" applyNumberFormat="1" applyFont="1" applyFill="1" applyBorder="1" applyAlignment="1">
      <alignment horizontal="center" vertical="center"/>
    </xf>
    <xf numFmtId="0" fontId="79" fillId="0" borderId="0" xfId="366" quotePrefix="1" applyNumberFormat="1" applyFont="1" applyFill="1" applyBorder="1" applyAlignment="1">
      <alignment horizontal="center" vertical="center"/>
    </xf>
    <xf numFmtId="41" fontId="79" fillId="0" borderId="0" xfId="0" applyNumberFormat="1" applyFont="1" applyFill="1" applyBorder="1" applyAlignment="1">
      <alignment horizontal="right" vertical="center"/>
    </xf>
    <xf numFmtId="3" fontId="79" fillId="0" borderId="0" xfId="0" applyNumberFormat="1" applyFont="1" applyFill="1" applyBorder="1"/>
    <xf numFmtId="41" fontId="72" fillId="0" borderId="0" xfId="0" applyNumberFormat="1" applyFont="1" applyFill="1" applyBorder="1" applyAlignment="1">
      <alignment horizontal="right" vertical="center" wrapText="1" indent="1"/>
    </xf>
    <xf numFmtId="213" fontId="72" fillId="0" borderId="0" xfId="316" applyNumberFormat="1" applyFont="1" applyFill="1" applyBorder="1" applyAlignment="1">
      <alignment vertical="center"/>
    </xf>
    <xf numFmtId="210" fontId="72" fillId="0" borderId="0" xfId="316" applyNumberFormat="1" applyFont="1" applyFill="1" applyBorder="1" applyAlignment="1">
      <alignment horizontal="right" vertical="center"/>
    </xf>
    <xf numFmtId="184" fontId="72" fillId="0" borderId="0" xfId="316" applyNumberFormat="1" applyFont="1" applyFill="1" applyBorder="1" applyAlignment="1">
      <alignment horizontal="right" vertical="center"/>
    </xf>
    <xf numFmtId="0" fontId="72" fillId="0" borderId="23" xfId="0" quotePrefix="1" applyNumberFormat="1" applyFont="1" applyFill="1" applyBorder="1" applyAlignment="1">
      <alignment horizontal="center" vertical="center"/>
    </xf>
    <xf numFmtId="0" fontId="79" fillId="0" borderId="23" xfId="366" quotePrefix="1" applyNumberFormat="1" applyFont="1" applyFill="1" applyBorder="1" applyAlignment="1">
      <alignment horizontal="center" vertical="center"/>
    </xf>
    <xf numFmtId="41" fontId="79" fillId="0" borderId="23" xfId="0" applyNumberFormat="1" applyFont="1" applyFill="1" applyBorder="1" applyAlignment="1">
      <alignment horizontal="right" vertical="center"/>
    </xf>
    <xf numFmtId="184" fontId="72" fillId="0" borderId="23" xfId="605" applyNumberFormat="1" applyFont="1" applyFill="1" applyBorder="1" applyAlignment="1" applyProtection="1">
      <alignment horizontal="right" vertical="center"/>
      <protection locked="0"/>
    </xf>
    <xf numFmtId="0" fontId="93" fillId="0" borderId="0" xfId="0" applyFont="1" applyAlignment="1"/>
    <xf numFmtId="0" fontId="74" fillId="0" borderId="0" xfId="0" applyFont="1" applyAlignment="1">
      <alignment horizontal="center" vertical="center"/>
    </xf>
    <xf numFmtId="0" fontId="72" fillId="0" borderId="32" xfId="0" applyNumberFormat="1" applyFont="1" applyFill="1" applyBorder="1" applyAlignment="1">
      <alignment horizontal="center" vertical="center"/>
    </xf>
    <xf numFmtId="3" fontId="72" fillId="0" borderId="23" xfId="0" applyNumberFormat="1" applyFont="1" applyBorder="1" applyAlignment="1">
      <alignment horizontal="centerContinuous" vertical="center" shrinkToFit="1"/>
    </xf>
    <xf numFmtId="0" fontId="72" fillId="0" borderId="23" xfId="0" applyFont="1" applyBorder="1" applyAlignment="1">
      <alignment horizontal="centerContinuous" vertical="center" shrinkToFit="1"/>
    </xf>
    <xf numFmtId="3" fontId="69" fillId="0" borderId="18" xfId="0" applyNumberFormat="1" applyFont="1" applyFill="1" applyBorder="1" applyAlignment="1">
      <alignment horizontal="center" vertical="center"/>
    </xf>
    <xf numFmtId="3" fontId="69" fillId="0" borderId="24" xfId="0" applyNumberFormat="1" applyFont="1" applyFill="1" applyBorder="1" applyAlignment="1">
      <alignment horizontal="center" vertical="center"/>
    </xf>
    <xf numFmtId="3" fontId="69" fillId="0" borderId="17" xfId="0" applyNumberFormat="1" applyFont="1" applyFill="1" applyBorder="1" applyAlignment="1">
      <alignment horizontal="center" vertical="center"/>
    </xf>
    <xf numFmtId="3" fontId="69" fillId="0" borderId="20" xfId="0" applyNumberFormat="1" applyFont="1" applyFill="1" applyBorder="1" applyAlignment="1">
      <alignment horizontal="center" vertical="center"/>
    </xf>
    <xf numFmtId="3" fontId="72" fillId="0" borderId="16" xfId="0" applyNumberFormat="1" applyFont="1" applyBorder="1" applyAlignment="1">
      <alignment horizontal="center" vertical="center"/>
    </xf>
    <xf numFmtId="3" fontId="69" fillId="0" borderId="27" xfId="0" applyNumberFormat="1" applyFont="1" applyFill="1" applyBorder="1" applyAlignment="1">
      <alignment horizontal="center" vertical="center"/>
    </xf>
    <xf numFmtId="0" fontId="72" fillId="0" borderId="19" xfId="0" applyFont="1" applyBorder="1" applyAlignment="1">
      <alignment horizontal="centerContinuous" vertical="center" shrinkToFit="1"/>
    </xf>
    <xf numFmtId="3" fontId="69" fillId="0" borderId="22" xfId="0" applyNumberFormat="1" applyFont="1" applyFill="1" applyBorder="1" applyAlignment="1">
      <alignment horizontal="center" vertical="center"/>
    </xf>
    <xf numFmtId="187" fontId="73" fillId="26" borderId="21" xfId="316" applyNumberFormat="1" applyFont="1" applyFill="1" applyBorder="1" applyAlignment="1">
      <alignment horizontal="right" vertical="center"/>
    </xf>
    <xf numFmtId="182" fontId="73" fillId="26" borderId="21" xfId="0" applyNumberFormat="1" applyFont="1" applyFill="1" applyBorder="1" applyAlignment="1">
      <alignment vertical="center"/>
    </xf>
    <xf numFmtId="187" fontId="72" fillId="0" borderId="23" xfId="316" applyNumberFormat="1" applyFont="1" applyFill="1" applyBorder="1" applyAlignment="1">
      <alignment vertical="center"/>
    </xf>
    <xf numFmtId="187" fontId="72" fillId="0" borderId="0" xfId="316" applyNumberFormat="1" applyFont="1" applyFill="1" applyBorder="1" applyAlignment="1" applyProtection="1">
      <alignment vertical="center"/>
      <protection locked="0"/>
    </xf>
    <xf numFmtId="210" fontId="72" fillId="0" borderId="0" xfId="324" applyNumberFormat="1" applyFont="1" applyFill="1" applyBorder="1" applyAlignment="1">
      <alignment vertical="center"/>
    </xf>
    <xf numFmtId="178" fontId="72" fillId="0" borderId="0" xfId="1349" applyNumberFormat="1" applyFont="1" applyFill="1" applyBorder="1" applyAlignment="1">
      <alignment vertical="center"/>
    </xf>
    <xf numFmtId="212" fontId="72" fillId="0" borderId="0" xfId="324" applyNumberFormat="1" applyFont="1" applyFill="1" applyBorder="1" applyAlignment="1">
      <alignment vertical="center"/>
    </xf>
    <xf numFmtId="210" fontId="72" fillId="0" borderId="23" xfId="324" applyNumberFormat="1" applyFont="1" applyFill="1" applyBorder="1" applyAlignment="1">
      <alignment vertical="center"/>
    </xf>
    <xf numFmtId="210" fontId="72" fillId="0" borderId="24" xfId="324" applyNumberFormat="1" applyFont="1" applyFill="1" applyBorder="1" applyAlignment="1">
      <alignment vertical="center"/>
    </xf>
    <xf numFmtId="210" fontId="73" fillId="26" borderId="27" xfId="324" applyNumberFormat="1" applyFont="1" applyFill="1" applyBorder="1" applyAlignment="1">
      <alignment vertical="center"/>
    </xf>
    <xf numFmtId="210" fontId="73" fillId="26" borderId="28" xfId="324" applyNumberFormat="1" applyFont="1" applyFill="1" applyBorder="1" applyAlignment="1">
      <alignment vertical="center"/>
    </xf>
    <xf numFmtId="178" fontId="73" fillId="26" borderId="28" xfId="1349" applyNumberFormat="1" applyFont="1" applyFill="1" applyBorder="1" applyAlignment="1">
      <alignment vertical="center"/>
    </xf>
    <xf numFmtId="212" fontId="73" fillId="26" borderId="28" xfId="324" applyNumberFormat="1" applyFont="1" applyFill="1" applyBorder="1" applyAlignment="1">
      <alignment vertical="center"/>
    </xf>
    <xf numFmtId="187" fontId="73" fillId="26" borderId="28" xfId="316" applyNumberFormat="1" applyFont="1" applyFill="1" applyBorder="1" applyAlignment="1">
      <alignment horizontal="right" vertical="center"/>
    </xf>
    <xf numFmtId="41" fontId="97" fillId="26" borderId="0" xfId="1347" applyNumberFormat="1" applyFont="1" applyFill="1" applyBorder="1" applyAlignment="1" applyProtection="1">
      <alignment horizontal="right" vertical="center"/>
      <protection locked="0"/>
    </xf>
    <xf numFmtId="0" fontId="72" fillId="0" borderId="23" xfId="0" applyFont="1" applyBorder="1" applyAlignment="1">
      <alignment horizontal="center" vertical="center"/>
    </xf>
    <xf numFmtId="0" fontId="72" fillId="0" borderId="23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vertical="center"/>
    </xf>
    <xf numFmtId="41" fontId="73" fillId="26" borderId="28" xfId="316" applyFont="1" applyFill="1" applyBorder="1" applyAlignment="1">
      <alignment vertical="center"/>
    </xf>
    <xf numFmtId="187" fontId="73" fillId="26" borderId="28" xfId="316" applyNumberFormat="1" applyFont="1" applyFill="1" applyBorder="1" applyAlignment="1">
      <alignment vertical="center"/>
    </xf>
    <xf numFmtId="187" fontId="73" fillId="26" borderId="21" xfId="316" applyNumberFormat="1" applyFont="1" applyFill="1" applyBorder="1" applyAlignment="1">
      <alignment vertical="center"/>
    </xf>
    <xf numFmtId="41" fontId="73" fillId="26" borderId="28" xfId="316" applyFont="1" applyFill="1" applyBorder="1" applyAlignment="1">
      <alignment horizontal="right" vertical="center"/>
    </xf>
    <xf numFmtId="41" fontId="73" fillId="26" borderId="21" xfId="316" applyFont="1" applyFill="1" applyBorder="1" applyAlignment="1" applyProtection="1">
      <alignment horizontal="right" vertical="center"/>
      <protection locked="0"/>
    </xf>
    <xf numFmtId="0" fontId="72" fillId="0" borderId="24" xfId="0" applyFont="1" applyBorder="1" applyAlignment="1">
      <alignment horizontal="center" vertical="center"/>
    </xf>
    <xf numFmtId="0" fontId="72" fillId="0" borderId="27" xfId="0" applyFont="1" applyBorder="1" applyAlignment="1">
      <alignment horizontal="center" vertical="center"/>
    </xf>
    <xf numFmtId="211" fontId="73" fillId="26" borderId="28" xfId="316" applyNumberFormat="1" applyFont="1" applyFill="1" applyBorder="1" applyAlignment="1">
      <alignment horizontal="center" vertical="center"/>
    </xf>
    <xf numFmtId="3" fontId="75" fillId="0" borderId="0" xfId="0" applyNumberFormat="1" applyFont="1" applyFill="1"/>
    <xf numFmtId="3" fontId="69" fillId="0" borderId="0" xfId="1349" applyNumberFormat="1" applyFont="1" applyFill="1" applyBorder="1" applyAlignment="1">
      <alignment horizontal="right" vertical="center"/>
    </xf>
    <xf numFmtId="3" fontId="75" fillId="0" borderId="0" xfId="0" applyNumberFormat="1" applyFont="1" applyFill="1" applyBorder="1" applyAlignment="1">
      <alignment horizontal="right"/>
    </xf>
    <xf numFmtId="0" fontId="75" fillId="0" borderId="0" xfId="0" applyFont="1" applyFill="1" applyAlignment="1">
      <alignment horizontal="right"/>
    </xf>
    <xf numFmtId="0" fontId="75" fillId="0" borderId="0" xfId="1348" applyFont="1" applyFill="1" applyBorder="1" applyAlignment="1">
      <alignment vertical="top"/>
    </xf>
    <xf numFmtId="0" fontId="75" fillId="0" borderId="0" xfId="0" applyFont="1" applyFill="1" applyBorder="1" applyAlignment="1">
      <alignment horizontal="right"/>
    </xf>
    <xf numFmtId="3" fontId="73" fillId="26" borderId="28" xfId="0" applyNumberFormat="1" applyFont="1" applyFill="1" applyBorder="1" applyAlignment="1">
      <alignment vertical="center"/>
    </xf>
    <xf numFmtId="3" fontId="100" fillId="0" borderId="24" xfId="0" applyNumberFormat="1" applyFont="1" applyFill="1" applyBorder="1" applyAlignment="1">
      <alignment horizontal="center" vertical="center" shrinkToFit="1"/>
    </xf>
    <xf numFmtId="3" fontId="100" fillId="0" borderId="27" xfId="0" applyNumberFormat="1" applyFont="1" applyFill="1" applyBorder="1" applyAlignment="1">
      <alignment horizontal="center" vertical="center" shrinkToFit="1"/>
    </xf>
    <xf numFmtId="3" fontId="72" fillId="0" borderId="20" xfId="0" applyNumberFormat="1" applyFont="1" applyBorder="1" applyAlignment="1">
      <alignment horizontal="center" vertical="center" shrinkToFit="1"/>
    </xf>
    <xf numFmtId="3" fontId="72" fillId="0" borderId="22" xfId="0" applyNumberFormat="1" applyFont="1" applyBorder="1" applyAlignment="1">
      <alignment horizontal="center" vertical="center" shrinkToFit="1"/>
    </xf>
    <xf numFmtId="3" fontId="72" fillId="0" borderId="22" xfId="0" applyNumberFormat="1" applyFont="1" applyBorder="1" applyAlignment="1">
      <alignment horizontal="center" vertical="center"/>
    </xf>
    <xf numFmtId="3" fontId="72" fillId="0" borderId="27" xfId="0" applyNumberFormat="1" applyFont="1" applyBorder="1" applyAlignment="1">
      <alignment horizontal="center" vertical="center"/>
    </xf>
    <xf numFmtId="183" fontId="79" fillId="0" borderId="27" xfId="372" applyNumberFormat="1" applyFont="1" applyFill="1" applyBorder="1" applyAlignment="1">
      <alignment horizontal="center" vertical="center" wrapText="1"/>
    </xf>
    <xf numFmtId="3" fontId="72" fillId="0" borderId="17" xfId="0" applyNumberFormat="1" applyFont="1" applyBorder="1" applyAlignment="1">
      <alignment horizontal="center" vertical="center" shrinkToFit="1"/>
    </xf>
    <xf numFmtId="185" fontId="73" fillId="26" borderId="34" xfId="0" applyNumberFormat="1" applyFont="1" applyFill="1" applyBorder="1" applyAlignment="1" applyProtection="1">
      <alignment horizontal="right" vertical="center"/>
    </xf>
    <xf numFmtId="185" fontId="73" fillId="26" borderId="2" xfId="0" applyNumberFormat="1" applyFont="1" applyFill="1" applyBorder="1" applyAlignment="1" applyProtection="1">
      <alignment horizontal="right" vertical="center"/>
    </xf>
    <xf numFmtId="185" fontId="73" fillId="26" borderId="35" xfId="0" applyNumberFormat="1" applyFont="1" applyFill="1" applyBorder="1" applyAlignment="1" applyProtection="1">
      <alignment horizontal="right" vertical="center"/>
    </xf>
    <xf numFmtId="41" fontId="72" fillId="26" borderId="27" xfId="0" applyNumberFormat="1" applyFont="1" applyFill="1" applyBorder="1" applyAlignment="1">
      <alignment horizontal="right" vertical="center"/>
    </xf>
    <xf numFmtId="185" fontId="72" fillId="26" borderId="28" xfId="0" applyNumberFormat="1" applyFont="1" applyFill="1" applyBorder="1" applyAlignment="1" applyProtection="1">
      <alignment horizontal="right" vertical="center"/>
    </xf>
    <xf numFmtId="41" fontId="72" fillId="26" borderId="28" xfId="0" applyNumberFormat="1" applyFont="1" applyFill="1" applyBorder="1" applyAlignment="1" applyProtection="1">
      <alignment horizontal="right" vertical="center"/>
      <protection locked="0"/>
    </xf>
    <xf numFmtId="211" fontId="72" fillId="26" borderId="28" xfId="0" applyNumberFormat="1" applyFont="1" applyFill="1" applyBorder="1" applyAlignment="1">
      <alignment horizontal="right" vertical="center"/>
    </xf>
    <xf numFmtId="180" fontId="72" fillId="26" borderId="28" xfId="0" applyNumberFormat="1" applyFont="1" applyFill="1" applyBorder="1" applyAlignment="1">
      <alignment horizontal="right" vertical="center"/>
    </xf>
    <xf numFmtId="41" fontId="72" fillId="26" borderId="28" xfId="0" applyNumberFormat="1" applyFont="1" applyFill="1" applyBorder="1" applyAlignment="1" applyProtection="1">
      <alignment horizontal="right" vertical="center"/>
    </xf>
    <xf numFmtId="180" fontId="72" fillId="26" borderId="28" xfId="0" quotePrefix="1" applyNumberFormat="1" applyFont="1" applyFill="1" applyBorder="1" applyAlignment="1">
      <alignment horizontal="right" vertical="center"/>
    </xf>
    <xf numFmtId="180" fontId="72" fillId="26" borderId="21" xfId="0" applyNumberFormat="1" applyFont="1" applyFill="1" applyBorder="1" applyAlignment="1">
      <alignment horizontal="right" vertical="center"/>
    </xf>
    <xf numFmtId="41" fontId="72" fillId="26" borderId="18" xfId="0" applyNumberFormat="1" applyFont="1" applyFill="1" applyBorder="1" applyAlignment="1">
      <alignment horizontal="right" vertical="center"/>
    </xf>
    <xf numFmtId="185" fontId="72" fillId="26" borderId="33" xfId="0" applyNumberFormat="1" applyFont="1" applyFill="1" applyBorder="1" applyAlignment="1" applyProtection="1">
      <alignment horizontal="right" vertical="center"/>
    </xf>
    <xf numFmtId="41" fontId="72" fillId="26" borderId="33" xfId="0" applyNumberFormat="1" applyFont="1" applyFill="1" applyBorder="1" applyAlignment="1" applyProtection="1">
      <alignment horizontal="right" vertical="center"/>
      <protection locked="0"/>
    </xf>
    <xf numFmtId="211" fontId="72" fillId="26" borderId="33" xfId="0" applyNumberFormat="1" applyFont="1" applyFill="1" applyBorder="1" applyAlignment="1">
      <alignment horizontal="right" vertical="center"/>
    </xf>
    <xf numFmtId="180" fontId="72" fillId="26" borderId="33" xfId="0" applyNumberFormat="1" applyFont="1" applyFill="1" applyBorder="1" applyAlignment="1">
      <alignment horizontal="right" vertical="center"/>
    </xf>
    <xf numFmtId="41" fontId="72" fillId="26" borderId="33" xfId="0" applyNumberFormat="1" applyFont="1" applyFill="1" applyBorder="1" applyAlignment="1" applyProtection="1">
      <alignment horizontal="right" vertical="center"/>
    </xf>
    <xf numFmtId="180" fontId="72" fillId="26" borderId="33" xfId="0" quotePrefix="1" applyNumberFormat="1" applyFont="1" applyFill="1" applyBorder="1" applyAlignment="1">
      <alignment horizontal="right" vertical="center"/>
    </xf>
    <xf numFmtId="180" fontId="72" fillId="26" borderId="19" xfId="0" applyNumberFormat="1" applyFont="1" applyFill="1" applyBorder="1" applyAlignment="1">
      <alignment horizontal="right" vertical="center"/>
    </xf>
    <xf numFmtId="41" fontId="72" fillId="26" borderId="24" xfId="0" applyNumberFormat="1" applyFont="1" applyFill="1" applyBorder="1" applyAlignment="1">
      <alignment horizontal="right" vertical="center"/>
    </xf>
    <xf numFmtId="185" fontId="72" fillId="26" borderId="0" xfId="0" applyNumberFormat="1" applyFont="1" applyFill="1" applyBorder="1" applyAlignment="1" applyProtection="1">
      <alignment horizontal="right" vertical="center"/>
    </xf>
    <xf numFmtId="211" fontId="72" fillId="26" borderId="0" xfId="0" applyNumberFormat="1" applyFont="1" applyFill="1" applyBorder="1" applyAlignment="1">
      <alignment horizontal="right" vertical="center"/>
    </xf>
    <xf numFmtId="180" fontId="72" fillId="26" borderId="0" xfId="0" applyNumberFormat="1" applyFont="1" applyFill="1" applyBorder="1" applyAlignment="1">
      <alignment horizontal="right" vertical="center"/>
    </xf>
    <xf numFmtId="41" fontId="72" fillId="26" borderId="0" xfId="0" applyNumberFormat="1" applyFont="1" applyFill="1" applyBorder="1" applyAlignment="1" applyProtection="1">
      <alignment horizontal="right" vertical="center"/>
    </xf>
    <xf numFmtId="180" fontId="72" fillId="26" borderId="0" xfId="0" quotePrefix="1" applyNumberFormat="1" applyFont="1" applyFill="1" applyBorder="1" applyAlignment="1">
      <alignment horizontal="right" vertical="center"/>
    </xf>
    <xf numFmtId="180" fontId="72" fillId="26" borderId="23" xfId="0" applyNumberFormat="1" applyFont="1" applyFill="1" applyBorder="1" applyAlignment="1">
      <alignment horizontal="right" vertical="center"/>
    </xf>
    <xf numFmtId="41" fontId="80" fillId="26" borderId="21" xfId="0" applyNumberFormat="1" applyFont="1" applyFill="1" applyBorder="1" applyAlignment="1">
      <alignment horizontal="right" vertical="center"/>
    </xf>
    <xf numFmtId="0" fontId="80" fillId="0" borderId="27" xfId="366" quotePrefix="1" applyNumberFormat="1" applyFont="1" applyBorder="1" applyAlignment="1">
      <alignment horizontal="center" vertical="center"/>
    </xf>
    <xf numFmtId="3" fontId="80" fillId="0" borderId="0" xfId="0" applyNumberFormat="1" applyFont="1" applyBorder="1"/>
    <xf numFmtId="41" fontId="79" fillId="26" borderId="27" xfId="0" applyNumberFormat="1" applyFont="1" applyFill="1" applyBorder="1" applyAlignment="1">
      <alignment horizontal="right" vertical="center"/>
    </xf>
    <xf numFmtId="0" fontId="73" fillId="0" borderId="0" xfId="0" applyFont="1" applyBorder="1" applyAlignment="1">
      <alignment vertical="center"/>
    </xf>
    <xf numFmtId="0" fontId="95" fillId="0" borderId="0" xfId="0" applyFont="1" applyBorder="1"/>
    <xf numFmtId="41" fontId="73" fillId="26" borderId="28" xfId="0" applyNumberFormat="1" applyFont="1" applyFill="1" applyBorder="1" applyAlignment="1">
      <alignment horizontal="right" vertical="center" wrapText="1" indent="1"/>
    </xf>
    <xf numFmtId="41" fontId="72" fillId="0" borderId="19" xfId="0" applyNumberFormat="1" applyFont="1" applyBorder="1" applyAlignment="1">
      <alignment horizontal="right" vertical="center" wrapText="1" indent="1"/>
    </xf>
    <xf numFmtId="0" fontId="72" fillId="0" borderId="17" xfId="0" applyFont="1" applyBorder="1" applyAlignment="1">
      <alignment horizontal="center" vertical="center"/>
    </xf>
    <xf numFmtId="41" fontId="72" fillId="0" borderId="23" xfId="0" applyNumberFormat="1" applyFont="1" applyBorder="1" applyAlignment="1">
      <alignment horizontal="right" vertical="center" wrapText="1" indent="1"/>
    </xf>
    <xf numFmtId="41" fontId="72" fillId="0" borderId="23" xfId="0" applyNumberFormat="1" applyFont="1" applyFill="1" applyBorder="1" applyAlignment="1">
      <alignment horizontal="right" vertical="center" wrapText="1" indent="1"/>
    </xf>
    <xf numFmtId="0" fontId="72" fillId="0" borderId="20" xfId="0" applyFont="1" applyFill="1" applyBorder="1" applyAlignment="1">
      <alignment horizontal="center" vertical="center"/>
    </xf>
    <xf numFmtId="41" fontId="73" fillId="26" borderId="21" xfId="0" applyNumberFormat="1" applyFont="1" applyFill="1" applyBorder="1" applyAlignment="1">
      <alignment horizontal="right" vertical="center" wrapText="1" indent="1"/>
    </xf>
    <xf numFmtId="0" fontId="73" fillId="0" borderId="22" xfId="0" applyFont="1" applyBorder="1" applyAlignment="1">
      <alignment horizontal="center" vertical="center"/>
    </xf>
    <xf numFmtId="41" fontId="72" fillId="26" borderId="23" xfId="0" applyNumberFormat="1" applyFont="1" applyFill="1" applyBorder="1" applyAlignment="1" applyProtection="1">
      <alignment horizontal="right" vertical="center" wrapText="1" indent="1"/>
      <protection locked="0"/>
    </xf>
    <xf numFmtId="41" fontId="72" fillId="26" borderId="21" xfId="0" applyNumberFormat="1" applyFont="1" applyFill="1" applyBorder="1" applyAlignment="1" applyProtection="1">
      <alignment horizontal="right" vertical="center" wrapText="1" indent="1"/>
      <protection locked="0"/>
    </xf>
    <xf numFmtId="0" fontId="72" fillId="0" borderId="22" xfId="0" applyFont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183" fontId="79" fillId="0" borderId="4" xfId="372" applyNumberFormat="1" applyFont="1" applyFill="1" applyBorder="1" applyAlignment="1">
      <alignment horizontal="center" vertical="center" wrapText="1"/>
    </xf>
    <xf numFmtId="3" fontId="73" fillId="0" borderId="0" xfId="0" applyNumberFormat="1" applyFont="1" applyBorder="1" applyAlignment="1">
      <alignment vertical="center"/>
    </xf>
    <xf numFmtId="0" fontId="73" fillId="0" borderId="0" xfId="605" applyFont="1" applyBorder="1" applyAlignment="1">
      <alignment horizontal="center" vertical="center"/>
    </xf>
    <xf numFmtId="3" fontId="73" fillId="26" borderId="28" xfId="316" applyNumberFormat="1" applyFont="1" applyFill="1" applyBorder="1" applyAlignment="1" applyProtection="1">
      <alignment horizontal="right" vertical="center"/>
      <protection locked="0"/>
    </xf>
    <xf numFmtId="3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3" fontId="72" fillId="0" borderId="32" xfId="0" applyNumberFormat="1" applyFont="1" applyBorder="1" applyAlignment="1">
      <alignment horizontal="center" vertical="center" shrinkToFit="1"/>
    </xf>
    <xf numFmtId="3" fontId="72" fillId="0" borderId="24" xfId="0" applyNumberFormat="1" applyFont="1" applyBorder="1" applyAlignment="1">
      <alignment horizontal="center" vertical="center" shrinkToFit="1"/>
    </xf>
    <xf numFmtId="3" fontId="72" fillId="0" borderId="32" xfId="0" applyNumberFormat="1" applyFont="1" applyBorder="1" applyAlignment="1">
      <alignment horizontal="center" vertical="center"/>
    </xf>
    <xf numFmtId="3" fontId="72" fillId="0" borderId="24" xfId="0" applyNumberFormat="1" applyFont="1" applyBorder="1" applyAlignment="1">
      <alignment horizontal="center" vertical="center"/>
    </xf>
    <xf numFmtId="0" fontId="72" fillId="0" borderId="26" xfId="0" applyFont="1" applyBorder="1" applyAlignment="1">
      <alignment horizontal="center" vertical="center" wrapText="1" shrinkToFit="1"/>
    </xf>
    <xf numFmtId="0" fontId="72" fillId="0" borderId="23" xfId="0" applyFont="1" applyBorder="1" applyAlignment="1">
      <alignment horizontal="center" vertical="center" wrapText="1" shrinkToFit="1"/>
    </xf>
    <xf numFmtId="0" fontId="72" fillId="0" borderId="21" xfId="0" applyFont="1" applyBorder="1" applyAlignment="1">
      <alignment horizontal="center" vertical="center" wrapText="1" shrinkToFit="1"/>
    </xf>
    <xf numFmtId="178" fontId="69" fillId="0" borderId="17" xfId="0" applyNumberFormat="1" applyFont="1" applyBorder="1" applyAlignment="1">
      <alignment horizontal="center" vertical="center" wrapText="1"/>
    </xf>
    <xf numFmtId="178" fontId="69" fillId="0" borderId="22" xfId="0" applyNumberFormat="1" applyFont="1" applyBorder="1" applyAlignment="1">
      <alignment horizontal="center" vertical="center"/>
    </xf>
    <xf numFmtId="3" fontId="72" fillId="0" borderId="20" xfId="0" applyNumberFormat="1" applyFont="1" applyBorder="1" applyAlignment="1">
      <alignment horizontal="center" vertical="center" shrinkToFit="1"/>
    </xf>
    <xf numFmtId="3" fontId="72" fillId="0" borderId="22" xfId="0" applyNumberFormat="1" applyFont="1" applyBorder="1" applyAlignment="1">
      <alignment horizontal="center" vertical="center" shrinkToFit="1"/>
    </xf>
    <xf numFmtId="178" fontId="72" fillId="0" borderId="20" xfId="0" applyNumberFormat="1" applyFont="1" applyBorder="1" applyAlignment="1">
      <alignment horizontal="center" vertical="center" wrapText="1"/>
    </xf>
    <xf numFmtId="178" fontId="72" fillId="0" borderId="22" xfId="0" applyNumberFormat="1" applyFont="1" applyBorder="1" applyAlignment="1">
      <alignment horizontal="center" vertical="center"/>
    </xf>
    <xf numFmtId="3" fontId="72" fillId="0" borderId="30" xfId="0" applyNumberFormat="1" applyFont="1" applyBorder="1" applyAlignment="1">
      <alignment horizontal="center" vertical="center"/>
    </xf>
    <xf numFmtId="3" fontId="72" fillId="0" borderId="20" xfId="0" applyNumberFormat="1" applyFont="1" applyBorder="1" applyAlignment="1">
      <alignment horizontal="center" vertical="center"/>
    </xf>
    <xf numFmtId="178" fontId="75" fillId="0" borderId="17" xfId="0" applyNumberFormat="1" applyFont="1" applyBorder="1" applyAlignment="1">
      <alignment horizontal="center" vertical="center" wrapText="1"/>
    </xf>
    <xf numFmtId="178" fontId="75" fillId="0" borderId="22" xfId="0" applyNumberFormat="1" applyFont="1" applyBorder="1" applyAlignment="1">
      <alignment horizontal="center" vertical="center"/>
    </xf>
    <xf numFmtId="0" fontId="72" fillId="0" borderId="32" xfId="0" applyFont="1" applyBorder="1" applyAlignment="1">
      <alignment horizontal="center" vertical="center" wrapText="1"/>
    </xf>
    <xf numFmtId="0" fontId="72" fillId="0" borderId="24" xfId="0" applyFont="1" applyBorder="1" applyAlignment="1">
      <alignment horizontal="center" vertical="center" wrapText="1"/>
    </xf>
    <xf numFmtId="0" fontId="72" fillId="0" borderId="27" xfId="0" applyFont="1" applyBorder="1" applyAlignment="1">
      <alignment horizontal="center" vertical="center" wrapText="1"/>
    </xf>
    <xf numFmtId="3" fontId="72" fillId="0" borderId="27" xfId="0" applyNumberFormat="1" applyFont="1" applyBorder="1" applyAlignment="1">
      <alignment horizontal="center" vertical="center" shrinkToFit="1"/>
    </xf>
    <xf numFmtId="0" fontId="72" fillId="0" borderId="24" xfId="0" applyFont="1" applyBorder="1" applyAlignment="1">
      <alignment horizontal="center" vertical="center"/>
    </xf>
    <xf numFmtId="0" fontId="72" fillId="0" borderId="27" xfId="0" applyFont="1" applyBorder="1" applyAlignment="1">
      <alignment horizontal="center" vertical="center"/>
    </xf>
    <xf numFmtId="3" fontId="79" fillId="0" borderId="20" xfId="0" applyNumberFormat="1" applyFont="1" applyBorder="1" applyAlignment="1">
      <alignment horizontal="center" vertical="center" wrapText="1"/>
    </xf>
    <xf numFmtId="3" fontId="79" fillId="0" borderId="22" xfId="0" applyNumberFormat="1" applyFont="1" applyBorder="1" applyAlignment="1">
      <alignment horizontal="center" vertical="center"/>
    </xf>
    <xf numFmtId="3" fontId="79" fillId="0" borderId="26" xfId="366" applyNumberFormat="1" applyFont="1" applyBorder="1" applyAlignment="1">
      <alignment horizontal="center" vertical="center" wrapText="1"/>
    </xf>
    <xf numFmtId="3" fontId="79" fillId="0" borderId="23" xfId="366" applyNumberFormat="1" applyFont="1" applyBorder="1" applyAlignment="1">
      <alignment horizontal="center" vertical="center"/>
    </xf>
    <xf numFmtId="3" fontId="79" fillId="0" borderId="21" xfId="366" applyNumberFormat="1" applyFont="1" applyBorder="1" applyAlignment="1">
      <alignment horizontal="center" vertical="center"/>
    </xf>
    <xf numFmtId="3" fontId="79" fillId="0" borderId="30" xfId="0" applyNumberFormat="1" applyFont="1" applyBorder="1" applyAlignment="1">
      <alignment horizontal="center" vertical="center"/>
    </xf>
    <xf numFmtId="3" fontId="79" fillId="0" borderId="20" xfId="0" applyNumberFormat="1" applyFont="1" applyBorder="1" applyAlignment="1">
      <alignment horizontal="center" vertical="center"/>
    </xf>
    <xf numFmtId="3" fontId="79" fillId="0" borderId="30" xfId="0" applyNumberFormat="1" applyFont="1" applyBorder="1" applyAlignment="1">
      <alignment horizontal="center" vertical="center" wrapText="1"/>
    </xf>
    <xf numFmtId="3" fontId="79" fillId="0" borderId="32" xfId="0" applyNumberFormat="1" applyFont="1" applyBorder="1" applyAlignment="1">
      <alignment horizontal="center" vertical="center"/>
    </xf>
    <xf numFmtId="3" fontId="79" fillId="0" borderId="24" xfId="0" applyNumberFormat="1" applyFont="1" applyBorder="1" applyAlignment="1">
      <alignment horizontal="center" vertical="center"/>
    </xf>
    <xf numFmtId="3" fontId="79" fillId="0" borderId="24" xfId="0" applyNumberFormat="1" applyFont="1" applyBorder="1" applyAlignment="1">
      <alignment horizontal="center" vertical="center" wrapText="1"/>
    </xf>
    <xf numFmtId="3" fontId="79" fillId="0" borderId="27" xfId="0" applyNumberFormat="1" applyFont="1" applyBorder="1" applyAlignment="1">
      <alignment horizontal="center" vertical="center"/>
    </xf>
    <xf numFmtId="3" fontId="77" fillId="0" borderId="30" xfId="0" applyNumberFormat="1" applyFont="1" applyBorder="1" applyAlignment="1">
      <alignment horizontal="center" vertical="center" wrapText="1" shrinkToFit="1"/>
    </xf>
    <xf numFmtId="0" fontId="77" fillId="0" borderId="20" xfId="0" applyFont="1" applyBorder="1" applyAlignment="1">
      <alignment horizontal="center" vertical="center" wrapText="1" shrinkToFit="1"/>
    </xf>
    <xf numFmtId="3" fontId="77" fillId="0" borderId="20" xfId="0" applyNumberFormat="1" applyFont="1" applyBorder="1" applyAlignment="1">
      <alignment horizontal="center" vertical="center" wrapText="1"/>
    </xf>
    <xf numFmtId="3" fontId="77" fillId="0" borderId="22" xfId="0" applyNumberFormat="1" applyFont="1" applyBorder="1" applyAlignment="1">
      <alignment horizontal="center" vertical="center" wrapText="1"/>
    </xf>
    <xf numFmtId="3" fontId="83" fillId="0" borderId="20" xfId="0" applyNumberFormat="1" applyFont="1" applyBorder="1" applyAlignment="1">
      <alignment horizontal="center" vertical="center" wrapText="1"/>
    </xf>
    <xf numFmtId="3" fontId="83" fillId="0" borderId="22" xfId="0" applyNumberFormat="1" applyFont="1" applyBorder="1" applyAlignment="1">
      <alignment horizontal="center" vertical="center" wrapText="1"/>
    </xf>
    <xf numFmtId="3" fontId="79" fillId="0" borderId="22" xfId="0" applyNumberFormat="1" applyFont="1" applyBorder="1" applyAlignment="1">
      <alignment horizontal="center" vertical="center" wrapText="1"/>
    </xf>
    <xf numFmtId="0" fontId="79" fillId="0" borderId="32" xfId="0" applyFont="1" applyBorder="1" applyAlignment="1">
      <alignment horizontal="center" vertical="center" wrapText="1"/>
    </xf>
    <xf numFmtId="0" fontId="79" fillId="0" borderId="24" xfId="0" applyFont="1" applyBorder="1" applyAlignment="1">
      <alignment horizontal="center" vertical="center" wrapText="1"/>
    </xf>
    <xf numFmtId="0" fontId="79" fillId="0" borderId="27" xfId="0" applyFont="1" applyBorder="1" applyAlignment="1">
      <alignment horizontal="center" vertical="center" wrapText="1"/>
    </xf>
    <xf numFmtId="3" fontId="79" fillId="0" borderId="32" xfId="0" applyNumberFormat="1" applyFont="1" applyBorder="1" applyAlignment="1">
      <alignment horizontal="center" vertical="center" wrapText="1"/>
    </xf>
    <xf numFmtId="3" fontId="79" fillId="0" borderId="27" xfId="0" applyNumberFormat="1" applyFont="1" applyBorder="1" applyAlignment="1">
      <alignment horizontal="center" vertical="center" wrapText="1"/>
    </xf>
    <xf numFmtId="3" fontId="83" fillId="0" borderId="30" xfId="0" applyNumberFormat="1" applyFont="1" applyBorder="1" applyAlignment="1">
      <alignment horizontal="center" vertical="center" wrapText="1" shrinkToFit="1"/>
    </xf>
    <xf numFmtId="3" fontId="83" fillId="0" borderId="20" xfId="0" applyNumberFormat="1" applyFont="1" applyBorder="1" applyAlignment="1">
      <alignment horizontal="center" vertical="center" wrapText="1" shrinkToFit="1"/>
    </xf>
    <xf numFmtId="3" fontId="77" fillId="0" borderId="30" xfId="0" applyNumberFormat="1" applyFont="1" applyBorder="1" applyAlignment="1">
      <alignment horizontal="center" vertical="center" wrapText="1"/>
    </xf>
    <xf numFmtId="3" fontId="79" fillId="0" borderId="23" xfId="0" applyNumberFormat="1" applyFont="1" applyBorder="1" applyAlignment="1">
      <alignment horizontal="center" vertical="center" wrapText="1"/>
    </xf>
    <xf numFmtId="3" fontId="79" fillId="0" borderId="21" xfId="0" applyNumberFormat="1" applyFont="1" applyBorder="1" applyAlignment="1">
      <alignment horizontal="center" vertical="center" wrapText="1"/>
    </xf>
    <xf numFmtId="3" fontId="79" fillId="0" borderId="26" xfId="0" applyNumberFormat="1" applyFont="1" applyBorder="1" applyAlignment="1">
      <alignment horizontal="center" vertical="center" wrapText="1"/>
    </xf>
    <xf numFmtId="0" fontId="70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right"/>
    </xf>
    <xf numFmtId="0" fontId="72" fillId="0" borderId="26" xfId="0" applyFont="1" applyBorder="1" applyAlignment="1">
      <alignment horizontal="center" vertical="center" wrapText="1"/>
    </xf>
    <xf numFmtId="0" fontId="72" fillId="0" borderId="23" xfId="0" applyFont="1" applyBorder="1" applyAlignment="1">
      <alignment horizontal="center" vertical="center" wrapText="1"/>
    </xf>
    <xf numFmtId="0" fontId="72" fillId="0" borderId="21" xfId="0" applyFont="1" applyBorder="1" applyAlignment="1">
      <alignment horizontal="center" vertical="center" wrapText="1"/>
    </xf>
    <xf numFmtId="0" fontId="69" fillId="0" borderId="26" xfId="0" applyFont="1" applyBorder="1" applyAlignment="1">
      <alignment horizontal="center" vertical="center" wrapText="1"/>
    </xf>
    <xf numFmtId="0" fontId="69" fillId="0" borderId="21" xfId="0" applyFont="1" applyBorder="1" applyAlignment="1">
      <alignment horizontal="center" vertical="center" wrapText="1"/>
    </xf>
    <xf numFmtId="0" fontId="69" fillId="0" borderId="32" xfId="0" applyFont="1" applyBorder="1" applyAlignment="1">
      <alignment horizontal="center" vertical="center" wrapText="1"/>
    </xf>
    <xf numFmtId="0" fontId="69" fillId="0" borderId="27" xfId="0" applyFont="1" applyBorder="1" applyAlignment="1">
      <alignment horizontal="center" vertical="center" wrapText="1"/>
    </xf>
    <xf numFmtId="0" fontId="85" fillId="0" borderId="0" xfId="371" applyFont="1" applyBorder="1" applyAlignment="1">
      <alignment horizontal="right"/>
    </xf>
    <xf numFmtId="0" fontId="96" fillId="0" borderId="0" xfId="371" applyFont="1" applyAlignment="1">
      <alignment horizontal="center" vertical="center"/>
    </xf>
    <xf numFmtId="0" fontId="85" fillId="0" borderId="0" xfId="371" applyFont="1" applyAlignment="1">
      <alignment horizontal="right" vertical="center"/>
    </xf>
    <xf numFmtId="0" fontId="74" fillId="0" borderId="0" xfId="0" applyFont="1" applyAlignment="1">
      <alignment horizontal="center" vertical="center"/>
    </xf>
    <xf numFmtId="0" fontId="72" fillId="0" borderId="26" xfId="0" applyFont="1" applyBorder="1" applyAlignment="1">
      <alignment horizontal="center" vertical="center"/>
    </xf>
    <xf numFmtId="0" fontId="72" fillId="0" borderId="23" xfId="0" applyFont="1" applyBorder="1" applyAlignment="1">
      <alignment horizontal="center" vertical="center"/>
    </xf>
    <xf numFmtId="0" fontId="72" fillId="0" borderId="21" xfId="0" applyFont="1" applyBorder="1" applyAlignment="1">
      <alignment horizontal="center" vertical="center"/>
    </xf>
    <xf numFmtId="0" fontId="72" fillId="0" borderId="32" xfId="0" applyFont="1" applyBorder="1" applyAlignment="1">
      <alignment horizontal="center" vertical="center" shrinkToFit="1"/>
    </xf>
    <xf numFmtId="0" fontId="72" fillId="0" borderId="24" xfId="0" applyFont="1" applyBorder="1" applyAlignment="1">
      <alignment horizontal="center" vertical="center" shrinkToFit="1"/>
    </xf>
    <xf numFmtId="0" fontId="72" fillId="0" borderId="27" xfId="0" applyFont="1" applyBorder="1" applyAlignment="1">
      <alignment horizontal="center" vertical="center" shrinkToFit="1"/>
    </xf>
    <xf numFmtId="3" fontId="72" fillId="0" borderId="22" xfId="0" applyNumberFormat="1" applyFont="1" applyBorder="1" applyAlignment="1">
      <alignment horizontal="center" vertical="center"/>
    </xf>
    <xf numFmtId="3" fontId="72" fillId="0" borderId="26" xfId="0" applyNumberFormat="1" applyFont="1" applyBorder="1" applyAlignment="1">
      <alignment horizontal="center" vertical="center"/>
    </xf>
    <xf numFmtId="0" fontId="72" fillId="0" borderId="32" xfId="0" applyFont="1" applyBorder="1" applyAlignment="1">
      <alignment horizontal="center" vertical="center"/>
    </xf>
    <xf numFmtId="3" fontId="72" fillId="0" borderId="37" xfId="0" applyNumberFormat="1" applyFont="1" applyBorder="1" applyAlignment="1">
      <alignment horizontal="center" vertical="center"/>
    </xf>
    <xf numFmtId="3" fontId="72" fillId="0" borderId="29" xfId="0" applyNumberFormat="1" applyFont="1" applyBorder="1" applyAlignment="1">
      <alignment horizontal="center" vertical="center"/>
    </xf>
    <xf numFmtId="3" fontId="72" fillId="0" borderId="27" xfId="0" applyNumberFormat="1" applyFont="1" applyBorder="1" applyAlignment="1">
      <alignment horizontal="center" vertical="center"/>
    </xf>
    <xf numFmtId="183" fontId="79" fillId="0" borderId="24" xfId="372" applyNumberFormat="1" applyFont="1" applyFill="1" applyBorder="1" applyAlignment="1">
      <alignment horizontal="center" vertical="center" wrapText="1"/>
    </xf>
    <xf numFmtId="183" fontId="79" fillId="0" borderId="27" xfId="372" applyNumberFormat="1" applyFont="1" applyFill="1" applyBorder="1" applyAlignment="1">
      <alignment horizontal="center" vertical="center" wrapText="1"/>
    </xf>
    <xf numFmtId="183" fontId="79" fillId="0" borderId="30" xfId="372" applyNumberFormat="1" applyFont="1" applyFill="1" applyBorder="1" applyAlignment="1">
      <alignment horizontal="center" vertical="center" wrapText="1"/>
    </xf>
    <xf numFmtId="183" fontId="79" fillId="0" borderId="22" xfId="372" applyNumberFormat="1" applyFont="1" applyFill="1" applyBorder="1" applyAlignment="1">
      <alignment horizontal="center" vertical="center" wrapText="1"/>
    </xf>
    <xf numFmtId="183" fontId="79" fillId="0" borderId="16" xfId="372" applyNumberFormat="1" applyFont="1" applyFill="1" applyBorder="1" applyAlignment="1">
      <alignment horizontal="center" vertical="center" wrapText="1"/>
    </xf>
    <xf numFmtId="183" fontId="79" fillId="0" borderId="26" xfId="372" applyNumberFormat="1" applyFont="1" applyFill="1" applyBorder="1" applyAlignment="1">
      <alignment horizontal="center" vertical="center" wrapText="1"/>
    </xf>
    <xf numFmtId="0" fontId="70" fillId="0" borderId="0" xfId="1353" applyFont="1" applyFill="1" applyBorder="1" applyAlignment="1">
      <alignment horizontal="center" shrinkToFit="1"/>
    </xf>
    <xf numFmtId="0" fontId="72" fillId="0" borderId="26" xfId="0" applyFont="1" applyBorder="1" applyAlignment="1" applyProtection="1">
      <alignment horizontal="center" vertical="center" wrapText="1"/>
      <protection locked="0"/>
    </xf>
    <xf numFmtId="0" fontId="72" fillId="0" borderId="21" xfId="0" applyFont="1" applyBorder="1" applyAlignment="1" applyProtection="1">
      <alignment horizontal="center" vertical="center" wrapText="1"/>
      <protection locked="0"/>
    </xf>
    <xf numFmtId="4" fontId="72" fillId="0" borderId="17" xfId="0" applyNumberFormat="1" applyFont="1" applyBorder="1" applyAlignment="1">
      <alignment horizontal="center" vertical="center"/>
    </xf>
    <xf numFmtId="4" fontId="72" fillId="0" borderId="20" xfId="0" applyNumberFormat="1" applyFont="1" applyBorder="1" applyAlignment="1">
      <alignment horizontal="center" vertical="center"/>
    </xf>
    <xf numFmtId="3" fontId="72" fillId="0" borderId="17" xfId="0" applyNumberFormat="1" applyFont="1" applyBorder="1" applyAlignment="1">
      <alignment horizontal="center" vertical="center"/>
    </xf>
    <xf numFmtId="3" fontId="72" fillId="0" borderId="17" xfId="0" applyNumberFormat="1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shrinkToFit="1"/>
    </xf>
    <xf numFmtId="0" fontId="72" fillId="0" borderId="31" xfId="0" applyFont="1" applyBorder="1" applyAlignment="1">
      <alignment horizontal="center" vertical="center" shrinkToFit="1"/>
    </xf>
    <xf numFmtId="0" fontId="72" fillId="0" borderId="25" xfId="0" applyFont="1" applyBorder="1" applyAlignment="1">
      <alignment horizontal="center" vertical="center" shrinkToFit="1"/>
    </xf>
    <xf numFmtId="3" fontId="72" fillId="0" borderId="17" xfId="0" applyNumberFormat="1" applyFont="1" applyBorder="1" applyAlignment="1">
      <alignment horizontal="center" vertical="center" shrinkToFit="1"/>
    </xf>
    <xf numFmtId="3" fontId="70" fillId="0" borderId="0" xfId="0" applyNumberFormat="1" applyFont="1" applyBorder="1" applyAlignment="1">
      <alignment horizontal="center" vertical="center"/>
    </xf>
    <xf numFmtId="0" fontId="72" fillId="0" borderId="26" xfId="0" applyNumberFormat="1" applyFont="1" applyFill="1" applyBorder="1" applyAlignment="1">
      <alignment horizontal="center" vertical="center"/>
    </xf>
    <xf numFmtId="0" fontId="72" fillId="0" borderId="23" xfId="0" applyNumberFormat="1" applyFont="1" applyFill="1" applyBorder="1" applyAlignment="1">
      <alignment horizontal="center" vertical="center"/>
    </xf>
    <xf numFmtId="0" fontId="72" fillId="0" borderId="21" xfId="0" applyNumberFormat="1" applyFont="1" applyFill="1" applyBorder="1" applyAlignment="1">
      <alignment horizontal="center" vertical="center"/>
    </xf>
    <xf numFmtId="0" fontId="72" fillId="0" borderId="32" xfId="0" applyNumberFormat="1" applyFont="1" applyBorder="1" applyAlignment="1">
      <alignment horizontal="center" vertical="center" shrinkToFit="1"/>
    </xf>
    <xf numFmtId="0" fontId="72" fillId="0" borderId="24" xfId="0" applyNumberFormat="1" applyFont="1" applyBorder="1" applyAlignment="1">
      <alignment horizontal="center" vertical="center" shrinkToFit="1"/>
    </xf>
    <xf numFmtId="0" fontId="72" fillId="0" borderId="27" xfId="0" applyNumberFormat="1" applyFont="1" applyBorder="1" applyAlignment="1">
      <alignment horizontal="center" vertical="center" shrinkToFit="1"/>
    </xf>
    <xf numFmtId="0" fontId="72" fillId="0" borderId="18" xfId="0" applyNumberFormat="1" applyFont="1" applyFill="1" applyBorder="1" applyAlignment="1">
      <alignment horizontal="center" vertical="center" wrapText="1" shrinkToFit="1"/>
    </xf>
    <xf numFmtId="0" fontId="72" fillId="0" borderId="27" xfId="0" applyNumberFormat="1" applyFont="1" applyFill="1" applyBorder="1" applyAlignment="1">
      <alignment horizontal="center" vertical="center" wrapText="1" shrinkToFit="1"/>
    </xf>
    <xf numFmtId="0" fontId="72" fillId="0" borderId="17" xfId="0" applyNumberFormat="1" applyFont="1" applyFill="1" applyBorder="1" applyAlignment="1">
      <alignment horizontal="center" vertical="center" wrapText="1" shrinkToFit="1"/>
    </xf>
    <xf numFmtId="0" fontId="72" fillId="0" borderId="22" xfId="0" applyNumberFormat="1" applyFont="1" applyFill="1" applyBorder="1" applyAlignment="1">
      <alignment horizontal="center" vertical="center" wrapText="1" shrinkToFit="1"/>
    </xf>
    <xf numFmtId="0" fontId="72" fillId="0" borderId="20" xfId="0" applyNumberFormat="1" applyFont="1" applyFill="1" applyBorder="1" applyAlignment="1">
      <alignment horizontal="center" vertical="center" shrinkToFit="1"/>
    </xf>
    <xf numFmtId="0" fontId="72" fillId="0" borderId="22" xfId="0" applyNumberFormat="1" applyFont="1" applyFill="1" applyBorder="1" applyAlignment="1">
      <alignment horizontal="center" vertical="center" shrinkToFit="1"/>
    </xf>
    <xf numFmtId="0" fontId="72" fillId="0" borderId="17" xfId="0" applyNumberFormat="1" applyFont="1" applyFill="1" applyBorder="1" applyAlignment="1">
      <alignment horizontal="center" vertical="center"/>
    </xf>
    <xf numFmtId="0" fontId="72" fillId="0" borderId="20" xfId="0" applyNumberFormat="1" applyFont="1" applyFill="1" applyBorder="1" applyAlignment="1">
      <alignment horizontal="center" vertical="center"/>
    </xf>
    <xf numFmtId="0" fontId="72" fillId="0" borderId="38" xfId="0" applyNumberFormat="1" applyFont="1" applyFill="1" applyBorder="1" applyAlignment="1">
      <alignment horizontal="center" vertical="center"/>
    </xf>
    <xf numFmtId="0" fontId="72" fillId="0" borderId="39" xfId="0" applyNumberFormat="1" applyFont="1" applyFill="1" applyBorder="1" applyAlignment="1">
      <alignment horizontal="center" vertical="center"/>
    </xf>
    <xf numFmtId="0" fontId="72" fillId="0" borderId="40" xfId="0" applyNumberFormat="1" applyFont="1" applyFill="1" applyBorder="1" applyAlignment="1">
      <alignment horizontal="center" vertical="center"/>
    </xf>
  </cellXfs>
  <cellStyles count="1359">
    <cellStyle name="_x000a_386grabber=M" xfId="1"/>
    <cellStyle name="??&amp;O?&amp;H?_x0008_??_x0007__x0001__x0001_" xfId="2"/>
    <cellStyle name="20% - 강조색1" xfId="3" builtinId="30" customBuiltin="1"/>
    <cellStyle name="20% - 강조색1 2" xfId="4"/>
    <cellStyle name="20% - 강조색1 3" xfId="5"/>
    <cellStyle name="20% - 강조색2" xfId="6" builtinId="34" customBuiltin="1"/>
    <cellStyle name="20% - 강조색2 2" xfId="7"/>
    <cellStyle name="20% - 강조색2 3" xfId="8"/>
    <cellStyle name="20% - 강조색3" xfId="9" builtinId="38" customBuiltin="1"/>
    <cellStyle name="20% - 강조색3 2" xfId="10"/>
    <cellStyle name="20% - 강조색3 3" xfId="11"/>
    <cellStyle name="20% - 강조색4" xfId="12" builtinId="42" customBuiltin="1"/>
    <cellStyle name="20% - 강조색4 2" xfId="13"/>
    <cellStyle name="20% - 강조색4 3" xfId="14"/>
    <cellStyle name="20% - 강조색5" xfId="15" builtinId="46" customBuiltin="1"/>
    <cellStyle name="20% - 강조색5 2" xfId="16"/>
    <cellStyle name="20% - 강조색5 3" xfId="17"/>
    <cellStyle name="20% - 강조색6" xfId="18" builtinId="50" customBuiltin="1"/>
    <cellStyle name="20% - 강조색6 2" xfId="19"/>
    <cellStyle name="20% - 강조색6 3" xfId="20"/>
    <cellStyle name="40% - 강조색1" xfId="21" builtinId="31" customBuiltin="1"/>
    <cellStyle name="40% - 강조색1 2" xfId="22"/>
    <cellStyle name="40% - 강조색1 3" xfId="23"/>
    <cellStyle name="40% - 강조색2" xfId="24" builtinId="35" customBuiltin="1"/>
    <cellStyle name="40% - 강조색2 2" xfId="25"/>
    <cellStyle name="40% - 강조색2 3" xfId="26"/>
    <cellStyle name="40% - 강조색3" xfId="27" builtinId="39" customBuiltin="1"/>
    <cellStyle name="40% - 강조색3 2" xfId="28"/>
    <cellStyle name="40% - 강조색3 3" xfId="29"/>
    <cellStyle name="40% - 강조색4" xfId="30" builtinId="43" customBuiltin="1"/>
    <cellStyle name="40% - 강조색4 2" xfId="31"/>
    <cellStyle name="40% - 강조색4 3" xfId="32"/>
    <cellStyle name="40% - 강조색5" xfId="33" builtinId="47" customBuiltin="1"/>
    <cellStyle name="40% - 강조색5 2" xfId="34"/>
    <cellStyle name="40% - 강조색5 3" xfId="35"/>
    <cellStyle name="40% - 강조색6" xfId="36" builtinId="51" customBuiltin="1"/>
    <cellStyle name="40% - 강조색6 2" xfId="37"/>
    <cellStyle name="40% - 강조색6 3" xfId="38"/>
    <cellStyle name="60% - 강조색1" xfId="39" builtinId="32" customBuiltin="1"/>
    <cellStyle name="60% - 강조색1 2" xfId="40"/>
    <cellStyle name="60% - 강조색1 3" xfId="41"/>
    <cellStyle name="60% - 강조색2" xfId="42" builtinId="36" customBuiltin="1"/>
    <cellStyle name="60% - 강조색2 2" xfId="43"/>
    <cellStyle name="60% - 강조색2 3" xfId="44"/>
    <cellStyle name="60% - 강조색3" xfId="45" builtinId="40" customBuiltin="1"/>
    <cellStyle name="60% - 강조색3 2" xfId="46"/>
    <cellStyle name="60% - 강조색3 3" xfId="47"/>
    <cellStyle name="60% - 강조색4" xfId="48" builtinId="44" customBuiltin="1"/>
    <cellStyle name="60% - 강조색4 2" xfId="49"/>
    <cellStyle name="60% - 강조색4 3" xfId="50"/>
    <cellStyle name="60% - 강조색5" xfId="51" builtinId="48" customBuiltin="1"/>
    <cellStyle name="60% - 강조색5 2" xfId="52"/>
    <cellStyle name="60% - 강조색5 3" xfId="53"/>
    <cellStyle name="60% - 강조색6" xfId="54" builtinId="52" customBuiltin="1"/>
    <cellStyle name="60% - 강조색6 2" xfId="55"/>
    <cellStyle name="60% - 강조색6 3" xfId="56"/>
    <cellStyle name="AeE­ [0]_0809ºn±³ " xfId="57"/>
    <cellStyle name="ÅëÈ­ [0]_¼ÕÀÍ¿¹»ê" xfId="58"/>
    <cellStyle name="AeE­ [0]_¼OAI¿¹≫e" xfId="59"/>
    <cellStyle name="ÅëÈ­ [0]_ÀÎ°Çºñ,¿ÜÁÖºñ" xfId="60"/>
    <cellStyle name="AeE­ [0]_AI°Cºn,μμ±Þºn" xfId="61"/>
    <cellStyle name="ÅëÈ­ [0]_laroux" xfId="62"/>
    <cellStyle name="AeE­ [0]_laroux_1" xfId="63"/>
    <cellStyle name="ÅëÈ­ [0]_laroux_1" xfId="64"/>
    <cellStyle name="AeE­ [0]_laroux_1_45-09 유통 금융 보험 및 기타서비스(97-109)" xfId="65"/>
    <cellStyle name="ÅëÈ­ [0]_laroux_1_45-09 유통 금융 보험 및 기타서비스(97-109)" xfId="66"/>
    <cellStyle name="AeE­ [0]_laroux_1_46-06 농림수산업" xfId="67"/>
    <cellStyle name="ÅëÈ­ [0]_laroux_1_46-06 농림수산업" xfId="68"/>
    <cellStyle name="AeE­ [0]_laroux_1_99 친환경농산물 인증현황" xfId="69"/>
    <cellStyle name="ÅëÈ­ [0]_laroux_1_99 친환경농산물 인증현황" xfId="70"/>
    <cellStyle name="AeE­ [0]_laroux_2" xfId="71"/>
    <cellStyle name="ÅëÈ­ [0]_laroux_2" xfId="72"/>
    <cellStyle name="AeE­ [0]_laroux_2_41-06농림16" xfId="73"/>
    <cellStyle name="ÅëÈ­ [0]_laroux_2_41-06농림16" xfId="74"/>
    <cellStyle name="AeE­ [0]_laroux_2_41-06농림16_45-09 유통 금융 보험 및 기타서비스(97-109)" xfId="75"/>
    <cellStyle name="ÅëÈ­ [0]_laroux_2_41-06농림16_45-09 유통 금융 보험 및 기타서비스(97-109)" xfId="76"/>
    <cellStyle name="AeE­ [0]_laroux_2_41-06농림16_46-06 농림수산업" xfId="77"/>
    <cellStyle name="ÅëÈ­ [0]_laroux_2_41-06농림16_46-06 농림수산업" xfId="78"/>
    <cellStyle name="AeE­ [0]_laroux_2_41-06농림16_99 친환경농산물 인증현황" xfId="79"/>
    <cellStyle name="ÅëÈ­ [0]_laroux_2_41-06농림16_99 친환경농산물 인증현황" xfId="80"/>
    <cellStyle name="AeE­ [0]_laroux_2_41-06농림41" xfId="81"/>
    <cellStyle name="ÅëÈ­ [0]_laroux_2_41-06농림41" xfId="82"/>
    <cellStyle name="AeE­ [0]_laroux_2_45-09 유통 금융 보험 및 기타서비스(97-109)" xfId="83"/>
    <cellStyle name="ÅëÈ­ [0]_laroux_2_45-09 유통 금융 보험 및 기타서비스(97-109)" xfId="84"/>
    <cellStyle name="AeE­ [0]_laroux_2_46-06 농림수산업" xfId="85"/>
    <cellStyle name="ÅëÈ­ [0]_laroux_2_46-06 농림수산업" xfId="86"/>
    <cellStyle name="AeE­ [0]_laroux_2_99 친환경농산물 인증현황" xfId="87"/>
    <cellStyle name="ÅëÈ­ [0]_laroux_2_99 친환경농산물 인증현황" xfId="88"/>
    <cellStyle name="AeE­ [0]_Sheet1" xfId="89"/>
    <cellStyle name="ÅëÈ­ [0]_Sheet1" xfId="90"/>
    <cellStyle name="AeE­ [0]_Sheet1_45-09 유통 금융 보험 및 기타서비스(97-109)" xfId="91"/>
    <cellStyle name="ÅëÈ­ [0]_Sheet1_45-09 유통 금융 보험 및 기타서비스(97-109)" xfId="92"/>
    <cellStyle name="AeE­ [0]_Sheet1_46-06 농림수산업" xfId="93"/>
    <cellStyle name="ÅëÈ­ [0]_Sheet1_46-06 농림수산업" xfId="94"/>
    <cellStyle name="AeE­ [0]_Sheet1_99 친환경농산물 인증현황" xfId="95"/>
    <cellStyle name="ÅëÈ­ [0]_Sheet1_99 친환경농산물 인증현황" xfId="96"/>
    <cellStyle name="AeE­_0809ºn±³ " xfId="97"/>
    <cellStyle name="ÅëÈ­_¼ÕÀÍ¿¹»ê" xfId="98"/>
    <cellStyle name="AeE­_¼OAI¿¹≫e" xfId="99"/>
    <cellStyle name="ÅëÈ­_ÀÎ°Çºñ,¿ÜÁÖºñ" xfId="100"/>
    <cellStyle name="AeE­_AI°Cºn,μμ±Þºn" xfId="101"/>
    <cellStyle name="ÅëÈ­_laroux" xfId="102"/>
    <cellStyle name="AeE­_laroux_1" xfId="103"/>
    <cellStyle name="ÅëÈ­_laroux_1" xfId="104"/>
    <cellStyle name="AeE­_laroux_1_45-09 유통 금융 보험 및 기타서비스(97-109)" xfId="105"/>
    <cellStyle name="ÅëÈ­_laroux_1_45-09 유통 금융 보험 및 기타서비스(97-109)" xfId="106"/>
    <cellStyle name="AeE­_laroux_1_46-06 농림수산업" xfId="107"/>
    <cellStyle name="ÅëÈ­_laroux_1_46-06 농림수산업" xfId="108"/>
    <cellStyle name="AeE­_laroux_1_99 친환경농산물 인증현황" xfId="109"/>
    <cellStyle name="ÅëÈ­_laroux_1_99 친환경농산물 인증현황" xfId="110"/>
    <cellStyle name="AeE­_laroux_2" xfId="111"/>
    <cellStyle name="ÅëÈ­_laroux_2" xfId="112"/>
    <cellStyle name="AeE­_laroux_2_41-06농림16" xfId="113"/>
    <cellStyle name="ÅëÈ­_laroux_2_41-06농림16" xfId="114"/>
    <cellStyle name="AeE­_laroux_2_41-06농림16_45-09 유통 금융 보험 및 기타서비스(97-109)" xfId="115"/>
    <cellStyle name="ÅëÈ­_laroux_2_41-06농림16_45-09 유통 금융 보험 및 기타서비스(97-109)" xfId="116"/>
    <cellStyle name="AeE­_laroux_2_41-06농림16_46-06 농림수산업" xfId="117"/>
    <cellStyle name="ÅëÈ­_laroux_2_41-06농림16_46-06 농림수산업" xfId="118"/>
    <cellStyle name="AeE­_laroux_2_41-06농림16_99 친환경농산물 인증현황" xfId="119"/>
    <cellStyle name="ÅëÈ­_laroux_2_41-06농림16_99 친환경농산물 인증현황" xfId="120"/>
    <cellStyle name="AeE­_laroux_2_41-06농림41" xfId="121"/>
    <cellStyle name="ÅëÈ­_laroux_2_41-06농림41" xfId="122"/>
    <cellStyle name="AeE­_laroux_2_45-09 유통 금융 보험 및 기타서비스(97-109)" xfId="123"/>
    <cellStyle name="ÅëÈ­_laroux_2_45-09 유통 금융 보험 및 기타서비스(97-109)" xfId="124"/>
    <cellStyle name="AeE­_laroux_2_46-06 농림수산업" xfId="125"/>
    <cellStyle name="ÅëÈ­_laroux_2_46-06 농림수산업" xfId="126"/>
    <cellStyle name="AeE­_laroux_2_99 친환경농산물 인증현황" xfId="127"/>
    <cellStyle name="ÅëÈ­_laroux_2_99 친환경농산물 인증현황" xfId="128"/>
    <cellStyle name="AeE­_Sheet1" xfId="129"/>
    <cellStyle name="ÅëÈ­_Sheet1" xfId="130"/>
    <cellStyle name="AeE­_Sheet1_41-06농림16" xfId="131"/>
    <cellStyle name="ÅëÈ­_Sheet1_41-06농림16" xfId="132"/>
    <cellStyle name="AeE­_Sheet1_41-06농림16_45-09 유통 금융 보험 및 기타서비스(97-109)" xfId="133"/>
    <cellStyle name="ÅëÈ­_Sheet1_41-06농림16_45-09 유통 금융 보험 및 기타서비스(97-109)" xfId="134"/>
    <cellStyle name="AeE­_Sheet1_41-06농림16_46-06 농림수산업" xfId="135"/>
    <cellStyle name="ÅëÈ­_Sheet1_41-06농림16_46-06 농림수산업" xfId="136"/>
    <cellStyle name="AeE­_Sheet1_41-06농림16_99 친환경농산물 인증현황" xfId="137"/>
    <cellStyle name="ÅëÈ­_Sheet1_41-06농림16_99 친환경농산물 인증현황" xfId="138"/>
    <cellStyle name="AeE­_Sheet1_41-06농림41" xfId="139"/>
    <cellStyle name="ÅëÈ­_Sheet1_41-06농림41" xfId="140"/>
    <cellStyle name="AeE­_Sheet1_45-09 유통 금융 보험 및 기타서비스(97-109)" xfId="141"/>
    <cellStyle name="ÅëÈ­_Sheet1_45-09 유통 금융 보험 및 기타서비스(97-109)" xfId="142"/>
    <cellStyle name="AeE­_Sheet1_46-06 농림수산업" xfId="143"/>
    <cellStyle name="ÅëÈ­_Sheet1_46-06 농림수산업" xfId="144"/>
    <cellStyle name="AeE­_Sheet1_99 친환경농산물 인증현황" xfId="145"/>
    <cellStyle name="ÅëÈ­_Sheet1_99 친환경농산물 인증현황" xfId="146"/>
    <cellStyle name="AÞ¸¶ [0]_0809ºn±³ " xfId="147"/>
    <cellStyle name="ÄÞ¸¶ [0]_¼ÕÀÍ¿¹»ê" xfId="148"/>
    <cellStyle name="AÞ¸¶ [0]_¼OAI¿¹≫e" xfId="149"/>
    <cellStyle name="ÄÞ¸¶ [0]_ÀÎ°Çºñ,¿ÜÁÖºñ" xfId="150"/>
    <cellStyle name="AÞ¸¶ [0]_AI°Cºn,μμ±Þºn" xfId="151"/>
    <cellStyle name="ÄÞ¸¶ [0]_laroux" xfId="152"/>
    <cellStyle name="AÞ¸¶ [0]_laroux_1" xfId="153"/>
    <cellStyle name="ÄÞ¸¶ [0]_laroux_1" xfId="154"/>
    <cellStyle name="AÞ¸¶ [0]_Sheet1" xfId="155"/>
    <cellStyle name="ÄÞ¸¶ [0]_Sheet1" xfId="156"/>
    <cellStyle name="AÞ¸¶ [0]_Sheet1_45-09 유통 금융 보험 및 기타서비스(97-109)" xfId="157"/>
    <cellStyle name="ÄÞ¸¶ [0]_Sheet1_45-09 유통 금융 보험 및 기타서비스(97-109)" xfId="158"/>
    <cellStyle name="AÞ¸¶ [0]_Sheet1_46-06 농림수산업" xfId="159"/>
    <cellStyle name="ÄÞ¸¶ [0]_Sheet1_46-06 농림수산업" xfId="160"/>
    <cellStyle name="AÞ¸¶ [0]_Sheet1_99 친환경농산물 인증현황" xfId="161"/>
    <cellStyle name="ÄÞ¸¶ [0]_Sheet1_99 친환경농산물 인증현황" xfId="162"/>
    <cellStyle name="AÞ¸¶_0809ºn±³ " xfId="163"/>
    <cellStyle name="ÄÞ¸¶_¼ÕÀÍ¿¹»ê" xfId="164"/>
    <cellStyle name="AÞ¸¶_¼OAI¿¹≫e" xfId="165"/>
    <cellStyle name="ÄÞ¸¶_ÀÎ°Çºñ,¿ÜÁÖºñ" xfId="166"/>
    <cellStyle name="AÞ¸¶_AI°Cºn,μμ±Þºn" xfId="167"/>
    <cellStyle name="ÄÞ¸¶_laroux" xfId="168"/>
    <cellStyle name="AÞ¸¶_laroux_1" xfId="169"/>
    <cellStyle name="ÄÞ¸¶_laroux_1" xfId="170"/>
    <cellStyle name="AÞ¸¶_Sheet1" xfId="171"/>
    <cellStyle name="ÄÞ¸¶_Sheet1" xfId="172"/>
    <cellStyle name="AÞ¸¶_Sheet1_41-06농림16" xfId="173"/>
    <cellStyle name="ÄÞ¸¶_Sheet1_41-06농림16" xfId="174"/>
    <cellStyle name="AÞ¸¶_Sheet1_41-06농림16_45-09 유통 금융 보험 및 기타서비스(97-109)" xfId="175"/>
    <cellStyle name="ÄÞ¸¶_Sheet1_41-06농림16_45-09 유통 금융 보험 및 기타서비스(97-109)" xfId="176"/>
    <cellStyle name="AÞ¸¶_Sheet1_41-06농림16_46-06 농림수산업" xfId="177"/>
    <cellStyle name="ÄÞ¸¶_Sheet1_41-06농림16_46-06 농림수산업" xfId="178"/>
    <cellStyle name="AÞ¸¶_Sheet1_41-06농림16_99 친환경농산물 인증현황" xfId="179"/>
    <cellStyle name="ÄÞ¸¶_Sheet1_41-06농림16_99 친환경농산물 인증현황" xfId="180"/>
    <cellStyle name="AÞ¸¶_Sheet1_41-06농림41" xfId="181"/>
    <cellStyle name="ÄÞ¸¶_Sheet1_41-06농림41" xfId="182"/>
    <cellStyle name="AÞ¸¶_Sheet1_45-09 유통 금융 보험 및 기타서비스(97-109)" xfId="183"/>
    <cellStyle name="ÄÞ¸¶_Sheet1_45-09 유통 금융 보험 및 기타서비스(97-109)" xfId="184"/>
    <cellStyle name="AÞ¸¶_Sheet1_46-06 농림수산업" xfId="185"/>
    <cellStyle name="ÄÞ¸¶_Sheet1_46-06 농림수산업" xfId="186"/>
    <cellStyle name="AÞ¸¶_Sheet1_99 친환경농산물 인증현황" xfId="187"/>
    <cellStyle name="ÄÞ¸¶_Sheet1_99 친환경농산물 인증현황" xfId="188"/>
    <cellStyle name="C￥AØ_¿μ¾÷CoE² " xfId="189"/>
    <cellStyle name="Ç¥ÁØ_¼ÕÀÍ¿¹»ê" xfId="190"/>
    <cellStyle name="C￥AØ_¼OAI¿¹≫e" xfId="191"/>
    <cellStyle name="Ç¥ÁØ_ÀÎ°Çºñ,¿ÜÁÖºñ" xfId="192"/>
    <cellStyle name="C￥AØ_AI°Cºn,μμ±Þºn" xfId="193"/>
    <cellStyle name="Ç¥ÁØ_laroux" xfId="194"/>
    <cellStyle name="C￥AØ_laroux_1" xfId="195"/>
    <cellStyle name="Ç¥ÁØ_laroux_1" xfId="196"/>
    <cellStyle name="C￥AØ_laroux_1_Sheet1" xfId="197"/>
    <cellStyle name="Ç¥ÁØ_laroux_1_Sheet1" xfId="198"/>
    <cellStyle name="C￥AØ_laroux_2" xfId="199"/>
    <cellStyle name="Ç¥ÁØ_laroux_2" xfId="200"/>
    <cellStyle name="C￥AØ_laroux_2_Sheet1" xfId="201"/>
    <cellStyle name="Ç¥ÁØ_laroux_2_Sheet1" xfId="202"/>
    <cellStyle name="C￥AØ_laroux_3" xfId="203"/>
    <cellStyle name="Ç¥ÁØ_laroux_3" xfId="204"/>
    <cellStyle name="C￥AØ_laroux_4" xfId="205"/>
    <cellStyle name="Ç¥ÁØ_laroux_4" xfId="206"/>
    <cellStyle name="C￥AØ_laroux_Sheet1" xfId="207"/>
    <cellStyle name="Ç¥ÁØ_laroux_Sheet1" xfId="208"/>
    <cellStyle name="C￥AØ_Sheet1" xfId="209"/>
    <cellStyle name="Ç¥ÁØ_Sheet1" xfId="210"/>
    <cellStyle name="category" xfId="211"/>
    <cellStyle name="Comma" xfId="212"/>
    <cellStyle name="Comma [0]_ SG&amp;A Bridge " xfId="213"/>
    <cellStyle name="comma zerodec" xfId="214"/>
    <cellStyle name="Comma_ SG&amp;A Bridge " xfId="215"/>
    <cellStyle name="Currency" xfId="216"/>
    <cellStyle name="Currency [0]_ SG&amp;A Bridge " xfId="217"/>
    <cellStyle name="Currency_ SG&amp;A Bridge " xfId="218"/>
    <cellStyle name="Currency1" xfId="219"/>
    <cellStyle name="Date" xfId="220"/>
    <cellStyle name="Date 2" xfId="221"/>
    <cellStyle name="Dollar (zero dec)" xfId="222"/>
    <cellStyle name="Euro" xfId="223"/>
    <cellStyle name="Fixed" xfId="224"/>
    <cellStyle name="Fixed 2" xfId="225"/>
    <cellStyle name="Grey" xfId="226"/>
    <cellStyle name="HEADER" xfId="227"/>
    <cellStyle name="Header1" xfId="228"/>
    <cellStyle name="Header2" xfId="229"/>
    <cellStyle name="Heading" xfId="230"/>
    <cellStyle name="HEADING1" xfId="231"/>
    <cellStyle name="HEADING1 2" xfId="232"/>
    <cellStyle name="HEADING2" xfId="233"/>
    <cellStyle name="HEADING2 2" xfId="234"/>
    <cellStyle name="Input [yellow]" xfId="235"/>
    <cellStyle name="Milliers [0]_Arabian Spec" xfId="236"/>
    <cellStyle name="Milliers_Arabian Spec" xfId="237"/>
    <cellStyle name="Model" xfId="238"/>
    <cellStyle name="Mon?aire [0]_Arabian Spec" xfId="239"/>
    <cellStyle name="Mon?aire_Arabian Spec" xfId="240"/>
    <cellStyle name="Normal - Style1" xfId="241"/>
    <cellStyle name="Normal - 유형1" xfId="242"/>
    <cellStyle name="Normal_ SG&amp;A Bridge " xfId="243"/>
    <cellStyle name="Percent" xfId="244"/>
    <cellStyle name="Percent (0)" xfId="245"/>
    <cellStyle name="Percent [2]" xfId="246"/>
    <cellStyle name="Percent_07하남상감사" xfId="247"/>
    <cellStyle name="subhead" xfId="248"/>
    <cellStyle name="Tickmark" xfId="249"/>
    <cellStyle name="title [1]" xfId="250"/>
    <cellStyle name="title [2]" xfId="251"/>
    <cellStyle name="Total" xfId="252"/>
    <cellStyle name="Total 2" xfId="253"/>
    <cellStyle name="감춤" xfId="254"/>
    <cellStyle name="강조색1" xfId="255" builtinId="29" customBuiltin="1"/>
    <cellStyle name="강조색1 2" xfId="256"/>
    <cellStyle name="강조색1 3" xfId="257"/>
    <cellStyle name="강조색2" xfId="258" builtinId="33" customBuiltin="1"/>
    <cellStyle name="강조색2 2" xfId="259"/>
    <cellStyle name="강조색2 3" xfId="260"/>
    <cellStyle name="강조색3" xfId="261" builtinId="37" customBuiltin="1"/>
    <cellStyle name="강조색3 2" xfId="262"/>
    <cellStyle name="강조색3 3" xfId="263"/>
    <cellStyle name="강조색4" xfId="264" builtinId="41" customBuiltin="1"/>
    <cellStyle name="강조색4 2" xfId="265"/>
    <cellStyle name="강조색4 3" xfId="266"/>
    <cellStyle name="강조색5" xfId="267" builtinId="45" customBuiltin="1"/>
    <cellStyle name="강조색5 2" xfId="268"/>
    <cellStyle name="강조색5 3" xfId="269"/>
    <cellStyle name="강조색6" xfId="270" builtinId="49" customBuiltin="1"/>
    <cellStyle name="강조색6 2" xfId="271"/>
    <cellStyle name="강조색6 3" xfId="272"/>
    <cellStyle name="견적" xfId="273"/>
    <cellStyle name="경고문" xfId="274" builtinId="11" customBuiltin="1"/>
    <cellStyle name="경고문 2" xfId="275"/>
    <cellStyle name="경고문 3" xfId="276"/>
    <cellStyle name="계산" xfId="277" builtinId="22" customBuiltin="1"/>
    <cellStyle name="계산 2" xfId="278"/>
    <cellStyle name="계산 3" xfId="279"/>
    <cellStyle name="고정소숫점" xfId="280"/>
    <cellStyle name="고정출력1" xfId="281"/>
    <cellStyle name="고정출력2" xfId="282"/>
    <cellStyle name="기계" xfId="283"/>
    <cellStyle name="나쁨" xfId="284" builtinId="27" customBuiltin="1"/>
    <cellStyle name="나쁨 2" xfId="285"/>
    <cellStyle name="나쁨 3" xfId="286"/>
    <cellStyle name="날짜" xfId="287"/>
    <cellStyle name="날짜 2" xfId="288"/>
    <cellStyle name="내역서" xfId="289"/>
    <cellStyle name="달러" xfId="290"/>
    <cellStyle name="달러 2" xfId="291"/>
    <cellStyle name="뒤에 오는 하이퍼링크_2005결산자료(오세훈)" xfId="292"/>
    <cellStyle name="똿뗦먛귟 [0.00]_PRODUCT DETAIL Q1" xfId="293"/>
    <cellStyle name="똿뗦먛귟_PRODUCT DETAIL Q1" xfId="294"/>
    <cellStyle name="메모" xfId="295" builtinId="10" customBuiltin="1"/>
    <cellStyle name="메모 2" xfId="296"/>
    <cellStyle name="메모 3" xfId="297"/>
    <cellStyle name="믅됞 [0.00]_PRODUCT DETAIL Q1" xfId="298"/>
    <cellStyle name="믅됞_PRODUCT DETAIL Q1" xfId="299"/>
    <cellStyle name="백분율 [0]" xfId="300"/>
    <cellStyle name="백분율 [2]" xfId="301"/>
    <cellStyle name="백분율 2" xfId="302"/>
    <cellStyle name="백분율 2 2" xfId="303"/>
    <cellStyle name="보통" xfId="304" builtinId="28" customBuiltin="1"/>
    <cellStyle name="보통 2" xfId="305"/>
    <cellStyle name="보통 3" xfId="306"/>
    <cellStyle name="뷭?_BOOKSHIP" xfId="307"/>
    <cellStyle name="설명 텍스트" xfId="308" builtinId="53" customBuiltin="1"/>
    <cellStyle name="설명 텍스트 2" xfId="309"/>
    <cellStyle name="설명 텍스트 3" xfId="310"/>
    <cellStyle name="셀 확인" xfId="311" builtinId="23" customBuiltin="1"/>
    <cellStyle name="셀 확인 2" xfId="312"/>
    <cellStyle name="셀 확인 3" xfId="313"/>
    <cellStyle name="숫자" xfId="314"/>
    <cellStyle name="숫자(R)" xfId="315"/>
    <cellStyle name="쉼표 [0]" xfId="316" builtinId="6"/>
    <cellStyle name="쉼표 [0] 2" xfId="317"/>
    <cellStyle name="쉼표 [0] 3" xfId="318"/>
    <cellStyle name="쉼표 [0] 4" xfId="319"/>
    <cellStyle name="쉼표 [0] 5" xfId="320"/>
    <cellStyle name="쉼표 [0] 6" xfId="321"/>
    <cellStyle name="쉼표 [0] 6 2" xfId="322"/>
    <cellStyle name="쉼표 [0] 9" xfId="323"/>
    <cellStyle name="쉼표 [0]_50-08 전기 가스 수도" xfId="324"/>
    <cellStyle name="스타일 1" xfId="325"/>
    <cellStyle name="스타일 2" xfId="326"/>
    <cellStyle name="스타일 3" xfId="327"/>
    <cellStyle name="스타일 4" xfId="328"/>
    <cellStyle name="스타일 5" xfId="329"/>
    <cellStyle name="연결된 셀" xfId="330" builtinId="24" customBuiltin="1"/>
    <cellStyle name="연결된 셀 2" xfId="331"/>
    <cellStyle name="연결된 셀 3" xfId="332"/>
    <cellStyle name="요약" xfId="333" builtinId="25" customBuiltin="1"/>
    <cellStyle name="요약 2" xfId="334"/>
    <cellStyle name="요약 3" xfId="335"/>
    <cellStyle name="입력" xfId="336" builtinId="20" customBuiltin="1"/>
    <cellStyle name="입력 2" xfId="337"/>
    <cellStyle name="입력 3" xfId="338"/>
    <cellStyle name="자리수" xfId="339"/>
    <cellStyle name="자리수 2" xfId="340"/>
    <cellStyle name="자리수0" xfId="341"/>
    <cellStyle name="제목" xfId="342" builtinId="15" customBuiltin="1"/>
    <cellStyle name="제목 1" xfId="343" builtinId="16" customBuiltin="1"/>
    <cellStyle name="제목 1 2" xfId="344"/>
    <cellStyle name="제목 1 3" xfId="345"/>
    <cellStyle name="제목 2" xfId="346" builtinId="17" customBuiltin="1"/>
    <cellStyle name="제목 2 2" xfId="347"/>
    <cellStyle name="제목 2 3" xfId="348"/>
    <cellStyle name="제목 3" xfId="349" builtinId="18" customBuiltin="1"/>
    <cellStyle name="제목 3 2" xfId="350"/>
    <cellStyle name="제목 3 3" xfId="351"/>
    <cellStyle name="제목 4" xfId="352" builtinId="19" customBuiltin="1"/>
    <cellStyle name="제목 4 2" xfId="353"/>
    <cellStyle name="제목 4 3" xfId="354"/>
    <cellStyle name="제목 5" xfId="355"/>
    <cellStyle name="제목 6" xfId="356"/>
    <cellStyle name="좋음" xfId="357" builtinId="26" customBuiltin="1"/>
    <cellStyle name="좋음 2" xfId="358"/>
    <cellStyle name="좋음 3" xfId="359"/>
    <cellStyle name="출력" xfId="360" builtinId="21" customBuiltin="1"/>
    <cellStyle name="출력 2" xfId="361"/>
    <cellStyle name="출력 3" xfId="362"/>
    <cellStyle name="콤냡?&lt;_x000f_$??:_x0009_`1_1 " xfId="363"/>
    <cellStyle name="콤마 [0]_(1.토)" xfId="364"/>
    <cellStyle name="콤마 [0]_천기일수" xfId="365"/>
    <cellStyle name="콤마 [0]_해안선및도서" xfId="366"/>
    <cellStyle name="콤마 [2]" xfId="367"/>
    <cellStyle name="콤마_(1.토)" xfId="368"/>
    <cellStyle name="통화 [0] 2" xfId="369"/>
    <cellStyle name="퍼센트" xfId="370"/>
    <cellStyle name="표준" xfId="0" builtinId="0"/>
    <cellStyle name="표준 10" xfId="371"/>
    <cellStyle name="표준 10 2" xfId="372"/>
    <cellStyle name="표준 10 3" xfId="373"/>
    <cellStyle name="표준 10 4" xfId="374"/>
    <cellStyle name="표준 100" xfId="375"/>
    <cellStyle name="표준 100 2" xfId="376"/>
    <cellStyle name="표준 101" xfId="377"/>
    <cellStyle name="표준 101 2" xfId="378"/>
    <cellStyle name="표준 102" xfId="379"/>
    <cellStyle name="표준 102 2" xfId="380"/>
    <cellStyle name="표준 103" xfId="381"/>
    <cellStyle name="표준 103 2" xfId="382"/>
    <cellStyle name="표준 104" xfId="383"/>
    <cellStyle name="표준 104 2" xfId="384"/>
    <cellStyle name="표준 105" xfId="385"/>
    <cellStyle name="표준 105 2" xfId="386"/>
    <cellStyle name="표준 106" xfId="387"/>
    <cellStyle name="표준 106 2" xfId="388"/>
    <cellStyle name="표준 107" xfId="389"/>
    <cellStyle name="표준 107 2" xfId="390"/>
    <cellStyle name="표준 108" xfId="391"/>
    <cellStyle name="표준 108 2" xfId="392"/>
    <cellStyle name="표준 109" xfId="393"/>
    <cellStyle name="표준 109 2" xfId="394"/>
    <cellStyle name="표준 11" xfId="395"/>
    <cellStyle name="표준 11 2" xfId="396"/>
    <cellStyle name="표준 11 3" xfId="397"/>
    <cellStyle name="표준 110" xfId="398"/>
    <cellStyle name="표준 110 2" xfId="399"/>
    <cellStyle name="표준 111" xfId="400"/>
    <cellStyle name="표준 111 2" xfId="401"/>
    <cellStyle name="표준 112" xfId="402"/>
    <cellStyle name="표준 112 2" xfId="403"/>
    <cellStyle name="표준 113" xfId="404"/>
    <cellStyle name="표준 113 2" xfId="405"/>
    <cellStyle name="표준 114" xfId="406"/>
    <cellStyle name="표준 114 2" xfId="407"/>
    <cellStyle name="표준 115" xfId="408"/>
    <cellStyle name="표준 115 2" xfId="409"/>
    <cellStyle name="표준 116" xfId="410"/>
    <cellStyle name="표준 116 2" xfId="411"/>
    <cellStyle name="표준 117" xfId="412"/>
    <cellStyle name="표준 117 2" xfId="413"/>
    <cellStyle name="표준 117 3" xfId="414"/>
    <cellStyle name="표준 118" xfId="415"/>
    <cellStyle name="표준 118 2" xfId="416"/>
    <cellStyle name="표준 118 3" xfId="417"/>
    <cellStyle name="표준 119" xfId="418"/>
    <cellStyle name="표준 119 2" xfId="419"/>
    <cellStyle name="표준 119 3" xfId="420"/>
    <cellStyle name="표준 12" xfId="421"/>
    <cellStyle name="표준 12 2" xfId="422"/>
    <cellStyle name="표준 12 3" xfId="423"/>
    <cellStyle name="표준 120" xfId="424"/>
    <cellStyle name="표준 120 2" xfId="425"/>
    <cellStyle name="표준 121" xfId="426"/>
    <cellStyle name="표준 121 2" xfId="427"/>
    <cellStyle name="표준 122" xfId="428"/>
    <cellStyle name="표준 122 2" xfId="429"/>
    <cellStyle name="표준 123" xfId="430"/>
    <cellStyle name="표준 123 2" xfId="431"/>
    <cellStyle name="표준 124" xfId="432"/>
    <cellStyle name="표준 124 2" xfId="433"/>
    <cellStyle name="표준 125" xfId="434"/>
    <cellStyle name="표준 125 2" xfId="435"/>
    <cellStyle name="표준 126" xfId="436"/>
    <cellStyle name="표준 126 2" xfId="437"/>
    <cellStyle name="표준 127" xfId="438"/>
    <cellStyle name="표준 127 2" xfId="439"/>
    <cellStyle name="표준 128" xfId="440"/>
    <cellStyle name="표준 128 2" xfId="441"/>
    <cellStyle name="표준 129" xfId="442"/>
    <cellStyle name="표준 129 2" xfId="443"/>
    <cellStyle name="표준 13" xfId="444"/>
    <cellStyle name="표준 13 2" xfId="445"/>
    <cellStyle name="표준 13 3" xfId="446"/>
    <cellStyle name="표준 130" xfId="447"/>
    <cellStyle name="표준 130 2" xfId="448"/>
    <cellStyle name="표준 131" xfId="449"/>
    <cellStyle name="표준 131 2" xfId="450"/>
    <cellStyle name="표준 132" xfId="451"/>
    <cellStyle name="표준 132 2" xfId="452"/>
    <cellStyle name="표준 133" xfId="453"/>
    <cellStyle name="표준 133 2" xfId="454"/>
    <cellStyle name="표준 134" xfId="455"/>
    <cellStyle name="표준 134 2" xfId="456"/>
    <cellStyle name="표준 135" xfId="457"/>
    <cellStyle name="표준 135 2" xfId="458"/>
    <cellStyle name="표준 136" xfId="459"/>
    <cellStyle name="표준 136 2" xfId="460"/>
    <cellStyle name="표준 137" xfId="461"/>
    <cellStyle name="표준 137 2" xfId="462"/>
    <cellStyle name="표준 138" xfId="463"/>
    <cellStyle name="표준 138 2" xfId="464"/>
    <cellStyle name="표준 139" xfId="465"/>
    <cellStyle name="표준 139 2" xfId="466"/>
    <cellStyle name="표준 14" xfId="467"/>
    <cellStyle name="표준 14 2" xfId="468"/>
    <cellStyle name="표준 14 3" xfId="469"/>
    <cellStyle name="표준 140" xfId="470"/>
    <cellStyle name="표준 140 2" xfId="471"/>
    <cellStyle name="표준 141" xfId="472"/>
    <cellStyle name="표준 141 2" xfId="473"/>
    <cellStyle name="표준 142" xfId="474"/>
    <cellStyle name="표준 142 2" xfId="475"/>
    <cellStyle name="표준 143" xfId="476"/>
    <cellStyle name="표준 143 2" xfId="477"/>
    <cellStyle name="표준 144" xfId="478"/>
    <cellStyle name="표준 144 2" xfId="479"/>
    <cellStyle name="표준 145" xfId="480"/>
    <cellStyle name="표준 145 2" xfId="481"/>
    <cellStyle name="표준 146" xfId="482"/>
    <cellStyle name="표준 146 2" xfId="483"/>
    <cellStyle name="표준 147" xfId="484"/>
    <cellStyle name="표준 147 2" xfId="485"/>
    <cellStyle name="표준 148" xfId="486"/>
    <cellStyle name="표준 148 2" xfId="487"/>
    <cellStyle name="표준 149" xfId="488"/>
    <cellStyle name="표준 149 2" xfId="489"/>
    <cellStyle name="표준 15" xfId="490"/>
    <cellStyle name="표준 15 2" xfId="491"/>
    <cellStyle name="표준 15 3" xfId="492"/>
    <cellStyle name="표준 150" xfId="493"/>
    <cellStyle name="표준 150 2" xfId="494"/>
    <cellStyle name="표준 151" xfId="495"/>
    <cellStyle name="표준 151 2" xfId="496"/>
    <cellStyle name="표준 152" xfId="497"/>
    <cellStyle name="표준 152 2" xfId="498"/>
    <cellStyle name="표준 153" xfId="499"/>
    <cellStyle name="표준 153 2" xfId="500"/>
    <cellStyle name="표준 154" xfId="501"/>
    <cellStyle name="표준 154 2" xfId="502"/>
    <cellStyle name="표준 155" xfId="503"/>
    <cellStyle name="표준 155 2" xfId="504"/>
    <cellStyle name="표준 156" xfId="505"/>
    <cellStyle name="표준 156 2" xfId="506"/>
    <cellStyle name="표준 157" xfId="507"/>
    <cellStyle name="표준 157 2" xfId="508"/>
    <cellStyle name="표준 158" xfId="509"/>
    <cellStyle name="표준 158 2" xfId="510"/>
    <cellStyle name="표준 159" xfId="511"/>
    <cellStyle name="표준 159 2" xfId="512"/>
    <cellStyle name="표준 16" xfId="513"/>
    <cellStyle name="표준 16 2" xfId="514"/>
    <cellStyle name="표준 16 3" xfId="515"/>
    <cellStyle name="표준 160" xfId="516"/>
    <cellStyle name="표준 160 2" xfId="517"/>
    <cellStyle name="표준 161" xfId="518"/>
    <cellStyle name="표준 161 2" xfId="519"/>
    <cellStyle name="표준 162" xfId="520"/>
    <cellStyle name="표준 162 2" xfId="521"/>
    <cellStyle name="표준 163" xfId="522"/>
    <cellStyle name="표준 163 2" xfId="523"/>
    <cellStyle name="표준 164" xfId="524"/>
    <cellStyle name="표준 164 2" xfId="525"/>
    <cellStyle name="표준 165" xfId="526"/>
    <cellStyle name="표준 165 2" xfId="527"/>
    <cellStyle name="표준 166" xfId="528"/>
    <cellStyle name="표준 166 2" xfId="529"/>
    <cellStyle name="표준 167" xfId="530"/>
    <cellStyle name="표준 167 2" xfId="531"/>
    <cellStyle name="표준 168" xfId="532"/>
    <cellStyle name="표준 168 2" xfId="533"/>
    <cellStyle name="표준 169" xfId="534"/>
    <cellStyle name="표준 169 2" xfId="535"/>
    <cellStyle name="표준 17" xfId="536"/>
    <cellStyle name="표준 17 2" xfId="537"/>
    <cellStyle name="표준 17 3" xfId="538"/>
    <cellStyle name="표준 170" xfId="539"/>
    <cellStyle name="표준 170 2" xfId="540"/>
    <cellStyle name="표준 171" xfId="541"/>
    <cellStyle name="표준 171 2" xfId="542"/>
    <cellStyle name="표준 172" xfId="543"/>
    <cellStyle name="표준 172 2" xfId="544"/>
    <cellStyle name="표준 173" xfId="545"/>
    <cellStyle name="표준 173 2" xfId="546"/>
    <cellStyle name="표준 174" xfId="547"/>
    <cellStyle name="표준 174 2" xfId="548"/>
    <cellStyle name="표준 175" xfId="549"/>
    <cellStyle name="표준 175 2" xfId="550"/>
    <cellStyle name="표준 176" xfId="551"/>
    <cellStyle name="표준 176 2" xfId="552"/>
    <cellStyle name="표준 177" xfId="553"/>
    <cellStyle name="표준 177 2" xfId="554"/>
    <cellStyle name="표준 178" xfId="555"/>
    <cellStyle name="표준 178 2" xfId="556"/>
    <cellStyle name="표준 179" xfId="557"/>
    <cellStyle name="표준 179 2" xfId="558"/>
    <cellStyle name="표준 18" xfId="559"/>
    <cellStyle name="표준 18 2" xfId="560"/>
    <cellStyle name="표준 18 3" xfId="561"/>
    <cellStyle name="표준 180" xfId="562"/>
    <cellStyle name="표준 180 2" xfId="563"/>
    <cellStyle name="표준 181" xfId="564"/>
    <cellStyle name="표준 181 2" xfId="565"/>
    <cellStyle name="표준 182" xfId="566"/>
    <cellStyle name="표준 182 2" xfId="567"/>
    <cellStyle name="표준 183" xfId="568"/>
    <cellStyle name="표준 183 2" xfId="569"/>
    <cellStyle name="표준 184" xfId="570"/>
    <cellStyle name="표준 184 2" xfId="571"/>
    <cellStyle name="표준 185" xfId="572"/>
    <cellStyle name="표준 185 2" xfId="573"/>
    <cellStyle name="표준 186" xfId="574"/>
    <cellStyle name="표준 186 2" xfId="575"/>
    <cellStyle name="표준 187" xfId="576"/>
    <cellStyle name="표준 187 2" xfId="577"/>
    <cellStyle name="표준 188" xfId="578"/>
    <cellStyle name="표준 188 2" xfId="579"/>
    <cellStyle name="표준 189" xfId="580"/>
    <cellStyle name="표준 189 2" xfId="581"/>
    <cellStyle name="표준 19" xfId="582"/>
    <cellStyle name="표준 19 2" xfId="583"/>
    <cellStyle name="표준 19 3" xfId="584"/>
    <cellStyle name="표준 190" xfId="585"/>
    <cellStyle name="표준 190 2" xfId="586"/>
    <cellStyle name="표준 191" xfId="587"/>
    <cellStyle name="표준 191 2" xfId="588"/>
    <cellStyle name="표준 192" xfId="589"/>
    <cellStyle name="표준 192 2" xfId="590"/>
    <cellStyle name="표준 193" xfId="591"/>
    <cellStyle name="표준 193 2" xfId="592"/>
    <cellStyle name="표준 194" xfId="593"/>
    <cellStyle name="표준 194 2" xfId="594"/>
    <cellStyle name="표준 195" xfId="595"/>
    <cellStyle name="표준 195 2" xfId="596"/>
    <cellStyle name="표준 196" xfId="597"/>
    <cellStyle name="표준 196 2" xfId="598"/>
    <cellStyle name="표준 197" xfId="599"/>
    <cellStyle name="표준 197 2" xfId="600"/>
    <cellStyle name="표준 198" xfId="601"/>
    <cellStyle name="표준 198 2" xfId="602"/>
    <cellStyle name="표준 199" xfId="603"/>
    <cellStyle name="표준 199 2" xfId="604"/>
    <cellStyle name="표준 2" xfId="605"/>
    <cellStyle name="표준 2 2" xfId="606"/>
    <cellStyle name="표준 2 2 2" xfId="607"/>
    <cellStyle name="표준 2 2 3" xfId="608"/>
    <cellStyle name="표준 2 3" xfId="609"/>
    <cellStyle name="표준 2 4" xfId="610"/>
    <cellStyle name="표준 2 5" xfId="611"/>
    <cellStyle name="표준 2 6" xfId="612"/>
    <cellStyle name="표준 2 8" xfId="613"/>
    <cellStyle name="표준 2_2007상수도통계 엑셀파일" xfId="614"/>
    <cellStyle name="표준 20" xfId="615"/>
    <cellStyle name="표준 20 2" xfId="616"/>
    <cellStyle name="표준 20 2 2" xfId="617"/>
    <cellStyle name="표준 20 2 3" xfId="618"/>
    <cellStyle name="표준 20 3" xfId="619"/>
    <cellStyle name="표준 20 3 2" xfId="620"/>
    <cellStyle name="표준 20 3 3" xfId="621"/>
    <cellStyle name="표준 20 4" xfId="622"/>
    <cellStyle name="표준 20 4 2" xfId="623"/>
    <cellStyle name="표준 20 4 3" xfId="624"/>
    <cellStyle name="표준 20 5" xfId="625"/>
    <cellStyle name="표준 20 5 2" xfId="626"/>
    <cellStyle name="표준 20 5 3" xfId="627"/>
    <cellStyle name="표준 20 6" xfId="628"/>
    <cellStyle name="표준 20 7" xfId="629"/>
    <cellStyle name="표준 20_2008 상수도통계 취합자료(1008)" xfId="630"/>
    <cellStyle name="표준 200" xfId="631"/>
    <cellStyle name="표준 200 2" xfId="632"/>
    <cellStyle name="표준 201" xfId="633"/>
    <cellStyle name="표준 201 2" xfId="634"/>
    <cellStyle name="표준 202" xfId="635"/>
    <cellStyle name="표준 202 2" xfId="636"/>
    <cellStyle name="표준 203" xfId="637"/>
    <cellStyle name="표준 203 2" xfId="638"/>
    <cellStyle name="표준 204" xfId="639"/>
    <cellStyle name="표준 204 2" xfId="640"/>
    <cellStyle name="표준 205" xfId="641"/>
    <cellStyle name="표준 205 2" xfId="642"/>
    <cellStyle name="표준 206" xfId="643"/>
    <cellStyle name="표준 206 2" xfId="644"/>
    <cellStyle name="표준 207" xfId="645"/>
    <cellStyle name="표준 207 2" xfId="646"/>
    <cellStyle name="표준 208" xfId="647"/>
    <cellStyle name="표준 208 2" xfId="648"/>
    <cellStyle name="표준 209" xfId="649"/>
    <cellStyle name="표준 209 2" xfId="650"/>
    <cellStyle name="표준 21" xfId="651"/>
    <cellStyle name="표준 21 2" xfId="652"/>
    <cellStyle name="표준 21 2 2" xfId="653"/>
    <cellStyle name="표준 21 2 3" xfId="654"/>
    <cellStyle name="표준 21 3" xfId="655"/>
    <cellStyle name="표준 21 3 2" xfId="656"/>
    <cellStyle name="표준 21 3 3" xfId="657"/>
    <cellStyle name="표준 21 4" xfId="658"/>
    <cellStyle name="표준 21 4 2" xfId="659"/>
    <cellStyle name="표준 21 4 3" xfId="660"/>
    <cellStyle name="표준 21 5" xfId="661"/>
    <cellStyle name="표준 21 5 2" xfId="662"/>
    <cellStyle name="표준 21 5 3" xfId="663"/>
    <cellStyle name="표준 21 6" xfId="664"/>
    <cellStyle name="표준 21 7" xfId="665"/>
    <cellStyle name="표준 21_2008 상수도통계 취합자료(1008)" xfId="666"/>
    <cellStyle name="표준 210" xfId="667"/>
    <cellStyle name="표준 210 2" xfId="668"/>
    <cellStyle name="표준 211" xfId="669"/>
    <cellStyle name="표준 211 2" xfId="670"/>
    <cellStyle name="표준 212" xfId="671"/>
    <cellStyle name="표준 212 2" xfId="672"/>
    <cellStyle name="표준 213" xfId="673"/>
    <cellStyle name="표준 213 2" xfId="674"/>
    <cellStyle name="표준 214" xfId="675"/>
    <cellStyle name="표준 214 2" xfId="676"/>
    <cellStyle name="표준 215" xfId="677"/>
    <cellStyle name="표준 215 2" xfId="678"/>
    <cellStyle name="표준 216" xfId="679"/>
    <cellStyle name="표준 216 2" xfId="680"/>
    <cellStyle name="표준 217" xfId="681"/>
    <cellStyle name="표준 217 2" xfId="682"/>
    <cellStyle name="표준 218" xfId="683"/>
    <cellStyle name="표준 218 2" xfId="684"/>
    <cellStyle name="표준 219" xfId="685"/>
    <cellStyle name="표준 219 2" xfId="686"/>
    <cellStyle name="표준 22" xfId="687"/>
    <cellStyle name="표준 22 2" xfId="688"/>
    <cellStyle name="표준 22 2 2" xfId="689"/>
    <cellStyle name="표준 22 2 3" xfId="690"/>
    <cellStyle name="표준 22 3" xfId="691"/>
    <cellStyle name="표준 22 3 2" xfId="692"/>
    <cellStyle name="표준 22 3 3" xfId="693"/>
    <cellStyle name="표준 22 4" xfId="694"/>
    <cellStyle name="표준 22 4 2" xfId="695"/>
    <cellStyle name="표준 22 4 3" xfId="696"/>
    <cellStyle name="표준 22 5" xfId="697"/>
    <cellStyle name="표준 22 5 2" xfId="698"/>
    <cellStyle name="표준 22 5 3" xfId="699"/>
    <cellStyle name="표준 22 6" xfId="700"/>
    <cellStyle name="표준 22 7" xfId="701"/>
    <cellStyle name="표준 22_2008 상수도통계 취합자료(1008)" xfId="702"/>
    <cellStyle name="표준 220" xfId="703"/>
    <cellStyle name="표준 220 2" xfId="704"/>
    <cellStyle name="표준 221" xfId="705"/>
    <cellStyle name="표준 221 2" xfId="706"/>
    <cellStyle name="표준 222" xfId="707"/>
    <cellStyle name="표준 222 2" xfId="708"/>
    <cellStyle name="표준 223" xfId="709"/>
    <cellStyle name="표준 223 2" xfId="710"/>
    <cellStyle name="표준 224" xfId="711"/>
    <cellStyle name="표준 224 2" xfId="712"/>
    <cellStyle name="표준 225" xfId="713"/>
    <cellStyle name="표준 225 2" xfId="714"/>
    <cellStyle name="표준 226" xfId="715"/>
    <cellStyle name="표준 226 2" xfId="716"/>
    <cellStyle name="표준 227" xfId="717"/>
    <cellStyle name="표준 227 2" xfId="718"/>
    <cellStyle name="표준 228" xfId="719"/>
    <cellStyle name="표준 228 2" xfId="720"/>
    <cellStyle name="표준 229" xfId="721"/>
    <cellStyle name="표준 229 2" xfId="722"/>
    <cellStyle name="표준 23" xfId="723"/>
    <cellStyle name="표준 23 2" xfId="724"/>
    <cellStyle name="표준 23 3" xfId="725"/>
    <cellStyle name="표준 230" xfId="726"/>
    <cellStyle name="표준 230 2" xfId="727"/>
    <cellStyle name="표준 231" xfId="728"/>
    <cellStyle name="표준 231 2" xfId="729"/>
    <cellStyle name="표준 232" xfId="730"/>
    <cellStyle name="표준 232 2" xfId="731"/>
    <cellStyle name="표준 233" xfId="732"/>
    <cellStyle name="표준 233 2" xfId="733"/>
    <cellStyle name="표준 234" xfId="734"/>
    <cellStyle name="표준 234 2" xfId="735"/>
    <cellStyle name="표준 235" xfId="736"/>
    <cellStyle name="표준 235 2" xfId="737"/>
    <cellStyle name="표준 236" xfId="738"/>
    <cellStyle name="표준 236 2" xfId="739"/>
    <cellStyle name="표준 237" xfId="740"/>
    <cellStyle name="표준 237 2" xfId="741"/>
    <cellStyle name="표준 238" xfId="742"/>
    <cellStyle name="표준 238 2" xfId="743"/>
    <cellStyle name="표준 239" xfId="744"/>
    <cellStyle name="표준 239 2" xfId="745"/>
    <cellStyle name="표준 24" xfId="746"/>
    <cellStyle name="표준 24 2" xfId="747"/>
    <cellStyle name="표준 24 3" xfId="748"/>
    <cellStyle name="표준 240" xfId="749"/>
    <cellStyle name="표준 240 2" xfId="750"/>
    <cellStyle name="표준 241" xfId="751"/>
    <cellStyle name="표준 241 2" xfId="752"/>
    <cellStyle name="표준 242" xfId="753"/>
    <cellStyle name="표준 242 2" xfId="754"/>
    <cellStyle name="표준 243" xfId="755"/>
    <cellStyle name="표준 243 2" xfId="756"/>
    <cellStyle name="표준 244" xfId="757"/>
    <cellStyle name="표준 244 2" xfId="758"/>
    <cellStyle name="표준 245" xfId="759"/>
    <cellStyle name="표준 245 2" xfId="760"/>
    <cellStyle name="표준 246" xfId="761"/>
    <cellStyle name="표준 246 2" xfId="762"/>
    <cellStyle name="표준 247" xfId="763"/>
    <cellStyle name="표준 247 2" xfId="764"/>
    <cellStyle name="표준 248" xfId="765"/>
    <cellStyle name="표준 248 2" xfId="766"/>
    <cellStyle name="표준 249" xfId="767"/>
    <cellStyle name="표준 249 2" xfId="768"/>
    <cellStyle name="표준 25" xfId="769"/>
    <cellStyle name="표준 25 2" xfId="770"/>
    <cellStyle name="표준 25 3" xfId="771"/>
    <cellStyle name="표준 250" xfId="772"/>
    <cellStyle name="표준 250 2" xfId="773"/>
    <cellStyle name="표준 251" xfId="774"/>
    <cellStyle name="표준 251 2" xfId="775"/>
    <cellStyle name="표준 252" xfId="776"/>
    <cellStyle name="표준 252 2" xfId="777"/>
    <cellStyle name="표준 253" xfId="778"/>
    <cellStyle name="표준 253 2" xfId="779"/>
    <cellStyle name="표준 254" xfId="780"/>
    <cellStyle name="표준 254 2" xfId="781"/>
    <cellStyle name="표준 255" xfId="782"/>
    <cellStyle name="표준 255 2" xfId="783"/>
    <cellStyle name="표준 256" xfId="784"/>
    <cellStyle name="표준 257" xfId="785"/>
    <cellStyle name="표준 258" xfId="786"/>
    <cellStyle name="표준 259" xfId="787"/>
    <cellStyle name="표준 26" xfId="788"/>
    <cellStyle name="표준 26 2" xfId="789"/>
    <cellStyle name="표준 26 3" xfId="790"/>
    <cellStyle name="표준 260" xfId="791"/>
    <cellStyle name="표준 261" xfId="792"/>
    <cellStyle name="표준 262" xfId="793"/>
    <cellStyle name="표준 263" xfId="794"/>
    <cellStyle name="표준 264" xfId="795"/>
    <cellStyle name="표준 265" xfId="796"/>
    <cellStyle name="표준 266" xfId="797"/>
    <cellStyle name="표준 267" xfId="798"/>
    <cellStyle name="표준 268" xfId="799"/>
    <cellStyle name="표준 269" xfId="800"/>
    <cellStyle name="표준 27" xfId="801"/>
    <cellStyle name="표준 27 2" xfId="802"/>
    <cellStyle name="표준 27 3" xfId="803"/>
    <cellStyle name="표준 270" xfId="804"/>
    <cellStyle name="표준 271" xfId="805"/>
    <cellStyle name="표준 272" xfId="806"/>
    <cellStyle name="표준 273" xfId="807"/>
    <cellStyle name="표준 274" xfId="808"/>
    <cellStyle name="표준 275" xfId="809"/>
    <cellStyle name="표준 276" xfId="810"/>
    <cellStyle name="표준 277" xfId="811"/>
    <cellStyle name="표준 278" xfId="812"/>
    <cellStyle name="표준 279" xfId="813"/>
    <cellStyle name="표준 28" xfId="814"/>
    <cellStyle name="표준 28 2" xfId="815"/>
    <cellStyle name="표준 28 3" xfId="816"/>
    <cellStyle name="표준 280" xfId="817"/>
    <cellStyle name="표준 281" xfId="818"/>
    <cellStyle name="표준 282" xfId="819"/>
    <cellStyle name="표준 283" xfId="820"/>
    <cellStyle name="표준 284" xfId="821"/>
    <cellStyle name="표준 285" xfId="822"/>
    <cellStyle name="표준 286" xfId="823"/>
    <cellStyle name="표준 287" xfId="824"/>
    <cellStyle name="표준 288" xfId="825"/>
    <cellStyle name="표준 289" xfId="826"/>
    <cellStyle name="표준 29" xfId="827"/>
    <cellStyle name="표준 29 2" xfId="828"/>
    <cellStyle name="표준 29 3" xfId="829"/>
    <cellStyle name="표준 290" xfId="830"/>
    <cellStyle name="표준 291" xfId="831"/>
    <cellStyle name="표준 292" xfId="832"/>
    <cellStyle name="표준 293" xfId="833"/>
    <cellStyle name="표준 294" xfId="834"/>
    <cellStyle name="표준 295" xfId="835"/>
    <cellStyle name="표준 296" xfId="836"/>
    <cellStyle name="표준 297" xfId="837"/>
    <cellStyle name="표준 298" xfId="838"/>
    <cellStyle name="표준 299" xfId="839"/>
    <cellStyle name="표준 3" xfId="840"/>
    <cellStyle name="표준 3 2" xfId="841"/>
    <cellStyle name="표준 3 2 2" xfId="842"/>
    <cellStyle name="표준 3 3" xfId="843"/>
    <cellStyle name="표준 3 4" xfId="844"/>
    <cellStyle name="표준 3 5" xfId="845"/>
    <cellStyle name="표준 30" xfId="846"/>
    <cellStyle name="표준 30 2" xfId="847"/>
    <cellStyle name="표준 30 3" xfId="848"/>
    <cellStyle name="표준 300" xfId="849"/>
    <cellStyle name="표준 301" xfId="850"/>
    <cellStyle name="표준 302" xfId="851"/>
    <cellStyle name="표준 303" xfId="852"/>
    <cellStyle name="표준 304" xfId="853"/>
    <cellStyle name="표준 305" xfId="854"/>
    <cellStyle name="표준 306" xfId="855"/>
    <cellStyle name="표준 307" xfId="856"/>
    <cellStyle name="표준 308" xfId="857"/>
    <cellStyle name="표준 309" xfId="858"/>
    <cellStyle name="표준 31" xfId="859"/>
    <cellStyle name="표준 31 2" xfId="860"/>
    <cellStyle name="표준 31 3" xfId="861"/>
    <cellStyle name="표준 310" xfId="862"/>
    <cellStyle name="표준 311" xfId="863"/>
    <cellStyle name="표준 312" xfId="864"/>
    <cellStyle name="표준 313" xfId="865"/>
    <cellStyle name="표준 314" xfId="866"/>
    <cellStyle name="표준 315" xfId="867"/>
    <cellStyle name="표준 316" xfId="868"/>
    <cellStyle name="표준 317" xfId="869"/>
    <cellStyle name="표준 318" xfId="870"/>
    <cellStyle name="표준 319" xfId="871"/>
    <cellStyle name="표준 32" xfId="872"/>
    <cellStyle name="표준 32 2" xfId="873"/>
    <cellStyle name="표준 32 3" xfId="874"/>
    <cellStyle name="표준 320" xfId="875"/>
    <cellStyle name="표준 321" xfId="876"/>
    <cellStyle name="표준 322" xfId="877"/>
    <cellStyle name="표준 323" xfId="878"/>
    <cellStyle name="표준 324" xfId="879"/>
    <cellStyle name="표준 325" xfId="880"/>
    <cellStyle name="표준 326" xfId="881"/>
    <cellStyle name="표준 327" xfId="882"/>
    <cellStyle name="표준 328" xfId="883"/>
    <cellStyle name="표준 329" xfId="884"/>
    <cellStyle name="표준 33" xfId="885"/>
    <cellStyle name="표준 33 2" xfId="886"/>
    <cellStyle name="표준 33 3" xfId="887"/>
    <cellStyle name="표준 330" xfId="888"/>
    <cellStyle name="표준 331" xfId="889"/>
    <cellStyle name="표준 332" xfId="890"/>
    <cellStyle name="표준 333" xfId="891"/>
    <cellStyle name="표준 334" xfId="892"/>
    <cellStyle name="표준 335" xfId="893"/>
    <cellStyle name="표준 336" xfId="894"/>
    <cellStyle name="표준 337" xfId="895"/>
    <cellStyle name="표준 338" xfId="896"/>
    <cellStyle name="표준 339" xfId="897"/>
    <cellStyle name="표준 34" xfId="898"/>
    <cellStyle name="표준 34 2" xfId="899"/>
    <cellStyle name="표준 34 3" xfId="900"/>
    <cellStyle name="표준 340" xfId="901"/>
    <cellStyle name="표준 341" xfId="902"/>
    <cellStyle name="표준 342" xfId="903"/>
    <cellStyle name="표준 343" xfId="904"/>
    <cellStyle name="표준 344" xfId="905"/>
    <cellStyle name="표준 345" xfId="906"/>
    <cellStyle name="표준 346" xfId="907"/>
    <cellStyle name="표준 35" xfId="908"/>
    <cellStyle name="표준 35 2" xfId="909"/>
    <cellStyle name="표준 35 3" xfId="910"/>
    <cellStyle name="표준 36" xfId="911"/>
    <cellStyle name="표준 36 2" xfId="912"/>
    <cellStyle name="표준 36 3" xfId="913"/>
    <cellStyle name="표준 37" xfId="914"/>
    <cellStyle name="표준 37 2" xfId="915"/>
    <cellStyle name="표준 37 3" xfId="916"/>
    <cellStyle name="표준 38" xfId="917"/>
    <cellStyle name="표준 38 2" xfId="918"/>
    <cellStyle name="표준 38 2 2" xfId="919"/>
    <cellStyle name="표준 38 2 3" xfId="920"/>
    <cellStyle name="표준 38 3" xfId="921"/>
    <cellStyle name="표준 38 3 2" xfId="922"/>
    <cellStyle name="표준 38 3 3" xfId="923"/>
    <cellStyle name="표준 38 4" xfId="924"/>
    <cellStyle name="표준 38 4 2" xfId="925"/>
    <cellStyle name="표준 38 4 3" xfId="926"/>
    <cellStyle name="표준 38 5" xfId="927"/>
    <cellStyle name="표준 38 6" xfId="928"/>
    <cellStyle name="표준 38_2008 상수도통계 취합자료(1008)" xfId="929"/>
    <cellStyle name="표준 39" xfId="930"/>
    <cellStyle name="표준 39 2" xfId="931"/>
    <cellStyle name="표준 39 2 2" xfId="932"/>
    <cellStyle name="표준 39 2 3" xfId="933"/>
    <cellStyle name="표준 39 3" xfId="934"/>
    <cellStyle name="표준 39 3 2" xfId="935"/>
    <cellStyle name="표준 39 3 3" xfId="936"/>
    <cellStyle name="표준 39 4" xfId="937"/>
    <cellStyle name="표준 39 4 2" xfId="938"/>
    <cellStyle name="표준 39 4 3" xfId="939"/>
    <cellStyle name="표준 39 5" xfId="940"/>
    <cellStyle name="표준 39 6" xfId="941"/>
    <cellStyle name="표준 39_2008 상수도통계 취합자료(1008)" xfId="942"/>
    <cellStyle name="표준 4" xfId="943"/>
    <cellStyle name="표준 4 2" xfId="944"/>
    <cellStyle name="표준 4 3" xfId="945"/>
    <cellStyle name="표준 40" xfId="946"/>
    <cellStyle name="표준 40 2" xfId="947"/>
    <cellStyle name="표준 40 2 2" xfId="948"/>
    <cellStyle name="표준 40 2 3" xfId="949"/>
    <cellStyle name="표준 40 3" xfId="950"/>
    <cellStyle name="표준 40 3 2" xfId="951"/>
    <cellStyle name="표준 40 3 3" xfId="952"/>
    <cellStyle name="표준 40 4" xfId="953"/>
    <cellStyle name="표준 40 4 2" xfId="954"/>
    <cellStyle name="표준 40 4 3" xfId="955"/>
    <cellStyle name="표준 40 5" xfId="956"/>
    <cellStyle name="표준 40 6" xfId="957"/>
    <cellStyle name="표준 40_2008 상수도통계 취합자료(1008)" xfId="958"/>
    <cellStyle name="표준 41" xfId="959"/>
    <cellStyle name="표준 41 2" xfId="960"/>
    <cellStyle name="표준 41 2 2" xfId="961"/>
    <cellStyle name="표준 41 2 3" xfId="962"/>
    <cellStyle name="표준 41 3" xfId="963"/>
    <cellStyle name="표준 41 3 2" xfId="964"/>
    <cellStyle name="표준 41 3 3" xfId="965"/>
    <cellStyle name="표준 41 4" xfId="966"/>
    <cellStyle name="표준 41 4 2" xfId="967"/>
    <cellStyle name="표준 41 4 3" xfId="968"/>
    <cellStyle name="표준 41 5" xfId="969"/>
    <cellStyle name="표준 41 6" xfId="970"/>
    <cellStyle name="표준 41_2008 상수도통계 취합자료(1008)" xfId="971"/>
    <cellStyle name="표준 42" xfId="972"/>
    <cellStyle name="표준 42 2" xfId="973"/>
    <cellStyle name="표준 42 2 2" xfId="974"/>
    <cellStyle name="표준 42 2 3" xfId="975"/>
    <cellStyle name="표준 42 3" xfId="976"/>
    <cellStyle name="표준 42 3 2" xfId="977"/>
    <cellStyle name="표준 42 3 3" xfId="978"/>
    <cellStyle name="표준 42 4" xfId="979"/>
    <cellStyle name="표준 42 4 2" xfId="980"/>
    <cellStyle name="표준 42 4 3" xfId="981"/>
    <cellStyle name="표준 42 5" xfId="982"/>
    <cellStyle name="표준 42 6" xfId="983"/>
    <cellStyle name="표준 42_2008 상수도통계 취합자료(1008)" xfId="984"/>
    <cellStyle name="표준 43" xfId="985"/>
    <cellStyle name="표준 43 2" xfId="986"/>
    <cellStyle name="표준 43 3" xfId="987"/>
    <cellStyle name="표준 44" xfId="988"/>
    <cellStyle name="표준 44 2" xfId="989"/>
    <cellStyle name="표준 44 2 2" xfId="990"/>
    <cellStyle name="표준 44 2 3" xfId="991"/>
    <cellStyle name="표준 44 3" xfId="992"/>
    <cellStyle name="표준 44 3 2" xfId="993"/>
    <cellStyle name="표준 44 3 3" xfId="994"/>
    <cellStyle name="표준 44 4" xfId="995"/>
    <cellStyle name="표준 44 4 2" xfId="996"/>
    <cellStyle name="표준 44 4 3" xfId="997"/>
    <cellStyle name="표준 44 5" xfId="998"/>
    <cellStyle name="표준 44 6" xfId="999"/>
    <cellStyle name="표준 44_2008 상수도통계 취합자료(1008)" xfId="1000"/>
    <cellStyle name="표준 45" xfId="1001"/>
    <cellStyle name="표준 45 2" xfId="1002"/>
    <cellStyle name="표준 45 2 2" xfId="1003"/>
    <cellStyle name="표준 45 2 3" xfId="1004"/>
    <cellStyle name="표준 45 3" xfId="1005"/>
    <cellStyle name="표준 45 3 2" xfId="1006"/>
    <cellStyle name="표준 45 3 3" xfId="1007"/>
    <cellStyle name="표준 45 4" xfId="1008"/>
    <cellStyle name="표준 45 4 2" xfId="1009"/>
    <cellStyle name="표준 45 4 3" xfId="1010"/>
    <cellStyle name="표준 45 5" xfId="1011"/>
    <cellStyle name="표준 45 6" xfId="1012"/>
    <cellStyle name="표준 45_2008 상수도통계 취합자료(1008)" xfId="1013"/>
    <cellStyle name="표준 46" xfId="1014"/>
    <cellStyle name="표준 46 2" xfId="1015"/>
    <cellStyle name="표준 46 2 2" xfId="1016"/>
    <cellStyle name="표준 46 2 3" xfId="1017"/>
    <cellStyle name="표준 46 3" xfId="1018"/>
    <cellStyle name="표준 46 3 2" xfId="1019"/>
    <cellStyle name="표준 46 3 3" xfId="1020"/>
    <cellStyle name="표준 46 4" xfId="1021"/>
    <cellStyle name="표준 46 4 2" xfId="1022"/>
    <cellStyle name="표준 46 4 3" xfId="1023"/>
    <cellStyle name="표준 46 5" xfId="1024"/>
    <cellStyle name="표준 46 6" xfId="1025"/>
    <cellStyle name="표준 46_2008 상수도통계 취합자료(1008)" xfId="1026"/>
    <cellStyle name="표준 47" xfId="1027"/>
    <cellStyle name="표준 47 2" xfId="1028"/>
    <cellStyle name="표준 47 2 2" xfId="1029"/>
    <cellStyle name="표준 47 2 3" xfId="1030"/>
    <cellStyle name="표준 47 3" xfId="1031"/>
    <cellStyle name="표준 47 3 2" xfId="1032"/>
    <cellStyle name="표준 47 3 3" xfId="1033"/>
    <cellStyle name="표준 47 4" xfId="1034"/>
    <cellStyle name="표준 47 4 2" xfId="1035"/>
    <cellStyle name="표준 47 4 3" xfId="1036"/>
    <cellStyle name="표준 47 5" xfId="1037"/>
    <cellStyle name="표준 47 6" xfId="1038"/>
    <cellStyle name="표준 47_2008 상수도통계 취합자료(1008)" xfId="1039"/>
    <cellStyle name="표준 48" xfId="1040"/>
    <cellStyle name="표준 48 2" xfId="1041"/>
    <cellStyle name="표준 48 2 2" xfId="1042"/>
    <cellStyle name="표준 48 2 3" xfId="1043"/>
    <cellStyle name="표준 48 3" xfId="1044"/>
    <cellStyle name="표준 48 3 2" xfId="1045"/>
    <cellStyle name="표준 48 3 3" xfId="1046"/>
    <cellStyle name="표준 48 4" xfId="1047"/>
    <cellStyle name="표준 48 4 2" xfId="1048"/>
    <cellStyle name="표준 48 4 3" xfId="1049"/>
    <cellStyle name="표준 48 5" xfId="1050"/>
    <cellStyle name="표준 48 6" xfId="1051"/>
    <cellStyle name="표준 48_2008 상수도통계 취합자료(1008)" xfId="1052"/>
    <cellStyle name="표준 49" xfId="1053"/>
    <cellStyle name="표준 49 2" xfId="1054"/>
    <cellStyle name="표준 49 2 2" xfId="1055"/>
    <cellStyle name="표준 49 2 3" xfId="1056"/>
    <cellStyle name="표준 49 3" xfId="1057"/>
    <cellStyle name="표준 49 3 2" xfId="1058"/>
    <cellStyle name="표준 49 3 3" xfId="1059"/>
    <cellStyle name="표준 49 4" xfId="1060"/>
    <cellStyle name="표준 49 4 2" xfId="1061"/>
    <cellStyle name="표준 49 4 3" xfId="1062"/>
    <cellStyle name="표준 49 5" xfId="1063"/>
    <cellStyle name="표준 49 6" xfId="1064"/>
    <cellStyle name="표준 49_2008 상수도통계 취합자료(1008)" xfId="1065"/>
    <cellStyle name="표준 5" xfId="1066"/>
    <cellStyle name="표준 5 2" xfId="1067"/>
    <cellStyle name="표준 5 3" xfId="1068"/>
    <cellStyle name="표준 50" xfId="1069"/>
    <cellStyle name="표준 50 2" xfId="1070"/>
    <cellStyle name="표준 50 2 2" xfId="1071"/>
    <cellStyle name="표준 50 2 3" xfId="1072"/>
    <cellStyle name="표준 50 3" xfId="1073"/>
    <cellStyle name="표준 50 3 2" xfId="1074"/>
    <cellStyle name="표준 50 3 3" xfId="1075"/>
    <cellStyle name="표준 50 4" xfId="1076"/>
    <cellStyle name="표준 50 4 2" xfId="1077"/>
    <cellStyle name="표준 50 4 3" xfId="1078"/>
    <cellStyle name="표준 50 5" xfId="1079"/>
    <cellStyle name="표준 50 6" xfId="1080"/>
    <cellStyle name="표준 50_2008 상수도통계 취합자료(1008)" xfId="1081"/>
    <cellStyle name="표준 51" xfId="1082"/>
    <cellStyle name="표준 51 2" xfId="1083"/>
    <cellStyle name="표준 51 2 2" xfId="1084"/>
    <cellStyle name="표준 51 2 3" xfId="1085"/>
    <cellStyle name="표준 51 3" xfId="1086"/>
    <cellStyle name="표준 51 3 2" xfId="1087"/>
    <cellStyle name="표준 51 3 3" xfId="1088"/>
    <cellStyle name="표준 51 4" xfId="1089"/>
    <cellStyle name="표준 51 4 2" xfId="1090"/>
    <cellStyle name="표준 51 4 3" xfId="1091"/>
    <cellStyle name="표준 51 5" xfId="1092"/>
    <cellStyle name="표준 51 6" xfId="1093"/>
    <cellStyle name="표준 51_2008 상수도통계 취합자료(1008)" xfId="1094"/>
    <cellStyle name="표준 52" xfId="1095"/>
    <cellStyle name="표준 52 2" xfId="1096"/>
    <cellStyle name="표준 52 2 2" xfId="1097"/>
    <cellStyle name="표준 52 2 3" xfId="1098"/>
    <cellStyle name="표준 52 3" xfId="1099"/>
    <cellStyle name="표준 52 3 2" xfId="1100"/>
    <cellStyle name="표준 52 3 3" xfId="1101"/>
    <cellStyle name="표준 52 4" xfId="1102"/>
    <cellStyle name="표준 52 4 2" xfId="1103"/>
    <cellStyle name="표준 52 4 3" xfId="1104"/>
    <cellStyle name="표준 52 5" xfId="1105"/>
    <cellStyle name="표준 52 6" xfId="1106"/>
    <cellStyle name="표준 52_2008 상수도통계 취합자료(1008)" xfId="1107"/>
    <cellStyle name="표준 53" xfId="1108"/>
    <cellStyle name="표준 53 2" xfId="1109"/>
    <cellStyle name="표준 53 2 2" xfId="1110"/>
    <cellStyle name="표준 53 2 3" xfId="1111"/>
    <cellStyle name="표준 53 3" xfId="1112"/>
    <cellStyle name="표준 53 3 2" xfId="1113"/>
    <cellStyle name="표준 53 3 3" xfId="1114"/>
    <cellStyle name="표준 53 4" xfId="1115"/>
    <cellStyle name="표준 53 4 2" xfId="1116"/>
    <cellStyle name="표준 53 4 3" xfId="1117"/>
    <cellStyle name="표준 53 5" xfId="1118"/>
    <cellStyle name="표준 53 6" xfId="1119"/>
    <cellStyle name="표준 53_2008 상수도통계 취합자료(1008)" xfId="1120"/>
    <cellStyle name="표준 54" xfId="1121"/>
    <cellStyle name="표준 54 2" xfId="1122"/>
    <cellStyle name="표준 54 2 2" xfId="1123"/>
    <cellStyle name="표준 54 2 3" xfId="1124"/>
    <cellStyle name="표준 54 3" xfId="1125"/>
    <cellStyle name="표준 54 3 2" xfId="1126"/>
    <cellStyle name="표준 54 3 3" xfId="1127"/>
    <cellStyle name="표준 54 4" xfId="1128"/>
    <cellStyle name="표준 54 4 2" xfId="1129"/>
    <cellStyle name="표준 54 4 3" xfId="1130"/>
    <cellStyle name="표준 54 5" xfId="1131"/>
    <cellStyle name="표준 54 6" xfId="1132"/>
    <cellStyle name="표준 54_2008 상수도통계 취합자료(1008)" xfId="1133"/>
    <cellStyle name="표준 55" xfId="1134"/>
    <cellStyle name="표준 55 2" xfId="1135"/>
    <cellStyle name="표준 55 2 2" xfId="1136"/>
    <cellStyle name="표준 55 2 3" xfId="1137"/>
    <cellStyle name="표준 55 3" xfId="1138"/>
    <cellStyle name="표준 55 3 2" xfId="1139"/>
    <cellStyle name="표준 55 3 3" xfId="1140"/>
    <cellStyle name="표준 55 4" xfId="1141"/>
    <cellStyle name="표준 55 4 2" xfId="1142"/>
    <cellStyle name="표준 55 4 3" xfId="1143"/>
    <cellStyle name="표준 55 5" xfId="1144"/>
    <cellStyle name="표준 55 6" xfId="1145"/>
    <cellStyle name="표준 55_2008 상수도통계 취합자료(1008)" xfId="1146"/>
    <cellStyle name="표준 56" xfId="1147"/>
    <cellStyle name="표준 56 2" xfId="1148"/>
    <cellStyle name="표준 56 2 2" xfId="1149"/>
    <cellStyle name="표준 56 2 3" xfId="1150"/>
    <cellStyle name="표준 56 3" xfId="1151"/>
    <cellStyle name="표준 56 3 2" xfId="1152"/>
    <cellStyle name="표준 56 3 3" xfId="1153"/>
    <cellStyle name="표준 56 4" xfId="1154"/>
    <cellStyle name="표준 56 4 2" xfId="1155"/>
    <cellStyle name="표준 56 4 3" xfId="1156"/>
    <cellStyle name="표준 56 5" xfId="1157"/>
    <cellStyle name="표준 56 6" xfId="1158"/>
    <cellStyle name="표준 56_2008 상수도통계 취합자료(1008)" xfId="1159"/>
    <cellStyle name="표준 57" xfId="1160"/>
    <cellStyle name="표준 57 2" xfId="1161"/>
    <cellStyle name="표준 57 2 2" xfId="1162"/>
    <cellStyle name="표준 57 2 3" xfId="1163"/>
    <cellStyle name="표준 57 3" xfId="1164"/>
    <cellStyle name="표준 57 3 2" xfId="1165"/>
    <cellStyle name="표준 57 3 3" xfId="1166"/>
    <cellStyle name="표준 57 4" xfId="1167"/>
    <cellStyle name="표준 57 4 2" xfId="1168"/>
    <cellStyle name="표준 57 4 3" xfId="1169"/>
    <cellStyle name="표준 57 5" xfId="1170"/>
    <cellStyle name="표준 57 6" xfId="1171"/>
    <cellStyle name="표준 57_2008 상수도통계 취합자료(1008)" xfId="1172"/>
    <cellStyle name="표준 58" xfId="1173"/>
    <cellStyle name="표준 58 2" xfId="1174"/>
    <cellStyle name="표준 58 2 2" xfId="1175"/>
    <cellStyle name="표준 58 2 3" xfId="1176"/>
    <cellStyle name="표준 58 3" xfId="1177"/>
    <cellStyle name="표준 58 3 2" xfId="1178"/>
    <cellStyle name="표준 58 3 3" xfId="1179"/>
    <cellStyle name="표준 58 4" xfId="1180"/>
    <cellStyle name="표준 58 4 2" xfId="1181"/>
    <cellStyle name="표준 58 4 3" xfId="1182"/>
    <cellStyle name="표준 58 5" xfId="1183"/>
    <cellStyle name="표준 58 6" xfId="1184"/>
    <cellStyle name="표준 58_2008 상수도통계 취합자료(1008)" xfId="1185"/>
    <cellStyle name="표준 59" xfId="1186"/>
    <cellStyle name="표준 59 2" xfId="1187"/>
    <cellStyle name="표준 59 2 2" xfId="1188"/>
    <cellStyle name="표준 59 2 3" xfId="1189"/>
    <cellStyle name="표준 59 3" xfId="1190"/>
    <cellStyle name="표준 59 3 2" xfId="1191"/>
    <cellStyle name="표준 59 3 3" xfId="1192"/>
    <cellStyle name="표준 59 4" xfId="1193"/>
    <cellStyle name="표준 59 4 2" xfId="1194"/>
    <cellStyle name="표준 59 4 3" xfId="1195"/>
    <cellStyle name="표준 59 5" xfId="1196"/>
    <cellStyle name="표준 59 6" xfId="1197"/>
    <cellStyle name="표준 59_2008 상수도통계 취합자료(1008)" xfId="1198"/>
    <cellStyle name="표준 6" xfId="1199"/>
    <cellStyle name="표준 6 2" xfId="1200"/>
    <cellStyle name="표준 6 3" xfId="1201"/>
    <cellStyle name="표준 60" xfId="1202"/>
    <cellStyle name="표준 60 2" xfId="1203"/>
    <cellStyle name="표준 60 2 2" xfId="1204"/>
    <cellStyle name="표준 60 2 3" xfId="1205"/>
    <cellStyle name="표준 60 3" xfId="1206"/>
    <cellStyle name="표준 60 3 2" xfId="1207"/>
    <cellStyle name="표준 60 3 3" xfId="1208"/>
    <cellStyle name="표준 60 4" xfId="1209"/>
    <cellStyle name="표준 60 4 2" xfId="1210"/>
    <cellStyle name="표준 60 4 3" xfId="1211"/>
    <cellStyle name="표준 60 5" xfId="1212"/>
    <cellStyle name="표준 60 6" xfId="1213"/>
    <cellStyle name="표준 60_2008 상수도통계 취합자료(1008)" xfId="1214"/>
    <cellStyle name="표준 61" xfId="1215"/>
    <cellStyle name="표준 61 2" xfId="1216"/>
    <cellStyle name="표준 61 2 2" xfId="1217"/>
    <cellStyle name="표준 61 2 3" xfId="1218"/>
    <cellStyle name="표준 61 3" xfId="1219"/>
    <cellStyle name="표준 61 3 2" xfId="1220"/>
    <cellStyle name="표준 61 3 3" xfId="1221"/>
    <cellStyle name="표준 61 4" xfId="1222"/>
    <cellStyle name="표준 61 4 2" xfId="1223"/>
    <cellStyle name="표준 61 4 3" xfId="1224"/>
    <cellStyle name="표준 61 5" xfId="1225"/>
    <cellStyle name="표준 61 6" xfId="1226"/>
    <cellStyle name="표준 61_2008 상수도통계 취합자료(1008)" xfId="1227"/>
    <cellStyle name="표준 62" xfId="1228"/>
    <cellStyle name="표준 62 2" xfId="1229"/>
    <cellStyle name="표준 62 3" xfId="1230"/>
    <cellStyle name="표준 63" xfId="1231"/>
    <cellStyle name="표준 63 2" xfId="1232"/>
    <cellStyle name="표준 63 3" xfId="1233"/>
    <cellStyle name="표준 64" xfId="1234"/>
    <cellStyle name="표준 64 2" xfId="1235"/>
    <cellStyle name="표준 64 3" xfId="1236"/>
    <cellStyle name="표준 65" xfId="1237"/>
    <cellStyle name="표준 65 2" xfId="1238"/>
    <cellStyle name="표준 65 3" xfId="1239"/>
    <cellStyle name="표준 66" xfId="1240"/>
    <cellStyle name="표준 66 2" xfId="1241"/>
    <cellStyle name="표준 66 3" xfId="1242"/>
    <cellStyle name="표준 67" xfId="1243"/>
    <cellStyle name="표준 67 2" xfId="1244"/>
    <cellStyle name="표준 67 3" xfId="1245"/>
    <cellStyle name="표준 68" xfId="1246"/>
    <cellStyle name="표준 68 2" xfId="1247"/>
    <cellStyle name="표준 68 3" xfId="1248"/>
    <cellStyle name="표준 69" xfId="1249"/>
    <cellStyle name="표준 69 2" xfId="1250"/>
    <cellStyle name="표준 69 3" xfId="1251"/>
    <cellStyle name="표준 7" xfId="1252"/>
    <cellStyle name="표준 7 2" xfId="1253"/>
    <cellStyle name="표준 7 3" xfId="1254"/>
    <cellStyle name="표준 70" xfId="1255"/>
    <cellStyle name="표준 70 2" xfId="1256"/>
    <cellStyle name="표준 70 3" xfId="1257"/>
    <cellStyle name="표준 71" xfId="1258"/>
    <cellStyle name="표준 71 2" xfId="1259"/>
    <cellStyle name="표준 71 3" xfId="1260"/>
    <cellStyle name="표준 72" xfId="1261"/>
    <cellStyle name="표준 72 2" xfId="1262"/>
    <cellStyle name="표준 72 3" xfId="1263"/>
    <cellStyle name="표준 73" xfId="1264"/>
    <cellStyle name="표준 73 2" xfId="1265"/>
    <cellStyle name="표준 73 3" xfId="1266"/>
    <cellStyle name="표준 74" xfId="1267"/>
    <cellStyle name="표준 74 2" xfId="1268"/>
    <cellStyle name="표준 74 3" xfId="1269"/>
    <cellStyle name="표준 75" xfId="1270"/>
    <cellStyle name="표준 75 2" xfId="1271"/>
    <cellStyle name="표준 75 3" xfId="1272"/>
    <cellStyle name="표준 76" xfId="1273"/>
    <cellStyle name="표준 76 2" xfId="1274"/>
    <cellStyle name="표준 76 3" xfId="1275"/>
    <cellStyle name="표준 77" xfId="1276"/>
    <cellStyle name="표준 77 2" xfId="1277"/>
    <cellStyle name="표준 77 3" xfId="1278"/>
    <cellStyle name="표준 78" xfId="1279"/>
    <cellStyle name="표준 78 2" xfId="1280"/>
    <cellStyle name="표준 78 3" xfId="1281"/>
    <cellStyle name="표준 79" xfId="1282"/>
    <cellStyle name="표준 79 2" xfId="1283"/>
    <cellStyle name="표준 79 3" xfId="1284"/>
    <cellStyle name="표준 8" xfId="1285"/>
    <cellStyle name="표준 8 2" xfId="1286"/>
    <cellStyle name="표준 8 3" xfId="1287"/>
    <cellStyle name="표준 80" xfId="1288"/>
    <cellStyle name="표준 80 2" xfId="1289"/>
    <cellStyle name="표준 80 3" xfId="1290"/>
    <cellStyle name="표준 81" xfId="1291"/>
    <cellStyle name="표준 81 2" xfId="1292"/>
    <cellStyle name="표준 81 3" xfId="1293"/>
    <cellStyle name="표준 82" xfId="1294"/>
    <cellStyle name="표준 82 2" xfId="1295"/>
    <cellStyle name="표준 82 3" xfId="1296"/>
    <cellStyle name="표준 83" xfId="1297"/>
    <cellStyle name="표준 83 2" xfId="1298"/>
    <cellStyle name="표준 83 3" xfId="1299"/>
    <cellStyle name="표준 84" xfId="1300"/>
    <cellStyle name="표준 84 2" xfId="1301"/>
    <cellStyle name="표준 84 3" xfId="1302"/>
    <cellStyle name="표준 85" xfId="1303"/>
    <cellStyle name="표준 85 2" xfId="1304"/>
    <cellStyle name="표준 85 3" xfId="1305"/>
    <cellStyle name="표준 86" xfId="1306"/>
    <cellStyle name="표준 86 2" xfId="1307"/>
    <cellStyle name="표준 86 3" xfId="1308"/>
    <cellStyle name="표준 87" xfId="1309"/>
    <cellStyle name="표준 87 2" xfId="1310"/>
    <cellStyle name="표준 87 3" xfId="1311"/>
    <cellStyle name="표준 88" xfId="1312"/>
    <cellStyle name="표준 88 2" xfId="1313"/>
    <cellStyle name="표준 88 3" xfId="1314"/>
    <cellStyle name="표준 89" xfId="1315"/>
    <cellStyle name="표준 89 2" xfId="1316"/>
    <cellStyle name="표준 89 3" xfId="1317"/>
    <cellStyle name="표준 9" xfId="1318"/>
    <cellStyle name="표준 9 2" xfId="1319"/>
    <cellStyle name="표준 9 3" xfId="1320"/>
    <cellStyle name="표준 90" xfId="1321"/>
    <cellStyle name="표준 90 2" xfId="1322"/>
    <cellStyle name="표준 90 3" xfId="1323"/>
    <cellStyle name="표준 91" xfId="1324"/>
    <cellStyle name="표준 91 2" xfId="1325"/>
    <cellStyle name="표준 91 3" xfId="1326"/>
    <cellStyle name="표준 92" xfId="1327"/>
    <cellStyle name="표준 92 2" xfId="1328"/>
    <cellStyle name="표준 92 3" xfId="1329"/>
    <cellStyle name="표준 93" xfId="1330"/>
    <cellStyle name="표준 93 2" xfId="1331"/>
    <cellStyle name="표준 94" xfId="1332"/>
    <cellStyle name="표준 94 2" xfId="1333"/>
    <cellStyle name="표준 95" xfId="1334"/>
    <cellStyle name="표준 95 2" xfId="1335"/>
    <cellStyle name="표준 96" xfId="1336"/>
    <cellStyle name="표준 96 2" xfId="1337"/>
    <cellStyle name="표준 96 3" xfId="1338"/>
    <cellStyle name="표준 97" xfId="1339"/>
    <cellStyle name="표준 97 2" xfId="1340"/>
    <cellStyle name="표준 98" xfId="1341"/>
    <cellStyle name="표준 98 2" xfId="1342"/>
    <cellStyle name="표준 98 3" xfId="1343"/>
    <cellStyle name="표준 99" xfId="1344"/>
    <cellStyle name="표준 99 2" xfId="1345"/>
    <cellStyle name="표준 99 3" xfId="1346"/>
    <cellStyle name="표준_2.제조업중분류별전력사용량" xfId="1347"/>
    <cellStyle name="표준_41-02토지" xfId="1348"/>
    <cellStyle name="표준_48-08 전기 가스 수도" xfId="1349"/>
    <cellStyle name="표준_50-08 전기 가스 수도" xfId="1350"/>
    <cellStyle name="표준_8-7.상수도관" xfId="1351"/>
    <cellStyle name="표준_Sheet3" xfId="1352"/>
    <cellStyle name="표준_농업용기구및기계보유 " xfId="1353"/>
    <cellStyle name="하이퍼링크 2" xfId="1354"/>
    <cellStyle name="합산" xfId="1355"/>
    <cellStyle name="합산 2" xfId="1356"/>
    <cellStyle name="화폐기호" xfId="1357"/>
    <cellStyle name="화폐기호0" xfId="135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4.25"/>
  <sheetData/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view="pageBreakPreview" zoomScaleNormal="100" zoomScaleSheetLayoutView="100" workbookViewId="0">
      <selection sqref="A1:P1"/>
    </sheetView>
  </sheetViews>
  <sheetFormatPr defaultRowHeight="17.25"/>
  <cols>
    <col min="1" max="1" width="7.5" style="45" customWidth="1"/>
    <col min="2" max="2" width="10.125" style="51" customWidth="1"/>
    <col min="3" max="3" width="5.25" style="51" customWidth="1"/>
    <col min="4" max="5" width="9" style="51" bestFit="1" customWidth="1"/>
    <col min="6" max="6" width="8.25" style="51" bestFit="1" customWidth="1"/>
    <col min="7" max="7" width="6" style="51" bestFit="1" customWidth="1"/>
    <col min="8" max="8" width="6.5" style="51" bestFit="1" customWidth="1"/>
    <col min="9" max="9" width="8.375" style="51" bestFit="1" customWidth="1"/>
    <col min="10" max="10" width="9.125" style="51" bestFit="1" customWidth="1"/>
    <col min="11" max="11" width="9" style="51" bestFit="1" customWidth="1"/>
    <col min="12" max="12" width="8.375" style="51" bestFit="1" customWidth="1"/>
    <col min="13" max="13" width="7.125" style="51" bestFit="1" customWidth="1"/>
    <col min="14" max="14" width="6.5" style="51" bestFit="1" customWidth="1"/>
    <col min="15" max="15" width="8.625" style="51" customWidth="1"/>
    <col min="16" max="17" width="9.125" style="51" bestFit="1" customWidth="1"/>
    <col min="18" max="18" width="8.375" style="51" bestFit="1" customWidth="1"/>
    <col min="19" max="19" width="9.5" style="51" customWidth="1"/>
    <col min="20" max="20" width="7.625" style="51" customWidth="1"/>
    <col min="21" max="21" width="7.875" style="51" customWidth="1"/>
    <col min="22" max="23" width="9" style="51" bestFit="1" customWidth="1"/>
    <col min="24" max="24" width="6.375" style="51" bestFit="1" customWidth="1"/>
    <col min="25" max="25" width="6" style="51" bestFit="1" customWidth="1"/>
    <col min="26" max="26" width="5.875" style="51" bestFit="1" customWidth="1"/>
    <col min="27" max="27" width="6" style="51" bestFit="1" customWidth="1"/>
    <col min="28" max="28" width="5.75" style="51" bestFit="1" customWidth="1"/>
    <col min="29" max="29" width="9" style="51" bestFit="1" customWidth="1"/>
    <col min="30" max="30" width="9.75" style="45" bestFit="1" customWidth="1"/>
    <col min="31" max="31" width="6.375" style="49" bestFit="1" customWidth="1"/>
    <col min="32" max="32" width="8.25" style="49" bestFit="1" customWidth="1"/>
    <col min="33" max="33" width="8" style="49" customWidth="1"/>
    <col min="34" max="16384" width="9" style="49"/>
  </cols>
  <sheetData>
    <row r="1" spans="1:33" s="161" customFormat="1" ht="24.95" customHeight="1">
      <c r="A1" s="515" t="s">
        <v>76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413"/>
      <c r="R1" s="59" t="s">
        <v>398</v>
      </c>
      <c r="S1" s="59"/>
      <c r="T1" s="191"/>
      <c r="U1" s="191"/>
      <c r="V1" s="191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</row>
    <row r="2" spans="1:33" s="3" customFormat="1" ht="24.95" customHeight="1" thickBot="1">
      <c r="A2" s="3" t="s">
        <v>257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9"/>
      <c r="AG2" s="8" t="s">
        <v>32</v>
      </c>
    </row>
    <row r="3" spans="1:33" s="10" customFormat="1" ht="15.75" customHeight="1" thickTop="1">
      <c r="A3" s="583" t="s">
        <v>81</v>
      </c>
      <c r="B3" s="218" t="s">
        <v>33</v>
      </c>
      <c r="C3" s="219" t="s">
        <v>399</v>
      </c>
      <c r="D3" s="220"/>
      <c r="E3" s="220"/>
      <c r="F3" s="220"/>
      <c r="G3" s="220"/>
      <c r="H3" s="220"/>
      <c r="I3" s="187" t="s">
        <v>258</v>
      </c>
      <c r="J3" s="220"/>
      <c r="K3" s="220"/>
      <c r="L3" s="220"/>
      <c r="M3" s="220"/>
      <c r="N3" s="220"/>
      <c r="O3" s="592" t="s">
        <v>259</v>
      </c>
      <c r="P3" s="593"/>
      <c r="Q3" s="421"/>
      <c r="R3" s="590" t="s">
        <v>34</v>
      </c>
      <c r="S3" s="590"/>
      <c r="T3" s="530"/>
      <c r="U3" s="187" t="s">
        <v>260</v>
      </c>
      <c r="V3" s="220"/>
      <c r="W3" s="220"/>
      <c r="X3" s="220"/>
      <c r="Y3" s="220"/>
      <c r="Z3" s="220"/>
      <c r="AA3" s="220"/>
      <c r="AB3" s="220"/>
      <c r="AC3" s="220"/>
      <c r="AD3" s="220"/>
      <c r="AE3" s="221"/>
      <c r="AF3" s="221"/>
      <c r="AG3" s="591" t="s">
        <v>82</v>
      </c>
    </row>
    <row r="4" spans="1:33" s="10" customFormat="1" ht="15.75" customHeight="1">
      <c r="A4" s="584"/>
      <c r="B4" s="531" t="s">
        <v>2</v>
      </c>
      <c r="C4" s="417" t="s">
        <v>35</v>
      </c>
      <c r="D4" s="419" t="s">
        <v>352</v>
      </c>
      <c r="E4" s="417" t="s">
        <v>353</v>
      </c>
      <c r="F4" s="417" t="s">
        <v>36</v>
      </c>
      <c r="G4" s="417" t="s">
        <v>354</v>
      </c>
      <c r="H4" s="417" t="s">
        <v>355</v>
      </c>
      <c r="I4" s="193" t="s">
        <v>35</v>
      </c>
      <c r="J4" s="417" t="s">
        <v>363</v>
      </c>
      <c r="K4" s="417" t="s">
        <v>364</v>
      </c>
      <c r="L4" s="417" t="s">
        <v>36</v>
      </c>
      <c r="M4" s="417" t="s">
        <v>365</v>
      </c>
      <c r="N4" s="417" t="s">
        <v>366</v>
      </c>
      <c r="O4" s="193" t="s">
        <v>35</v>
      </c>
      <c r="P4" s="417" t="s">
        <v>370</v>
      </c>
      <c r="Q4" s="417" t="s">
        <v>371</v>
      </c>
      <c r="R4" s="417" t="s">
        <v>36</v>
      </c>
      <c r="S4" s="417" t="s">
        <v>372</v>
      </c>
      <c r="T4" s="417" t="s">
        <v>355</v>
      </c>
      <c r="U4" s="193" t="s">
        <v>35</v>
      </c>
      <c r="V4" s="417" t="s">
        <v>374</v>
      </c>
      <c r="W4" s="419" t="s">
        <v>375</v>
      </c>
      <c r="X4" s="194" t="s">
        <v>36</v>
      </c>
      <c r="Y4" s="417" t="s">
        <v>359</v>
      </c>
      <c r="Z4" s="417" t="s">
        <v>376</v>
      </c>
      <c r="AA4" s="417" t="s">
        <v>377</v>
      </c>
      <c r="AB4" s="417" t="s">
        <v>379</v>
      </c>
      <c r="AC4" s="417" t="s">
        <v>380</v>
      </c>
      <c r="AD4" s="193" t="s">
        <v>37</v>
      </c>
      <c r="AE4" s="419" t="s">
        <v>383</v>
      </c>
      <c r="AF4" s="423" t="s">
        <v>261</v>
      </c>
      <c r="AG4" s="538"/>
    </row>
    <row r="5" spans="1:33" s="10" customFormat="1" ht="15.75" customHeight="1">
      <c r="A5" s="584"/>
      <c r="B5" s="531"/>
      <c r="C5" s="418"/>
      <c r="D5" s="420" t="s">
        <v>356</v>
      </c>
      <c r="E5" s="418" t="s">
        <v>356</v>
      </c>
      <c r="F5" s="418"/>
      <c r="G5" s="418" t="s">
        <v>357</v>
      </c>
      <c r="H5" s="418" t="s">
        <v>358</v>
      </c>
      <c r="I5" s="164"/>
      <c r="J5" s="418" t="s">
        <v>367</v>
      </c>
      <c r="K5" s="418" t="s">
        <v>367</v>
      </c>
      <c r="L5" s="418"/>
      <c r="M5" s="418" t="s">
        <v>368</v>
      </c>
      <c r="N5" s="418" t="s">
        <v>369</v>
      </c>
      <c r="O5" s="164"/>
      <c r="P5" s="418" t="s">
        <v>373</v>
      </c>
      <c r="Q5" s="418" t="s">
        <v>360</v>
      </c>
      <c r="R5" s="418"/>
      <c r="S5" s="418" t="s">
        <v>361</v>
      </c>
      <c r="T5" s="418" t="s">
        <v>362</v>
      </c>
      <c r="U5" s="164"/>
      <c r="V5" s="418" t="s">
        <v>356</v>
      </c>
      <c r="W5" s="420" t="s">
        <v>356</v>
      </c>
      <c r="X5" s="415"/>
      <c r="Y5" s="418" t="s">
        <v>361</v>
      </c>
      <c r="Z5" s="418"/>
      <c r="AA5" s="418" t="s">
        <v>378</v>
      </c>
      <c r="AB5" s="418"/>
      <c r="AC5" s="418" t="s">
        <v>381</v>
      </c>
      <c r="AD5" s="164"/>
      <c r="AE5" s="420"/>
      <c r="AF5" s="416"/>
      <c r="AG5" s="538"/>
    </row>
    <row r="6" spans="1:33" s="10" customFormat="1" ht="27">
      <c r="A6" s="585"/>
      <c r="B6" s="589"/>
      <c r="C6" s="223" t="s">
        <v>270</v>
      </c>
      <c r="D6" s="461" t="s">
        <v>263</v>
      </c>
      <c r="E6" s="196"/>
      <c r="F6" s="17" t="s">
        <v>264</v>
      </c>
      <c r="G6" s="17"/>
      <c r="H6" s="196" t="s">
        <v>265</v>
      </c>
      <c r="I6" s="195" t="s">
        <v>262</v>
      </c>
      <c r="J6" s="17" t="s">
        <v>263</v>
      </c>
      <c r="K6" s="17"/>
      <c r="L6" s="17" t="s">
        <v>264</v>
      </c>
      <c r="M6" s="17"/>
      <c r="N6" s="196" t="s">
        <v>265</v>
      </c>
      <c r="O6" s="195" t="s">
        <v>262</v>
      </c>
      <c r="P6" s="461" t="s">
        <v>266</v>
      </c>
      <c r="Q6" s="195"/>
      <c r="R6" s="461" t="s">
        <v>264</v>
      </c>
      <c r="S6" s="461"/>
      <c r="T6" s="195" t="s">
        <v>265</v>
      </c>
      <c r="U6" s="222" t="s">
        <v>271</v>
      </c>
      <c r="V6" s="223"/>
      <c r="W6" s="222"/>
      <c r="X6" s="17" t="s">
        <v>264</v>
      </c>
      <c r="Y6" s="196"/>
      <c r="Z6" s="196"/>
      <c r="AA6" s="196"/>
      <c r="AB6" s="422"/>
      <c r="AC6" s="422" t="s">
        <v>382</v>
      </c>
      <c r="AD6" s="222" t="s">
        <v>269</v>
      </c>
      <c r="AE6" s="424" t="s">
        <v>384</v>
      </c>
      <c r="AF6" s="196" t="s">
        <v>265</v>
      </c>
      <c r="AG6" s="539"/>
    </row>
    <row r="7" spans="1:33" s="173" customFormat="1" ht="24" customHeight="1">
      <c r="A7" s="171">
        <v>2013</v>
      </c>
      <c r="B7" s="197">
        <v>750672</v>
      </c>
      <c r="C7" s="198" t="s">
        <v>267</v>
      </c>
      <c r="D7" s="199" t="s">
        <v>267</v>
      </c>
      <c r="E7" s="199" t="s">
        <v>267</v>
      </c>
      <c r="F7" s="199" t="s">
        <v>267</v>
      </c>
      <c r="G7" s="199" t="s">
        <v>267</v>
      </c>
      <c r="H7" s="199" t="s">
        <v>267</v>
      </c>
      <c r="I7" s="200">
        <v>64596</v>
      </c>
      <c r="J7" s="201">
        <v>54098</v>
      </c>
      <c r="K7" s="199" t="s">
        <v>267</v>
      </c>
      <c r="L7" s="201">
        <v>10498</v>
      </c>
      <c r="M7" s="199" t="s">
        <v>267</v>
      </c>
      <c r="N7" s="202">
        <v>0</v>
      </c>
      <c r="O7" s="203">
        <v>411903</v>
      </c>
      <c r="P7" s="201">
        <v>44108</v>
      </c>
      <c r="Q7" s="202">
        <v>0</v>
      </c>
      <c r="R7" s="201">
        <v>158825</v>
      </c>
      <c r="S7" s="202">
        <v>0</v>
      </c>
      <c r="T7" s="201">
        <v>208970</v>
      </c>
      <c r="U7" s="203">
        <v>274173</v>
      </c>
      <c r="V7" s="199" t="s">
        <v>267</v>
      </c>
      <c r="W7" s="199" t="s">
        <v>267</v>
      </c>
      <c r="X7" s="199" t="s">
        <v>267</v>
      </c>
      <c r="Y7" s="199" t="s">
        <v>267</v>
      </c>
      <c r="Z7" s="199" t="s">
        <v>267</v>
      </c>
      <c r="AA7" s="199" t="s">
        <v>267</v>
      </c>
      <c r="AB7" s="199" t="s">
        <v>267</v>
      </c>
      <c r="AC7" s="199" t="s">
        <v>267</v>
      </c>
      <c r="AD7" s="199">
        <v>254827</v>
      </c>
      <c r="AE7" s="199" t="s">
        <v>267</v>
      </c>
      <c r="AF7" s="384">
        <v>19346</v>
      </c>
      <c r="AG7" s="369">
        <v>2013</v>
      </c>
    </row>
    <row r="8" spans="1:33" s="173" customFormat="1" ht="24" customHeight="1">
      <c r="A8" s="171">
        <v>2014</v>
      </c>
      <c r="B8" s="198">
        <v>755372</v>
      </c>
      <c r="C8" s="198">
        <v>0</v>
      </c>
      <c r="D8" s="199">
        <v>0</v>
      </c>
      <c r="E8" s="199">
        <v>0</v>
      </c>
      <c r="F8" s="199">
        <v>0</v>
      </c>
      <c r="G8" s="199">
        <v>0</v>
      </c>
      <c r="H8" s="199">
        <v>0</v>
      </c>
      <c r="I8" s="200">
        <v>64596</v>
      </c>
      <c r="J8" s="201">
        <v>54098</v>
      </c>
      <c r="K8" s="199">
        <v>0</v>
      </c>
      <c r="L8" s="201">
        <v>10498</v>
      </c>
      <c r="M8" s="199">
        <v>0</v>
      </c>
      <c r="N8" s="202">
        <v>0</v>
      </c>
      <c r="O8" s="203">
        <v>412528</v>
      </c>
      <c r="P8" s="201">
        <v>44108</v>
      </c>
      <c r="Q8" s="202">
        <v>0</v>
      </c>
      <c r="R8" s="201">
        <v>158825</v>
      </c>
      <c r="S8" s="202">
        <v>0</v>
      </c>
      <c r="T8" s="201">
        <v>209595</v>
      </c>
      <c r="U8" s="203">
        <v>278248</v>
      </c>
      <c r="V8" s="199">
        <v>0</v>
      </c>
      <c r="W8" s="199">
        <v>0</v>
      </c>
      <c r="X8" s="199">
        <v>0</v>
      </c>
      <c r="Y8" s="199">
        <v>0</v>
      </c>
      <c r="Z8" s="199">
        <v>0</v>
      </c>
      <c r="AA8" s="199">
        <v>0</v>
      </c>
      <c r="AB8" s="199">
        <v>0</v>
      </c>
      <c r="AC8" s="199">
        <v>0</v>
      </c>
      <c r="AD8" s="199">
        <v>258902</v>
      </c>
      <c r="AE8" s="199">
        <v>0</v>
      </c>
      <c r="AF8" s="384">
        <v>19346</v>
      </c>
      <c r="AG8" s="369">
        <v>2014</v>
      </c>
    </row>
    <row r="9" spans="1:33" s="173" customFormat="1" ht="24" customHeight="1">
      <c r="A9" s="171">
        <v>2015</v>
      </c>
      <c r="B9" s="198">
        <v>773984</v>
      </c>
      <c r="C9" s="198">
        <v>0</v>
      </c>
      <c r="D9" s="199">
        <v>0</v>
      </c>
      <c r="E9" s="199">
        <v>0</v>
      </c>
      <c r="F9" s="199">
        <v>0</v>
      </c>
      <c r="G9" s="199">
        <v>0</v>
      </c>
      <c r="H9" s="199">
        <v>0</v>
      </c>
      <c r="I9" s="200">
        <v>64596</v>
      </c>
      <c r="J9" s="201">
        <v>54098</v>
      </c>
      <c r="K9" s="199">
        <v>0</v>
      </c>
      <c r="L9" s="201">
        <v>10498</v>
      </c>
      <c r="M9" s="199">
        <v>0</v>
      </c>
      <c r="N9" s="202">
        <v>0</v>
      </c>
      <c r="O9" s="203">
        <v>426974</v>
      </c>
      <c r="P9" s="201">
        <v>45749</v>
      </c>
      <c r="Q9" s="202">
        <v>0</v>
      </c>
      <c r="R9" s="201">
        <v>158825</v>
      </c>
      <c r="S9" s="202">
        <v>0</v>
      </c>
      <c r="T9" s="201">
        <v>222400</v>
      </c>
      <c r="U9" s="203">
        <v>282414</v>
      </c>
      <c r="V9" s="199">
        <v>0</v>
      </c>
      <c r="W9" s="199">
        <v>0</v>
      </c>
      <c r="X9" s="199">
        <v>0</v>
      </c>
      <c r="Y9" s="199">
        <v>0</v>
      </c>
      <c r="Z9" s="199">
        <v>0</v>
      </c>
      <c r="AA9" s="199">
        <v>0</v>
      </c>
      <c r="AB9" s="199">
        <v>0</v>
      </c>
      <c r="AC9" s="199">
        <v>0</v>
      </c>
      <c r="AD9" s="199">
        <v>263068</v>
      </c>
      <c r="AE9" s="199">
        <v>0</v>
      </c>
      <c r="AF9" s="384">
        <v>19346</v>
      </c>
      <c r="AG9" s="369">
        <v>2015</v>
      </c>
    </row>
    <row r="10" spans="1:33" s="173" customFormat="1" ht="24.75" customHeight="1">
      <c r="A10" s="171">
        <v>2016</v>
      </c>
      <c r="B10" s="198">
        <v>806104</v>
      </c>
      <c r="C10" s="198">
        <v>0</v>
      </c>
      <c r="D10" s="199">
        <v>0</v>
      </c>
      <c r="E10" s="199">
        <v>0</v>
      </c>
      <c r="F10" s="199">
        <v>0</v>
      </c>
      <c r="G10" s="199">
        <v>0</v>
      </c>
      <c r="H10" s="199">
        <v>0</v>
      </c>
      <c r="I10" s="200">
        <v>64596</v>
      </c>
      <c r="J10" s="201">
        <v>54098</v>
      </c>
      <c r="K10" s="199">
        <v>0</v>
      </c>
      <c r="L10" s="201">
        <v>10498</v>
      </c>
      <c r="M10" s="199">
        <v>0</v>
      </c>
      <c r="N10" s="202">
        <v>0</v>
      </c>
      <c r="O10" s="203">
        <v>454217</v>
      </c>
      <c r="P10" s="201">
        <v>52762</v>
      </c>
      <c r="Q10" s="202">
        <v>0</v>
      </c>
      <c r="R10" s="201">
        <v>163225</v>
      </c>
      <c r="S10" s="202">
        <v>0</v>
      </c>
      <c r="T10" s="201">
        <v>238230</v>
      </c>
      <c r="U10" s="203">
        <v>287291</v>
      </c>
      <c r="V10" s="199">
        <v>0</v>
      </c>
      <c r="W10" s="199">
        <v>0</v>
      </c>
      <c r="X10" s="199">
        <v>0</v>
      </c>
      <c r="Y10" s="199">
        <v>0</v>
      </c>
      <c r="Z10" s="199">
        <v>0</v>
      </c>
      <c r="AA10" s="199">
        <v>0</v>
      </c>
      <c r="AB10" s="199">
        <v>0</v>
      </c>
      <c r="AC10" s="199">
        <v>0</v>
      </c>
      <c r="AD10" s="199">
        <v>267945</v>
      </c>
      <c r="AE10" s="199">
        <v>0</v>
      </c>
      <c r="AF10" s="384">
        <v>19346</v>
      </c>
      <c r="AG10" s="369">
        <v>2016</v>
      </c>
    </row>
    <row r="11" spans="1:33" s="173" customFormat="1" ht="24" customHeight="1">
      <c r="A11" s="171">
        <v>2017</v>
      </c>
      <c r="B11" s="198">
        <v>893681</v>
      </c>
      <c r="C11" s="198">
        <v>0</v>
      </c>
      <c r="D11" s="199">
        <v>0</v>
      </c>
      <c r="E11" s="199">
        <v>0</v>
      </c>
      <c r="F11" s="199">
        <v>0</v>
      </c>
      <c r="G11" s="199">
        <v>0</v>
      </c>
      <c r="H11" s="199">
        <v>0</v>
      </c>
      <c r="I11" s="200">
        <v>65166</v>
      </c>
      <c r="J11" s="201">
        <v>54668</v>
      </c>
      <c r="K11" s="199">
        <v>0</v>
      </c>
      <c r="L11" s="201">
        <v>10498</v>
      </c>
      <c r="M11" s="199">
        <v>0</v>
      </c>
      <c r="N11" s="202">
        <v>0</v>
      </c>
      <c r="O11" s="203">
        <v>532374</v>
      </c>
      <c r="P11" s="201">
        <v>95216</v>
      </c>
      <c r="Q11" s="202">
        <v>0</v>
      </c>
      <c r="R11" s="201">
        <v>177135</v>
      </c>
      <c r="S11" s="202">
        <v>0</v>
      </c>
      <c r="T11" s="201">
        <v>260023</v>
      </c>
      <c r="U11" s="203">
        <v>296141</v>
      </c>
      <c r="V11" s="199">
        <v>0</v>
      </c>
      <c r="W11" s="199">
        <v>0</v>
      </c>
      <c r="X11" s="199">
        <v>0</v>
      </c>
      <c r="Y11" s="199">
        <v>0</v>
      </c>
      <c r="Z11" s="199">
        <v>0</v>
      </c>
      <c r="AA11" s="199">
        <v>0</v>
      </c>
      <c r="AB11" s="199">
        <v>0</v>
      </c>
      <c r="AC11" s="199">
        <v>0</v>
      </c>
      <c r="AD11" s="199">
        <v>275802</v>
      </c>
      <c r="AE11" s="199">
        <v>0</v>
      </c>
      <c r="AF11" s="386">
        <v>20339</v>
      </c>
      <c r="AG11" s="369">
        <v>2017</v>
      </c>
    </row>
    <row r="12" spans="1:33" s="173" customFormat="1" ht="24" customHeight="1">
      <c r="A12" s="171">
        <v>2018</v>
      </c>
      <c r="B12" s="198">
        <v>1044087</v>
      </c>
      <c r="C12" s="198">
        <v>0</v>
      </c>
      <c r="D12" s="199">
        <v>0</v>
      </c>
      <c r="E12" s="199">
        <v>0</v>
      </c>
      <c r="F12" s="199">
        <v>0</v>
      </c>
      <c r="G12" s="199">
        <v>0</v>
      </c>
      <c r="H12" s="199">
        <v>0</v>
      </c>
      <c r="I12" s="200">
        <v>65166</v>
      </c>
      <c r="J12" s="201">
        <v>54668</v>
      </c>
      <c r="K12" s="199">
        <v>0</v>
      </c>
      <c r="L12" s="201">
        <v>10498</v>
      </c>
      <c r="M12" s="199">
        <v>0</v>
      </c>
      <c r="N12" s="202">
        <v>0</v>
      </c>
      <c r="O12" s="203">
        <v>676979</v>
      </c>
      <c r="P12" s="201">
        <v>82542</v>
      </c>
      <c r="Q12" s="199">
        <v>65076</v>
      </c>
      <c r="R12" s="201">
        <v>193379</v>
      </c>
      <c r="S12" s="199">
        <v>557</v>
      </c>
      <c r="T12" s="201">
        <v>335425</v>
      </c>
      <c r="U12" s="203">
        <v>301942</v>
      </c>
      <c r="V12" s="199">
        <v>0</v>
      </c>
      <c r="W12" s="199">
        <v>0</v>
      </c>
      <c r="X12" s="199">
        <v>0</v>
      </c>
      <c r="Y12" s="199">
        <v>0</v>
      </c>
      <c r="Z12" s="199">
        <v>0</v>
      </c>
      <c r="AA12" s="199">
        <v>0</v>
      </c>
      <c r="AB12" s="199">
        <v>993</v>
      </c>
      <c r="AC12" s="199">
        <v>0</v>
      </c>
      <c r="AD12" s="199">
        <v>281603</v>
      </c>
      <c r="AE12" s="199">
        <v>0</v>
      </c>
      <c r="AF12" s="386">
        <v>19346</v>
      </c>
      <c r="AG12" s="369">
        <v>2018</v>
      </c>
    </row>
    <row r="13" spans="1:33" s="509" customFormat="1" ht="24" customHeight="1">
      <c r="A13" s="374">
        <v>2019</v>
      </c>
      <c r="B13" s="378">
        <v>1031566</v>
      </c>
      <c r="C13" s="378">
        <v>0</v>
      </c>
      <c r="D13" s="379">
        <v>0</v>
      </c>
      <c r="E13" s="379">
        <v>0</v>
      </c>
      <c r="F13" s="379">
        <v>0</v>
      </c>
      <c r="G13" s="379">
        <v>0</v>
      </c>
      <c r="H13" s="379">
        <v>0</v>
      </c>
      <c r="I13" s="380">
        <v>38352</v>
      </c>
      <c r="J13" s="381">
        <v>3460</v>
      </c>
      <c r="K13" s="379">
        <v>26766</v>
      </c>
      <c r="L13" s="381" t="s">
        <v>439</v>
      </c>
      <c r="M13" s="379">
        <v>7556</v>
      </c>
      <c r="N13" s="382">
        <v>570</v>
      </c>
      <c r="O13" s="383">
        <v>685347</v>
      </c>
      <c r="P13" s="381">
        <v>82542</v>
      </c>
      <c r="Q13" s="379">
        <v>67881</v>
      </c>
      <c r="R13" s="381">
        <v>2394</v>
      </c>
      <c r="S13" s="379">
        <v>191875</v>
      </c>
      <c r="T13" s="381">
        <v>340655</v>
      </c>
      <c r="U13" s="383">
        <v>307867</v>
      </c>
      <c r="V13" s="379">
        <v>0</v>
      </c>
      <c r="W13" s="379">
        <v>0</v>
      </c>
      <c r="X13" s="379">
        <v>0</v>
      </c>
      <c r="Y13" s="379">
        <v>0</v>
      </c>
      <c r="Z13" s="379">
        <v>0</v>
      </c>
      <c r="AA13" s="379">
        <v>0</v>
      </c>
      <c r="AB13" s="379">
        <v>993</v>
      </c>
      <c r="AC13" s="379">
        <v>0</v>
      </c>
      <c r="AD13" s="379">
        <v>287528</v>
      </c>
      <c r="AE13" s="379">
        <v>0</v>
      </c>
      <c r="AF13" s="387">
        <v>19346</v>
      </c>
      <c r="AG13" s="375">
        <v>2019</v>
      </c>
    </row>
    <row r="14" spans="1:33" s="178" customFormat="1" ht="12.75" customHeight="1">
      <c r="A14" s="32" t="s">
        <v>349</v>
      </c>
      <c r="B14" s="174"/>
      <c r="C14" s="175"/>
      <c r="D14" s="175"/>
      <c r="E14" s="175"/>
      <c r="F14" s="204"/>
      <c r="G14" s="204"/>
      <c r="H14" s="204"/>
      <c r="I14" s="175"/>
      <c r="J14" s="176"/>
      <c r="K14" s="176"/>
      <c r="L14" s="175"/>
      <c r="M14" s="175"/>
      <c r="N14" s="175"/>
      <c r="O14" s="177"/>
    </row>
    <row r="15" spans="1:33" s="178" customFormat="1" ht="12" customHeight="1">
      <c r="A15" s="32" t="s">
        <v>268</v>
      </c>
      <c r="B15" s="174"/>
      <c r="C15" s="175"/>
      <c r="D15" s="175"/>
      <c r="E15" s="175"/>
      <c r="F15" s="204"/>
      <c r="G15" s="204"/>
      <c r="H15" s="204"/>
      <c r="I15" s="175"/>
      <c r="J15" s="176"/>
      <c r="K15" s="176"/>
      <c r="L15" s="175"/>
      <c r="M15" s="175"/>
      <c r="N15" s="175"/>
      <c r="O15" s="177"/>
    </row>
    <row r="16" spans="1:33" s="178" customFormat="1" ht="12.75" customHeight="1">
      <c r="A16" s="32"/>
      <c r="B16" s="174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6"/>
      <c r="U16" s="176"/>
      <c r="V16" s="176"/>
      <c r="W16" s="175"/>
      <c r="X16" s="175"/>
      <c r="Y16" s="175"/>
      <c r="Z16" s="175"/>
      <c r="AA16" s="175"/>
      <c r="AB16" s="175"/>
      <c r="AC16" s="175"/>
      <c r="AD16" s="177"/>
    </row>
    <row r="17" spans="1:37" s="178" customFormat="1" ht="12.75" customHeight="1">
      <c r="A17" s="205"/>
      <c r="B17" s="206"/>
      <c r="C17" s="207"/>
      <c r="D17" s="207"/>
      <c r="E17" s="207"/>
      <c r="F17" s="207"/>
      <c r="G17" s="207"/>
      <c r="H17" s="207"/>
      <c r="I17" s="208"/>
      <c r="J17" s="208"/>
      <c r="K17" s="208"/>
      <c r="L17" s="209"/>
      <c r="M17" s="209"/>
      <c r="N17" s="208"/>
      <c r="O17" s="210"/>
      <c r="P17" s="208"/>
      <c r="Q17" s="208"/>
      <c r="R17" s="207"/>
      <c r="S17" s="207"/>
      <c r="T17" s="206"/>
      <c r="U17" s="206"/>
      <c r="V17" s="206"/>
      <c r="W17" s="207"/>
      <c r="X17" s="207"/>
      <c r="Y17" s="207"/>
      <c r="Z17" s="207"/>
      <c r="AA17" s="207"/>
      <c r="AB17" s="207"/>
      <c r="AC17" s="207"/>
      <c r="AD17" s="211"/>
      <c r="AE17" s="212"/>
      <c r="AF17" s="212"/>
      <c r="AG17" s="212"/>
      <c r="AH17" s="212"/>
      <c r="AI17" s="212"/>
      <c r="AJ17" s="212"/>
      <c r="AK17" s="212"/>
    </row>
    <row r="18" spans="1:37" s="178" customFormat="1" ht="12.75" customHeight="1">
      <c r="A18" s="205"/>
      <c r="B18" s="213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13"/>
      <c r="U18" s="213"/>
      <c r="V18" s="213"/>
      <c r="W18" s="207"/>
      <c r="X18" s="207"/>
      <c r="Y18" s="207"/>
      <c r="Z18" s="207"/>
      <c r="AA18" s="207"/>
      <c r="AB18" s="207"/>
      <c r="AC18" s="207"/>
      <c r="AD18" s="1"/>
      <c r="AE18" s="212"/>
      <c r="AF18" s="212"/>
      <c r="AG18" s="212"/>
      <c r="AH18" s="212"/>
      <c r="AI18" s="212"/>
      <c r="AJ18" s="212"/>
      <c r="AK18" s="212"/>
    </row>
    <row r="19" spans="1:37" ht="12.75" customHeight="1">
      <c r="A19" s="217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4"/>
      <c r="AE19" s="216"/>
      <c r="AF19" s="216"/>
      <c r="AG19" s="216"/>
      <c r="AH19" s="216"/>
      <c r="AI19" s="216"/>
      <c r="AJ19" s="216"/>
      <c r="AK19" s="216"/>
    </row>
    <row r="20" spans="1:37">
      <c r="A20" s="185"/>
    </row>
    <row r="21" spans="1:37">
      <c r="A21" s="186"/>
    </row>
    <row r="38" ht="1.5" customHeight="1"/>
  </sheetData>
  <mergeCells count="6">
    <mergeCell ref="R3:T3"/>
    <mergeCell ref="AG3:AG6"/>
    <mergeCell ref="B4:B6"/>
    <mergeCell ref="A1:P1"/>
    <mergeCell ref="A3:A6"/>
    <mergeCell ref="O3:P3"/>
  </mergeCells>
  <phoneticPr fontId="5" type="noConversion"/>
  <printOptions gridLinesSet="0"/>
  <pageMargins left="0.85" right="0.84" top="1.2598425196850394" bottom="1.4960629921259843" header="0.82677165354330717" footer="0.51181102362204722"/>
  <pageSetup paperSize="9" scale="3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zoomScaleNormal="100" zoomScaleSheetLayoutView="100" workbookViewId="0">
      <selection activeCell="G19" sqref="G19"/>
    </sheetView>
  </sheetViews>
  <sheetFormatPr defaultColWidth="14.125" defaultRowHeight="17.25"/>
  <cols>
    <col min="1" max="10" width="15.375" style="45" customWidth="1"/>
    <col min="11" max="16384" width="14.125" style="45"/>
  </cols>
  <sheetData>
    <row r="1" spans="1:10" s="43" customFormat="1" ht="24.75" customHeight="1">
      <c r="A1" s="515" t="s">
        <v>272</v>
      </c>
      <c r="B1" s="515"/>
      <c r="C1" s="515"/>
      <c r="D1" s="515"/>
      <c r="E1" s="515"/>
      <c r="F1" s="514" t="s">
        <v>400</v>
      </c>
      <c r="G1" s="514"/>
      <c r="H1" s="514"/>
      <c r="I1" s="514"/>
      <c r="J1" s="514"/>
    </row>
    <row r="2" spans="1:10" ht="24.75" customHeight="1" thickBot="1">
      <c r="A2" s="322" t="s">
        <v>401</v>
      </c>
      <c r="B2" s="323"/>
      <c r="C2" s="323"/>
      <c r="D2" s="323"/>
      <c r="E2" s="323"/>
      <c r="F2" s="323"/>
      <c r="G2" s="323"/>
      <c r="H2" s="323"/>
      <c r="I2" s="323"/>
      <c r="J2" s="324" t="s">
        <v>273</v>
      </c>
    </row>
    <row r="3" spans="1:10" s="224" customFormat="1" ht="19.5" customHeight="1" thickTop="1">
      <c r="A3" s="573" t="s">
        <v>274</v>
      </c>
      <c r="B3" s="321" t="s">
        <v>275</v>
      </c>
      <c r="C3" s="321" t="s">
        <v>276</v>
      </c>
      <c r="D3" s="321" t="s">
        <v>277</v>
      </c>
      <c r="E3" s="321" t="s">
        <v>278</v>
      </c>
      <c r="F3" s="321" t="s">
        <v>279</v>
      </c>
      <c r="G3" s="321" t="s">
        <v>280</v>
      </c>
      <c r="H3" s="320" t="s">
        <v>281</v>
      </c>
      <c r="I3" s="321" t="s">
        <v>282</v>
      </c>
      <c r="J3" s="535" t="s">
        <v>283</v>
      </c>
    </row>
    <row r="4" spans="1:10" s="224" customFormat="1" ht="19.5" customHeight="1">
      <c r="A4" s="573"/>
      <c r="B4" s="531" t="s">
        <v>2</v>
      </c>
      <c r="C4" s="531" t="s">
        <v>284</v>
      </c>
      <c r="D4" s="531" t="s">
        <v>285</v>
      </c>
      <c r="E4" s="225" t="s">
        <v>286</v>
      </c>
      <c r="F4" s="166" t="s">
        <v>286</v>
      </c>
      <c r="G4" s="531" t="s">
        <v>8</v>
      </c>
      <c r="H4" s="520" t="s">
        <v>4</v>
      </c>
      <c r="I4" s="531" t="s">
        <v>265</v>
      </c>
      <c r="J4" s="535"/>
    </row>
    <row r="5" spans="1:10" s="147" customFormat="1" ht="19.5" customHeight="1">
      <c r="A5" s="574"/>
      <c r="B5" s="589"/>
      <c r="C5" s="589"/>
      <c r="D5" s="589"/>
      <c r="E5" s="462" t="s">
        <v>288</v>
      </c>
      <c r="F5" s="112" t="s">
        <v>289</v>
      </c>
      <c r="G5" s="589"/>
      <c r="H5" s="594"/>
      <c r="I5" s="589"/>
      <c r="J5" s="536"/>
    </row>
    <row r="6" spans="1:10" s="227" customFormat="1" ht="24" customHeight="1">
      <c r="A6" s="171">
        <v>2013</v>
      </c>
      <c r="B6" s="226">
        <v>60825</v>
      </c>
      <c r="C6" s="202">
        <v>27705</v>
      </c>
      <c r="D6" s="202">
        <v>16170</v>
      </c>
      <c r="E6" s="202">
        <v>690</v>
      </c>
      <c r="F6" s="202" t="s">
        <v>267</v>
      </c>
      <c r="G6" s="202">
        <v>16259</v>
      </c>
      <c r="H6" s="202" t="s">
        <v>267</v>
      </c>
      <c r="I6" s="386" t="s">
        <v>267</v>
      </c>
      <c r="J6" s="369">
        <v>2013</v>
      </c>
    </row>
    <row r="7" spans="1:10" s="227" customFormat="1" ht="24" customHeight="1">
      <c r="A7" s="171">
        <v>2014</v>
      </c>
      <c r="B7" s="226">
        <v>58918</v>
      </c>
      <c r="C7" s="202">
        <v>27675</v>
      </c>
      <c r="D7" s="202">
        <v>15863</v>
      </c>
      <c r="E7" s="202">
        <v>651</v>
      </c>
      <c r="F7" s="202">
        <v>0</v>
      </c>
      <c r="G7" s="202">
        <v>14722</v>
      </c>
      <c r="H7" s="202">
        <v>0</v>
      </c>
      <c r="I7" s="386">
        <v>7</v>
      </c>
      <c r="J7" s="369">
        <v>2014</v>
      </c>
    </row>
    <row r="8" spans="1:10" s="227" customFormat="1" ht="24" customHeight="1">
      <c r="A8" s="171">
        <v>2015</v>
      </c>
      <c r="B8" s="226">
        <v>44318</v>
      </c>
      <c r="C8" s="202">
        <v>28042</v>
      </c>
      <c r="D8" s="202">
        <v>15613</v>
      </c>
      <c r="E8" s="202">
        <v>663</v>
      </c>
      <c r="F8" s="202">
        <v>0</v>
      </c>
      <c r="G8" s="202">
        <v>0</v>
      </c>
      <c r="H8" s="202">
        <v>0</v>
      </c>
      <c r="I8" s="386">
        <v>0</v>
      </c>
      <c r="J8" s="369">
        <v>2015</v>
      </c>
    </row>
    <row r="9" spans="1:10" s="227" customFormat="1" ht="24" customHeight="1">
      <c r="A9" s="171">
        <v>2016</v>
      </c>
      <c r="B9" s="226">
        <v>45459</v>
      </c>
      <c r="C9" s="202">
        <v>28977</v>
      </c>
      <c r="D9" s="202">
        <v>15846</v>
      </c>
      <c r="E9" s="202">
        <v>636</v>
      </c>
      <c r="F9" s="202">
        <v>0</v>
      </c>
      <c r="G9" s="202">
        <v>0</v>
      </c>
      <c r="H9" s="202">
        <v>0</v>
      </c>
      <c r="I9" s="386">
        <v>0</v>
      </c>
      <c r="J9" s="369">
        <v>2016</v>
      </c>
    </row>
    <row r="10" spans="1:10" s="227" customFormat="1" ht="24" customHeight="1">
      <c r="A10" s="171">
        <v>2017</v>
      </c>
      <c r="B10" s="226">
        <v>46727.081000000006</v>
      </c>
      <c r="C10" s="202">
        <v>30013.776000000002</v>
      </c>
      <c r="D10" s="202">
        <v>16128.045</v>
      </c>
      <c r="E10" s="202">
        <v>585.26</v>
      </c>
      <c r="F10" s="202">
        <v>0</v>
      </c>
      <c r="G10" s="202">
        <v>0</v>
      </c>
      <c r="H10" s="202">
        <v>0</v>
      </c>
      <c r="I10" s="386">
        <v>0</v>
      </c>
      <c r="J10" s="369">
        <v>2017</v>
      </c>
    </row>
    <row r="11" spans="1:10" s="227" customFormat="1" ht="24" customHeight="1">
      <c r="A11" s="171">
        <v>2018</v>
      </c>
      <c r="B11" s="226">
        <v>51638</v>
      </c>
      <c r="C11" s="202">
        <v>33993</v>
      </c>
      <c r="D11" s="202">
        <v>17119</v>
      </c>
      <c r="E11" s="202">
        <v>526</v>
      </c>
      <c r="F11" s="202">
        <v>0</v>
      </c>
      <c r="G11" s="202">
        <v>0</v>
      </c>
      <c r="H11" s="202">
        <v>0</v>
      </c>
      <c r="I11" s="386">
        <v>0</v>
      </c>
      <c r="J11" s="369">
        <v>2018</v>
      </c>
    </row>
    <row r="12" spans="1:10" s="342" customFormat="1" ht="24" customHeight="1">
      <c r="A12" s="373">
        <v>2019</v>
      </c>
      <c r="B12" s="385">
        <v>52169</v>
      </c>
      <c r="C12" s="382">
        <v>34671</v>
      </c>
      <c r="D12" s="382">
        <v>16929.488000000001</v>
      </c>
      <c r="E12" s="382">
        <v>568.46500000000003</v>
      </c>
      <c r="F12" s="382">
        <v>0</v>
      </c>
      <c r="G12" s="382">
        <v>0</v>
      </c>
      <c r="H12" s="382">
        <v>0</v>
      </c>
      <c r="I12" s="387">
        <v>0</v>
      </c>
      <c r="J12" s="370">
        <v>2019</v>
      </c>
    </row>
    <row r="13" spans="1:10" s="178" customFormat="1" ht="12.75" customHeight="1">
      <c r="A13" s="32" t="s">
        <v>245</v>
      </c>
      <c r="B13" s="174"/>
      <c r="C13" s="175"/>
      <c r="D13" s="175"/>
      <c r="E13" s="204"/>
      <c r="F13" s="176"/>
      <c r="G13" s="175"/>
      <c r="H13" s="175"/>
      <c r="I13" s="177"/>
    </row>
    <row r="14" spans="1:10" s="138" customFormat="1" ht="14.25" customHeight="1">
      <c r="A14" s="32"/>
      <c r="B14" s="228"/>
      <c r="C14" s="228"/>
      <c r="D14" s="228"/>
      <c r="E14" s="228"/>
      <c r="F14" s="228"/>
      <c r="G14" s="228"/>
      <c r="H14" s="228"/>
      <c r="I14" s="228"/>
      <c r="J14" s="229"/>
    </row>
    <row r="15" spans="1:10" ht="13.5" customHeight="1">
      <c r="B15" s="230"/>
      <c r="C15" s="231"/>
      <c r="D15" s="232"/>
      <c r="E15" s="232"/>
      <c r="F15" s="232"/>
      <c r="G15" s="231"/>
      <c r="H15" s="232"/>
    </row>
    <row r="16" spans="1:10">
      <c r="A16" s="234"/>
    </row>
    <row r="17" spans="1:5">
      <c r="A17" s="235"/>
    </row>
    <row r="24" spans="1:5">
      <c r="E24" s="236"/>
    </row>
  </sheetData>
  <mergeCells count="10">
    <mergeCell ref="F1:J1"/>
    <mergeCell ref="A1:E1"/>
    <mergeCell ref="H4:H5"/>
    <mergeCell ref="A3:A5"/>
    <mergeCell ref="J3:J5"/>
    <mergeCell ref="G4:G5"/>
    <mergeCell ref="I4:I5"/>
    <mergeCell ref="B4:B5"/>
    <mergeCell ref="C4:C5"/>
    <mergeCell ref="D4:D5"/>
  </mergeCells>
  <phoneticPr fontId="5" type="noConversion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zoomScaleNormal="100" zoomScaleSheetLayoutView="100" workbookViewId="0">
      <selection activeCell="F12" sqref="F12:I12"/>
    </sheetView>
  </sheetViews>
  <sheetFormatPr defaultColWidth="14.125" defaultRowHeight="17.25"/>
  <cols>
    <col min="1" max="10" width="15.375" style="45" customWidth="1"/>
    <col min="11" max="16384" width="14.125" style="45"/>
  </cols>
  <sheetData>
    <row r="1" spans="1:10" s="43" customFormat="1" ht="24.75" customHeight="1">
      <c r="A1" s="515" t="s">
        <v>291</v>
      </c>
      <c r="B1" s="515"/>
      <c r="C1" s="515"/>
      <c r="D1" s="515"/>
      <c r="E1" s="515"/>
      <c r="F1" s="514" t="s">
        <v>402</v>
      </c>
      <c r="G1" s="514"/>
      <c r="H1" s="514"/>
      <c r="I1" s="514"/>
      <c r="J1" s="514"/>
    </row>
    <row r="2" spans="1:10" ht="24.75" customHeight="1" thickBot="1">
      <c r="A2" s="3" t="s">
        <v>292</v>
      </c>
      <c r="J2" s="8" t="s">
        <v>293</v>
      </c>
    </row>
    <row r="3" spans="1:10" s="224" customFormat="1" ht="19.5" customHeight="1" thickTop="1">
      <c r="A3" s="572" t="s">
        <v>274</v>
      </c>
      <c r="B3" s="237" t="s">
        <v>275</v>
      </c>
      <c r="C3" s="237" t="s">
        <v>276</v>
      </c>
      <c r="D3" s="237" t="s">
        <v>277</v>
      </c>
      <c r="E3" s="237" t="s">
        <v>278</v>
      </c>
      <c r="F3" s="237" t="s">
        <v>279</v>
      </c>
      <c r="G3" s="237" t="s">
        <v>280</v>
      </c>
      <c r="H3" s="238" t="s">
        <v>281</v>
      </c>
      <c r="I3" s="237" t="s">
        <v>282</v>
      </c>
      <c r="J3" s="534" t="s">
        <v>283</v>
      </c>
    </row>
    <row r="4" spans="1:10" s="224" customFormat="1" ht="19.5" customHeight="1">
      <c r="A4" s="573"/>
      <c r="B4" s="531" t="s">
        <v>2</v>
      </c>
      <c r="C4" s="531" t="s">
        <v>284</v>
      </c>
      <c r="D4" s="531" t="s">
        <v>285</v>
      </c>
      <c r="E4" s="225" t="s">
        <v>286</v>
      </c>
      <c r="F4" s="166" t="s">
        <v>286</v>
      </c>
      <c r="G4" s="531" t="s">
        <v>8</v>
      </c>
      <c r="H4" s="520" t="s">
        <v>4</v>
      </c>
      <c r="I4" s="531" t="s">
        <v>287</v>
      </c>
      <c r="J4" s="535"/>
    </row>
    <row r="5" spans="1:10" s="10" customFormat="1" ht="19.5" customHeight="1">
      <c r="A5" s="574"/>
      <c r="B5" s="589"/>
      <c r="C5" s="589"/>
      <c r="D5" s="589"/>
      <c r="E5" s="462" t="s">
        <v>288</v>
      </c>
      <c r="F5" s="112" t="s">
        <v>289</v>
      </c>
      <c r="G5" s="589"/>
      <c r="H5" s="594"/>
      <c r="I5" s="589"/>
      <c r="J5" s="536"/>
    </row>
    <row r="6" spans="1:10" s="227" customFormat="1" ht="24" customHeight="1">
      <c r="A6" s="171">
        <v>2013</v>
      </c>
      <c r="B6" s="202">
        <v>36641</v>
      </c>
      <c r="C6" s="202">
        <v>13314.501</v>
      </c>
      <c r="D6" s="202">
        <v>16739.490000000002</v>
      </c>
      <c r="E6" s="202">
        <v>698</v>
      </c>
      <c r="F6" s="202" t="s">
        <v>267</v>
      </c>
      <c r="G6" s="202">
        <v>5888.6080000000002</v>
      </c>
      <c r="H6" s="202" t="s">
        <v>267</v>
      </c>
      <c r="I6" s="386" t="s">
        <v>267</v>
      </c>
      <c r="J6" s="369">
        <v>2013</v>
      </c>
    </row>
    <row r="7" spans="1:10" s="227" customFormat="1" ht="24" customHeight="1">
      <c r="A7" s="171">
        <v>2014</v>
      </c>
      <c r="B7" s="202">
        <v>35684</v>
      </c>
      <c r="C7" s="202">
        <v>13310</v>
      </c>
      <c r="D7" s="202">
        <v>16383</v>
      </c>
      <c r="E7" s="202">
        <v>655</v>
      </c>
      <c r="F7" s="202">
        <v>0</v>
      </c>
      <c r="G7" s="202">
        <v>5326</v>
      </c>
      <c r="H7" s="202">
        <v>0</v>
      </c>
      <c r="I7" s="386">
        <v>10</v>
      </c>
      <c r="J7" s="369">
        <v>2014</v>
      </c>
    </row>
    <row r="8" spans="1:10" s="227" customFormat="1" ht="24" customHeight="1">
      <c r="A8" s="171">
        <v>2015</v>
      </c>
      <c r="B8" s="202">
        <v>30160</v>
      </c>
      <c r="C8" s="202">
        <v>13355</v>
      </c>
      <c r="D8" s="202">
        <v>16136</v>
      </c>
      <c r="E8" s="202">
        <v>669</v>
      </c>
      <c r="F8" s="202">
        <v>0</v>
      </c>
      <c r="G8" s="202">
        <v>0</v>
      </c>
      <c r="H8" s="202">
        <v>0</v>
      </c>
      <c r="I8" s="386">
        <v>0</v>
      </c>
      <c r="J8" s="369">
        <v>2015</v>
      </c>
    </row>
    <row r="9" spans="1:10" s="227" customFormat="1" ht="24" customHeight="1">
      <c r="A9" s="171">
        <v>2016</v>
      </c>
      <c r="B9" s="202">
        <v>30772</v>
      </c>
      <c r="C9" s="202">
        <v>13758</v>
      </c>
      <c r="D9" s="202">
        <v>16379</v>
      </c>
      <c r="E9" s="202">
        <v>635</v>
      </c>
      <c r="F9" s="202">
        <v>0</v>
      </c>
      <c r="G9" s="202">
        <v>0</v>
      </c>
      <c r="H9" s="202">
        <v>0</v>
      </c>
      <c r="I9" s="386">
        <v>0</v>
      </c>
      <c r="J9" s="369">
        <v>2016</v>
      </c>
    </row>
    <row r="10" spans="1:10" s="227" customFormat="1" ht="24" customHeight="1">
      <c r="A10" s="171">
        <v>2017</v>
      </c>
      <c r="B10" s="202">
        <v>31380.652000000002</v>
      </c>
      <c r="C10" s="202">
        <v>14106.246999999999</v>
      </c>
      <c r="D10" s="202">
        <v>16700.793000000001</v>
      </c>
      <c r="E10" s="202">
        <v>573.61199999999997</v>
      </c>
      <c r="F10" s="202">
        <v>0</v>
      </c>
      <c r="G10" s="202">
        <v>0</v>
      </c>
      <c r="H10" s="202">
        <v>0</v>
      </c>
      <c r="I10" s="386">
        <v>0</v>
      </c>
      <c r="J10" s="369">
        <v>2017</v>
      </c>
    </row>
    <row r="11" spans="1:10" s="227" customFormat="1" ht="24" customHeight="1">
      <c r="A11" s="171">
        <v>2018</v>
      </c>
      <c r="B11" s="202">
        <v>30883</v>
      </c>
      <c r="C11" s="202">
        <v>14846</v>
      </c>
      <c r="D11" s="202">
        <v>15526</v>
      </c>
      <c r="E11" s="202">
        <v>511</v>
      </c>
      <c r="F11" s="202">
        <v>0</v>
      </c>
      <c r="G11" s="202">
        <v>0</v>
      </c>
      <c r="H11" s="202">
        <v>0</v>
      </c>
      <c r="I11" s="386">
        <v>0</v>
      </c>
      <c r="J11" s="369">
        <v>2018</v>
      </c>
    </row>
    <row r="12" spans="1:10" s="342" customFormat="1" ht="24" customHeight="1">
      <c r="A12" s="374">
        <v>2019</v>
      </c>
      <c r="B12" s="382">
        <v>33857</v>
      </c>
      <c r="C12" s="382">
        <v>15952.404</v>
      </c>
      <c r="D12" s="382">
        <v>17332.149000000001</v>
      </c>
      <c r="E12" s="382">
        <v>571.97500000000002</v>
      </c>
      <c r="F12" s="382">
        <v>0</v>
      </c>
      <c r="G12" s="382">
        <v>0</v>
      </c>
      <c r="H12" s="382">
        <v>0</v>
      </c>
      <c r="I12" s="387">
        <v>0</v>
      </c>
      <c r="J12" s="370">
        <v>2019</v>
      </c>
    </row>
    <row r="13" spans="1:10" s="178" customFormat="1" ht="12" customHeight="1">
      <c r="A13" s="32" t="s">
        <v>290</v>
      </c>
      <c r="B13" s="174"/>
      <c r="C13" s="175"/>
      <c r="D13" s="175"/>
      <c r="E13" s="204"/>
      <c r="F13" s="176"/>
      <c r="G13" s="175"/>
      <c r="H13" s="175"/>
      <c r="I13" s="177"/>
    </row>
    <row r="14" spans="1:10" s="138" customFormat="1" ht="14.25" customHeight="1">
      <c r="A14" s="32"/>
      <c r="B14" s="228"/>
      <c r="C14" s="228"/>
      <c r="D14" s="228"/>
      <c r="E14" s="228"/>
      <c r="F14" s="228"/>
      <c r="G14" s="228"/>
      <c r="H14" s="228"/>
      <c r="I14" s="228"/>
      <c r="J14" s="229"/>
    </row>
    <row r="15" spans="1:10" ht="32.25" customHeight="1">
      <c r="B15" s="230"/>
      <c r="C15" s="231"/>
      <c r="D15" s="232"/>
      <c r="E15" s="232"/>
      <c r="F15" s="232"/>
      <c r="G15" s="231"/>
      <c r="H15" s="232"/>
    </row>
    <row r="16" spans="1:10">
      <c r="A16" s="233"/>
    </row>
    <row r="17" spans="1:5">
      <c r="A17" s="234"/>
    </row>
    <row r="18" spans="1:5">
      <c r="A18" s="235"/>
    </row>
    <row r="25" spans="1:5">
      <c r="E25" s="236"/>
    </row>
  </sheetData>
  <mergeCells count="10">
    <mergeCell ref="F1:J1"/>
    <mergeCell ref="A1:E1"/>
    <mergeCell ref="H4:H5"/>
    <mergeCell ref="A3:A5"/>
    <mergeCell ref="J3:J5"/>
    <mergeCell ref="G4:G5"/>
    <mergeCell ref="I4:I5"/>
    <mergeCell ref="B4:B5"/>
    <mergeCell ref="C4:C5"/>
    <mergeCell ref="D4:D5"/>
  </mergeCells>
  <phoneticPr fontId="5" type="noConversion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view="pageBreakPreview" zoomScaleNormal="100" zoomScaleSheetLayoutView="100" workbookViewId="0">
      <selection activeCell="H16" sqref="H16"/>
    </sheetView>
  </sheetViews>
  <sheetFormatPr defaultRowHeight="17.25"/>
  <cols>
    <col min="1" max="1" width="9.25" style="246" customWidth="1"/>
    <col min="2" max="8" width="13.625" style="246" customWidth="1"/>
    <col min="9" max="9" width="13.625" style="51" customWidth="1"/>
    <col min="10" max="10" width="9.25" style="51" customWidth="1"/>
    <col min="11" max="11" width="9.625" style="119" customWidth="1"/>
    <col min="12" max="14" width="11.625" style="119" customWidth="1"/>
    <col min="15" max="16384" width="9" style="49"/>
  </cols>
  <sheetData>
    <row r="1" spans="1:14" s="42" customFormat="1" ht="24.95" customHeight="1">
      <c r="A1" s="515" t="s">
        <v>404</v>
      </c>
      <c r="B1" s="515"/>
      <c r="C1" s="515"/>
      <c r="D1" s="515"/>
      <c r="E1" s="515"/>
      <c r="F1" s="601" t="s">
        <v>403</v>
      </c>
      <c r="G1" s="601"/>
      <c r="H1" s="601"/>
      <c r="I1" s="601"/>
      <c r="J1" s="601"/>
      <c r="K1" s="330"/>
      <c r="L1" s="239"/>
      <c r="M1" s="239"/>
      <c r="N1" s="240"/>
    </row>
    <row r="2" spans="1:14" s="42" customFormat="1" ht="24.95" customHeight="1" thickBot="1">
      <c r="A2" s="322" t="s">
        <v>406</v>
      </c>
      <c r="B2" s="322"/>
      <c r="C2" s="322"/>
      <c r="D2" s="322"/>
      <c r="E2" s="322"/>
      <c r="F2" s="322"/>
      <c r="G2" s="322"/>
      <c r="H2" s="322"/>
      <c r="I2" s="322"/>
      <c r="J2" s="328" t="s">
        <v>405</v>
      </c>
      <c r="K2" s="239"/>
      <c r="L2" s="239"/>
      <c r="M2" s="239"/>
      <c r="N2" s="241"/>
    </row>
    <row r="3" spans="1:14" s="10" customFormat="1" ht="34.5" customHeight="1" thickTop="1">
      <c r="A3" s="602" t="s">
        <v>345</v>
      </c>
      <c r="B3" s="595" t="s">
        <v>346</v>
      </c>
      <c r="C3" s="595" t="s">
        <v>385</v>
      </c>
      <c r="D3" s="597" t="s">
        <v>386</v>
      </c>
      <c r="E3" s="599" t="s">
        <v>426</v>
      </c>
      <c r="F3" s="599"/>
      <c r="G3" s="599"/>
      <c r="H3" s="600"/>
      <c r="I3" s="595" t="s">
        <v>343</v>
      </c>
      <c r="J3" s="534" t="s">
        <v>347</v>
      </c>
      <c r="K3" s="170"/>
      <c r="L3" s="170"/>
      <c r="M3" s="170"/>
      <c r="N3" s="20"/>
    </row>
    <row r="4" spans="1:14" s="10" customFormat="1" ht="34.5" customHeight="1">
      <c r="A4" s="603"/>
      <c r="B4" s="596"/>
      <c r="C4" s="596"/>
      <c r="D4" s="598"/>
      <c r="E4" s="464" t="s">
        <v>339</v>
      </c>
      <c r="F4" s="331" t="s">
        <v>340</v>
      </c>
      <c r="G4" s="331" t="s">
        <v>341</v>
      </c>
      <c r="H4" s="510" t="s">
        <v>342</v>
      </c>
      <c r="I4" s="596"/>
      <c r="J4" s="536"/>
      <c r="K4" s="170"/>
      <c r="L4" s="170"/>
      <c r="M4" s="170"/>
      <c r="N4" s="20"/>
    </row>
    <row r="5" spans="1:14" s="244" customFormat="1" ht="43.5" customHeight="1">
      <c r="A5" s="243">
        <v>2016</v>
      </c>
      <c r="B5" s="337">
        <v>434187</v>
      </c>
      <c r="C5" s="337">
        <v>26276</v>
      </c>
      <c r="D5" s="337">
        <v>407911</v>
      </c>
      <c r="E5" s="337">
        <v>394454</v>
      </c>
      <c r="F5" s="337">
        <v>0</v>
      </c>
      <c r="G5" s="337">
        <v>0</v>
      </c>
      <c r="H5" s="337">
        <v>394454</v>
      </c>
      <c r="I5" s="394">
        <v>93.94822967983842</v>
      </c>
      <c r="J5" s="173">
        <v>2016</v>
      </c>
      <c r="K5" s="168"/>
      <c r="L5" s="168"/>
      <c r="M5" s="168"/>
      <c r="N5" s="173"/>
    </row>
    <row r="6" spans="1:14" s="244" customFormat="1" ht="43.5" customHeight="1">
      <c r="A6" s="243">
        <v>2017</v>
      </c>
      <c r="B6" s="337">
        <v>451695</v>
      </c>
      <c r="C6" s="337">
        <v>26219</v>
      </c>
      <c r="D6" s="337">
        <v>425476</v>
      </c>
      <c r="E6" s="337">
        <v>412019</v>
      </c>
      <c r="F6" s="337">
        <v>0</v>
      </c>
      <c r="G6" s="337">
        <v>0</v>
      </c>
      <c r="H6" s="337">
        <v>412019</v>
      </c>
      <c r="I6" s="394">
        <v>94.195419475531054</v>
      </c>
      <c r="J6" s="173">
        <v>2017</v>
      </c>
      <c r="K6" s="168"/>
      <c r="L6" s="168"/>
      <c r="M6" s="168"/>
      <c r="N6" s="173"/>
    </row>
    <row r="7" spans="1:14" s="244" customFormat="1" ht="43.5" customHeight="1">
      <c r="A7" s="243">
        <v>2018</v>
      </c>
      <c r="B7" s="337">
        <v>483327</v>
      </c>
      <c r="C7" s="337">
        <v>25913</v>
      </c>
      <c r="D7" s="337">
        <v>457414</v>
      </c>
      <c r="E7" s="337">
        <v>443957</v>
      </c>
      <c r="F7" s="337">
        <v>0</v>
      </c>
      <c r="G7" s="337">
        <v>0</v>
      </c>
      <c r="H7" s="337">
        <v>443957</v>
      </c>
      <c r="I7" s="394">
        <v>94.6</v>
      </c>
      <c r="J7" s="173">
        <v>2018</v>
      </c>
      <c r="K7" s="168"/>
      <c r="L7" s="168"/>
      <c r="M7" s="168"/>
      <c r="N7" s="173"/>
    </row>
    <row r="8" spans="1:14" s="496" customFormat="1" ht="43.5" customHeight="1">
      <c r="A8" s="361">
        <v>2019</v>
      </c>
      <c r="B8" s="388">
        <v>508379</v>
      </c>
      <c r="C8" s="388">
        <v>12026</v>
      </c>
      <c r="D8" s="388">
        <v>496353</v>
      </c>
      <c r="E8" s="388">
        <v>496353</v>
      </c>
      <c r="F8" s="388">
        <v>0</v>
      </c>
      <c r="G8" s="388">
        <v>0</v>
      </c>
      <c r="H8" s="388">
        <v>496353</v>
      </c>
      <c r="I8" s="425">
        <v>97.6</v>
      </c>
      <c r="J8" s="355">
        <v>2019</v>
      </c>
      <c r="K8" s="511"/>
      <c r="L8" s="511"/>
      <c r="M8" s="511"/>
      <c r="N8" s="26"/>
    </row>
    <row r="9" spans="1:14" s="241" customFormat="1" ht="15.95" customHeight="1">
      <c r="A9" s="329" t="s">
        <v>344</v>
      </c>
      <c r="B9" s="32"/>
      <c r="C9" s="32"/>
      <c r="D9" s="32"/>
      <c r="E9" s="32"/>
      <c r="F9" s="32"/>
      <c r="G9" s="32"/>
      <c r="H9" s="32"/>
      <c r="I9" s="138"/>
      <c r="J9" s="138"/>
      <c r="K9" s="240"/>
      <c r="L9" s="240"/>
      <c r="M9" s="240"/>
      <c r="N9" s="240"/>
    </row>
    <row r="10" spans="1:14" ht="15.95" customHeight="1">
      <c r="A10" s="32" t="s">
        <v>387</v>
      </c>
      <c r="B10" s="245"/>
      <c r="C10" s="245"/>
      <c r="D10" s="245"/>
      <c r="E10" s="245"/>
      <c r="F10" s="245"/>
      <c r="G10" s="245"/>
      <c r="H10" s="245"/>
      <c r="I10" s="119"/>
      <c r="J10" s="119"/>
    </row>
    <row r="11" spans="1:14" ht="20.25" customHeight="1">
      <c r="A11" s="245"/>
      <c r="B11" s="245"/>
      <c r="C11" s="245"/>
      <c r="D11" s="245"/>
      <c r="E11" s="245"/>
      <c r="F11" s="245"/>
      <c r="G11" s="245"/>
      <c r="H11" s="245"/>
      <c r="I11" s="119"/>
      <c r="J11" s="119"/>
    </row>
    <row r="12" spans="1:14">
      <c r="A12" s="245"/>
      <c r="B12" s="245"/>
      <c r="C12" s="245"/>
      <c r="D12" s="245"/>
      <c r="E12" s="245"/>
      <c r="F12" s="245"/>
      <c r="G12" s="245"/>
      <c r="H12" s="245"/>
      <c r="I12" s="119"/>
      <c r="J12" s="119"/>
    </row>
    <row r="13" spans="1:14" ht="20.25" customHeight="1">
      <c r="A13" s="245"/>
      <c r="B13" s="245"/>
      <c r="C13" s="245"/>
      <c r="D13" s="245"/>
      <c r="E13" s="245"/>
      <c r="F13" s="245"/>
      <c r="G13" s="245"/>
      <c r="H13" s="245"/>
      <c r="I13" s="119"/>
      <c r="J13" s="119"/>
    </row>
    <row r="14" spans="1:14">
      <c r="A14" s="245"/>
      <c r="B14" s="245"/>
      <c r="C14" s="245"/>
      <c r="D14" s="245"/>
      <c r="E14" s="245"/>
      <c r="F14" s="245"/>
      <c r="G14" s="245"/>
      <c r="H14" s="245"/>
      <c r="I14" s="119"/>
      <c r="J14" s="119"/>
    </row>
    <row r="15" spans="1:14" ht="20.25" customHeight="1">
      <c r="A15" s="245"/>
      <c r="B15" s="245"/>
      <c r="C15" s="245"/>
      <c r="D15" s="245"/>
      <c r="E15" s="245"/>
      <c r="F15" s="245"/>
      <c r="G15" s="245"/>
      <c r="H15" s="245"/>
      <c r="I15" s="119"/>
      <c r="J15" s="119"/>
    </row>
    <row r="16" spans="1:14">
      <c r="A16" s="245"/>
      <c r="B16" s="245"/>
      <c r="C16" s="245"/>
      <c r="D16" s="245"/>
      <c r="E16" s="245"/>
      <c r="F16" s="245"/>
      <c r="G16" s="245"/>
      <c r="H16" s="245"/>
      <c r="I16" s="119"/>
      <c r="J16" s="119"/>
    </row>
    <row r="17" spans="1:10" ht="20.25" customHeight="1">
      <c r="A17" s="245"/>
      <c r="B17" s="245"/>
      <c r="C17" s="245"/>
      <c r="D17" s="245"/>
      <c r="E17" s="245"/>
      <c r="F17" s="245"/>
      <c r="G17" s="245"/>
      <c r="H17" s="245"/>
      <c r="I17" s="119"/>
      <c r="J17" s="119"/>
    </row>
    <row r="18" spans="1:10">
      <c r="A18" s="245"/>
      <c r="B18" s="245"/>
      <c r="C18" s="245"/>
      <c r="D18" s="245"/>
      <c r="E18" s="245"/>
      <c r="F18" s="245"/>
      <c r="G18" s="245"/>
      <c r="H18" s="245"/>
      <c r="I18" s="119"/>
      <c r="J18" s="119"/>
    </row>
    <row r="19" spans="1:10" ht="20.25" customHeight="1">
      <c r="A19" s="245"/>
      <c r="B19" s="245"/>
      <c r="C19" s="245"/>
      <c r="D19" s="245"/>
      <c r="E19" s="245"/>
      <c r="F19" s="245"/>
      <c r="G19" s="245"/>
      <c r="H19" s="245"/>
      <c r="I19" s="119"/>
      <c r="J19" s="119"/>
    </row>
    <row r="20" spans="1:10">
      <c r="A20" s="245"/>
      <c r="B20" s="245"/>
      <c r="C20" s="245"/>
      <c r="D20" s="245"/>
      <c r="E20" s="245"/>
      <c r="F20" s="245"/>
      <c r="G20" s="245"/>
      <c r="H20" s="245"/>
      <c r="I20" s="119"/>
      <c r="J20" s="119"/>
    </row>
    <row r="21" spans="1:10" ht="20.25" customHeight="1">
      <c r="A21" s="245"/>
      <c r="B21" s="245"/>
      <c r="C21" s="245"/>
      <c r="D21" s="245"/>
      <c r="E21" s="245"/>
      <c r="F21" s="245"/>
      <c r="G21" s="245"/>
      <c r="H21" s="245"/>
      <c r="I21" s="119"/>
      <c r="J21" s="119"/>
    </row>
    <row r="22" spans="1:10">
      <c r="A22" s="245"/>
      <c r="B22" s="245"/>
      <c r="C22" s="245"/>
      <c r="D22" s="245"/>
      <c r="E22" s="245"/>
      <c r="F22" s="245"/>
      <c r="G22" s="245"/>
      <c r="H22" s="245"/>
      <c r="I22" s="119"/>
      <c r="J22" s="119"/>
    </row>
    <row r="23" spans="1:10" ht="20.25" customHeight="1">
      <c r="A23" s="245"/>
      <c r="B23" s="245"/>
      <c r="C23" s="245"/>
      <c r="D23" s="245"/>
      <c r="E23" s="245"/>
      <c r="F23" s="245"/>
      <c r="G23" s="245"/>
      <c r="H23" s="245"/>
      <c r="I23" s="119"/>
      <c r="J23" s="119"/>
    </row>
    <row r="24" spans="1:10">
      <c r="A24" s="245"/>
      <c r="B24" s="245"/>
      <c r="C24" s="245"/>
      <c r="D24" s="245"/>
      <c r="E24" s="245"/>
      <c r="F24" s="245"/>
      <c r="G24" s="245"/>
      <c r="H24" s="245"/>
      <c r="I24" s="119"/>
      <c r="J24" s="119"/>
    </row>
    <row r="25" spans="1:10" ht="20.25" customHeight="1">
      <c r="A25" s="245"/>
      <c r="B25" s="245"/>
      <c r="C25" s="245"/>
      <c r="D25" s="245"/>
      <c r="E25" s="245"/>
      <c r="F25" s="245"/>
      <c r="G25" s="245"/>
      <c r="H25" s="245"/>
      <c r="I25" s="119"/>
      <c r="J25" s="119"/>
    </row>
    <row r="26" spans="1:10">
      <c r="A26" s="245"/>
      <c r="B26" s="245"/>
      <c r="C26" s="245"/>
      <c r="D26" s="245"/>
      <c r="E26" s="245"/>
      <c r="F26" s="245"/>
      <c r="G26" s="245"/>
      <c r="H26" s="245"/>
      <c r="I26" s="119"/>
      <c r="J26" s="119"/>
    </row>
    <row r="27" spans="1:10" ht="20.25" customHeight="1">
      <c r="A27" s="245"/>
      <c r="B27" s="245"/>
      <c r="C27" s="245"/>
      <c r="D27" s="245"/>
      <c r="E27" s="245"/>
      <c r="F27" s="245"/>
      <c r="G27" s="245"/>
      <c r="H27" s="245"/>
      <c r="I27" s="119"/>
      <c r="J27" s="119"/>
    </row>
    <row r="28" spans="1:10">
      <c r="A28" s="245"/>
      <c r="B28" s="245"/>
      <c r="C28" s="245"/>
      <c r="D28" s="245"/>
      <c r="E28" s="245"/>
      <c r="F28" s="245"/>
      <c r="G28" s="245"/>
      <c r="H28" s="245"/>
      <c r="I28" s="119"/>
      <c r="J28" s="119"/>
    </row>
    <row r="29" spans="1:10" ht="20.25" customHeight="1">
      <c r="A29" s="245"/>
      <c r="B29" s="245"/>
      <c r="C29" s="245"/>
      <c r="D29" s="245"/>
      <c r="E29" s="245"/>
      <c r="F29" s="245"/>
      <c r="G29" s="245"/>
      <c r="H29" s="245"/>
      <c r="I29" s="119"/>
      <c r="J29" s="119"/>
    </row>
    <row r="30" spans="1:10">
      <c r="A30" s="245"/>
      <c r="B30" s="245"/>
      <c r="C30" s="245"/>
      <c r="D30" s="245"/>
      <c r="E30" s="245"/>
      <c r="F30" s="245"/>
      <c r="G30" s="245"/>
      <c r="H30" s="245"/>
      <c r="I30" s="119"/>
      <c r="J30" s="119"/>
    </row>
    <row r="31" spans="1:10" ht="20.25" customHeight="1">
      <c r="A31" s="245"/>
      <c r="B31" s="245"/>
      <c r="C31" s="245"/>
      <c r="D31" s="245"/>
      <c r="E31" s="245"/>
      <c r="F31" s="245"/>
      <c r="G31" s="245"/>
      <c r="H31" s="245"/>
      <c r="I31" s="119"/>
      <c r="J31" s="119"/>
    </row>
    <row r="32" spans="1:10">
      <c r="A32" s="245"/>
      <c r="B32" s="245"/>
      <c r="C32" s="245"/>
      <c r="D32" s="245"/>
      <c r="E32" s="245"/>
      <c r="F32" s="245"/>
      <c r="G32" s="245"/>
      <c r="H32" s="245"/>
      <c r="I32" s="119"/>
      <c r="J32" s="119"/>
    </row>
    <row r="33" spans="1:10" ht="20.25" customHeight="1">
      <c r="A33" s="245"/>
      <c r="B33" s="245"/>
      <c r="C33" s="245"/>
      <c r="D33" s="245"/>
      <c r="E33" s="245"/>
      <c r="F33" s="245"/>
      <c r="G33" s="245"/>
      <c r="H33" s="245"/>
      <c r="I33" s="119"/>
      <c r="J33" s="119"/>
    </row>
    <row r="34" spans="1:10">
      <c r="A34" s="245"/>
      <c r="B34" s="245"/>
      <c r="C34" s="245"/>
      <c r="D34" s="245"/>
      <c r="E34" s="245"/>
      <c r="F34" s="245"/>
      <c r="G34" s="245"/>
      <c r="H34" s="245"/>
      <c r="I34" s="119"/>
      <c r="J34" s="119"/>
    </row>
    <row r="35" spans="1:10" ht="20.25" customHeight="1">
      <c r="A35" s="245"/>
      <c r="B35" s="245"/>
      <c r="C35" s="245"/>
      <c r="D35" s="245"/>
      <c r="E35" s="245"/>
      <c r="F35" s="245"/>
      <c r="G35" s="245"/>
      <c r="H35" s="245"/>
      <c r="I35" s="119"/>
      <c r="J35" s="119"/>
    </row>
    <row r="36" spans="1:10">
      <c r="A36" s="245"/>
      <c r="B36" s="245"/>
      <c r="C36" s="245"/>
      <c r="D36" s="245"/>
      <c r="E36" s="245"/>
      <c r="F36" s="245"/>
      <c r="G36" s="245"/>
      <c r="H36" s="245"/>
      <c r="I36" s="119"/>
      <c r="J36" s="119"/>
    </row>
    <row r="37" spans="1:10" ht="20.25" customHeight="1">
      <c r="A37" s="245"/>
      <c r="B37" s="245"/>
      <c r="C37" s="245"/>
      <c r="D37" s="245"/>
      <c r="E37" s="245"/>
      <c r="F37" s="245"/>
      <c r="G37" s="245"/>
      <c r="H37" s="245"/>
      <c r="I37" s="119"/>
      <c r="J37" s="119"/>
    </row>
    <row r="38" spans="1:10">
      <c r="A38" s="245"/>
      <c r="B38" s="245"/>
      <c r="C38" s="245"/>
      <c r="D38" s="245"/>
      <c r="E38" s="245"/>
      <c r="F38" s="245"/>
      <c r="G38" s="245"/>
      <c r="H38" s="245"/>
      <c r="I38" s="119"/>
      <c r="J38" s="119"/>
    </row>
    <row r="39" spans="1:10" ht="20.25" customHeight="1">
      <c r="A39" s="245"/>
      <c r="B39" s="245"/>
      <c r="C39" s="245"/>
      <c r="D39" s="245"/>
      <c r="E39" s="245"/>
      <c r="F39" s="245"/>
      <c r="G39" s="245"/>
      <c r="H39" s="245"/>
      <c r="I39" s="119"/>
      <c r="J39" s="119"/>
    </row>
    <row r="40" spans="1:10">
      <c r="A40" s="245"/>
      <c r="B40" s="245"/>
      <c r="C40" s="245"/>
      <c r="D40" s="245"/>
      <c r="E40" s="245"/>
      <c r="F40" s="245"/>
      <c r="G40" s="245"/>
      <c r="H40" s="245"/>
      <c r="I40" s="119"/>
      <c r="J40" s="119"/>
    </row>
    <row r="41" spans="1:10" ht="20.25" customHeight="1">
      <c r="A41" s="245"/>
      <c r="B41" s="245"/>
      <c r="C41" s="245"/>
      <c r="D41" s="245"/>
      <c r="E41" s="245"/>
      <c r="F41" s="245"/>
      <c r="G41" s="245"/>
      <c r="H41" s="245"/>
      <c r="I41" s="119"/>
      <c r="J41" s="119"/>
    </row>
    <row r="42" spans="1:10">
      <c r="A42" s="245"/>
      <c r="B42" s="245"/>
      <c r="C42" s="245"/>
      <c r="D42" s="245"/>
      <c r="E42" s="245"/>
      <c r="F42" s="245"/>
      <c r="G42" s="245"/>
      <c r="H42" s="245"/>
      <c r="I42" s="119"/>
      <c r="J42" s="119"/>
    </row>
    <row r="43" spans="1:10" ht="20.25" customHeight="1">
      <c r="A43" s="245"/>
      <c r="B43" s="245"/>
      <c r="C43" s="245"/>
      <c r="D43" s="245"/>
      <c r="E43" s="245"/>
      <c r="F43" s="245"/>
      <c r="G43" s="245"/>
      <c r="H43" s="245"/>
      <c r="I43" s="119"/>
      <c r="J43" s="119"/>
    </row>
    <row r="44" spans="1:10">
      <c r="A44" s="245"/>
      <c r="B44" s="245"/>
      <c r="C44" s="245"/>
      <c r="D44" s="245"/>
      <c r="E44" s="245"/>
      <c r="F44" s="245"/>
      <c r="G44" s="245"/>
      <c r="H44" s="245"/>
      <c r="I44" s="119"/>
      <c r="J44" s="119"/>
    </row>
    <row r="45" spans="1:10" ht="20.25" customHeight="1">
      <c r="A45" s="245"/>
      <c r="B45" s="245"/>
      <c r="C45" s="245"/>
      <c r="D45" s="245"/>
      <c r="E45" s="245"/>
      <c r="F45" s="245"/>
      <c r="G45" s="245"/>
      <c r="H45" s="245"/>
      <c r="I45" s="119"/>
      <c r="J45" s="119"/>
    </row>
    <row r="46" spans="1:10">
      <c r="A46" s="245"/>
      <c r="B46" s="245"/>
      <c r="C46" s="245"/>
      <c r="D46" s="245"/>
      <c r="E46" s="245"/>
      <c r="F46" s="245"/>
      <c r="G46" s="245"/>
      <c r="H46" s="245"/>
      <c r="I46" s="119"/>
      <c r="J46" s="119"/>
    </row>
    <row r="47" spans="1:10" ht="20.25" customHeight="1">
      <c r="A47" s="245"/>
      <c r="B47" s="245"/>
      <c r="C47" s="245"/>
      <c r="D47" s="245"/>
      <c r="E47" s="245"/>
      <c r="F47" s="245"/>
      <c r="G47" s="245"/>
      <c r="H47" s="245"/>
      <c r="I47" s="119"/>
      <c r="J47" s="119"/>
    </row>
    <row r="48" spans="1:10">
      <c r="A48" s="245"/>
      <c r="B48" s="245"/>
      <c r="C48" s="245"/>
      <c r="D48" s="245"/>
      <c r="E48" s="245"/>
      <c r="F48" s="245"/>
      <c r="G48" s="245"/>
      <c r="H48" s="245"/>
      <c r="I48" s="119"/>
      <c r="J48" s="119"/>
    </row>
    <row r="49" spans="1:10" ht="20.25" customHeight="1">
      <c r="A49" s="245"/>
      <c r="B49" s="245"/>
      <c r="C49" s="245"/>
      <c r="D49" s="245"/>
      <c r="E49" s="245"/>
      <c r="F49" s="245"/>
      <c r="G49" s="245"/>
      <c r="H49" s="245"/>
      <c r="I49" s="119"/>
      <c r="J49" s="119"/>
    </row>
    <row r="50" spans="1:10">
      <c r="A50" s="245"/>
      <c r="B50" s="245"/>
      <c r="C50" s="245"/>
      <c r="D50" s="245"/>
      <c r="E50" s="245"/>
      <c r="F50" s="245"/>
      <c r="G50" s="245"/>
      <c r="H50" s="245"/>
      <c r="I50" s="119"/>
      <c r="J50" s="119"/>
    </row>
    <row r="51" spans="1:10" ht="20.25" customHeight="1">
      <c r="A51" s="245"/>
      <c r="B51" s="245"/>
      <c r="C51" s="245"/>
      <c r="D51" s="245"/>
      <c r="E51" s="245"/>
      <c r="F51" s="245"/>
      <c r="G51" s="245"/>
      <c r="H51" s="245"/>
      <c r="I51" s="119"/>
      <c r="J51" s="119"/>
    </row>
    <row r="52" spans="1:10">
      <c r="A52" s="245"/>
      <c r="B52" s="245"/>
      <c r="C52" s="245"/>
      <c r="D52" s="245"/>
      <c r="E52" s="245"/>
      <c r="F52" s="245"/>
      <c r="G52" s="245"/>
      <c r="H52" s="245"/>
      <c r="I52" s="119"/>
      <c r="J52" s="119"/>
    </row>
    <row r="53" spans="1:10" ht="20.25" customHeight="1">
      <c r="A53" s="245"/>
      <c r="B53" s="245"/>
      <c r="C53" s="245"/>
      <c r="D53" s="245"/>
      <c r="E53" s="245"/>
      <c r="F53" s="245"/>
      <c r="G53" s="245"/>
      <c r="H53" s="245"/>
      <c r="I53" s="119"/>
      <c r="J53" s="119"/>
    </row>
    <row r="54" spans="1:10">
      <c r="A54" s="245"/>
      <c r="B54" s="245"/>
      <c r="C54" s="245"/>
      <c r="D54" s="245"/>
      <c r="E54" s="245"/>
      <c r="F54" s="245"/>
      <c r="G54" s="245"/>
      <c r="H54" s="245"/>
      <c r="I54" s="119"/>
      <c r="J54" s="119"/>
    </row>
    <row r="55" spans="1:10" ht="20.25" customHeight="1">
      <c r="A55" s="245"/>
      <c r="B55" s="245"/>
      <c r="C55" s="245"/>
      <c r="D55" s="245"/>
      <c r="E55" s="245"/>
      <c r="F55" s="245"/>
      <c r="G55" s="245"/>
      <c r="H55" s="245"/>
      <c r="I55" s="119"/>
      <c r="J55" s="119"/>
    </row>
    <row r="56" spans="1:10">
      <c r="A56" s="245"/>
      <c r="B56" s="245"/>
      <c r="C56" s="245"/>
      <c r="D56" s="245"/>
      <c r="E56" s="245"/>
      <c r="F56" s="245"/>
      <c r="G56" s="245"/>
      <c r="H56" s="245"/>
      <c r="I56" s="119"/>
      <c r="J56" s="119"/>
    </row>
    <row r="57" spans="1:10" ht="20.25" customHeight="1">
      <c r="A57" s="245"/>
      <c r="B57" s="245"/>
      <c r="C57" s="245"/>
      <c r="D57" s="245"/>
      <c r="E57" s="245"/>
      <c r="F57" s="245"/>
      <c r="G57" s="245"/>
      <c r="H57" s="245"/>
      <c r="I57" s="119"/>
      <c r="J57" s="119"/>
    </row>
    <row r="58" spans="1:10">
      <c r="A58" s="245"/>
      <c r="B58" s="245"/>
      <c r="C58" s="245"/>
      <c r="D58" s="245"/>
      <c r="E58" s="245"/>
      <c r="F58" s="245"/>
      <c r="G58" s="245"/>
      <c r="H58" s="245"/>
      <c r="I58" s="119"/>
      <c r="J58" s="119"/>
    </row>
    <row r="59" spans="1:10" ht="20.25" customHeight="1">
      <c r="A59" s="245"/>
      <c r="B59" s="245"/>
      <c r="C59" s="245"/>
      <c r="D59" s="245"/>
      <c r="E59" s="245"/>
      <c r="F59" s="245"/>
      <c r="G59" s="245"/>
      <c r="H59" s="245"/>
      <c r="I59" s="119"/>
      <c r="J59" s="119"/>
    </row>
    <row r="60" spans="1:10">
      <c r="A60" s="245"/>
      <c r="B60" s="245"/>
      <c r="C60" s="245"/>
      <c r="D60" s="245"/>
      <c r="E60" s="245"/>
      <c r="F60" s="245"/>
      <c r="G60" s="245"/>
      <c r="H60" s="245"/>
      <c r="I60" s="119"/>
      <c r="J60" s="119"/>
    </row>
    <row r="61" spans="1:10" ht="20.25" customHeight="1">
      <c r="A61" s="245"/>
      <c r="B61" s="245"/>
      <c r="C61" s="245"/>
      <c r="D61" s="245"/>
      <c r="E61" s="245"/>
      <c r="F61" s="245"/>
      <c r="G61" s="245"/>
      <c r="H61" s="245"/>
      <c r="I61" s="119"/>
      <c r="J61" s="119"/>
    </row>
    <row r="62" spans="1:10">
      <c r="A62" s="245"/>
      <c r="B62" s="245"/>
      <c r="C62" s="245"/>
      <c r="D62" s="245"/>
      <c r="E62" s="245"/>
      <c r="F62" s="245"/>
      <c r="G62" s="245"/>
      <c r="H62" s="245"/>
      <c r="I62" s="119"/>
      <c r="J62" s="119"/>
    </row>
    <row r="63" spans="1:10" ht="20.25" customHeight="1">
      <c r="A63" s="245"/>
      <c r="B63" s="245"/>
      <c r="C63" s="245"/>
      <c r="D63" s="245"/>
      <c r="E63" s="245"/>
      <c r="F63" s="245"/>
      <c r="G63" s="245"/>
      <c r="H63" s="245"/>
      <c r="I63" s="119"/>
      <c r="J63" s="119"/>
    </row>
    <row r="64" spans="1:10">
      <c r="A64" s="245"/>
      <c r="B64" s="245"/>
      <c r="C64" s="245"/>
      <c r="D64" s="245"/>
      <c r="E64" s="245"/>
      <c r="F64" s="245"/>
      <c r="G64" s="245"/>
      <c r="H64" s="245"/>
      <c r="I64" s="119"/>
      <c r="J64" s="119"/>
    </row>
    <row r="65" spans="1:10" ht="20.25" customHeight="1">
      <c r="A65" s="245"/>
      <c r="B65" s="245"/>
      <c r="C65" s="245"/>
      <c r="D65" s="245"/>
      <c r="E65" s="245"/>
      <c r="F65" s="245"/>
      <c r="G65" s="245"/>
      <c r="H65" s="245"/>
      <c r="I65" s="119"/>
      <c r="J65" s="119"/>
    </row>
    <row r="66" spans="1:10">
      <c r="A66" s="245"/>
      <c r="B66" s="245"/>
      <c r="C66" s="245"/>
      <c r="D66" s="245"/>
      <c r="E66" s="245"/>
      <c r="F66" s="245"/>
      <c r="G66" s="245"/>
      <c r="H66" s="245"/>
      <c r="I66" s="119"/>
      <c r="J66" s="119"/>
    </row>
    <row r="67" spans="1:10" ht="20.25" customHeight="1">
      <c r="A67" s="245"/>
      <c r="B67" s="245"/>
      <c r="C67" s="245"/>
      <c r="D67" s="245"/>
      <c r="E67" s="245"/>
      <c r="F67" s="245"/>
      <c r="G67" s="245"/>
      <c r="H67" s="245"/>
      <c r="I67" s="119"/>
      <c r="J67" s="119"/>
    </row>
    <row r="68" spans="1:10">
      <c r="A68" s="245"/>
      <c r="B68" s="245"/>
      <c r="C68" s="245"/>
      <c r="D68" s="245"/>
      <c r="E68" s="245"/>
      <c r="F68" s="245"/>
      <c r="G68" s="245"/>
      <c r="H68" s="245"/>
      <c r="I68" s="119"/>
      <c r="J68" s="119"/>
    </row>
    <row r="69" spans="1:10" ht="20.25" customHeight="1">
      <c r="A69" s="245"/>
      <c r="B69" s="245"/>
      <c r="C69" s="245"/>
      <c r="D69" s="245"/>
      <c r="E69" s="245"/>
      <c r="F69" s="245"/>
      <c r="G69" s="245"/>
      <c r="H69" s="245"/>
      <c r="I69" s="119"/>
      <c r="J69" s="119"/>
    </row>
    <row r="70" spans="1:10">
      <c r="A70" s="245"/>
      <c r="B70" s="245"/>
      <c r="C70" s="245"/>
      <c r="D70" s="245"/>
      <c r="E70" s="245"/>
      <c r="F70" s="245"/>
      <c r="G70" s="245"/>
      <c r="H70" s="245"/>
      <c r="I70" s="119"/>
      <c r="J70" s="119"/>
    </row>
    <row r="71" spans="1:10" ht="20.25" customHeight="1">
      <c r="A71" s="245"/>
      <c r="B71" s="245"/>
      <c r="C71" s="245"/>
      <c r="D71" s="245"/>
      <c r="E71" s="245"/>
      <c r="F71" s="245"/>
      <c r="G71" s="245"/>
      <c r="H71" s="245"/>
      <c r="I71" s="119"/>
      <c r="J71" s="119"/>
    </row>
    <row r="72" spans="1:10">
      <c r="A72" s="245"/>
      <c r="B72" s="245"/>
      <c r="C72" s="245"/>
      <c r="D72" s="245"/>
      <c r="E72" s="245"/>
      <c r="F72" s="245"/>
      <c r="G72" s="245"/>
      <c r="H72" s="245"/>
      <c r="I72" s="119"/>
      <c r="J72" s="119"/>
    </row>
    <row r="73" spans="1:10" ht="20.25" customHeight="1">
      <c r="A73" s="245"/>
      <c r="B73" s="245"/>
      <c r="C73" s="245"/>
      <c r="D73" s="245"/>
      <c r="E73" s="245"/>
      <c r="F73" s="245"/>
      <c r="G73" s="245"/>
      <c r="H73" s="245"/>
      <c r="I73" s="119"/>
      <c r="J73" s="119"/>
    </row>
    <row r="74" spans="1:10">
      <c r="A74" s="245"/>
      <c r="B74" s="245"/>
      <c r="C74" s="245"/>
      <c r="D74" s="245"/>
      <c r="E74" s="245"/>
      <c r="F74" s="245"/>
      <c r="G74" s="245"/>
      <c r="H74" s="245"/>
      <c r="I74" s="119"/>
      <c r="J74" s="119"/>
    </row>
    <row r="75" spans="1:10" ht="20.25" customHeight="1">
      <c r="A75" s="245"/>
      <c r="B75" s="245"/>
      <c r="C75" s="245"/>
      <c r="D75" s="245"/>
      <c r="E75" s="245"/>
      <c r="F75" s="245"/>
      <c r="G75" s="245"/>
      <c r="H75" s="245"/>
      <c r="I75" s="119"/>
      <c r="J75" s="119"/>
    </row>
    <row r="76" spans="1:10">
      <c r="A76" s="245"/>
      <c r="B76" s="245"/>
      <c r="C76" s="245"/>
      <c r="D76" s="245"/>
      <c r="E76" s="245"/>
      <c r="F76" s="245"/>
      <c r="G76" s="245"/>
      <c r="H76" s="245"/>
      <c r="I76" s="119"/>
      <c r="J76" s="119"/>
    </row>
    <row r="77" spans="1:10" ht="20.25" customHeight="1">
      <c r="A77" s="245"/>
      <c r="B77" s="245"/>
      <c r="C77" s="245"/>
      <c r="D77" s="245"/>
      <c r="E77" s="245"/>
      <c r="F77" s="245"/>
      <c r="G77" s="245"/>
      <c r="H77" s="245"/>
      <c r="I77" s="119"/>
      <c r="J77" s="119"/>
    </row>
    <row r="78" spans="1:10">
      <c r="A78" s="245"/>
      <c r="B78" s="245"/>
      <c r="C78" s="245"/>
      <c r="D78" s="245"/>
      <c r="E78" s="245"/>
      <c r="F78" s="245"/>
      <c r="G78" s="245"/>
      <c r="H78" s="245"/>
      <c r="I78" s="119"/>
      <c r="J78" s="119"/>
    </row>
    <row r="79" spans="1:10" ht="20.25" customHeight="1">
      <c r="A79" s="245"/>
      <c r="B79" s="245"/>
      <c r="C79" s="245"/>
      <c r="D79" s="245"/>
      <c r="E79" s="245"/>
      <c r="F79" s="245"/>
      <c r="G79" s="245"/>
      <c r="H79" s="245"/>
      <c r="I79" s="119"/>
      <c r="J79" s="119"/>
    </row>
    <row r="80" spans="1:10">
      <c r="A80" s="245"/>
      <c r="B80" s="245"/>
      <c r="C80" s="245"/>
      <c r="D80" s="245"/>
      <c r="E80" s="245"/>
      <c r="F80" s="245"/>
      <c r="G80" s="245"/>
      <c r="H80" s="245"/>
      <c r="I80" s="119"/>
      <c r="J80" s="119"/>
    </row>
    <row r="81" spans="1:10" ht="20.25" customHeight="1">
      <c r="A81" s="245"/>
      <c r="B81" s="245"/>
      <c r="C81" s="245"/>
      <c r="D81" s="245"/>
      <c r="E81" s="245"/>
      <c r="F81" s="245"/>
      <c r="G81" s="245"/>
      <c r="H81" s="245"/>
      <c r="I81" s="119"/>
      <c r="J81" s="119"/>
    </row>
    <row r="82" spans="1:10">
      <c r="A82" s="245"/>
      <c r="B82" s="245"/>
      <c r="C82" s="245"/>
      <c r="D82" s="245"/>
      <c r="E82" s="245"/>
      <c r="F82" s="245"/>
      <c r="G82" s="245"/>
      <c r="H82" s="245"/>
      <c r="I82" s="119"/>
      <c r="J82" s="119"/>
    </row>
    <row r="83" spans="1:10" ht="20.25" customHeight="1">
      <c r="A83" s="245"/>
      <c r="B83" s="245"/>
      <c r="C83" s="245"/>
      <c r="D83" s="245"/>
      <c r="E83" s="245"/>
      <c r="F83" s="245"/>
      <c r="G83" s="245"/>
      <c r="H83" s="245"/>
      <c r="I83" s="119"/>
      <c r="J83" s="119"/>
    </row>
    <row r="84" spans="1:10">
      <c r="A84" s="245"/>
      <c r="B84" s="245"/>
      <c r="C84" s="245"/>
      <c r="D84" s="245"/>
      <c r="E84" s="245"/>
      <c r="F84" s="245"/>
      <c r="G84" s="245"/>
      <c r="H84" s="245"/>
      <c r="I84" s="119"/>
      <c r="J84" s="119"/>
    </row>
    <row r="85" spans="1:10" ht="20.25" customHeight="1">
      <c r="A85" s="245"/>
      <c r="B85" s="245"/>
      <c r="C85" s="245"/>
      <c r="D85" s="245"/>
      <c r="E85" s="245"/>
      <c r="F85" s="245"/>
      <c r="G85" s="245"/>
      <c r="H85" s="245"/>
      <c r="I85" s="119"/>
      <c r="J85" s="119"/>
    </row>
    <row r="86" spans="1:10">
      <c r="A86" s="245"/>
      <c r="B86" s="245"/>
      <c r="C86" s="245"/>
      <c r="D86" s="245"/>
      <c r="E86" s="245"/>
      <c r="F86" s="245"/>
      <c r="G86" s="245"/>
      <c r="H86" s="245"/>
      <c r="I86" s="119"/>
      <c r="J86" s="119"/>
    </row>
    <row r="87" spans="1:10" ht="20.25" customHeight="1">
      <c r="A87" s="245"/>
      <c r="B87" s="245"/>
      <c r="C87" s="245"/>
      <c r="D87" s="245"/>
      <c r="E87" s="245"/>
      <c r="F87" s="245"/>
      <c r="G87" s="245"/>
      <c r="H87" s="245"/>
      <c r="I87" s="119"/>
      <c r="J87" s="119"/>
    </row>
    <row r="88" spans="1:10">
      <c r="A88" s="245"/>
      <c r="B88" s="245"/>
      <c r="C88" s="245"/>
      <c r="D88" s="245"/>
      <c r="E88" s="245"/>
      <c r="F88" s="245"/>
      <c r="G88" s="245"/>
      <c r="H88" s="245"/>
      <c r="I88" s="119"/>
      <c r="J88" s="119"/>
    </row>
    <row r="89" spans="1:10" ht="20.25" customHeight="1">
      <c r="A89" s="245"/>
      <c r="B89" s="245"/>
      <c r="C89" s="245"/>
      <c r="D89" s="245"/>
      <c r="E89" s="245"/>
      <c r="F89" s="245"/>
      <c r="G89" s="245"/>
      <c r="H89" s="245"/>
      <c r="I89" s="119"/>
      <c r="J89" s="119"/>
    </row>
    <row r="90" spans="1:10">
      <c r="A90" s="245"/>
      <c r="B90" s="245"/>
      <c r="C90" s="245"/>
      <c r="D90" s="245"/>
      <c r="E90" s="245"/>
      <c r="F90" s="245"/>
      <c r="G90" s="245"/>
      <c r="H90" s="245"/>
      <c r="I90" s="119"/>
      <c r="J90" s="119"/>
    </row>
    <row r="91" spans="1:10" ht="20.25" customHeight="1">
      <c r="A91" s="245"/>
      <c r="B91" s="245"/>
      <c r="C91" s="245"/>
      <c r="D91" s="245"/>
      <c r="E91" s="245"/>
      <c r="F91" s="245"/>
      <c r="G91" s="245"/>
      <c r="H91" s="245"/>
      <c r="I91" s="119"/>
      <c r="J91" s="119"/>
    </row>
    <row r="92" spans="1:10">
      <c r="A92" s="245"/>
      <c r="B92" s="245"/>
      <c r="C92" s="245"/>
      <c r="D92" s="245"/>
      <c r="E92" s="245"/>
      <c r="F92" s="245"/>
      <c r="G92" s="245"/>
      <c r="H92" s="245"/>
      <c r="I92" s="119"/>
      <c r="J92" s="119"/>
    </row>
    <row r="93" spans="1:10" ht="20.25" customHeight="1">
      <c r="A93" s="245"/>
      <c r="B93" s="245"/>
      <c r="C93" s="245"/>
      <c r="D93" s="245"/>
      <c r="E93" s="245"/>
      <c r="F93" s="245"/>
      <c r="G93" s="245"/>
      <c r="H93" s="245"/>
      <c r="I93" s="119"/>
      <c r="J93" s="119"/>
    </row>
    <row r="94" spans="1:10">
      <c r="A94" s="245"/>
      <c r="B94" s="245"/>
      <c r="C94" s="245"/>
      <c r="D94" s="245"/>
      <c r="E94" s="245"/>
      <c r="F94" s="245"/>
      <c r="G94" s="245"/>
      <c r="H94" s="245"/>
      <c r="I94" s="119"/>
      <c r="J94" s="119"/>
    </row>
    <row r="95" spans="1:10" ht="20.25" customHeight="1">
      <c r="A95" s="245"/>
      <c r="B95" s="245"/>
      <c r="C95" s="245"/>
      <c r="D95" s="245"/>
      <c r="E95" s="245"/>
      <c r="F95" s="245"/>
      <c r="G95" s="245"/>
      <c r="H95" s="245"/>
      <c r="I95" s="119"/>
      <c r="J95" s="119"/>
    </row>
    <row r="96" spans="1:10">
      <c r="A96" s="245"/>
      <c r="B96" s="245"/>
      <c r="C96" s="245"/>
      <c r="D96" s="245"/>
      <c r="E96" s="245"/>
      <c r="F96" s="245"/>
      <c r="G96" s="245"/>
      <c r="H96" s="245"/>
      <c r="I96" s="119"/>
      <c r="J96" s="119"/>
    </row>
    <row r="97" spans="1:10" ht="20.25" customHeight="1">
      <c r="A97" s="245"/>
      <c r="B97" s="245"/>
      <c r="C97" s="245"/>
      <c r="D97" s="245"/>
      <c r="E97" s="245"/>
      <c r="F97" s="245"/>
      <c r="G97" s="245"/>
      <c r="H97" s="245"/>
      <c r="I97" s="119"/>
      <c r="J97" s="119"/>
    </row>
    <row r="98" spans="1:10">
      <c r="A98" s="245"/>
      <c r="B98" s="245"/>
      <c r="C98" s="245"/>
      <c r="D98" s="245"/>
      <c r="E98" s="245"/>
      <c r="F98" s="245"/>
      <c r="G98" s="245"/>
      <c r="H98" s="245"/>
      <c r="I98" s="119"/>
      <c r="J98" s="119"/>
    </row>
    <row r="99" spans="1:10" ht="20.25" customHeight="1">
      <c r="A99" s="245"/>
      <c r="B99" s="245"/>
      <c r="C99" s="245"/>
      <c r="D99" s="245"/>
      <c r="E99" s="245"/>
      <c r="F99" s="245"/>
      <c r="G99" s="245"/>
      <c r="H99" s="245"/>
      <c r="I99" s="119"/>
      <c r="J99" s="119"/>
    </row>
    <row r="100" spans="1:10">
      <c r="A100" s="245"/>
      <c r="B100" s="245"/>
      <c r="C100" s="245"/>
      <c r="D100" s="245"/>
      <c r="E100" s="245"/>
      <c r="F100" s="245"/>
      <c r="G100" s="245"/>
      <c r="H100" s="245"/>
      <c r="I100" s="119"/>
      <c r="J100" s="119"/>
    </row>
    <row r="101" spans="1:10" ht="20.25" customHeight="1">
      <c r="A101" s="245"/>
      <c r="B101" s="245"/>
      <c r="C101" s="245"/>
      <c r="D101" s="245"/>
      <c r="E101" s="245"/>
      <c r="F101" s="245"/>
      <c r="G101" s="245"/>
      <c r="H101" s="245"/>
      <c r="I101" s="119"/>
      <c r="J101" s="119"/>
    </row>
    <row r="102" spans="1:10">
      <c r="A102" s="245"/>
      <c r="B102" s="245"/>
      <c r="C102" s="245"/>
      <c r="D102" s="245"/>
      <c r="E102" s="245"/>
      <c r="F102" s="245"/>
      <c r="G102" s="245"/>
      <c r="H102" s="245"/>
      <c r="I102" s="119"/>
      <c r="J102" s="119"/>
    </row>
    <row r="103" spans="1:10" ht="20.25" customHeight="1">
      <c r="A103" s="245"/>
      <c r="B103" s="245"/>
      <c r="C103" s="245"/>
      <c r="D103" s="245"/>
      <c r="E103" s="245"/>
      <c r="F103" s="245"/>
      <c r="G103" s="245"/>
      <c r="H103" s="245"/>
      <c r="I103" s="119"/>
      <c r="J103" s="119"/>
    </row>
    <row r="104" spans="1:10">
      <c r="A104" s="245"/>
      <c r="B104" s="245"/>
      <c r="C104" s="245"/>
      <c r="D104" s="245"/>
      <c r="E104" s="245"/>
      <c r="F104" s="245"/>
      <c r="G104" s="245"/>
      <c r="H104" s="245"/>
      <c r="I104" s="119"/>
      <c r="J104" s="119"/>
    </row>
    <row r="105" spans="1:10" ht="20.25" customHeight="1">
      <c r="A105" s="245"/>
      <c r="B105" s="245"/>
      <c r="C105" s="245"/>
      <c r="D105" s="245"/>
      <c r="E105" s="245"/>
      <c r="F105" s="245"/>
      <c r="G105" s="245"/>
      <c r="H105" s="245"/>
      <c r="I105" s="119"/>
      <c r="J105" s="119"/>
    </row>
    <row r="106" spans="1:10">
      <c r="A106" s="245"/>
      <c r="B106" s="245"/>
      <c r="C106" s="245"/>
      <c r="D106" s="245"/>
      <c r="E106" s="245"/>
      <c r="F106" s="245"/>
      <c r="G106" s="245"/>
      <c r="H106" s="245"/>
      <c r="I106" s="119"/>
      <c r="J106" s="119"/>
    </row>
    <row r="107" spans="1:10" ht="20.25" customHeight="1">
      <c r="A107" s="245"/>
      <c r="B107" s="245"/>
      <c r="C107" s="245"/>
      <c r="D107" s="245"/>
      <c r="E107" s="245"/>
      <c r="F107" s="245"/>
      <c r="G107" s="245"/>
      <c r="H107" s="245"/>
      <c r="I107" s="119"/>
      <c r="J107" s="119"/>
    </row>
    <row r="108" spans="1:10">
      <c r="A108" s="245"/>
      <c r="B108" s="245"/>
      <c r="C108" s="245"/>
      <c r="D108" s="245"/>
      <c r="E108" s="245"/>
      <c r="F108" s="245"/>
      <c r="G108" s="245"/>
      <c r="H108" s="245"/>
      <c r="I108" s="119"/>
      <c r="J108" s="119"/>
    </row>
    <row r="109" spans="1:10" ht="20.25" customHeight="1">
      <c r="A109" s="245"/>
      <c r="B109" s="245"/>
      <c r="C109" s="245"/>
      <c r="D109" s="245"/>
      <c r="E109" s="245"/>
      <c r="F109" s="245"/>
      <c r="G109" s="245"/>
      <c r="H109" s="245"/>
      <c r="I109" s="119"/>
      <c r="J109" s="119"/>
    </row>
    <row r="110" spans="1:10">
      <c r="A110" s="245"/>
      <c r="B110" s="245"/>
      <c r="C110" s="245"/>
      <c r="D110" s="245"/>
      <c r="E110" s="245"/>
      <c r="F110" s="245"/>
      <c r="G110" s="245"/>
      <c r="H110" s="245"/>
      <c r="I110" s="119"/>
      <c r="J110" s="119"/>
    </row>
    <row r="111" spans="1:10" ht="20.25" customHeight="1">
      <c r="A111" s="245"/>
      <c r="B111" s="245"/>
      <c r="C111" s="245"/>
      <c r="D111" s="245"/>
      <c r="E111" s="245"/>
      <c r="F111" s="245"/>
      <c r="G111" s="245"/>
      <c r="H111" s="245"/>
      <c r="I111" s="119"/>
      <c r="J111" s="119"/>
    </row>
    <row r="112" spans="1:10">
      <c r="A112" s="245"/>
      <c r="B112" s="245"/>
      <c r="C112" s="245"/>
      <c r="D112" s="245"/>
      <c r="E112" s="245"/>
      <c r="F112" s="245"/>
      <c r="G112" s="245"/>
      <c r="H112" s="245"/>
      <c r="I112" s="119"/>
      <c r="J112" s="119"/>
    </row>
    <row r="113" spans="1:10" ht="20.25" customHeight="1">
      <c r="A113" s="245"/>
      <c r="B113" s="245"/>
      <c r="C113" s="245"/>
      <c r="D113" s="245"/>
      <c r="E113" s="245"/>
      <c r="F113" s="245"/>
      <c r="G113" s="245"/>
      <c r="H113" s="245"/>
      <c r="I113" s="119"/>
      <c r="J113" s="119"/>
    </row>
    <row r="114" spans="1:10">
      <c r="A114" s="245"/>
      <c r="B114" s="245"/>
      <c r="C114" s="245"/>
      <c r="D114" s="245"/>
      <c r="E114" s="245"/>
      <c r="F114" s="245"/>
      <c r="G114" s="245"/>
      <c r="H114" s="245"/>
      <c r="I114" s="119"/>
      <c r="J114" s="119"/>
    </row>
    <row r="115" spans="1:10" ht="20.25" customHeight="1">
      <c r="A115" s="245"/>
      <c r="B115" s="245"/>
      <c r="C115" s="245"/>
      <c r="D115" s="245"/>
      <c r="E115" s="245"/>
      <c r="F115" s="245"/>
      <c r="G115" s="245"/>
      <c r="H115" s="245"/>
      <c r="I115" s="119"/>
      <c r="J115" s="119"/>
    </row>
    <row r="116" spans="1:10">
      <c r="A116" s="245"/>
      <c r="B116" s="245"/>
      <c r="C116" s="245"/>
      <c r="D116" s="245"/>
      <c r="E116" s="245"/>
      <c r="F116" s="245"/>
      <c r="G116" s="245"/>
      <c r="H116" s="245"/>
      <c r="I116" s="119"/>
      <c r="J116" s="119"/>
    </row>
    <row r="117" spans="1:10" ht="20.25" customHeight="1">
      <c r="A117" s="245"/>
      <c r="B117" s="245"/>
      <c r="C117" s="245"/>
      <c r="D117" s="245"/>
      <c r="E117" s="245"/>
      <c r="F117" s="245"/>
      <c r="G117" s="245"/>
      <c r="H117" s="245"/>
      <c r="I117" s="119"/>
      <c r="J117" s="119"/>
    </row>
    <row r="118" spans="1:10">
      <c r="A118" s="245"/>
      <c r="B118" s="245"/>
      <c r="C118" s="245"/>
      <c r="D118" s="245"/>
      <c r="E118" s="245"/>
      <c r="F118" s="245"/>
      <c r="G118" s="245"/>
      <c r="H118" s="245"/>
      <c r="I118" s="119"/>
      <c r="J118" s="119"/>
    </row>
    <row r="119" spans="1:10" ht="20.25" customHeight="1">
      <c r="A119" s="245"/>
      <c r="B119" s="245"/>
      <c r="C119" s="245"/>
      <c r="D119" s="245"/>
      <c r="E119" s="245"/>
      <c r="F119" s="245"/>
      <c r="G119" s="245"/>
      <c r="H119" s="245"/>
      <c r="I119" s="119"/>
      <c r="J119" s="119"/>
    </row>
    <row r="120" spans="1:10">
      <c r="A120" s="245"/>
      <c r="B120" s="245"/>
      <c r="C120" s="245"/>
      <c r="D120" s="245"/>
      <c r="E120" s="245"/>
      <c r="F120" s="245"/>
      <c r="G120" s="245"/>
      <c r="H120" s="245"/>
      <c r="I120" s="119"/>
      <c r="J120" s="119"/>
    </row>
    <row r="121" spans="1:10" ht="20.25" customHeight="1">
      <c r="A121" s="245"/>
      <c r="B121" s="245"/>
      <c r="C121" s="245"/>
      <c r="D121" s="245"/>
      <c r="E121" s="245"/>
      <c r="F121" s="245"/>
      <c r="G121" s="245"/>
      <c r="H121" s="245"/>
      <c r="I121" s="119"/>
      <c r="J121" s="119"/>
    </row>
    <row r="122" spans="1:10">
      <c r="A122" s="245"/>
      <c r="B122" s="245"/>
      <c r="C122" s="245"/>
      <c r="D122" s="245"/>
      <c r="E122" s="245"/>
      <c r="F122" s="245"/>
      <c r="G122" s="245"/>
      <c r="H122" s="245"/>
      <c r="I122" s="119"/>
      <c r="J122" s="119"/>
    </row>
    <row r="123" spans="1:10" ht="20.25" customHeight="1">
      <c r="A123" s="245"/>
      <c r="B123" s="245"/>
      <c r="C123" s="245"/>
      <c r="D123" s="245"/>
      <c r="E123" s="245"/>
      <c r="F123" s="245"/>
      <c r="G123" s="245"/>
      <c r="H123" s="245"/>
      <c r="I123" s="119"/>
      <c r="J123" s="119"/>
    </row>
    <row r="124" spans="1:10">
      <c r="A124" s="245"/>
      <c r="B124" s="245"/>
      <c r="C124" s="245"/>
      <c r="D124" s="245"/>
      <c r="E124" s="245"/>
      <c r="F124" s="245"/>
      <c r="G124" s="245"/>
      <c r="H124" s="245"/>
      <c r="I124" s="119"/>
      <c r="J124" s="119"/>
    </row>
    <row r="125" spans="1:10" ht="20.25" customHeight="1">
      <c r="A125" s="245"/>
      <c r="B125" s="245"/>
      <c r="C125" s="245"/>
      <c r="D125" s="245"/>
      <c r="E125" s="245"/>
      <c r="F125" s="245"/>
      <c r="G125" s="245"/>
      <c r="H125" s="245"/>
      <c r="I125" s="119"/>
      <c r="J125" s="119"/>
    </row>
    <row r="126" spans="1:10">
      <c r="A126" s="245"/>
      <c r="B126" s="245"/>
      <c r="C126" s="245"/>
      <c r="D126" s="245"/>
      <c r="E126" s="245"/>
      <c r="F126" s="245"/>
      <c r="G126" s="245"/>
      <c r="H126" s="245"/>
      <c r="I126" s="119"/>
      <c r="J126" s="119"/>
    </row>
    <row r="127" spans="1:10" ht="20.25" customHeight="1">
      <c r="A127" s="245"/>
      <c r="B127" s="245"/>
      <c r="C127" s="245"/>
      <c r="D127" s="245"/>
      <c r="E127" s="245"/>
      <c r="F127" s="245"/>
      <c r="G127" s="245"/>
      <c r="H127" s="245"/>
      <c r="I127" s="119"/>
      <c r="J127" s="119"/>
    </row>
    <row r="128" spans="1:10">
      <c r="A128" s="245"/>
      <c r="B128" s="245"/>
      <c r="C128" s="245"/>
      <c r="D128" s="245"/>
      <c r="E128" s="245"/>
      <c r="F128" s="245"/>
      <c r="G128" s="245"/>
      <c r="H128" s="245"/>
      <c r="I128" s="119"/>
      <c r="J128" s="119"/>
    </row>
    <row r="129" spans="1:10" ht="20.25" customHeight="1">
      <c r="A129" s="245"/>
      <c r="B129" s="245"/>
      <c r="C129" s="245"/>
      <c r="D129" s="245"/>
      <c r="E129" s="245"/>
      <c r="F129" s="245"/>
      <c r="G129" s="245"/>
      <c r="H129" s="245"/>
      <c r="I129" s="119"/>
      <c r="J129" s="119"/>
    </row>
    <row r="130" spans="1:10">
      <c r="A130" s="245"/>
      <c r="B130" s="245"/>
      <c r="C130" s="245"/>
      <c r="D130" s="245"/>
      <c r="E130" s="245"/>
      <c r="F130" s="245"/>
      <c r="G130" s="245"/>
      <c r="H130" s="245"/>
      <c r="I130" s="119"/>
      <c r="J130" s="119"/>
    </row>
    <row r="131" spans="1:10" ht="20.25" customHeight="1">
      <c r="A131" s="245"/>
      <c r="B131" s="245"/>
      <c r="C131" s="245"/>
      <c r="D131" s="245"/>
      <c r="E131" s="245"/>
      <c r="F131" s="245"/>
      <c r="G131" s="245"/>
      <c r="H131" s="245"/>
      <c r="I131" s="119"/>
      <c r="J131" s="119"/>
    </row>
    <row r="132" spans="1:10">
      <c r="A132" s="245"/>
      <c r="B132" s="245"/>
      <c r="C132" s="245"/>
      <c r="D132" s="245"/>
      <c r="E132" s="245"/>
      <c r="F132" s="245"/>
      <c r="G132" s="245"/>
      <c r="H132" s="245"/>
      <c r="I132" s="119"/>
      <c r="J132" s="119"/>
    </row>
    <row r="133" spans="1:10" ht="20.25" customHeight="1">
      <c r="A133" s="245"/>
      <c r="B133" s="245"/>
      <c r="C133" s="245"/>
      <c r="D133" s="245"/>
      <c r="E133" s="245"/>
      <c r="F133" s="245"/>
      <c r="G133" s="245"/>
      <c r="H133" s="245"/>
      <c r="I133" s="119"/>
      <c r="J133" s="119"/>
    </row>
    <row r="134" spans="1:10">
      <c r="A134" s="245"/>
      <c r="B134" s="245"/>
      <c r="C134" s="245"/>
      <c r="D134" s="245"/>
      <c r="E134" s="245"/>
      <c r="F134" s="245"/>
      <c r="G134" s="245"/>
      <c r="H134" s="245"/>
      <c r="I134" s="119"/>
      <c r="J134" s="119"/>
    </row>
    <row r="135" spans="1:10" ht="20.25" customHeight="1">
      <c r="A135" s="245"/>
      <c r="B135" s="245"/>
      <c r="C135" s="245"/>
      <c r="D135" s="245"/>
      <c r="E135" s="245"/>
      <c r="F135" s="245"/>
      <c r="G135" s="245"/>
      <c r="H135" s="245"/>
      <c r="I135" s="119"/>
      <c r="J135" s="119"/>
    </row>
    <row r="136" spans="1:10">
      <c r="A136" s="245"/>
      <c r="B136" s="245"/>
      <c r="C136" s="245"/>
      <c r="D136" s="245"/>
      <c r="E136" s="245"/>
      <c r="F136" s="245"/>
      <c r="G136" s="245"/>
      <c r="H136" s="245"/>
      <c r="I136" s="119"/>
      <c r="J136" s="119"/>
    </row>
    <row r="137" spans="1:10" ht="20.25" customHeight="1">
      <c r="A137" s="245"/>
      <c r="B137" s="245"/>
      <c r="C137" s="245"/>
      <c r="D137" s="245"/>
      <c r="E137" s="245"/>
      <c r="F137" s="245"/>
      <c r="G137" s="245"/>
      <c r="H137" s="245"/>
      <c r="I137" s="119"/>
      <c r="J137" s="119"/>
    </row>
    <row r="138" spans="1:10">
      <c r="A138" s="245"/>
      <c r="B138" s="245"/>
      <c r="C138" s="245"/>
      <c r="D138" s="245"/>
      <c r="E138" s="245"/>
      <c r="F138" s="245"/>
      <c r="G138" s="245"/>
      <c r="H138" s="245"/>
      <c r="I138" s="119"/>
      <c r="J138" s="119"/>
    </row>
    <row r="139" spans="1:10" ht="20.25" customHeight="1">
      <c r="A139" s="245"/>
      <c r="B139" s="245"/>
      <c r="C139" s="245"/>
      <c r="D139" s="245"/>
      <c r="E139" s="245"/>
      <c r="F139" s="245"/>
      <c r="G139" s="245"/>
      <c r="H139" s="245"/>
      <c r="I139" s="119"/>
      <c r="J139" s="119"/>
    </row>
    <row r="140" spans="1:10">
      <c r="A140" s="245"/>
      <c r="B140" s="245"/>
      <c r="C140" s="245"/>
      <c r="D140" s="245"/>
      <c r="E140" s="245"/>
      <c r="F140" s="245"/>
      <c r="G140" s="245"/>
      <c r="H140" s="245"/>
      <c r="I140" s="119"/>
      <c r="J140" s="119"/>
    </row>
    <row r="141" spans="1:10" ht="20.25" customHeight="1">
      <c r="A141" s="245"/>
      <c r="B141" s="245"/>
      <c r="C141" s="245"/>
      <c r="D141" s="245"/>
      <c r="E141" s="245"/>
      <c r="F141" s="245"/>
      <c r="G141" s="245"/>
      <c r="H141" s="245"/>
      <c r="I141" s="119"/>
      <c r="J141" s="119"/>
    </row>
    <row r="142" spans="1:10">
      <c r="A142" s="245"/>
      <c r="B142" s="245"/>
      <c r="C142" s="245"/>
      <c r="D142" s="245"/>
      <c r="E142" s="245"/>
      <c r="F142" s="245"/>
      <c r="G142" s="245"/>
      <c r="H142" s="245"/>
      <c r="I142" s="119"/>
      <c r="J142" s="119"/>
    </row>
    <row r="143" spans="1:10" ht="20.25" customHeight="1">
      <c r="A143" s="245"/>
      <c r="B143" s="245"/>
      <c r="C143" s="245"/>
      <c r="D143" s="245"/>
      <c r="E143" s="245"/>
      <c r="F143" s="245"/>
      <c r="G143" s="245"/>
      <c r="H143" s="245"/>
      <c r="I143" s="119"/>
      <c r="J143" s="119"/>
    </row>
    <row r="144" spans="1:10">
      <c r="A144" s="245"/>
      <c r="B144" s="245"/>
      <c r="C144" s="245"/>
      <c r="D144" s="245"/>
      <c r="E144" s="245"/>
      <c r="F144" s="245"/>
      <c r="G144" s="245"/>
      <c r="H144" s="245"/>
      <c r="I144" s="119"/>
      <c r="J144" s="119"/>
    </row>
    <row r="145" spans="1:10" ht="20.25" customHeight="1">
      <c r="A145" s="245"/>
      <c r="B145" s="245"/>
      <c r="C145" s="245"/>
      <c r="D145" s="245"/>
      <c r="E145" s="245"/>
      <c r="F145" s="245"/>
      <c r="G145" s="245"/>
      <c r="H145" s="245"/>
      <c r="I145" s="119"/>
      <c r="J145" s="119"/>
    </row>
    <row r="146" spans="1:10">
      <c r="A146" s="245"/>
      <c r="B146" s="245"/>
      <c r="C146" s="245"/>
      <c r="D146" s="245"/>
      <c r="E146" s="245"/>
      <c r="F146" s="245"/>
      <c r="G146" s="245"/>
      <c r="H146" s="245"/>
      <c r="I146" s="119"/>
      <c r="J146" s="119"/>
    </row>
    <row r="147" spans="1:10" ht="20.25" customHeight="1">
      <c r="A147" s="245"/>
      <c r="B147" s="245"/>
      <c r="C147" s="245"/>
      <c r="D147" s="245"/>
      <c r="E147" s="245"/>
      <c r="F147" s="245"/>
      <c r="G147" s="245"/>
      <c r="H147" s="245"/>
      <c r="I147" s="119"/>
      <c r="J147" s="119"/>
    </row>
    <row r="148" spans="1:10">
      <c r="A148" s="245"/>
      <c r="B148" s="245"/>
      <c r="C148" s="245"/>
      <c r="D148" s="245"/>
      <c r="E148" s="245"/>
      <c r="F148" s="245"/>
      <c r="G148" s="245"/>
      <c r="H148" s="245"/>
      <c r="I148" s="119"/>
      <c r="J148" s="119"/>
    </row>
    <row r="149" spans="1:10" ht="20.25" customHeight="1">
      <c r="A149" s="245"/>
      <c r="B149" s="245"/>
      <c r="C149" s="245"/>
      <c r="D149" s="245"/>
      <c r="E149" s="245"/>
      <c r="F149" s="245"/>
      <c r="G149" s="245"/>
      <c r="H149" s="245"/>
      <c r="I149" s="119"/>
      <c r="J149" s="119"/>
    </row>
    <row r="150" spans="1:10">
      <c r="A150" s="245"/>
      <c r="B150" s="245"/>
      <c r="C150" s="245"/>
      <c r="D150" s="245"/>
      <c r="E150" s="245"/>
      <c r="F150" s="245"/>
      <c r="G150" s="245"/>
      <c r="H150" s="245"/>
      <c r="I150" s="119"/>
      <c r="J150" s="119"/>
    </row>
    <row r="151" spans="1:10" ht="20.25" customHeight="1">
      <c r="A151" s="245"/>
      <c r="B151" s="245"/>
      <c r="C151" s="245"/>
      <c r="D151" s="245"/>
      <c r="E151" s="245"/>
      <c r="F151" s="245"/>
      <c r="G151" s="245"/>
      <c r="H151" s="245"/>
      <c r="I151" s="119"/>
      <c r="J151" s="119"/>
    </row>
    <row r="152" spans="1:10">
      <c r="A152" s="245"/>
      <c r="B152" s="245"/>
      <c r="C152" s="245"/>
      <c r="D152" s="245"/>
      <c r="E152" s="245"/>
      <c r="F152" s="245"/>
      <c r="G152" s="245"/>
      <c r="H152" s="245"/>
      <c r="I152" s="119"/>
      <c r="J152" s="119"/>
    </row>
    <row r="153" spans="1:10" ht="20.25" customHeight="1">
      <c r="A153" s="245"/>
      <c r="B153" s="245"/>
      <c r="C153" s="245"/>
      <c r="D153" s="245"/>
      <c r="E153" s="245"/>
      <c r="F153" s="245"/>
      <c r="G153" s="245"/>
      <c r="H153" s="245"/>
      <c r="I153" s="119"/>
      <c r="J153" s="119"/>
    </row>
    <row r="154" spans="1:10">
      <c r="A154" s="245"/>
      <c r="B154" s="245"/>
      <c r="C154" s="245"/>
      <c r="D154" s="245"/>
      <c r="E154" s="245"/>
      <c r="F154" s="245"/>
      <c r="G154" s="245"/>
      <c r="H154" s="245"/>
      <c r="I154" s="119"/>
      <c r="J154" s="119"/>
    </row>
    <row r="155" spans="1:10" ht="20.25" customHeight="1">
      <c r="A155" s="245"/>
      <c r="B155" s="245"/>
      <c r="C155" s="245"/>
      <c r="D155" s="245"/>
      <c r="E155" s="245"/>
      <c r="F155" s="245"/>
      <c r="G155" s="245"/>
      <c r="H155" s="245"/>
      <c r="I155" s="119"/>
      <c r="J155" s="119"/>
    </row>
    <row r="156" spans="1:10">
      <c r="A156" s="245"/>
      <c r="B156" s="245"/>
      <c r="C156" s="245"/>
      <c r="D156" s="245"/>
      <c r="E156" s="245"/>
      <c r="F156" s="245"/>
      <c r="G156" s="245"/>
      <c r="H156" s="245"/>
      <c r="I156" s="119"/>
      <c r="J156" s="119"/>
    </row>
    <row r="157" spans="1:10" ht="20.25" customHeight="1">
      <c r="A157" s="245"/>
      <c r="B157" s="245"/>
      <c r="C157" s="245"/>
      <c r="D157" s="245"/>
      <c r="E157" s="245"/>
      <c r="F157" s="245"/>
      <c r="G157" s="245"/>
      <c r="H157" s="245"/>
      <c r="I157" s="119"/>
      <c r="J157" s="119"/>
    </row>
    <row r="158" spans="1:10">
      <c r="A158" s="245"/>
      <c r="B158" s="245"/>
      <c r="C158" s="245"/>
      <c r="D158" s="245"/>
      <c r="E158" s="245"/>
      <c r="F158" s="245"/>
      <c r="G158" s="245"/>
      <c r="H158" s="245"/>
      <c r="I158" s="119"/>
      <c r="J158" s="119"/>
    </row>
    <row r="159" spans="1:10" ht="20.25" customHeight="1">
      <c r="A159" s="245"/>
      <c r="B159" s="245"/>
      <c r="C159" s="245"/>
      <c r="D159" s="245"/>
      <c r="E159" s="245"/>
      <c r="F159" s="245"/>
      <c r="G159" s="245"/>
      <c r="H159" s="245"/>
      <c r="I159" s="119"/>
      <c r="J159" s="119"/>
    </row>
    <row r="160" spans="1:10">
      <c r="A160" s="245"/>
      <c r="B160" s="245"/>
      <c r="C160" s="245"/>
      <c r="D160" s="245"/>
      <c r="E160" s="245"/>
      <c r="F160" s="245"/>
      <c r="G160" s="245"/>
      <c r="H160" s="245"/>
      <c r="I160" s="119"/>
      <c r="J160" s="119"/>
    </row>
    <row r="161" spans="1:10" ht="20.25" customHeight="1">
      <c r="A161" s="245"/>
      <c r="B161" s="245"/>
      <c r="C161" s="245"/>
      <c r="D161" s="245"/>
      <c r="E161" s="245"/>
      <c r="F161" s="245"/>
      <c r="G161" s="245"/>
      <c r="H161" s="245"/>
      <c r="I161" s="119"/>
      <c r="J161" s="119"/>
    </row>
    <row r="162" spans="1:10">
      <c r="A162" s="245"/>
      <c r="B162" s="245"/>
      <c r="C162" s="245"/>
      <c r="D162" s="245"/>
      <c r="E162" s="245"/>
      <c r="F162" s="245"/>
      <c r="G162" s="245"/>
      <c r="H162" s="245"/>
      <c r="I162" s="119"/>
      <c r="J162" s="119"/>
    </row>
    <row r="163" spans="1:10">
      <c r="A163" s="245"/>
    </row>
  </sheetData>
  <mergeCells count="9">
    <mergeCell ref="B3:B4"/>
    <mergeCell ref="C3:C4"/>
    <mergeCell ref="D3:D4"/>
    <mergeCell ref="E3:H3"/>
    <mergeCell ref="A1:E1"/>
    <mergeCell ref="F1:J1"/>
    <mergeCell ref="I3:I4"/>
    <mergeCell ref="A3:A4"/>
    <mergeCell ref="J3:J4"/>
  </mergeCells>
  <phoneticPr fontId="4" type="noConversion"/>
  <printOptions gridLinesSet="0"/>
  <pageMargins left="0.72" right="0.76" top="1.2598425196850394" bottom="1.4960629921259843" header="0.82677165354330717" footer="0.51181102362204722"/>
  <pageSetup paperSize="9" scale="62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9"/>
  <sheetViews>
    <sheetView view="pageBreakPreview" zoomScaleNormal="100" zoomScaleSheetLayoutView="100" workbookViewId="0">
      <selection activeCell="N24" sqref="N24"/>
    </sheetView>
  </sheetViews>
  <sheetFormatPr defaultRowHeight="17.25"/>
  <cols>
    <col min="1" max="1" width="9.25" style="45" customWidth="1"/>
    <col min="2" max="7" width="11.125" style="45" customWidth="1"/>
    <col min="8" max="8" width="10.75" style="45" customWidth="1"/>
    <col min="9" max="9" width="10" style="45" customWidth="1"/>
    <col min="10" max="10" width="12.125" style="45" customWidth="1"/>
    <col min="11" max="11" width="12.75" style="45" customWidth="1"/>
    <col min="12" max="12" width="12.125" style="45" customWidth="1"/>
    <col min="13" max="13" width="10.625" style="45" customWidth="1"/>
    <col min="14" max="14" width="9.25" style="45" customWidth="1"/>
    <col min="15" max="16384" width="9" style="45"/>
  </cols>
  <sheetData>
    <row r="1" spans="1:89" s="43" customFormat="1" ht="24.95" customHeight="1">
      <c r="A1" s="515" t="s">
        <v>427</v>
      </c>
      <c r="B1" s="515"/>
      <c r="C1" s="515"/>
      <c r="D1" s="515"/>
      <c r="E1" s="515"/>
      <c r="F1" s="515"/>
      <c r="G1" s="515"/>
      <c r="H1" s="515" t="s">
        <v>428</v>
      </c>
      <c r="I1" s="515"/>
      <c r="J1" s="515"/>
      <c r="K1" s="515"/>
      <c r="L1" s="515"/>
      <c r="M1" s="515"/>
      <c r="N1" s="515"/>
    </row>
    <row r="2" spans="1:89" s="296" customFormat="1" ht="24.95" customHeight="1" thickBot="1">
      <c r="A2" s="104" t="s">
        <v>43</v>
      </c>
      <c r="B2" s="294"/>
      <c r="C2" s="294"/>
      <c r="D2" s="294"/>
      <c r="E2" s="294"/>
      <c r="F2" s="294"/>
      <c r="G2" s="294"/>
      <c r="H2" s="294"/>
      <c r="I2" s="294"/>
      <c r="J2" s="294"/>
      <c r="K2" s="4"/>
      <c r="L2" s="295"/>
      <c r="M2" s="295"/>
      <c r="N2" s="107" t="s">
        <v>42</v>
      </c>
    </row>
    <row r="3" spans="1:89" s="297" customFormat="1" ht="19.5" customHeight="1" thickTop="1">
      <c r="A3" s="583" t="s">
        <v>80</v>
      </c>
      <c r="B3" s="608" t="s">
        <v>312</v>
      </c>
      <c r="C3" s="609"/>
      <c r="D3" s="609"/>
      <c r="E3" s="609"/>
      <c r="F3" s="609"/>
      <c r="G3" s="610"/>
      <c r="H3" s="608" t="s">
        <v>313</v>
      </c>
      <c r="I3" s="609"/>
      <c r="J3" s="609"/>
      <c r="K3" s="609"/>
      <c r="L3" s="609"/>
      <c r="M3" s="610"/>
      <c r="N3" s="586" t="s">
        <v>28</v>
      </c>
    </row>
    <row r="4" spans="1:89" s="297" customFormat="1" ht="13.5" customHeight="1">
      <c r="A4" s="584"/>
      <c r="B4" s="604" t="s">
        <v>314</v>
      </c>
      <c r="C4" s="611" t="s">
        <v>315</v>
      </c>
      <c r="D4" s="604" t="s">
        <v>411</v>
      </c>
      <c r="E4" s="606" t="s">
        <v>412</v>
      </c>
      <c r="F4" s="607" t="s">
        <v>407</v>
      </c>
      <c r="G4" s="606" t="s">
        <v>316</v>
      </c>
      <c r="H4" s="225" t="s">
        <v>430</v>
      </c>
      <c r="I4" s="298" t="s">
        <v>317</v>
      </c>
      <c r="J4" s="299" t="s">
        <v>318</v>
      </c>
      <c r="K4" s="298" t="s">
        <v>433</v>
      </c>
      <c r="L4" s="16" t="s">
        <v>432</v>
      </c>
      <c r="M4" s="16" t="s">
        <v>319</v>
      </c>
      <c r="N4" s="587"/>
    </row>
    <row r="5" spans="1:89" s="297" customFormat="1" ht="42.75" customHeight="1">
      <c r="A5" s="584"/>
      <c r="B5" s="605"/>
      <c r="C5" s="526"/>
      <c r="D5" s="605"/>
      <c r="E5" s="531"/>
      <c r="F5" s="531"/>
      <c r="G5" s="531"/>
      <c r="H5" s="225" t="s">
        <v>320</v>
      </c>
      <c r="I5" s="298" t="s">
        <v>321</v>
      </c>
      <c r="J5" s="298" t="s">
        <v>322</v>
      </c>
      <c r="K5" s="300" t="s">
        <v>435</v>
      </c>
      <c r="L5" s="242" t="s">
        <v>323</v>
      </c>
      <c r="M5" s="242" t="s">
        <v>324</v>
      </c>
      <c r="N5" s="587"/>
    </row>
    <row r="6" spans="1:89" s="297" customFormat="1" ht="60.75" customHeight="1">
      <c r="A6" s="585"/>
      <c r="B6" s="463" t="s">
        <v>2</v>
      </c>
      <c r="C6" s="301" t="s">
        <v>325</v>
      </c>
      <c r="D6" s="462" t="s">
        <v>326</v>
      </c>
      <c r="E6" s="302" t="s">
        <v>429</v>
      </c>
      <c r="F6" s="303" t="s">
        <v>327</v>
      </c>
      <c r="G6" s="462" t="s">
        <v>328</v>
      </c>
      <c r="H6" s="306" t="s">
        <v>329</v>
      </c>
      <c r="I6" s="304" t="s">
        <v>431</v>
      </c>
      <c r="J6" s="302" t="s">
        <v>330</v>
      </c>
      <c r="K6" s="305" t="s">
        <v>434</v>
      </c>
      <c r="L6" s="306" t="s">
        <v>331</v>
      </c>
      <c r="M6" s="314" t="s">
        <v>332</v>
      </c>
      <c r="N6" s="588"/>
    </row>
    <row r="7" spans="1:89" s="173" customFormat="1" ht="24" customHeight="1">
      <c r="A7" s="243">
        <v>2013</v>
      </c>
      <c r="B7" s="248">
        <v>20082</v>
      </c>
      <c r="C7" s="249">
        <v>7553</v>
      </c>
      <c r="D7" s="249">
        <v>4652</v>
      </c>
      <c r="E7" s="249">
        <v>337</v>
      </c>
      <c r="F7" s="249">
        <v>7540</v>
      </c>
      <c r="G7" s="250" t="s">
        <v>394</v>
      </c>
      <c r="H7" s="248">
        <v>60418</v>
      </c>
      <c r="I7" s="248">
        <v>20082</v>
      </c>
      <c r="J7" s="248">
        <f>I7/H7*1000</f>
        <v>332.38438875831707</v>
      </c>
      <c r="K7" s="248">
        <v>27702</v>
      </c>
      <c r="L7" s="248">
        <f>K7/H7*1000</f>
        <v>458.50574332152672</v>
      </c>
      <c r="M7" s="315">
        <f>J7/L7*100</f>
        <v>72.492960797054366</v>
      </c>
      <c r="N7" s="345">
        <v>2013</v>
      </c>
    </row>
    <row r="8" spans="1:89" s="173" customFormat="1" ht="24" customHeight="1">
      <c r="A8" s="339">
        <v>2014</v>
      </c>
      <c r="B8" s="248">
        <v>20367</v>
      </c>
      <c r="C8" s="249">
        <v>7903</v>
      </c>
      <c r="D8" s="249">
        <v>4758</v>
      </c>
      <c r="E8" s="249">
        <v>339</v>
      </c>
      <c r="F8" s="249">
        <v>7367</v>
      </c>
      <c r="G8" s="250" t="s">
        <v>394</v>
      </c>
      <c r="H8" s="248">
        <v>57317</v>
      </c>
      <c r="I8" s="248">
        <v>20367</v>
      </c>
      <c r="J8" s="248">
        <v>355.34</v>
      </c>
      <c r="K8" s="248">
        <v>28017</v>
      </c>
      <c r="L8" s="248">
        <v>488.81</v>
      </c>
      <c r="M8" s="351">
        <f>J8/L8*100</f>
        <v>72.694912133548812</v>
      </c>
      <c r="N8" s="346">
        <v>2014</v>
      </c>
    </row>
    <row r="9" spans="1:89" s="173" customFormat="1" ht="24" customHeight="1">
      <c r="A9" s="339">
        <v>2015</v>
      </c>
      <c r="B9" s="248">
        <v>22170</v>
      </c>
      <c r="C9" s="249">
        <v>9045</v>
      </c>
      <c r="D9" s="249">
        <v>5125</v>
      </c>
      <c r="E9" s="249">
        <v>404</v>
      </c>
      <c r="F9" s="249">
        <v>7596</v>
      </c>
      <c r="G9" s="250" t="s">
        <v>394</v>
      </c>
      <c r="H9" s="248">
        <v>55562</v>
      </c>
      <c r="I9" s="248">
        <v>22170</v>
      </c>
      <c r="J9" s="248">
        <v>399</v>
      </c>
      <c r="K9" s="248">
        <v>28908</v>
      </c>
      <c r="L9" s="248">
        <v>520</v>
      </c>
      <c r="M9" s="351">
        <f>J9/L9*100</f>
        <v>76.730769230769241</v>
      </c>
      <c r="N9" s="346">
        <v>2015</v>
      </c>
    </row>
    <row r="10" spans="1:89" s="334" customFormat="1" ht="24" customHeight="1">
      <c r="A10" s="339">
        <v>2016</v>
      </c>
      <c r="B10" s="248">
        <v>23662</v>
      </c>
      <c r="C10" s="249">
        <v>9325</v>
      </c>
      <c r="D10" s="249">
        <v>5680</v>
      </c>
      <c r="E10" s="249">
        <v>386</v>
      </c>
      <c r="F10" s="249">
        <v>8271</v>
      </c>
      <c r="G10" s="250" t="s">
        <v>394</v>
      </c>
      <c r="H10" s="248">
        <v>56799</v>
      </c>
      <c r="I10" s="248">
        <v>23662</v>
      </c>
      <c r="J10" s="248">
        <v>416.5918414056585</v>
      </c>
      <c r="K10" s="248">
        <v>34249</v>
      </c>
      <c r="L10" s="248">
        <v>602.98596806281796</v>
      </c>
      <c r="M10" s="351">
        <v>69.088148559082015</v>
      </c>
      <c r="N10" s="346">
        <v>2016</v>
      </c>
    </row>
    <row r="11" spans="1:89" s="334" customFormat="1" ht="24" customHeight="1">
      <c r="A11" s="339">
        <v>2017</v>
      </c>
      <c r="B11" s="248">
        <v>24381</v>
      </c>
      <c r="C11" s="249">
        <v>9667</v>
      </c>
      <c r="D11" s="249">
        <v>5825</v>
      </c>
      <c r="E11" s="249">
        <v>359</v>
      </c>
      <c r="F11" s="249">
        <v>8530</v>
      </c>
      <c r="G11" s="250" t="s">
        <v>394</v>
      </c>
      <c r="H11" s="248">
        <v>57996</v>
      </c>
      <c r="I11" s="248">
        <v>24381</v>
      </c>
      <c r="J11" s="248">
        <v>420.39106145251401</v>
      </c>
      <c r="K11" s="248">
        <v>45210</v>
      </c>
      <c r="L11" s="248">
        <v>779.53651975998343</v>
      </c>
      <c r="M11" s="351">
        <v>53.928334439283354</v>
      </c>
      <c r="N11" s="346">
        <v>2017</v>
      </c>
    </row>
    <row r="12" spans="1:89" s="334" customFormat="1" ht="24" customHeight="1">
      <c r="A12" s="339">
        <v>2018</v>
      </c>
      <c r="B12" s="248">
        <v>25995</v>
      </c>
      <c r="C12" s="249">
        <v>10568</v>
      </c>
      <c r="D12" s="249">
        <v>6460</v>
      </c>
      <c r="E12" s="249">
        <v>344</v>
      </c>
      <c r="F12" s="249">
        <v>8624</v>
      </c>
      <c r="G12" s="250" t="s">
        <v>394</v>
      </c>
      <c r="H12" s="248">
        <v>60791</v>
      </c>
      <c r="I12" s="248">
        <v>25995</v>
      </c>
      <c r="J12" s="248">
        <v>428</v>
      </c>
      <c r="K12" s="248">
        <v>50556</v>
      </c>
      <c r="L12" s="248">
        <v>832</v>
      </c>
      <c r="M12" s="351">
        <v>51</v>
      </c>
      <c r="N12" s="346">
        <v>2018</v>
      </c>
    </row>
    <row r="13" spans="1:89" s="512" customFormat="1" ht="24" customHeight="1">
      <c r="A13" s="350">
        <v>2019</v>
      </c>
      <c r="B13" s="347">
        <v>29327.9</v>
      </c>
      <c r="C13" s="348">
        <v>12561.6</v>
      </c>
      <c r="D13" s="348">
        <v>7154.3</v>
      </c>
      <c r="E13" s="348">
        <v>436</v>
      </c>
      <c r="F13" s="348">
        <v>9176</v>
      </c>
      <c r="G13" s="513" t="s">
        <v>394</v>
      </c>
      <c r="H13" s="347">
        <v>62540</v>
      </c>
      <c r="I13" s="347">
        <v>29328</v>
      </c>
      <c r="J13" s="347">
        <v>468.9</v>
      </c>
      <c r="K13" s="347">
        <v>56535</v>
      </c>
      <c r="L13" s="347">
        <v>903.9</v>
      </c>
      <c r="M13" s="352">
        <v>51.8</v>
      </c>
      <c r="N13" s="349">
        <v>2019</v>
      </c>
    </row>
    <row r="14" spans="1:89" s="455" customFormat="1" ht="12" customHeight="1">
      <c r="A14" s="451" t="s">
        <v>408</v>
      </c>
      <c r="B14" s="452"/>
      <c r="C14" s="452"/>
      <c r="D14" s="452"/>
      <c r="E14" s="452"/>
      <c r="F14" s="452"/>
      <c r="G14" s="453"/>
      <c r="H14" s="452"/>
      <c r="I14" s="453"/>
      <c r="J14" s="453"/>
      <c r="K14" s="453"/>
      <c r="L14" s="453"/>
      <c r="M14" s="453"/>
      <c r="N14" s="454" t="s">
        <v>409</v>
      </c>
    </row>
    <row r="15" spans="1:89" s="455" customFormat="1" ht="12" customHeight="1">
      <c r="A15" s="451" t="s">
        <v>410</v>
      </c>
      <c r="B15" s="451"/>
      <c r="C15" s="451"/>
      <c r="D15" s="451"/>
      <c r="E15" s="453"/>
      <c r="F15" s="453"/>
      <c r="G15" s="453"/>
      <c r="H15" s="453"/>
      <c r="I15" s="453"/>
      <c r="J15" s="453"/>
      <c r="K15" s="453"/>
      <c r="L15" s="453"/>
      <c r="M15" s="453"/>
      <c r="N15" s="456"/>
    </row>
    <row r="16" spans="1:89" s="138" customFormat="1" ht="12" customHeight="1">
      <c r="A16" s="32" t="s">
        <v>333</v>
      </c>
      <c r="B16" s="239"/>
      <c r="C16" s="239"/>
      <c r="D16" s="239"/>
      <c r="E16" s="239"/>
      <c r="F16" s="228"/>
      <c r="G16" s="228"/>
      <c r="H16" s="228"/>
      <c r="I16" s="228"/>
      <c r="J16" s="228"/>
      <c r="K16" s="228"/>
      <c r="L16" s="228"/>
      <c r="M16" s="307"/>
      <c r="N16" s="30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1:89" ht="7.5" customHeight="1">
      <c r="D17" s="30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</row>
    <row r="18" spans="1:89" ht="12" customHeight="1">
      <c r="A18" s="310"/>
      <c r="B18" s="311"/>
      <c r="C18" s="311"/>
      <c r="D18" s="311"/>
      <c r="E18" s="311"/>
      <c r="F18" s="311"/>
      <c r="G18" s="311"/>
      <c r="H18" s="312"/>
      <c r="I18" s="312"/>
      <c r="J18" s="313"/>
      <c r="K18" s="312"/>
      <c r="L18" s="312"/>
      <c r="M18" s="312"/>
      <c r="N18" s="312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</row>
    <row r="19" spans="1:89" ht="12" customHeight="1">
      <c r="D19" s="30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</row>
    <row r="20" spans="1:89">
      <c r="D20" s="309"/>
      <c r="F20" s="226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</row>
    <row r="21" spans="1:89">
      <c r="D21" s="309"/>
      <c r="F21" s="226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</row>
    <row r="22" spans="1:89">
      <c r="F22" s="226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</row>
    <row r="23" spans="1:89">
      <c r="F23" s="226"/>
    </row>
    <row r="24" spans="1:89">
      <c r="F24" s="226"/>
    </row>
    <row r="25" spans="1:89">
      <c r="F25" s="226"/>
    </row>
    <row r="39" ht="18.75" customHeight="1"/>
  </sheetData>
  <mergeCells count="12">
    <mergeCell ref="A1:G1"/>
    <mergeCell ref="H1:N1"/>
    <mergeCell ref="A3:A6"/>
    <mergeCell ref="N3:N6"/>
    <mergeCell ref="D4:D5"/>
    <mergeCell ref="E4:E5"/>
    <mergeCell ref="F4:F5"/>
    <mergeCell ref="B3:G3"/>
    <mergeCell ref="H3:M3"/>
    <mergeCell ref="B4:B5"/>
    <mergeCell ref="C4:C5"/>
    <mergeCell ref="G4:G5"/>
  </mergeCells>
  <phoneticPr fontId="7" type="noConversion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view="pageBreakPreview" zoomScaleNormal="100" zoomScaleSheetLayoutView="100" workbookViewId="0">
      <selection sqref="A1:F1"/>
    </sheetView>
  </sheetViews>
  <sheetFormatPr defaultRowHeight="17.25"/>
  <cols>
    <col min="1" max="1" width="9.125" style="246" customWidth="1"/>
    <col min="2" max="3" width="13.625" style="246" customWidth="1"/>
    <col min="4" max="11" width="13.625" style="51" customWidth="1"/>
    <col min="12" max="12" width="9.125" style="51" customWidth="1"/>
    <col min="13" max="13" width="9.125" style="45" customWidth="1"/>
    <col min="14" max="14" width="11" style="45" customWidth="1"/>
    <col min="15" max="18" width="9.5" style="45" customWidth="1"/>
    <col min="19" max="19" width="11.375" style="45" customWidth="1"/>
    <col min="20" max="20" width="11.875" style="45" customWidth="1"/>
    <col min="21" max="24" width="9.625" style="45" customWidth="1"/>
    <col min="25" max="27" width="9.875" style="45" customWidth="1"/>
    <col min="28" max="28" width="9.125" style="45" customWidth="1"/>
    <col min="29" max="29" width="9.625" style="119" customWidth="1"/>
    <col min="30" max="32" width="11.625" style="119" customWidth="1"/>
    <col min="33" max="16384" width="9" style="49"/>
  </cols>
  <sheetData>
    <row r="1" spans="1:32" s="42" customFormat="1" ht="24.95" customHeight="1">
      <c r="A1" s="515" t="s">
        <v>413</v>
      </c>
      <c r="B1" s="515"/>
      <c r="C1" s="515"/>
      <c r="D1" s="515"/>
      <c r="E1" s="515"/>
      <c r="F1" s="515"/>
      <c r="G1" s="612" t="s">
        <v>414</v>
      </c>
      <c r="H1" s="612"/>
      <c r="I1" s="612"/>
      <c r="J1" s="612"/>
      <c r="K1" s="612"/>
      <c r="L1" s="612"/>
      <c r="M1" s="515" t="s">
        <v>415</v>
      </c>
      <c r="N1" s="515"/>
      <c r="O1" s="515"/>
      <c r="P1" s="515"/>
      <c r="Q1" s="515"/>
      <c r="R1" s="515"/>
      <c r="S1" s="515"/>
      <c r="T1" s="515"/>
      <c r="U1" s="612" t="s">
        <v>416</v>
      </c>
      <c r="V1" s="612"/>
      <c r="W1" s="612"/>
      <c r="X1" s="612"/>
      <c r="Y1" s="612"/>
      <c r="Z1" s="612"/>
      <c r="AA1" s="612"/>
      <c r="AB1" s="612"/>
      <c r="AC1" s="239"/>
      <c r="AD1" s="239"/>
      <c r="AE1" s="239"/>
      <c r="AF1" s="240"/>
    </row>
    <row r="2" spans="1:32" s="42" customFormat="1" ht="24.95" customHeight="1" thickBot="1">
      <c r="A2" s="251" t="s">
        <v>419</v>
      </c>
      <c r="B2" s="252"/>
      <c r="C2" s="4"/>
      <c r="D2" s="4"/>
      <c r="E2" s="4"/>
      <c r="F2" s="4"/>
      <c r="G2" s="4"/>
      <c r="H2" s="4"/>
      <c r="I2" s="4"/>
      <c r="J2" s="4"/>
      <c r="K2" s="4"/>
      <c r="L2" s="7" t="s">
        <v>417</v>
      </c>
      <c r="M2" s="251" t="s">
        <v>419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7" t="s">
        <v>417</v>
      </c>
      <c r="AC2" s="239"/>
      <c r="AD2" s="239"/>
      <c r="AE2" s="239"/>
      <c r="AF2" s="241"/>
    </row>
    <row r="3" spans="1:32" s="10" customFormat="1" ht="19.5" customHeight="1" thickTop="1" thickBot="1">
      <c r="A3" s="613" t="s">
        <v>27</v>
      </c>
      <c r="B3" s="627" t="s">
        <v>418</v>
      </c>
      <c r="C3" s="628"/>
      <c r="D3" s="629"/>
      <c r="E3" s="262" t="s">
        <v>84</v>
      </c>
      <c r="F3" s="263"/>
      <c r="G3" s="264" t="s">
        <v>85</v>
      </c>
      <c r="H3" s="264"/>
      <c r="I3" s="264"/>
      <c r="J3" s="264"/>
      <c r="K3" s="264"/>
      <c r="L3" s="616" t="s">
        <v>28</v>
      </c>
      <c r="M3" s="613" t="s">
        <v>27</v>
      </c>
      <c r="N3" s="265" t="s">
        <v>86</v>
      </c>
      <c r="O3" s="265"/>
      <c r="P3" s="265"/>
      <c r="Q3" s="263"/>
      <c r="R3" s="263"/>
      <c r="S3" s="266"/>
      <c r="T3" s="285"/>
      <c r="U3" s="262" t="s">
        <v>87</v>
      </c>
      <c r="V3" s="263"/>
      <c r="W3" s="262"/>
      <c r="X3" s="263"/>
      <c r="Y3" s="267" t="s">
        <v>88</v>
      </c>
      <c r="Z3" s="267" t="s">
        <v>89</v>
      </c>
      <c r="AA3" s="267" t="s">
        <v>90</v>
      </c>
      <c r="AB3" s="616" t="s">
        <v>28</v>
      </c>
      <c r="AC3" s="170"/>
      <c r="AD3" s="170"/>
      <c r="AE3" s="170"/>
      <c r="AF3" s="20"/>
    </row>
    <row r="4" spans="1:32" s="10" customFormat="1" ht="19.5" customHeight="1" thickTop="1">
      <c r="A4" s="614"/>
      <c r="B4" s="414" t="s">
        <v>294</v>
      </c>
      <c r="C4" s="414" t="s">
        <v>295</v>
      </c>
      <c r="D4" s="414" t="s">
        <v>83</v>
      </c>
      <c r="E4" s="268" t="s">
        <v>296</v>
      </c>
      <c r="F4" s="268" t="s">
        <v>294</v>
      </c>
      <c r="G4" s="279" t="s">
        <v>295</v>
      </c>
      <c r="H4" s="270" t="s">
        <v>297</v>
      </c>
      <c r="I4" s="271"/>
      <c r="J4" s="625" t="s">
        <v>298</v>
      </c>
      <c r="K4" s="625" t="s">
        <v>299</v>
      </c>
      <c r="L4" s="617"/>
      <c r="M4" s="614"/>
      <c r="N4" s="269" t="s">
        <v>91</v>
      </c>
      <c r="O4" s="272" t="s">
        <v>300</v>
      </c>
      <c r="P4" s="273"/>
      <c r="Q4" s="273"/>
      <c r="R4" s="273"/>
      <c r="S4" s="274" t="s">
        <v>92</v>
      </c>
      <c r="T4" s="286"/>
      <c r="U4" s="272" t="s">
        <v>438</v>
      </c>
      <c r="V4" s="273"/>
      <c r="W4" s="275"/>
      <c r="X4" s="275"/>
      <c r="Y4" s="276" t="s">
        <v>93</v>
      </c>
      <c r="Z4" s="276" t="s">
        <v>93</v>
      </c>
      <c r="AA4" s="276" t="s">
        <v>93</v>
      </c>
      <c r="AB4" s="617"/>
      <c r="AC4" s="170"/>
      <c r="AD4" s="170"/>
      <c r="AE4" s="170"/>
      <c r="AF4" s="20"/>
    </row>
    <row r="5" spans="1:32" s="10" customFormat="1" ht="19.5" customHeight="1">
      <c r="A5" s="614"/>
      <c r="B5" s="277" t="s">
        <v>94</v>
      </c>
      <c r="C5" s="277" t="s">
        <v>38</v>
      </c>
      <c r="D5" s="277" t="s">
        <v>95</v>
      </c>
      <c r="E5" s="278" t="s">
        <v>94</v>
      </c>
      <c r="F5" s="278" t="s">
        <v>96</v>
      </c>
      <c r="G5" s="277" t="s">
        <v>97</v>
      </c>
      <c r="H5" s="279" t="s">
        <v>301</v>
      </c>
      <c r="I5" s="268" t="s">
        <v>302</v>
      </c>
      <c r="J5" s="626"/>
      <c r="K5" s="626"/>
      <c r="L5" s="617"/>
      <c r="M5" s="614"/>
      <c r="N5" s="277" t="s">
        <v>303</v>
      </c>
      <c r="O5" s="619" t="s">
        <v>304</v>
      </c>
      <c r="P5" s="619" t="s">
        <v>305</v>
      </c>
      <c r="Q5" s="270" t="s">
        <v>306</v>
      </c>
      <c r="R5" s="271"/>
      <c r="S5" s="619" t="s">
        <v>436</v>
      </c>
      <c r="T5" s="621" t="s">
        <v>437</v>
      </c>
      <c r="U5" s="274" t="s">
        <v>306</v>
      </c>
      <c r="V5" s="275"/>
      <c r="W5" s="280" t="s">
        <v>307</v>
      </c>
      <c r="X5" s="281" t="s">
        <v>308</v>
      </c>
      <c r="Y5" s="623" t="s">
        <v>98</v>
      </c>
      <c r="Z5" s="276" t="s">
        <v>99</v>
      </c>
      <c r="AA5" s="276" t="s">
        <v>100</v>
      </c>
      <c r="AB5" s="617"/>
      <c r="AC5" s="170"/>
      <c r="AD5" s="170"/>
      <c r="AE5" s="170"/>
      <c r="AF5" s="20"/>
    </row>
    <row r="6" spans="1:32" s="10" customFormat="1" ht="29.25" customHeight="1">
      <c r="A6" s="615"/>
      <c r="B6" s="282" t="s">
        <v>101</v>
      </c>
      <c r="C6" s="283" t="s">
        <v>101</v>
      </c>
      <c r="D6" s="282" t="s">
        <v>102</v>
      </c>
      <c r="E6" s="283" t="s">
        <v>103</v>
      </c>
      <c r="F6" s="283" t="s">
        <v>101</v>
      </c>
      <c r="G6" s="282" t="s">
        <v>101</v>
      </c>
      <c r="H6" s="283" t="s">
        <v>104</v>
      </c>
      <c r="I6" s="283" t="s">
        <v>105</v>
      </c>
      <c r="J6" s="283" t="s">
        <v>106</v>
      </c>
      <c r="K6" s="283" t="s">
        <v>107</v>
      </c>
      <c r="L6" s="618"/>
      <c r="M6" s="615"/>
      <c r="N6" s="282" t="s">
        <v>108</v>
      </c>
      <c r="O6" s="620"/>
      <c r="P6" s="620"/>
      <c r="Q6" s="287" t="s">
        <v>311</v>
      </c>
      <c r="R6" s="284" t="s">
        <v>309</v>
      </c>
      <c r="S6" s="620"/>
      <c r="T6" s="622"/>
      <c r="U6" s="287" t="s">
        <v>311</v>
      </c>
      <c r="V6" s="284" t="s">
        <v>309</v>
      </c>
      <c r="W6" s="282" t="s">
        <v>109</v>
      </c>
      <c r="X6" s="283" t="s">
        <v>110</v>
      </c>
      <c r="Y6" s="624"/>
      <c r="Z6" s="283" t="s">
        <v>111</v>
      </c>
      <c r="AA6" s="283" t="s">
        <v>112</v>
      </c>
      <c r="AB6" s="618"/>
      <c r="AC6" s="170"/>
      <c r="AD6" s="170"/>
      <c r="AE6" s="170"/>
      <c r="AF6" s="20"/>
    </row>
    <row r="7" spans="1:32" s="244" customFormat="1" ht="24" customHeight="1">
      <c r="A7" s="441">
        <v>2013</v>
      </c>
      <c r="B7" s="390">
        <v>1155.0999999999999</v>
      </c>
      <c r="C7" s="390">
        <v>967.4</v>
      </c>
      <c r="D7" s="390">
        <v>83.8</v>
      </c>
      <c r="E7" s="428">
        <v>13.5</v>
      </c>
      <c r="F7" s="390">
        <v>190.4</v>
      </c>
      <c r="G7" s="390">
        <v>190.4</v>
      </c>
      <c r="H7" s="390">
        <v>10</v>
      </c>
      <c r="I7" s="390">
        <v>154.80000000000001</v>
      </c>
      <c r="J7" s="390">
        <v>10</v>
      </c>
      <c r="K7" s="427">
        <v>15.6</v>
      </c>
      <c r="L7" s="389">
        <v>2013</v>
      </c>
      <c r="M7" s="441">
        <v>2013</v>
      </c>
      <c r="N7" s="390">
        <v>54.7</v>
      </c>
      <c r="O7" s="316">
        <v>431.4</v>
      </c>
      <c r="P7" s="316">
        <v>284.89999999999998</v>
      </c>
      <c r="Q7" s="316">
        <v>4.3</v>
      </c>
      <c r="R7" s="316">
        <v>280.7</v>
      </c>
      <c r="S7" s="316">
        <v>533.29999999999995</v>
      </c>
      <c r="T7" s="316">
        <v>492.1</v>
      </c>
      <c r="U7" s="316">
        <v>34.700000000000003</v>
      </c>
      <c r="V7" s="316">
        <v>438.7</v>
      </c>
      <c r="W7" s="316">
        <v>1.1000000000000001</v>
      </c>
      <c r="X7" s="316">
        <v>17.5</v>
      </c>
      <c r="Y7" s="247">
        <v>15143</v>
      </c>
      <c r="Z7" s="247">
        <v>27272</v>
      </c>
      <c r="AA7" s="395">
        <v>569</v>
      </c>
      <c r="AB7" s="389">
        <v>2013</v>
      </c>
      <c r="AC7" s="168"/>
      <c r="AD7" s="168"/>
      <c r="AE7" s="168"/>
      <c r="AF7" s="173"/>
    </row>
    <row r="8" spans="1:32" s="244" customFormat="1" ht="24" customHeight="1">
      <c r="A8" s="338">
        <v>2014</v>
      </c>
      <c r="B8" s="390">
        <v>1155.0999999999999</v>
      </c>
      <c r="C8" s="390">
        <v>969.7</v>
      </c>
      <c r="D8" s="390">
        <v>83.8</v>
      </c>
      <c r="E8" s="390">
        <v>13.5</v>
      </c>
      <c r="F8" s="390">
        <v>190.4</v>
      </c>
      <c r="G8" s="390">
        <v>190.4</v>
      </c>
      <c r="H8" s="390">
        <v>10</v>
      </c>
      <c r="I8" s="390">
        <v>154.80000000000001</v>
      </c>
      <c r="J8" s="390">
        <v>10</v>
      </c>
      <c r="K8" s="427">
        <v>15.6</v>
      </c>
      <c r="L8" s="391">
        <v>2014</v>
      </c>
      <c r="M8" s="338">
        <v>2014</v>
      </c>
      <c r="N8" s="390">
        <v>54.7</v>
      </c>
      <c r="O8" s="316">
        <v>431.4</v>
      </c>
      <c r="P8" s="316">
        <v>287.3</v>
      </c>
      <c r="Q8" s="316">
        <v>4.3</v>
      </c>
      <c r="R8" s="316">
        <v>283.10000000000002</v>
      </c>
      <c r="S8" s="316">
        <v>533.29999999999995</v>
      </c>
      <c r="T8" s="316">
        <v>492</v>
      </c>
      <c r="U8" s="316">
        <v>34.700000000000003</v>
      </c>
      <c r="V8" s="316">
        <v>438.7</v>
      </c>
      <c r="W8" s="316">
        <v>1.1000000000000001</v>
      </c>
      <c r="X8" s="316">
        <v>17.5</v>
      </c>
      <c r="Y8" s="247">
        <v>15143</v>
      </c>
      <c r="Z8" s="247">
        <v>27447</v>
      </c>
      <c r="AA8" s="396">
        <v>314</v>
      </c>
      <c r="AB8" s="391">
        <v>2014</v>
      </c>
      <c r="AC8" s="168"/>
      <c r="AD8" s="168"/>
      <c r="AE8" s="168"/>
      <c r="AF8" s="173"/>
    </row>
    <row r="9" spans="1:32" s="244" customFormat="1" ht="24" customHeight="1">
      <c r="A9" s="338">
        <v>2015</v>
      </c>
      <c r="B9" s="390">
        <v>969.8</v>
      </c>
      <c r="C9" s="390">
        <v>969.8</v>
      </c>
      <c r="D9" s="390">
        <v>100</v>
      </c>
      <c r="E9" s="390">
        <v>0</v>
      </c>
      <c r="F9" s="390">
        <v>190.4</v>
      </c>
      <c r="G9" s="390">
        <v>190.4</v>
      </c>
      <c r="H9" s="390">
        <v>10</v>
      </c>
      <c r="I9" s="390">
        <v>154.80000000000001</v>
      </c>
      <c r="J9" s="390">
        <v>10</v>
      </c>
      <c r="K9" s="427">
        <v>15.6</v>
      </c>
      <c r="L9" s="391">
        <v>2015</v>
      </c>
      <c r="M9" s="338">
        <v>2015</v>
      </c>
      <c r="N9" s="390">
        <v>54.7</v>
      </c>
      <c r="O9" s="316">
        <v>287.3</v>
      </c>
      <c r="P9" s="316">
        <v>287.3</v>
      </c>
      <c r="Q9" s="316">
        <v>4.3</v>
      </c>
      <c r="R9" s="316">
        <v>283.10000000000002</v>
      </c>
      <c r="S9" s="316">
        <v>492</v>
      </c>
      <c r="T9" s="316">
        <v>492</v>
      </c>
      <c r="U9" s="316">
        <v>34.700000000000003</v>
      </c>
      <c r="V9" s="316">
        <v>438.7</v>
      </c>
      <c r="W9" s="316">
        <v>1.1000000000000001</v>
      </c>
      <c r="X9" s="316">
        <v>17.5</v>
      </c>
      <c r="Y9" s="247">
        <v>15143</v>
      </c>
      <c r="Z9" s="247">
        <v>27447</v>
      </c>
      <c r="AA9" s="396">
        <v>643</v>
      </c>
      <c r="AB9" s="391">
        <v>2015</v>
      </c>
      <c r="AC9" s="168"/>
      <c r="AD9" s="168"/>
      <c r="AE9" s="168"/>
      <c r="AF9" s="173"/>
    </row>
    <row r="10" spans="1:32" s="335" customFormat="1" ht="24" customHeight="1">
      <c r="A10" s="338">
        <v>2016</v>
      </c>
      <c r="B10" s="429">
        <v>1239451.2</v>
      </c>
      <c r="C10" s="429">
        <v>971510</v>
      </c>
      <c r="D10" s="430">
        <f>C10/B10*100</f>
        <v>78.382271121283352</v>
      </c>
      <c r="E10" s="390">
        <v>0</v>
      </c>
      <c r="F10" s="429">
        <v>190425</v>
      </c>
      <c r="G10" s="429">
        <v>190425</v>
      </c>
      <c r="H10" s="429">
        <v>10005</v>
      </c>
      <c r="I10" s="429">
        <v>154827</v>
      </c>
      <c r="J10" s="429">
        <v>9968</v>
      </c>
      <c r="K10" s="427">
        <v>15.6</v>
      </c>
      <c r="L10" s="391">
        <v>2016</v>
      </c>
      <c r="M10" s="338">
        <v>2016</v>
      </c>
      <c r="N10" s="405">
        <v>54.7</v>
      </c>
      <c r="O10" s="406">
        <v>489337.59999999998</v>
      </c>
      <c r="P10" s="406">
        <v>289046</v>
      </c>
      <c r="Q10" s="316">
        <v>4.3</v>
      </c>
      <c r="R10" s="316">
        <v>284.8</v>
      </c>
      <c r="S10" s="406">
        <v>559688.6</v>
      </c>
      <c r="T10" s="406">
        <v>492039</v>
      </c>
      <c r="U10" s="406">
        <v>34748</v>
      </c>
      <c r="V10" s="406">
        <v>438709</v>
      </c>
      <c r="W10" s="406">
        <v>1108</v>
      </c>
      <c r="X10" s="406">
        <v>17474</v>
      </c>
      <c r="Y10" s="407">
        <v>15143</v>
      </c>
      <c r="Z10" s="407">
        <v>27448</v>
      </c>
      <c r="AA10" s="411">
        <v>643</v>
      </c>
      <c r="AB10" s="391">
        <v>2016</v>
      </c>
      <c r="AC10" s="333"/>
      <c r="AD10" s="333"/>
      <c r="AE10" s="333"/>
      <c r="AF10" s="334"/>
    </row>
    <row r="11" spans="1:32" s="335" customFormat="1" ht="24" customHeight="1">
      <c r="A11" s="338">
        <v>2017</v>
      </c>
      <c r="B11" s="433">
        <v>1239447.5</v>
      </c>
      <c r="C11" s="429">
        <v>971501.5</v>
      </c>
      <c r="D11" s="430">
        <v>78.381819318688372</v>
      </c>
      <c r="E11" s="431">
        <v>13.1</v>
      </c>
      <c r="F11" s="429">
        <v>190422.6</v>
      </c>
      <c r="G11" s="429">
        <v>109919.1</v>
      </c>
      <c r="H11" s="429">
        <v>5774.6</v>
      </c>
      <c r="I11" s="429">
        <v>89372.5</v>
      </c>
      <c r="J11" s="429">
        <v>5753.3</v>
      </c>
      <c r="K11" s="432">
        <v>9018.7000000000007</v>
      </c>
      <c r="L11" s="391">
        <v>2017</v>
      </c>
      <c r="M11" s="338">
        <v>2017</v>
      </c>
      <c r="N11" s="405">
        <v>18.2</v>
      </c>
      <c r="O11" s="406">
        <v>489337.1</v>
      </c>
      <c r="P11" s="406">
        <v>304137.3</v>
      </c>
      <c r="Q11" s="316">
        <v>4.3</v>
      </c>
      <c r="R11" s="316">
        <v>299.7</v>
      </c>
      <c r="S11" s="406">
        <v>559687.80000000005</v>
      </c>
      <c r="T11" s="406">
        <v>557445.1</v>
      </c>
      <c r="U11" s="406">
        <v>497027.9</v>
      </c>
      <c r="V11" s="406">
        <v>39366.6</v>
      </c>
      <c r="W11" s="406">
        <v>1254.5999999999999</v>
      </c>
      <c r="X11" s="406">
        <v>19796</v>
      </c>
      <c r="Y11" s="407">
        <v>15141</v>
      </c>
      <c r="Z11" s="407">
        <v>27450</v>
      </c>
      <c r="AA11" s="411">
        <v>643</v>
      </c>
      <c r="AB11" s="391">
        <v>2017</v>
      </c>
      <c r="AC11" s="333"/>
      <c r="AD11" s="333"/>
      <c r="AE11" s="333"/>
      <c r="AF11" s="334"/>
    </row>
    <row r="12" spans="1:32" s="335" customFormat="1" ht="24" customHeight="1">
      <c r="A12" s="338">
        <v>2018</v>
      </c>
      <c r="B12" s="433">
        <v>1391913.6</v>
      </c>
      <c r="C12" s="429">
        <v>971501.5</v>
      </c>
      <c r="D12" s="430">
        <v>69.796106597420987</v>
      </c>
      <c r="E12" s="431">
        <v>13.1</v>
      </c>
      <c r="F12" s="429">
        <v>313657.90000000002</v>
      </c>
      <c r="G12" s="429">
        <v>263947.5</v>
      </c>
      <c r="H12" s="429">
        <v>5774.6</v>
      </c>
      <c r="I12" s="429">
        <v>243400.9</v>
      </c>
      <c r="J12" s="429">
        <v>5753.3</v>
      </c>
      <c r="K12" s="432">
        <v>9018.7000000000007</v>
      </c>
      <c r="L12" s="391">
        <v>2018</v>
      </c>
      <c r="M12" s="338">
        <v>2018</v>
      </c>
      <c r="N12" s="405">
        <v>18.2</v>
      </c>
      <c r="O12" s="406">
        <v>507242.5</v>
      </c>
      <c r="P12" s="406">
        <v>217429</v>
      </c>
      <c r="Q12" s="316">
        <v>4.5</v>
      </c>
      <c r="R12" s="316">
        <v>213</v>
      </c>
      <c r="S12" s="406">
        <v>571013.19999999995</v>
      </c>
      <c r="T12" s="406">
        <v>490125</v>
      </c>
      <c r="U12" s="406">
        <v>429707.8</v>
      </c>
      <c r="V12" s="406">
        <v>39366.6</v>
      </c>
      <c r="W12" s="406">
        <v>1254.5999999999999</v>
      </c>
      <c r="X12" s="406">
        <v>19796</v>
      </c>
      <c r="Y12" s="407">
        <v>15141</v>
      </c>
      <c r="Z12" s="407">
        <v>27450</v>
      </c>
      <c r="AA12" s="411">
        <v>643</v>
      </c>
      <c r="AB12" s="391">
        <v>2018</v>
      </c>
      <c r="AC12" s="333"/>
      <c r="AD12" s="333"/>
      <c r="AE12" s="333"/>
      <c r="AF12" s="334"/>
    </row>
    <row r="13" spans="1:32" s="255" customFormat="1" ht="24" customHeight="1">
      <c r="A13" s="393">
        <v>2019</v>
      </c>
      <c r="B13" s="434">
        <v>1551384</v>
      </c>
      <c r="C13" s="435">
        <v>1186679</v>
      </c>
      <c r="D13" s="436">
        <v>76.5</v>
      </c>
      <c r="E13" s="437">
        <v>13.1</v>
      </c>
      <c r="F13" s="443">
        <v>315</v>
      </c>
      <c r="G13" s="444">
        <v>265.3</v>
      </c>
      <c r="H13" s="444">
        <v>5.8</v>
      </c>
      <c r="I13" s="444">
        <v>244.7</v>
      </c>
      <c r="J13" s="444">
        <v>5.8</v>
      </c>
      <c r="K13" s="445">
        <v>9</v>
      </c>
      <c r="L13" s="392">
        <v>2019</v>
      </c>
      <c r="M13" s="393">
        <v>2019</v>
      </c>
      <c r="N13" s="399">
        <v>18.2</v>
      </c>
      <c r="O13" s="438">
        <v>559</v>
      </c>
      <c r="P13" s="438">
        <v>301.2</v>
      </c>
      <c r="Q13" s="438">
        <v>213</v>
      </c>
      <c r="R13" s="438">
        <v>88.3</v>
      </c>
      <c r="S13" s="438">
        <v>667.3</v>
      </c>
      <c r="T13" s="438">
        <v>620.20000000000005</v>
      </c>
      <c r="U13" s="438">
        <v>441.1</v>
      </c>
      <c r="V13" s="438">
        <v>158</v>
      </c>
      <c r="W13" s="438">
        <v>1.3</v>
      </c>
      <c r="X13" s="438">
        <v>19.8</v>
      </c>
      <c r="Y13" s="446">
        <v>18650</v>
      </c>
      <c r="Z13" s="446">
        <v>30393</v>
      </c>
      <c r="AA13" s="447">
        <v>813</v>
      </c>
      <c r="AB13" s="392">
        <v>2019</v>
      </c>
      <c r="AC13" s="253"/>
      <c r="AD13" s="253"/>
      <c r="AE13" s="253"/>
      <c r="AF13" s="254"/>
    </row>
    <row r="14" spans="1:32" s="255" customFormat="1" ht="12.75" customHeight="1">
      <c r="A14" s="138" t="s">
        <v>348</v>
      </c>
      <c r="B14" s="289"/>
      <c r="C14" s="289"/>
      <c r="D14" s="290"/>
      <c r="E14" s="290"/>
      <c r="F14" s="289"/>
      <c r="G14" s="289"/>
      <c r="H14" s="289"/>
      <c r="I14" s="289"/>
      <c r="J14" s="289"/>
      <c r="K14" s="289"/>
      <c r="L14" s="288"/>
      <c r="M14" s="256" t="s">
        <v>310</v>
      </c>
      <c r="N14" s="291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92"/>
      <c r="Z14" s="292"/>
      <c r="AA14" s="293"/>
      <c r="AB14" s="288"/>
      <c r="AC14" s="253"/>
      <c r="AD14" s="253"/>
      <c r="AE14" s="253"/>
      <c r="AF14" s="254"/>
    </row>
    <row r="15" spans="1:32" s="255" customFormat="1" ht="12.75" customHeight="1">
      <c r="A15" s="288"/>
      <c r="B15" s="289"/>
      <c r="C15" s="289"/>
      <c r="D15" s="290"/>
      <c r="E15" s="290"/>
      <c r="F15" s="289"/>
      <c r="G15" s="289"/>
      <c r="H15" s="289"/>
      <c r="I15" s="289"/>
      <c r="J15" s="289"/>
      <c r="K15" s="289"/>
      <c r="L15" s="288"/>
      <c r="M15" s="256" t="s">
        <v>334</v>
      </c>
      <c r="N15" s="291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92"/>
      <c r="Z15" s="292"/>
      <c r="AA15" s="293"/>
      <c r="AB15" s="288"/>
      <c r="AC15" s="253"/>
      <c r="AD15" s="253"/>
      <c r="AE15" s="253"/>
      <c r="AF15" s="254"/>
    </row>
    <row r="16" spans="1:32" s="241" customFormat="1" ht="12.75" customHeight="1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 t="s">
        <v>348</v>
      </c>
      <c r="N16" s="138"/>
      <c r="O16" s="138"/>
      <c r="P16" s="138"/>
      <c r="Q16" s="138"/>
      <c r="R16" s="138"/>
      <c r="S16" s="177"/>
      <c r="T16" s="177"/>
      <c r="U16" s="138"/>
      <c r="V16" s="138"/>
      <c r="W16" s="138"/>
      <c r="X16" s="138"/>
      <c r="Y16" s="138"/>
      <c r="Z16" s="138"/>
      <c r="AA16" s="138"/>
      <c r="AB16" s="138"/>
      <c r="AC16" s="240"/>
      <c r="AD16" s="240"/>
      <c r="AE16" s="240"/>
      <c r="AF16" s="240"/>
    </row>
    <row r="17" spans="1:12">
      <c r="A17" s="245"/>
      <c r="B17" s="245"/>
      <c r="C17" s="245"/>
      <c r="D17" s="119"/>
      <c r="E17" s="119"/>
      <c r="F17" s="119"/>
      <c r="G17" s="119"/>
      <c r="H17" s="119"/>
      <c r="I17" s="119"/>
      <c r="J17" s="119"/>
      <c r="K17" s="119"/>
      <c r="L17" s="119"/>
    </row>
    <row r="18" spans="1:12" ht="12" customHeight="1">
      <c r="A18" s="245"/>
      <c r="B18" s="257"/>
      <c r="C18" s="258"/>
      <c r="D18" s="259"/>
      <c r="E18" s="260"/>
      <c r="F18" s="259"/>
      <c r="G18" s="259"/>
      <c r="H18" s="259"/>
      <c r="I18" s="259"/>
      <c r="J18" s="261"/>
      <c r="K18" s="259"/>
      <c r="L18" s="119"/>
    </row>
    <row r="19" spans="1:12">
      <c r="A19" s="245"/>
      <c r="B19" s="245"/>
      <c r="C19" s="245"/>
      <c r="D19" s="119"/>
      <c r="E19" s="119"/>
      <c r="F19" s="119"/>
      <c r="G19" s="119"/>
      <c r="H19" s="119"/>
      <c r="I19" s="119"/>
      <c r="J19" s="119"/>
      <c r="K19" s="119"/>
      <c r="L19" s="119"/>
    </row>
    <row r="20" spans="1:12">
      <c r="A20" s="245"/>
      <c r="B20" s="245"/>
      <c r="C20" s="245"/>
      <c r="D20" s="119"/>
      <c r="E20" s="119"/>
      <c r="F20" s="119"/>
      <c r="G20" s="119"/>
      <c r="H20" s="119"/>
      <c r="I20" s="119"/>
      <c r="J20" s="119"/>
      <c r="K20" s="119"/>
      <c r="L20" s="119"/>
    </row>
    <row r="21" spans="1:12">
      <c r="A21" s="245"/>
      <c r="B21" s="245"/>
      <c r="C21" s="245"/>
      <c r="D21" s="119"/>
      <c r="E21" s="119"/>
      <c r="F21" s="119"/>
      <c r="G21" s="119"/>
      <c r="H21" s="119"/>
      <c r="I21" s="119"/>
      <c r="J21" s="119"/>
      <c r="K21" s="119"/>
      <c r="L21" s="119"/>
    </row>
    <row r="22" spans="1:12">
      <c r="A22" s="245"/>
      <c r="B22" s="245"/>
      <c r="C22" s="245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2">
      <c r="A23" s="245"/>
      <c r="B23" s="245"/>
      <c r="C23" s="245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1:12">
      <c r="A24" s="245"/>
      <c r="B24" s="245"/>
      <c r="C24" s="245"/>
      <c r="D24" s="119"/>
      <c r="E24" s="119"/>
      <c r="F24" s="119"/>
      <c r="G24" s="119"/>
      <c r="H24" s="119"/>
      <c r="I24" s="119"/>
      <c r="J24" s="119"/>
      <c r="K24" s="119"/>
      <c r="L24" s="119"/>
    </row>
    <row r="25" spans="1:12">
      <c r="A25" s="245"/>
      <c r="B25" s="245"/>
      <c r="C25" s="245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2">
      <c r="A26" s="245"/>
      <c r="B26" s="245"/>
      <c r="C26" s="245"/>
      <c r="D26" s="119"/>
      <c r="E26" s="119"/>
      <c r="F26" s="119"/>
      <c r="G26" s="119"/>
      <c r="H26" s="119"/>
      <c r="I26" s="119"/>
      <c r="J26" s="119"/>
      <c r="K26" s="119"/>
      <c r="L26" s="119"/>
    </row>
    <row r="27" spans="1:12">
      <c r="A27" s="245"/>
      <c r="B27" s="245"/>
      <c r="C27" s="245"/>
      <c r="D27" s="119"/>
      <c r="E27" s="119"/>
      <c r="F27" s="119"/>
      <c r="G27" s="119"/>
      <c r="H27" s="119"/>
      <c r="I27" s="119"/>
      <c r="J27" s="119"/>
      <c r="K27" s="119"/>
      <c r="L27" s="119"/>
    </row>
    <row r="28" spans="1:12">
      <c r="A28" s="245"/>
      <c r="B28" s="245"/>
      <c r="C28" s="245"/>
      <c r="D28" s="119"/>
      <c r="E28" s="119"/>
      <c r="F28" s="119"/>
      <c r="G28" s="119"/>
      <c r="H28" s="119"/>
      <c r="I28" s="119"/>
      <c r="J28" s="119"/>
      <c r="K28" s="119"/>
      <c r="L28" s="119"/>
    </row>
    <row r="29" spans="1:12">
      <c r="A29" s="245"/>
      <c r="B29" s="245"/>
      <c r="C29" s="245"/>
      <c r="D29" s="119"/>
      <c r="E29" s="119"/>
      <c r="F29" s="119"/>
      <c r="G29" s="119"/>
      <c r="H29" s="119"/>
      <c r="I29" s="119"/>
      <c r="J29" s="119"/>
      <c r="K29" s="119"/>
      <c r="L29" s="119"/>
    </row>
    <row r="30" spans="1:12">
      <c r="A30" s="245"/>
      <c r="B30" s="245"/>
      <c r="C30" s="245"/>
      <c r="D30" s="119"/>
      <c r="E30" s="119"/>
      <c r="F30" s="119"/>
      <c r="G30" s="119"/>
      <c r="H30" s="119"/>
      <c r="I30" s="119"/>
      <c r="J30" s="119"/>
      <c r="K30" s="119"/>
      <c r="L30" s="119"/>
    </row>
    <row r="31" spans="1:12">
      <c r="A31" s="245"/>
      <c r="B31" s="245"/>
      <c r="C31" s="245"/>
      <c r="D31" s="119"/>
      <c r="E31" s="119"/>
      <c r="F31" s="119"/>
      <c r="G31" s="119"/>
      <c r="H31" s="119"/>
      <c r="I31" s="119"/>
      <c r="J31" s="119"/>
      <c r="K31" s="119"/>
      <c r="L31" s="119"/>
    </row>
    <row r="32" spans="1:12">
      <c r="A32" s="245"/>
      <c r="B32" s="245"/>
      <c r="C32" s="245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>
      <c r="A33" s="245"/>
      <c r="B33" s="245"/>
      <c r="C33" s="245"/>
      <c r="D33" s="119"/>
      <c r="E33" s="119"/>
      <c r="F33" s="119"/>
      <c r="G33" s="119"/>
      <c r="H33" s="119"/>
      <c r="I33" s="119"/>
      <c r="J33" s="119"/>
      <c r="K33" s="119"/>
      <c r="L33" s="119"/>
    </row>
    <row r="34" spans="1:12">
      <c r="A34" s="245"/>
      <c r="B34" s="245"/>
      <c r="C34" s="245"/>
      <c r="D34" s="119"/>
      <c r="E34" s="119"/>
      <c r="F34" s="119"/>
      <c r="G34" s="119"/>
      <c r="H34" s="119"/>
      <c r="I34" s="119"/>
      <c r="J34" s="119"/>
      <c r="K34" s="119"/>
      <c r="L34" s="119"/>
    </row>
    <row r="35" spans="1:12">
      <c r="A35" s="245"/>
      <c r="B35" s="245"/>
      <c r="C35" s="245"/>
      <c r="D35" s="119"/>
      <c r="E35" s="119"/>
      <c r="F35" s="119"/>
      <c r="G35" s="119"/>
      <c r="H35" s="119"/>
      <c r="I35" s="119"/>
      <c r="J35" s="119"/>
      <c r="K35" s="119"/>
      <c r="L35" s="119"/>
    </row>
    <row r="36" spans="1:12">
      <c r="A36" s="245"/>
      <c r="B36" s="245"/>
      <c r="C36" s="245"/>
      <c r="D36" s="119"/>
      <c r="E36" s="119"/>
      <c r="F36" s="119"/>
      <c r="G36" s="119"/>
      <c r="H36" s="119"/>
      <c r="I36" s="119"/>
      <c r="J36" s="119"/>
      <c r="K36" s="119"/>
      <c r="L36" s="119"/>
    </row>
    <row r="37" spans="1:12">
      <c r="A37" s="245"/>
      <c r="B37" s="245"/>
      <c r="C37" s="245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245"/>
      <c r="B38" s="245"/>
      <c r="C38" s="245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245"/>
      <c r="B39" s="245"/>
      <c r="C39" s="245"/>
      <c r="D39" s="119"/>
      <c r="E39" s="119"/>
      <c r="F39" s="119"/>
      <c r="G39" s="119"/>
      <c r="H39" s="119"/>
      <c r="I39" s="119"/>
      <c r="J39" s="119"/>
      <c r="K39" s="119"/>
      <c r="L39" s="119"/>
    </row>
    <row r="40" spans="1:12">
      <c r="A40" s="245"/>
      <c r="B40" s="245"/>
      <c r="C40" s="245"/>
      <c r="D40" s="119"/>
      <c r="E40" s="119"/>
      <c r="F40" s="119"/>
      <c r="G40" s="119"/>
      <c r="H40" s="119"/>
      <c r="I40" s="119"/>
      <c r="J40" s="119"/>
      <c r="K40" s="119"/>
      <c r="L40" s="119"/>
    </row>
    <row r="41" spans="1:12">
      <c r="A41" s="245"/>
      <c r="B41" s="245"/>
      <c r="C41" s="245"/>
      <c r="D41" s="119"/>
      <c r="E41" s="119"/>
      <c r="F41" s="119"/>
      <c r="G41" s="119"/>
      <c r="H41" s="119"/>
      <c r="I41" s="119"/>
      <c r="J41" s="119"/>
      <c r="K41" s="119"/>
      <c r="L41" s="119"/>
    </row>
    <row r="42" spans="1:12">
      <c r="A42" s="245"/>
      <c r="B42" s="245"/>
      <c r="C42" s="245"/>
      <c r="D42" s="119"/>
      <c r="E42" s="119"/>
      <c r="F42" s="119"/>
      <c r="G42" s="119"/>
      <c r="H42" s="119"/>
      <c r="I42" s="119"/>
      <c r="J42" s="119"/>
      <c r="K42" s="119"/>
      <c r="L42" s="119"/>
    </row>
    <row r="43" spans="1:12">
      <c r="A43" s="245"/>
      <c r="B43" s="245"/>
      <c r="C43" s="245"/>
      <c r="D43" s="119"/>
      <c r="E43" s="119"/>
      <c r="F43" s="119"/>
      <c r="G43" s="119"/>
      <c r="H43" s="119"/>
      <c r="I43" s="119"/>
      <c r="J43" s="119"/>
      <c r="K43" s="119"/>
      <c r="L43" s="119"/>
    </row>
    <row r="44" spans="1:12">
      <c r="A44" s="245"/>
      <c r="B44" s="245"/>
      <c r="C44" s="245"/>
      <c r="D44" s="119"/>
      <c r="E44" s="119"/>
      <c r="F44" s="119"/>
      <c r="G44" s="119"/>
      <c r="H44" s="119"/>
      <c r="I44" s="119"/>
      <c r="J44" s="119"/>
      <c r="K44" s="119"/>
      <c r="L44" s="119"/>
    </row>
    <row r="45" spans="1:12">
      <c r="A45" s="245"/>
      <c r="B45" s="245"/>
      <c r="C45" s="245"/>
      <c r="D45" s="119"/>
      <c r="E45" s="119"/>
      <c r="F45" s="119"/>
      <c r="G45" s="119"/>
      <c r="H45" s="119"/>
      <c r="I45" s="119"/>
      <c r="J45" s="119"/>
      <c r="K45" s="119"/>
      <c r="L45" s="119"/>
    </row>
    <row r="46" spans="1:12">
      <c r="A46" s="245"/>
      <c r="B46" s="245"/>
      <c r="C46" s="245"/>
      <c r="D46" s="119"/>
      <c r="E46" s="119"/>
      <c r="F46" s="119"/>
      <c r="G46" s="119"/>
      <c r="H46" s="119"/>
      <c r="I46" s="119"/>
      <c r="J46" s="119"/>
      <c r="K46" s="119"/>
      <c r="L46" s="119"/>
    </row>
    <row r="47" spans="1:12">
      <c r="A47" s="245"/>
      <c r="B47" s="245"/>
      <c r="C47" s="245"/>
      <c r="D47" s="119"/>
      <c r="E47" s="119"/>
      <c r="F47" s="119"/>
      <c r="G47" s="119"/>
      <c r="H47" s="119"/>
      <c r="I47" s="119"/>
      <c r="J47" s="119"/>
      <c r="K47" s="119"/>
      <c r="L47" s="119"/>
    </row>
    <row r="48" spans="1:12">
      <c r="A48" s="245"/>
      <c r="B48" s="245"/>
      <c r="C48" s="245"/>
      <c r="D48" s="119"/>
      <c r="E48" s="119"/>
      <c r="F48" s="119"/>
      <c r="G48" s="119"/>
      <c r="H48" s="119"/>
      <c r="I48" s="119"/>
      <c r="J48" s="119"/>
      <c r="K48" s="119"/>
      <c r="L48" s="119"/>
    </row>
    <row r="49" spans="1:12">
      <c r="A49" s="245"/>
      <c r="B49" s="245"/>
      <c r="C49" s="245"/>
      <c r="D49" s="119"/>
      <c r="E49" s="119"/>
      <c r="F49" s="119"/>
      <c r="G49" s="119"/>
      <c r="H49" s="119"/>
      <c r="I49" s="119"/>
      <c r="J49" s="119"/>
      <c r="K49" s="119"/>
      <c r="L49" s="119"/>
    </row>
    <row r="50" spans="1:12">
      <c r="A50" s="245"/>
      <c r="B50" s="245"/>
      <c r="C50" s="245"/>
      <c r="D50" s="119"/>
      <c r="E50" s="119"/>
      <c r="F50" s="119"/>
      <c r="G50" s="119"/>
      <c r="H50" s="119"/>
      <c r="I50" s="119"/>
      <c r="J50" s="119"/>
      <c r="K50" s="119"/>
      <c r="L50" s="119"/>
    </row>
    <row r="51" spans="1:12">
      <c r="A51" s="245"/>
      <c r="B51" s="245"/>
      <c r="C51" s="245"/>
      <c r="D51" s="119"/>
      <c r="E51" s="119"/>
      <c r="F51" s="119"/>
      <c r="G51" s="119"/>
      <c r="H51" s="119"/>
      <c r="I51" s="119"/>
      <c r="J51" s="119"/>
      <c r="K51" s="119"/>
      <c r="L51" s="119"/>
    </row>
    <row r="52" spans="1:12">
      <c r="A52" s="245"/>
      <c r="B52" s="245"/>
      <c r="C52" s="245"/>
      <c r="D52" s="119"/>
      <c r="E52" s="119"/>
      <c r="F52" s="119"/>
      <c r="G52" s="119"/>
      <c r="H52" s="119"/>
      <c r="I52" s="119"/>
      <c r="J52" s="119"/>
      <c r="K52" s="119"/>
      <c r="L52" s="119"/>
    </row>
    <row r="53" spans="1:12">
      <c r="A53" s="245"/>
      <c r="B53" s="245"/>
      <c r="C53" s="245"/>
      <c r="D53" s="119"/>
      <c r="E53" s="119"/>
      <c r="F53" s="119"/>
      <c r="G53" s="119"/>
      <c r="H53" s="119"/>
      <c r="I53" s="119"/>
      <c r="J53" s="119"/>
      <c r="K53" s="119"/>
      <c r="L53" s="119"/>
    </row>
    <row r="54" spans="1:12">
      <c r="A54" s="245"/>
      <c r="B54" s="245"/>
      <c r="C54" s="245"/>
      <c r="D54" s="119"/>
      <c r="E54" s="119"/>
      <c r="F54" s="119"/>
      <c r="G54" s="119"/>
      <c r="H54" s="119"/>
      <c r="I54" s="119"/>
      <c r="J54" s="119"/>
      <c r="K54" s="119"/>
      <c r="L54" s="119"/>
    </row>
    <row r="55" spans="1:12">
      <c r="A55" s="245"/>
      <c r="B55" s="245"/>
      <c r="C55" s="245"/>
      <c r="D55" s="119"/>
      <c r="E55" s="119"/>
      <c r="F55" s="119"/>
      <c r="G55" s="119"/>
      <c r="H55" s="119"/>
      <c r="I55" s="119"/>
      <c r="J55" s="119"/>
      <c r="K55" s="119"/>
      <c r="L55" s="119"/>
    </row>
    <row r="56" spans="1:12">
      <c r="A56" s="245"/>
      <c r="B56" s="245"/>
      <c r="C56" s="245"/>
      <c r="D56" s="119"/>
      <c r="E56" s="119"/>
      <c r="F56" s="119"/>
      <c r="G56" s="119"/>
      <c r="H56" s="119"/>
      <c r="I56" s="119"/>
      <c r="J56" s="119"/>
      <c r="K56" s="119"/>
      <c r="L56" s="119"/>
    </row>
    <row r="57" spans="1:12">
      <c r="A57" s="245"/>
      <c r="B57" s="245"/>
      <c r="C57" s="245"/>
      <c r="D57" s="119"/>
      <c r="E57" s="119"/>
      <c r="F57" s="119"/>
      <c r="G57" s="119"/>
      <c r="H57" s="119"/>
      <c r="I57" s="119"/>
      <c r="J57" s="119"/>
      <c r="K57" s="119"/>
      <c r="L57" s="119"/>
    </row>
    <row r="58" spans="1:12">
      <c r="A58" s="245"/>
      <c r="B58" s="245"/>
      <c r="C58" s="245"/>
      <c r="D58" s="119"/>
      <c r="E58" s="119"/>
      <c r="F58" s="119"/>
      <c r="G58" s="119"/>
      <c r="H58" s="119"/>
      <c r="I58" s="119"/>
      <c r="J58" s="119"/>
      <c r="K58" s="119"/>
      <c r="L58" s="119"/>
    </row>
    <row r="59" spans="1:12">
      <c r="A59" s="245"/>
      <c r="B59" s="245"/>
      <c r="C59" s="245"/>
      <c r="D59" s="119"/>
      <c r="E59" s="119"/>
      <c r="F59" s="119"/>
      <c r="G59" s="119"/>
      <c r="H59" s="119"/>
      <c r="I59" s="119"/>
      <c r="J59" s="119"/>
      <c r="K59" s="119"/>
      <c r="L59" s="119"/>
    </row>
    <row r="60" spans="1:12">
      <c r="A60" s="245"/>
      <c r="B60" s="245"/>
      <c r="C60" s="245"/>
      <c r="D60" s="119"/>
      <c r="E60" s="119"/>
      <c r="F60" s="119"/>
      <c r="G60" s="119"/>
      <c r="H60" s="119"/>
      <c r="I60" s="119"/>
      <c r="J60" s="119"/>
      <c r="K60" s="119"/>
      <c r="L60" s="119"/>
    </row>
    <row r="61" spans="1:12">
      <c r="A61" s="245"/>
      <c r="B61" s="245"/>
      <c r="C61" s="245"/>
      <c r="D61" s="119"/>
      <c r="E61" s="119"/>
      <c r="F61" s="119"/>
      <c r="G61" s="119"/>
      <c r="H61" s="119"/>
      <c r="I61" s="119"/>
      <c r="J61" s="119"/>
      <c r="K61" s="119"/>
      <c r="L61" s="119"/>
    </row>
    <row r="62" spans="1:12">
      <c r="A62" s="245"/>
      <c r="B62" s="245"/>
      <c r="C62" s="245"/>
      <c r="D62" s="119"/>
      <c r="E62" s="119"/>
      <c r="F62" s="119"/>
      <c r="G62" s="119"/>
      <c r="H62" s="119"/>
      <c r="I62" s="119"/>
      <c r="J62" s="119"/>
      <c r="K62" s="119"/>
      <c r="L62" s="119"/>
    </row>
    <row r="63" spans="1:12">
      <c r="A63" s="245"/>
      <c r="B63" s="245"/>
      <c r="C63" s="245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1:12">
      <c r="A64" s="245"/>
      <c r="B64" s="245"/>
      <c r="C64" s="245"/>
      <c r="D64" s="119"/>
      <c r="E64" s="119"/>
      <c r="F64" s="119"/>
      <c r="G64" s="119"/>
      <c r="H64" s="119"/>
      <c r="I64" s="119"/>
      <c r="J64" s="119"/>
      <c r="K64" s="119"/>
      <c r="L64" s="119"/>
    </row>
    <row r="65" spans="1:12">
      <c r="A65" s="245"/>
      <c r="B65" s="245"/>
      <c r="C65" s="245"/>
      <c r="D65" s="119"/>
      <c r="E65" s="119"/>
      <c r="F65" s="119"/>
      <c r="G65" s="119"/>
      <c r="H65" s="119"/>
      <c r="I65" s="119"/>
      <c r="J65" s="119"/>
      <c r="K65" s="119"/>
      <c r="L65" s="119"/>
    </row>
    <row r="66" spans="1:12">
      <c r="A66" s="245"/>
      <c r="B66" s="245"/>
      <c r="C66" s="245"/>
      <c r="D66" s="119"/>
      <c r="E66" s="119"/>
      <c r="F66" s="119"/>
      <c r="G66" s="119"/>
      <c r="H66" s="119"/>
      <c r="I66" s="119"/>
      <c r="J66" s="119"/>
      <c r="K66" s="119"/>
      <c r="L66" s="119"/>
    </row>
    <row r="67" spans="1:12">
      <c r="A67" s="245"/>
      <c r="B67" s="245"/>
      <c r="C67" s="245"/>
      <c r="D67" s="119"/>
      <c r="E67" s="119"/>
      <c r="F67" s="119"/>
      <c r="G67" s="119"/>
      <c r="H67" s="119"/>
      <c r="I67" s="119"/>
      <c r="J67" s="119"/>
      <c r="K67" s="119"/>
      <c r="L67" s="119"/>
    </row>
    <row r="68" spans="1:12">
      <c r="A68" s="245"/>
      <c r="B68" s="245"/>
      <c r="C68" s="245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>
      <c r="A69" s="245"/>
      <c r="B69" s="245"/>
      <c r="C69" s="245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>
      <c r="A70" s="245"/>
      <c r="B70" s="245"/>
      <c r="C70" s="245"/>
      <c r="D70" s="119"/>
      <c r="E70" s="119"/>
      <c r="F70" s="119"/>
      <c r="G70" s="119"/>
      <c r="H70" s="119"/>
      <c r="I70" s="119"/>
      <c r="J70" s="119"/>
      <c r="K70" s="119"/>
      <c r="L70" s="119"/>
    </row>
    <row r="71" spans="1:12">
      <c r="A71" s="245"/>
      <c r="B71" s="245"/>
      <c r="C71" s="245"/>
      <c r="D71" s="119"/>
      <c r="E71" s="119"/>
      <c r="F71" s="119"/>
      <c r="G71" s="119"/>
      <c r="H71" s="119"/>
      <c r="I71" s="119"/>
      <c r="J71" s="119"/>
      <c r="K71" s="119"/>
      <c r="L71" s="119"/>
    </row>
    <row r="72" spans="1:12">
      <c r="A72" s="245"/>
      <c r="B72" s="245"/>
      <c r="C72" s="245"/>
      <c r="D72" s="119"/>
      <c r="E72" s="119"/>
      <c r="F72" s="119"/>
      <c r="G72" s="119"/>
      <c r="H72" s="119"/>
      <c r="I72" s="119"/>
      <c r="J72" s="119"/>
      <c r="K72" s="119"/>
      <c r="L72" s="119"/>
    </row>
    <row r="73" spans="1:12">
      <c r="A73" s="245"/>
      <c r="B73" s="245"/>
      <c r="C73" s="245"/>
      <c r="D73" s="119"/>
      <c r="E73" s="119"/>
      <c r="F73" s="119"/>
      <c r="G73" s="119"/>
      <c r="H73" s="119"/>
      <c r="I73" s="119"/>
      <c r="J73" s="119"/>
      <c r="K73" s="119"/>
      <c r="L73" s="119"/>
    </row>
    <row r="74" spans="1:12">
      <c r="A74" s="245"/>
      <c r="B74" s="245"/>
      <c r="C74" s="245"/>
      <c r="D74" s="119"/>
      <c r="E74" s="119"/>
      <c r="F74" s="119"/>
      <c r="G74" s="119"/>
      <c r="H74" s="119"/>
      <c r="I74" s="119"/>
      <c r="J74" s="119"/>
      <c r="K74" s="119"/>
      <c r="L74" s="119"/>
    </row>
    <row r="75" spans="1:12">
      <c r="A75" s="245"/>
      <c r="B75" s="245"/>
      <c r="C75" s="245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>
      <c r="A76" s="245"/>
      <c r="B76" s="245"/>
      <c r="C76" s="245"/>
      <c r="D76" s="119"/>
      <c r="E76" s="119"/>
      <c r="F76" s="119"/>
      <c r="G76" s="119"/>
      <c r="H76" s="119"/>
      <c r="I76" s="119"/>
      <c r="J76" s="119"/>
      <c r="K76" s="119"/>
      <c r="L76" s="119"/>
    </row>
    <row r="77" spans="1:12">
      <c r="A77" s="245"/>
      <c r="B77" s="245"/>
      <c r="C77" s="245"/>
      <c r="D77" s="119"/>
      <c r="E77" s="119"/>
      <c r="F77" s="119"/>
      <c r="G77" s="119"/>
      <c r="H77" s="119"/>
      <c r="I77" s="119"/>
      <c r="J77" s="119"/>
      <c r="K77" s="119"/>
      <c r="L77" s="119"/>
    </row>
    <row r="78" spans="1:12">
      <c r="A78" s="245"/>
      <c r="B78" s="245"/>
      <c r="C78" s="245"/>
      <c r="D78" s="119"/>
      <c r="E78" s="119"/>
      <c r="F78" s="119"/>
      <c r="G78" s="119"/>
      <c r="H78" s="119"/>
      <c r="I78" s="119"/>
      <c r="J78" s="119"/>
      <c r="K78" s="119"/>
      <c r="L78" s="119"/>
    </row>
    <row r="79" spans="1:12">
      <c r="A79" s="245"/>
      <c r="B79" s="245"/>
      <c r="C79" s="245"/>
      <c r="D79" s="119"/>
      <c r="E79" s="119"/>
      <c r="F79" s="119"/>
      <c r="G79" s="119"/>
      <c r="H79" s="119"/>
      <c r="I79" s="119"/>
      <c r="J79" s="119"/>
      <c r="K79" s="119"/>
      <c r="L79" s="119"/>
    </row>
    <row r="80" spans="1:12">
      <c r="A80" s="245"/>
      <c r="B80" s="245"/>
      <c r="C80" s="245"/>
      <c r="D80" s="119"/>
      <c r="E80" s="119"/>
      <c r="F80" s="119"/>
      <c r="G80" s="119"/>
      <c r="H80" s="119"/>
      <c r="I80" s="119"/>
      <c r="J80" s="119"/>
      <c r="K80" s="119"/>
      <c r="L80" s="119"/>
    </row>
    <row r="81" spans="1:12">
      <c r="A81" s="245"/>
      <c r="B81" s="245"/>
      <c r="C81" s="245"/>
      <c r="D81" s="119"/>
      <c r="E81" s="119"/>
      <c r="F81" s="119"/>
      <c r="G81" s="119"/>
      <c r="H81" s="119"/>
      <c r="I81" s="119"/>
      <c r="J81" s="119"/>
      <c r="K81" s="119"/>
      <c r="L81" s="119"/>
    </row>
    <row r="82" spans="1:12">
      <c r="A82" s="245"/>
      <c r="B82" s="245"/>
      <c r="C82" s="245"/>
      <c r="D82" s="119"/>
      <c r="E82" s="119"/>
      <c r="F82" s="119"/>
      <c r="G82" s="119"/>
      <c r="H82" s="119"/>
      <c r="I82" s="119"/>
      <c r="J82" s="119"/>
      <c r="K82" s="119"/>
      <c r="L82" s="119"/>
    </row>
    <row r="83" spans="1:12">
      <c r="A83" s="245"/>
      <c r="B83" s="245"/>
      <c r="C83" s="245"/>
      <c r="D83" s="119"/>
      <c r="E83" s="119"/>
      <c r="F83" s="119"/>
      <c r="G83" s="119"/>
      <c r="H83" s="119"/>
      <c r="I83" s="119"/>
      <c r="J83" s="119"/>
      <c r="K83" s="119"/>
      <c r="L83" s="119"/>
    </row>
    <row r="84" spans="1:12">
      <c r="A84" s="245"/>
      <c r="B84" s="245"/>
      <c r="C84" s="245"/>
      <c r="D84" s="119"/>
      <c r="E84" s="119"/>
      <c r="F84" s="119"/>
      <c r="G84" s="119"/>
      <c r="H84" s="119"/>
      <c r="I84" s="119"/>
      <c r="J84" s="119"/>
      <c r="K84" s="119"/>
      <c r="L84" s="119"/>
    </row>
    <row r="85" spans="1:12">
      <c r="A85" s="245"/>
      <c r="B85" s="245"/>
      <c r="C85" s="245"/>
      <c r="D85" s="119"/>
      <c r="E85" s="119"/>
      <c r="F85" s="119"/>
      <c r="G85" s="119"/>
      <c r="H85" s="119"/>
      <c r="I85" s="119"/>
      <c r="J85" s="119"/>
      <c r="K85" s="119"/>
      <c r="L85" s="119"/>
    </row>
    <row r="86" spans="1:12">
      <c r="A86" s="245"/>
      <c r="B86" s="245"/>
      <c r="C86" s="245"/>
      <c r="D86" s="119"/>
      <c r="E86" s="119"/>
      <c r="F86" s="119"/>
      <c r="G86" s="119"/>
      <c r="H86" s="119"/>
      <c r="I86" s="119"/>
      <c r="J86" s="119"/>
      <c r="K86" s="119"/>
      <c r="L86" s="119"/>
    </row>
    <row r="87" spans="1:12">
      <c r="A87" s="245"/>
      <c r="B87" s="245"/>
      <c r="C87" s="245"/>
      <c r="D87" s="119"/>
      <c r="E87" s="119"/>
      <c r="F87" s="119"/>
      <c r="G87" s="119"/>
      <c r="H87" s="119"/>
      <c r="I87" s="119"/>
      <c r="J87" s="119"/>
      <c r="K87" s="119"/>
      <c r="L87" s="119"/>
    </row>
    <row r="88" spans="1:12">
      <c r="A88" s="245"/>
      <c r="B88" s="245"/>
      <c r="C88" s="245"/>
      <c r="D88" s="119"/>
      <c r="E88" s="119"/>
      <c r="F88" s="119"/>
      <c r="G88" s="119"/>
      <c r="H88" s="119"/>
      <c r="I88" s="119"/>
      <c r="J88" s="119"/>
      <c r="K88" s="119"/>
      <c r="L88" s="119"/>
    </row>
    <row r="89" spans="1:12">
      <c r="A89" s="245"/>
      <c r="B89" s="245"/>
      <c r="C89" s="245"/>
      <c r="D89" s="119"/>
      <c r="E89" s="119"/>
      <c r="F89" s="119"/>
      <c r="G89" s="119"/>
      <c r="H89" s="119"/>
      <c r="I89" s="119"/>
      <c r="J89" s="119"/>
      <c r="K89" s="119"/>
      <c r="L89" s="119"/>
    </row>
    <row r="90" spans="1:12">
      <c r="A90" s="245"/>
      <c r="B90" s="245"/>
      <c r="C90" s="245"/>
      <c r="D90" s="119"/>
      <c r="E90" s="119"/>
      <c r="F90" s="119"/>
      <c r="G90" s="119"/>
      <c r="H90" s="119"/>
      <c r="I90" s="119"/>
      <c r="J90" s="119"/>
      <c r="K90" s="119"/>
      <c r="L90" s="119"/>
    </row>
    <row r="91" spans="1:12">
      <c r="A91" s="245"/>
      <c r="B91" s="245"/>
      <c r="C91" s="245"/>
      <c r="D91" s="119"/>
      <c r="E91" s="119"/>
      <c r="F91" s="119"/>
      <c r="G91" s="119"/>
      <c r="H91" s="119"/>
      <c r="I91" s="119"/>
      <c r="J91" s="119"/>
      <c r="K91" s="119"/>
      <c r="L91" s="119"/>
    </row>
    <row r="92" spans="1:12">
      <c r="A92" s="245"/>
      <c r="B92" s="245"/>
      <c r="C92" s="245"/>
      <c r="D92" s="119"/>
      <c r="E92" s="119"/>
      <c r="F92" s="119"/>
      <c r="G92" s="119"/>
      <c r="H92" s="119"/>
      <c r="I92" s="119"/>
      <c r="J92" s="119"/>
      <c r="K92" s="119"/>
      <c r="L92" s="119"/>
    </row>
    <row r="93" spans="1:12">
      <c r="A93" s="245"/>
      <c r="B93" s="245"/>
      <c r="C93" s="245"/>
      <c r="D93" s="119"/>
      <c r="E93" s="119"/>
      <c r="F93" s="119"/>
      <c r="G93" s="119"/>
      <c r="H93" s="119"/>
      <c r="I93" s="119"/>
      <c r="J93" s="119"/>
      <c r="K93" s="119"/>
      <c r="L93" s="119"/>
    </row>
    <row r="94" spans="1:12">
      <c r="A94" s="245"/>
      <c r="B94" s="245"/>
      <c r="C94" s="245"/>
      <c r="D94" s="119"/>
      <c r="E94" s="119"/>
      <c r="F94" s="119"/>
      <c r="G94" s="119"/>
      <c r="H94" s="119"/>
      <c r="I94" s="119"/>
      <c r="J94" s="119"/>
      <c r="K94" s="119"/>
      <c r="L94" s="119"/>
    </row>
    <row r="95" spans="1:12">
      <c r="A95" s="245"/>
      <c r="B95" s="245"/>
      <c r="C95" s="245"/>
      <c r="D95" s="119"/>
      <c r="E95" s="119"/>
      <c r="F95" s="119"/>
      <c r="G95" s="119"/>
      <c r="H95" s="119"/>
      <c r="I95" s="119"/>
      <c r="J95" s="119"/>
      <c r="K95" s="119"/>
      <c r="L95" s="119"/>
    </row>
    <row r="96" spans="1:12">
      <c r="A96" s="245"/>
      <c r="B96" s="245"/>
      <c r="C96" s="245"/>
      <c r="D96" s="119"/>
      <c r="E96" s="119"/>
      <c r="F96" s="119"/>
      <c r="G96" s="119"/>
      <c r="H96" s="119"/>
      <c r="I96" s="119"/>
      <c r="J96" s="119"/>
      <c r="K96" s="119"/>
      <c r="L96" s="119"/>
    </row>
    <row r="97" spans="1:12">
      <c r="A97" s="245"/>
      <c r="B97" s="245"/>
      <c r="C97" s="245"/>
      <c r="D97" s="119"/>
      <c r="E97" s="119"/>
      <c r="F97" s="119"/>
      <c r="G97" s="119"/>
      <c r="H97" s="119"/>
      <c r="I97" s="119"/>
      <c r="J97" s="119"/>
      <c r="K97" s="119"/>
      <c r="L97" s="119"/>
    </row>
    <row r="98" spans="1:12">
      <c r="A98" s="245"/>
      <c r="B98" s="245"/>
      <c r="C98" s="245"/>
      <c r="D98" s="119"/>
      <c r="E98" s="119"/>
      <c r="F98" s="119"/>
      <c r="G98" s="119"/>
      <c r="H98" s="119"/>
      <c r="I98" s="119"/>
      <c r="J98" s="119"/>
      <c r="K98" s="119"/>
      <c r="L98" s="119"/>
    </row>
    <row r="99" spans="1:12">
      <c r="A99" s="245"/>
      <c r="B99" s="245"/>
      <c r="C99" s="245"/>
      <c r="D99" s="119"/>
      <c r="E99" s="119"/>
      <c r="F99" s="119"/>
      <c r="G99" s="119"/>
      <c r="H99" s="119"/>
      <c r="I99" s="119"/>
      <c r="J99" s="119"/>
      <c r="K99" s="119"/>
      <c r="L99" s="119"/>
    </row>
    <row r="100" spans="1:12">
      <c r="A100" s="245"/>
      <c r="B100" s="245"/>
      <c r="C100" s="245"/>
      <c r="D100" s="119"/>
      <c r="E100" s="119"/>
      <c r="F100" s="119"/>
      <c r="G100" s="119"/>
      <c r="H100" s="119"/>
      <c r="I100" s="119"/>
      <c r="J100" s="119"/>
      <c r="K100" s="119"/>
      <c r="L100" s="119"/>
    </row>
    <row r="101" spans="1:12">
      <c r="A101" s="245"/>
      <c r="B101" s="245"/>
      <c r="C101" s="245"/>
      <c r="D101" s="119"/>
      <c r="E101" s="119"/>
      <c r="F101" s="119"/>
      <c r="G101" s="119"/>
      <c r="H101" s="119"/>
      <c r="I101" s="119"/>
      <c r="J101" s="119"/>
      <c r="K101" s="119"/>
      <c r="L101" s="119"/>
    </row>
    <row r="102" spans="1:12">
      <c r="A102" s="245"/>
      <c r="B102" s="245"/>
      <c r="C102" s="245"/>
      <c r="D102" s="119"/>
      <c r="E102" s="119"/>
      <c r="F102" s="119"/>
      <c r="G102" s="119"/>
      <c r="H102" s="119"/>
      <c r="I102" s="119"/>
      <c r="J102" s="119"/>
      <c r="K102" s="119"/>
      <c r="L102" s="119"/>
    </row>
    <row r="103" spans="1:12">
      <c r="A103" s="245"/>
      <c r="B103" s="245"/>
      <c r="C103" s="245"/>
      <c r="D103" s="119"/>
      <c r="E103" s="119"/>
      <c r="F103" s="119"/>
      <c r="G103" s="119"/>
      <c r="H103" s="119"/>
      <c r="I103" s="119"/>
      <c r="J103" s="119"/>
      <c r="K103" s="119"/>
      <c r="L103" s="119"/>
    </row>
    <row r="104" spans="1:12">
      <c r="A104" s="245"/>
      <c r="B104" s="245"/>
      <c r="C104" s="245"/>
      <c r="D104" s="119"/>
      <c r="E104" s="119"/>
      <c r="F104" s="119"/>
      <c r="G104" s="119"/>
      <c r="H104" s="119"/>
      <c r="I104" s="119"/>
      <c r="J104" s="119"/>
      <c r="K104" s="119"/>
      <c r="L104" s="119"/>
    </row>
    <row r="105" spans="1:12">
      <c r="A105" s="245"/>
      <c r="B105" s="245"/>
      <c r="C105" s="245"/>
      <c r="D105" s="119"/>
      <c r="E105" s="119"/>
      <c r="F105" s="119"/>
      <c r="G105" s="119"/>
      <c r="H105" s="119"/>
      <c r="I105" s="119"/>
      <c r="J105" s="119"/>
      <c r="K105" s="119"/>
      <c r="L105" s="119"/>
    </row>
    <row r="106" spans="1:12">
      <c r="A106" s="245"/>
      <c r="B106" s="245"/>
      <c r="C106" s="245"/>
      <c r="D106" s="119"/>
      <c r="E106" s="119"/>
      <c r="F106" s="119"/>
      <c r="G106" s="119"/>
      <c r="H106" s="119"/>
      <c r="I106" s="119"/>
      <c r="J106" s="119"/>
      <c r="K106" s="119"/>
      <c r="L106" s="119"/>
    </row>
    <row r="107" spans="1:12">
      <c r="A107" s="245"/>
      <c r="B107" s="245"/>
      <c r="C107" s="245"/>
      <c r="D107" s="119"/>
      <c r="E107" s="119"/>
      <c r="F107" s="119"/>
      <c r="G107" s="119"/>
      <c r="H107" s="119"/>
      <c r="I107" s="119"/>
      <c r="J107" s="119"/>
      <c r="K107" s="119"/>
      <c r="L107" s="119"/>
    </row>
    <row r="108" spans="1:12">
      <c r="A108" s="245"/>
      <c r="B108" s="245"/>
      <c r="C108" s="245"/>
      <c r="D108" s="119"/>
      <c r="E108" s="119"/>
      <c r="F108" s="119"/>
      <c r="G108" s="119"/>
      <c r="H108" s="119"/>
      <c r="I108" s="119"/>
      <c r="J108" s="119"/>
      <c r="K108" s="119"/>
      <c r="L108" s="119"/>
    </row>
    <row r="109" spans="1:12">
      <c r="A109" s="245"/>
      <c r="B109" s="245"/>
      <c r="C109" s="245"/>
      <c r="D109" s="119"/>
      <c r="E109" s="119"/>
      <c r="F109" s="119"/>
      <c r="G109" s="119"/>
      <c r="H109" s="119"/>
      <c r="I109" s="119"/>
      <c r="J109" s="119"/>
      <c r="K109" s="119"/>
      <c r="L109" s="119"/>
    </row>
    <row r="110" spans="1:12">
      <c r="A110" s="245"/>
      <c r="B110" s="245"/>
      <c r="C110" s="245"/>
      <c r="D110" s="119"/>
      <c r="E110" s="119"/>
      <c r="F110" s="119"/>
      <c r="G110" s="119"/>
      <c r="H110" s="119"/>
      <c r="I110" s="119"/>
      <c r="J110" s="119"/>
      <c r="K110" s="119"/>
      <c r="L110" s="119"/>
    </row>
    <row r="111" spans="1:12">
      <c r="A111" s="245"/>
      <c r="B111" s="245"/>
      <c r="C111" s="245"/>
      <c r="D111" s="119"/>
      <c r="E111" s="119"/>
      <c r="F111" s="119"/>
      <c r="G111" s="119"/>
      <c r="H111" s="119"/>
      <c r="I111" s="119"/>
      <c r="J111" s="119"/>
      <c r="K111" s="119"/>
      <c r="L111" s="119"/>
    </row>
    <row r="112" spans="1:12">
      <c r="A112" s="245"/>
      <c r="B112" s="245"/>
      <c r="C112" s="245"/>
      <c r="D112" s="119"/>
      <c r="E112" s="119"/>
      <c r="F112" s="119"/>
      <c r="G112" s="119"/>
      <c r="H112" s="119"/>
      <c r="I112" s="119"/>
      <c r="J112" s="119"/>
      <c r="K112" s="119"/>
      <c r="L112" s="119"/>
    </row>
    <row r="113" spans="1:12">
      <c r="A113" s="245"/>
      <c r="B113" s="245"/>
      <c r="C113" s="245"/>
      <c r="D113" s="119"/>
      <c r="E113" s="119"/>
      <c r="F113" s="119"/>
      <c r="G113" s="119"/>
      <c r="H113" s="119"/>
      <c r="I113" s="119"/>
      <c r="J113" s="119"/>
      <c r="K113" s="119"/>
      <c r="L113" s="119"/>
    </row>
    <row r="114" spans="1:12">
      <c r="A114" s="245"/>
      <c r="B114" s="245"/>
      <c r="C114" s="245"/>
      <c r="D114" s="119"/>
      <c r="E114" s="119"/>
      <c r="F114" s="119"/>
      <c r="G114" s="119"/>
      <c r="H114" s="119"/>
      <c r="I114" s="119"/>
      <c r="J114" s="119"/>
      <c r="K114" s="119"/>
      <c r="L114" s="119"/>
    </row>
    <row r="115" spans="1:12">
      <c r="A115" s="245"/>
      <c r="B115" s="245"/>
      <c r="C115" s="245"/>
      <c r="D115" s="119"/>
      <c r="E115" s="119"/>
      <c r="F115" s="119"/>
      <c r="G115" s="119"/>
      <c r="H115" s="119"/>
      <c r="I115" s="119"/>
      <c r="J115" s="119"/>
      <c r="K115" s="119"/>
      <c r="L115" s="119"/>
    </row>
    <row r="116" spans="1:12">
      <c r="A116" s="245"/>
      <c r="B116" s="245"/>
      <c r="C116" s="245"/>
      <c r="D116" s="119"/>
      <c r="E116" s="119"/>
      <c r="F116" s="119"/>
      <c r="G116" s="119"/>
      <c r="H116" s="119"/>
      <c r="I116" s="119"/>
      <c r="J116" s="119"/>
      <c r="K116" s="119"/>
      <c r="L116" s="119"/>
    </row>
    <row r="117" spans="1:12">
      <c r="A117" s="245"/>
      <c r="B117" s="245"/>
      <c r="C117" s="245"/>
      <c r="D117" s="119"/>
      <c r="E117" s="119"/>
      <c r="F117" s="119"/>
      <c r="G117" s="119"/>
      <c r="H117" s="119"/>
      <c r="I117" s="119"/>
      <c r="J117" s="119"/>
      <c r="K117" s="119"/>
      <c r="L117" s="119"/>
    </row>
    <row r="118" spans="1:12">
      <c r="A118" s="245"/>
      <c r="B118" s="245"/>
      <c r="C118" s="245"/>
      <c r="D118" s="119"/>
      <c r="E118" s="119"/>
      <c r="F118" s="119"/>
      <c r="G118" s="119"/>
      <c r="H118" s="119"/>
      <c r="I118" s="119"/>
      <c r="J118" s="119"/>
      <c r="K118" s="119"/>
      <c r="L118" s="119"/>
    </row>
    <row r="119" spans="1:12">
      <c r="A119" s="245"/>
      <c r="B119" s="245"/>
      <c r="C119" s="245"/>
      <c r="D119" s="119"/>
      <c r="E119" s="119"/>
      <c r="F119" s="119"/>
      <c r="G119" s="119"/>
      <c r="H119" s="119"/>
      <c r="I119" s="119"/>
      <c r="J119" s="119"/>
      <c r="K119" s="119"/>
      <c r="L119" s="119"/>
    </row>
    <row r="120" spans="1:12">
      <c r="A120" s="245"/>
      <c r="B120" s="245"/>
      <c r="C120" s="245"/>
      <c r="D120" s="119"/>
      <c r="E120" s="119"/>
      <c r="F120" s="119"/>
      <c r="G120" s="119"/>
      <c r="H120" s="119"/>
      <c r="I120" s="119"/>
      <c r="J120" s="119"/>
      <c r="K120" s="119"/>
      <c r="L120" s="119"/>
    </row>
    <row r="121" spans="1:12">
      <c r="A121" s="245"/>
      <c r="B121" s="245"/>
      <c r="C121" s="245"/>
      <c r="D121" s="119"/>
      <c r="E121" s="119"/>
      <c r="F121" s="119"/>
      <c r="G121" s="119"/>
      <c r="H121" s="119"/>
      <c r="I121" s="119"/>
      <c r="J121" s="119"/>
      <c r="K121" s="119"/>
      <c r="L121" s="119"/>
    </row>
    <row r="122" spans="1:12">
      <c r="A122" s="245"/>
      <c r="B122" s="245"/>
      <c r="C122" s="245"/>
      <c r="D122" s="119"/>
      <c r="E122" s="119"/>
      <c r="F122" s="119"/>
      <c r="G122" s="119"/>
      <c r="H122" s="119"/>
      <c r="I122" s="119"/>
      <c r="J122" s="119"/>
      <c r="K122" s="119"/>
      <c r="L122" s="119"/>
    </row>
    <row r="123" spans="1:12">
      <c r="A123" s="245"/>
      <c r="B123" s="245"/>
      <c r="C123" s="245"/>
      <c r="D123" s="119"/>
      <c r="E123" s="119"/>
      <c r="F123" s="119"/>
      <c r="G123" s="119"/>
      <c r="H123" s="119"/>
      <c r="I123" s="119"/>
      <c r="J123" s="119"/>
      <c r="K123" s="119"/>
      <c r="L123" s="119"/>
    </row>
    <row r="124" spans="1:12">
      <c r="A124" s="245"/>
      <c r="B124" s="245"/>
      <c r="C124" s="245"/>
      <c r="D124" s="119"/>
      <c r="E124" s="119"/>
      <c r="F124" s="119"/>
      <c r="G124" s="119"/>
      <c r="H124" s="119"/>
      <c r="I124" s="119"/>
      <c r="J124" s="119"/>
      <c r="K124" s="119"/>
      <c r="L124" s="119"/>
    </row>
    <row r="125" spans="1:12">
      <c r="A125" s="245"/>
      <c r="B125" s="245"/>
      <c r="C125" s="245"/>
      <c r="D125" s="119"/>
      <c r="E125" s="119"/>
      <c r="F125" s="119"/>
      <c r="G125" s="119"/>
      <c r="H125" s="119"/>
      <c r="I125" s="119"/>
      <c r="J125" s="119"/>
      <c r="K125" s="119"/>
      <c r="L125" s="119"/>
    </row>
    <row r="126" spans="1:12">
      <c r="A126" s="245"/>
      <c r="B126" s="245"/>
      <c r="C126" s="245"/>
      <c r="D126" s="119"/>
      <c r="E126" s="119"/>
      <c r="F126" s="119"/>
      <c r="G126" s="119"/>
      <c r="H126" s="119"/>
      <c r="I126" s="119"/>
      <c r="J126" s="119"/>
      <c r="K126" s="119"/>
      <c r="L126" s="119"/>
    </row>
    <row r="127" spans="1:12">
      <c r="A127" s="245"/>
      <c r="B127" s="245"/>
      <c r="C127" s="245"/>
      <c r="D127" s="119"/>
      <c r="E127" s="119"/>
      <c r="F127" s="119"/>
      <c r="G127" s="119"/>
      <c r="H127" s="119"/>
      <c r="I127" s="119"/>
      <c r="J127" s="119"/>
      <c r="K127" s="119"/>
      <c r="L127" s="119"/>
    </row>
    <row r="128" spans="1:12">
      <c r="A128" s="245"/>
      <c r="B128" s="245"/>
      <c r="C128" s="245"/>
      <c r="D128" s="119"/>
      <c r="E128" s="119"/>
      <c r="F128" s="119"/>
      <c r="G128" s="119"/>
      <c r="H128" s="119"/>
      <c r="I128" s="119"/>
      <c r="J128" s="119"/>
      <c r="K128" s="119"/>
      <c r="L128" s="119"/>
    </row>
    <row r="129" spans="1:12">
      <c r="A129" s="245"/>
      <c r="B129" s="245"/>
      <c r="C129" s="245"/>
      <c r="D129" s="119"/>
      <c r="E129" s="119"/>
      <c r="F129" s="119"/>
      <c r="G129" s="119"/>
      <c r="H129" s="119"/>
      <c r="I129" s="119"/>
      <c r="J129" s="119"/>
      <c r="K129" s="119"/>
      <c r="L129" s="119"/>
    </row>
    <row r="130" spans="1:12">
      <c r="A130" s="245"/>
      <c r="B130" s="245"/>
      <c r="C130" s="245"/>
      <c r="D130" s="119"/>
      <c r="E130" s="119"/>
      <c r="F130" s="119"/>
      <c r="G130" s="119"/>
      <c r="H130" s="119"/>
      <c r="I130" s="119"/>
      <c r="J130" s="119"/>
      <c r="K130" s="119"/>
      <c r="L130" s="119"/>
    </row>
    <row r="131" spans="1:12">
      <c r="A131" s="245"/>
      <c r="B131" s="245"/>
      <c r="C131" s="245"/>
      <c r="D131" s="119"/>
      <c r="E131" s="119"/>
      <c r="F131" s="119"/>
      <c r="G131" s="119"/>
      <c r="H131" s="119"/>
      <c r="I131" s="119"/>
      <c r="J131" s="119"/>
      <c r="K131" s="119"/>
      <c r="L131" s="119"/>
    </row>
    <row r="132" spans="1:12">
      <c r="A132" s="245"/>
      <c r="B132" s="245"/>
      <c r="C132" s="245"/>
      <c r="D132" s="119"/>
      <c r="E132" s="119"/>
      <c r="F132" s="119"/>
      <c r="G132" s="119"/>
      <c r="H132" s="119"/>
      <c r="I132" s="119"/>
      <c r="J132" s="119"/>
      <c r="K132" s="119"/>
      <c r="L132" s="119"/>
    </row>
    <row r="133" spans="1:12">
      <c r="A133" s="245"/>
      <c r="B133" s="245"/>
      <c r="C133" s="245"/>
      <c r="D133" s="119"/>
      <c r="E133" s="119"/>
      <c r="F133" s="119"/>
      <c r="G133" s="119"/>
      <c r="H133" s="119"/>
      <c r="I133" s="119"/>
      <c r="J133" s="119"/>
      <c r="K133" s="119"/>
      <c r="L133" s="119"/>
    </row>
    <row r="134" spans="1:12">
      <c r="A134" s="245"/>
      <c r="B134" s="245"/>
      <c r="C134" s="245"/>
      <c r="D134" s="119"/>
      <c r="E134" s="119"/>
      <c r="F134" s="119"/>
      <c r="G134" s="119"/>
      <c r="H134" s="119"/>
      <c r="I134" s="119"/>
      <c r="J134" s="119"/>
      <c r="K134" s="119"/>
      <c r="L134" s="119"/>
    </row>
    <row r="135" spans="1:12">
      <c r="A135" s="245"/>
      <c r="B135" s="245"/>
      <c r="C135" s="245"/>
      <c r="D135" s="119"/>
      <c r="E135" s="119"/>
      <c r="F135" s="119"/>
      <c r="G135" s="119"/>
      <c r="H135" s="119"/>
      <c r="I135" s="119"/>
      <c r="J135" s="119"/>
      <c r="K135" s="119"/>
      <c r="L135" s="119"/>
    </row>
    <row r="136" spans="1:12">
      <c r="A136" s="245"/>
      <c r="B136" s="245"/>
      <c r="C136" s="245"/>
      <c r="D136" s="119"/>
      <c r="E136" s="119"/>
      <c r="F136" s="119"/>
      <c r="G136" s="119"/>
      <c r="H136" s="119"/>
      <c r="I136" s="119"/>
      <c r="J136" s="119"/>
      <c r="K136" s="119"/>
      <c r="L136" s="119"/>
    </row>
    <row r="137" spans="1:12">
      <c r="A137" s="245"/>
      <c r="B137" s="245"/>
      <c r="C137" s="245"/>
      <c r="D137" s="119"/>
      <c r="E137" s="119"/>
      <c r="F137" s="119"/>
      <c r="G137" s="119"/>
      <c r="H137" s="119"/>
      <c r="I137" s="119"/>
      <c r="J137" s="119"/>
      <c r="K137" s="119"/>
      <c r="L137" s="119"/>
    </row>
    <row r="138" spans="1:12">
      <c r="A138" s="245"/>
      <c r="B138" s="245"/>
      <c r="C138" s="245"/>
      <c r="D138" s="119"/>
      <c r="E138" s="119"/>
      <c r="F138" s="119"/>
      <c r="G138" s="119"/>
      <c r="H138" s="119"/>
      <c r="I138" s="119"/>
      <c r="J138" s="119"/>
      <c r="K138" s="119"/>
      <c r="L138" s="119"/>
    </row>
    <row r="139" spans="1:12">
      <c r="A139" s="245"/>
      <c r="B139" s="245"/>
      <c r="C139" s="245"/>
      <c r="D139" s="119"/>
      <c r="E139" s="119"/>
      <c r="F139" s="119"/>
      <c r="G139" s="119"/>
      <c r="H139" s="119"/>
      <c r="I139" s="119"/>
      <c r="J139" s="119"/>
      <c r="K139" s="119"/>
      <c r="L139" s="119"/>
    </row>
    <row r="140" spans="1:12">
      <c r="A140" s="245"/>
      <c r="B140" s="245"/>
      <c r="C140" s="245"/>
      <c r="D140" s="119"/>
      <c r="E140" s="119"/>
      <c r="F140" s="119"/>
      <c r="G140" s="119"/>
      <c r="H140" s="119"/>
      <c r="I140" s="119"/>
      <c r="J140" s="119"/>
      <c r="K140" s="119"/>
      <c r="L140" s="119"/>
    </row>
    <row r="141" spans="1:12">
      <c r="A141" s="245"/>
      <c r="B141" s="245"/>
      <c r="C141" s="245"/>
      <c r="D141" s="119"/>
      <c r="E141" s="119"/>
      <c r="F141" s="119"/>
      <c r="G141" s="119"/>
      <c r="H141" s="119"/>
      <c r="I141" s="119"/>
      <c r="J141" s="119"/>
      <c r="K141" s="119"/>
      <c r="L141" s="119"/>
    </row>
    <row r="142" spans="1:12">
      <c r="A142" s="245"/>
      <c r="B142" s="245"/>
      <c r="C142" s="245"/>
      <c r="D142" s="119"/>
      <c r="E142" s="119"/>
      <c r="F142" s="119"/>
      <c r="G142" s="119"/>
      <c r="H142" s="119"/>
      <c r="I142" s="119"/>
      <c r="J142" s="119"/>
      <c r="K142" s="119"/>
      <c r="L142" s="119"/>
    </row>
    <row r="143" spans="1:12">
      <c r="A143" s="245"/>
      <c r="B143" s="245"/>
      <c r="C143" s="245"/>
      <c r="D143" s="119"/>
      <c r="E143" s="119"/>
      <c r="F143" s="119"/>
      <c r="G143" s="119"/>
      <c r="H143" s="119"/>
      <c r="I143" s="119"/>
      <c r="J143" s="119"/>
      <c r="K143" s="119"/>
      <c r="L143" s="119"/>
    </row>
    <row r="144" spans="1:12">
      <c r="A144" s="245"/>
      <c r="B144" s="245"/>
      <c r="C144" s="245"/>
      <c r="D144" s="119"/>
      <c r="E144" s="119"/>
      <c r="F144" s="119"/>
      <c r="G144" s="119"/>
      <c r="H144" s="119"/>
      <c r="I144" s="119"/>
      <c r="J144" s="119"/>
      <c r="K144" s="119"/>
      <c r="L144" s="119"/>
    </row>
    <row r="145" spans="1:12">
      <c r="A145" s="245"/>
      <c r="B145" s="245"/>
      <c r="C145" s="245"/>
      <c r="D145" s="119"/>
      <c r="E145" s="119"/>
      <c r="F145" s="119"/>
      <c r="G145" s="119"/>
      <c r="H145" s="119"/>
      <c r="I145" s="119"/>
      <c r="J145" s="119"/>
      <c r="K145" s="119"/>
      <c r="L145" s="119"/>
    </row>
    <row r="146" spans="1:12">
      <c r="A146" s="245"/>
      <c r="B146" s="245"/>
      <c r="C146" s="245"/>
      <c r="D146" s="119"/>
      <c r="E146" s="119"/>
      <c r="F146" s="119"/>
      <c r="G146" s="119"/>
      <c r="H146" s="119"/>
      <c r="I146" s="119"/>
      <c r="J146" s="119"/>
      <c r="K146" s="119"/>
      <c r="L146" s="119"/>
    </row>
    <row r="147" spans="1:12">
      <c r="A147" s="245"/>
      <c r="B147" s="245"/>
      <c r="C147" s="245"/>
      <c r="D147" s="119"/>
      <c r="E147" s="119"/>
      <c r="F147" s="119"/>
      <c r="G147" s="119"/>
      <c r="H147" s="119"/>
      <c r="I147" s="119"/>
      <c r="J147" s="119"/>
      <c r="K147" s="119"/>
      <c r="L147" s="119"/>
    </row>
    <row r="148" spans="1:12">
      <c r="A148" s="245"/>
      <c r="B148" s="245"/>
      <c r="C148" s="245"/>
      <c r="D148" s="119"/>
      <c r="E148" s="119"/>
      <c r="F148" s="119"/>
      <c r="G148" s="119"/>
      <c r="H148" s="119"/>
      <c r="I148" s="119"/>
      <c r="J148" s="119"/>
      <c r="K148" s="119"/>
      <c r="L148" s="119"/>
    </row>
    <row r="149" spans="1:12">
      <c r="A149" s="245"/>
      <c r="B149" s="245"/>
      <c r="C149" s="245"/>
      <c r="D149" s="119"/>
      <c r="E149" s="119"/>
      <c r="F149" s="119"/>
      <c r="G149" s="119"/>
      <c r="H149" s="119"/>
      <c r="I149" s="119"/>
      <c r="J149" s="119"/>
      <c r="K149" s="119"/>
      <c r="L149" s="119"/>
    </row>
    <row r="150" spans="1:12">
      <c r="A150" s="245"/>
      <c r="B150" s="245"/>
      <c r="C150" s="245"/>
      <c r="D150" s="119"/>
      <c r="E150" s="119"/>
      <c r="F150" s="119"/>
      <c r="G150" s="119"/>
      <c r="H150" s="119"/>
      <c r="I150" s="119"/>
      <c r="J150" s="119"/>
      <c r="K150" s="119"/>
      <c r="L150" s="119"/>
    </row>
    <row r="151" spans="1:12">
      <c r="A151" s="245"/>
      <c r="B151" s="245"/>
      <c r="C151" s="245"/>
      <c r="D151" s="119"/>
      <c r="E151" s="119"/>
      <c r="F151" s="119"/>
      <c r="G151" s="119"/>
      <c r="H151" s="119"/>
      <c r="I151" s="119"/>
      <c r="J151" s="119"/>
      <c r="K151" s="119"/>
      <c r="L151" s="119"/>
    </row>
    <row r="152" spans="1:12">
      <c r="A152" s="245"/>
      <c r="B152" s="245"/>
      <c r="C152" s="245"/>
      <c r="D152" s="119"/>
      <c r="E152" s="119"/>
      <c r="F152" s="119"/>
      <c r="G152" s="119"/>
      <c r="H152" s="119"/>
      <c r="I152" s="119"/>
      <c r="J152" s="119"/>
      <c r="K152" s="119"/>
      <c r="L152" s="119"/>
    </row>
    <row r="153" spans="1:12">
      <c r="A153" s="245"/>
      <c r="B153" s="245"/>
      <c r="C153" s="245"/>
      <c r="D153" s="119"/>
      <c r="E153" s="119"/>
      <c r="F153" s="119"/>
      <c r="G153" s="119"/>
      <c r="H153" s="119"/>
      <c r="I153" s="119"/>
      <c r="J153" s="119"/>
      <c r="K153" s="119"/>
      <c r="L153" s="119"/>
    </row>
    <row r="154" spans="1:12">
      <c r="A154" s="245"/>
      <c r="B154" s="245"/>
      <c r="C154" s="245"/>
      <c r="D154" s="119"/>
      <c r="E154" s="119"/>
      <c r="F154" s="119"/>
      <c r="G154" s="119"/>
      <c r="H154" s="119"/>
      <c r="I154" s="119"/>
      <c r="J154" s="119"/>
      <c r="K154" s="119"/>
      <c r="L154" s="119"/>
    </row>
    <row r="155" spans="1:12">
      <c r="A155" s="245"/>
      <c r="B155" s="245"/>
      <c r="C155" s="245"/>
      <c r="D155" s="119"/>
      <c r="E155" s="119"/>
      <c r="F155" s="119"/>
      <c r="G155" s="119"/>
      <c r="H155" s="119"/>
      <c r="I155" s="119"/>
      <c r="J155" s="119"/>
      <c r="K155" s="119"/>
      <c r="L155" s="119"/>
    </row>
    <row r="156" spans="1:12">
      <c r="A156" s="245"/>
      <c r="B156" s="245"/>
      <c r="C156" s="245"/>
      <c r="D156" s="119"/>
      <c r="E156" s="119"/>
      <c r="F156" s="119"/>
      <c r="G156" s="119"/>
      <c r="H156" s="119"/>
      <c r="I156" s="119"/>
      <c r="J156" s="119"/>
      <c r="K156" s="119"/>
      <c r="L156" s="119"/>
    </row>
    <row r="157" spans="1:12">
      <c r="A157" s="245"/>
      <c r="B157" s="245"/>
      <c r="C157" s="245"/>
      <c r="D157" s="119"/>
      <c r="E157" s="119"/>
      <c r="F157" s="119"/>
      <c r="G157" s="119"/>
      <c r="H157" s="119"/>
      <c r="I157" s="119"/>
      <c r="J157" s="119"/>
      <c r="K157" s="119"/>
      <c r="L157" s="119"/>
    </row>
    <row r="158" spans="1:12">
      <c r="A158" s="245"/>
      <c r="B158" s="245"/>
      <c r="C158" s="245"/>
      <c r="D158" s="119"/>
      <c r="E158" s="119"/>
      <c r="F158" s="119"/>
      <c r="G158" s="119"/>
      <c r="H158" s="119"/>
      <c r="I158" s="119"/>
      <c r="J158" s="119"/>
      <c r="K158" s="119"/>
      <c r="L158" s="119"/>
    </row>
    <row r="159" spans="1:12">
      <c r="A159" s="245"/>
      <c r="B159" s="245"/>
      <c r="C159" s="245"/>
      <c r="D159" s="119"/>
      <c r="E159" s="119"/>
      <c r="F159" s="119"/>
      <c r="G159" s="119"/>
      <c r="H159" s="119"/>
      <c r="I159" s="119"/>
      <c r="J159" s="119"/>
      <c r="K159" s="119"/>
      <c r="L159" s="119"/>
    </row>
    <row r="160" spans="1:12">
      <c r="A160" s="245"/>
      <c r="B160" s="245"/>
      <c r="C160" s="245"/>
      <c r="D160" s="119"/>
      <c r="E160" s="119"/>
      <c r="F160" s="119"/>
      <c r="G160" s="119"/>
      <c r="H160" s="119"/>
      <c r="I160" s="119"/>
      <c r="J160" s="119"/>
      <c r="K160" s="119"/>
      <c r="L160" s="119"/>
    </row>
    <row r="161" spans="1:12">
      <c r="A161" s="245"/>
      <c r="B161" s="245"/>
      <c r="C161" s="245"/>
      <c r="D161" s="119"/>
      <c r="E161" s="119"/>
      <c r="F161" s="119"/>
      <c r="G161" s="119"/>
      <c r="H161" s="119"/>
      <c r="I161" s="119"/>
      <c r="J161" s="119"/>
      <c r="K161" s="119"/>
      <c r="L161" s="119"/>
    </row>
    <row r="162" spans="1:12">
      <c r="A162" s="245"/>
      <c r="B162" s="245"/>
      <c r="C162" s="245"/>
      <c r="D162" s="119"/>
      <c r="E162" s="119"/>
      <c r="F162" s="119"/>
      <c r="G162" s="119"/>
      <c r="H162" s="119"/>
      <c r="I162" s="119"/>
      <c r="J162" s="119"/>
      <c r="K162" s="119"/>
      <c r="L162" s="119"/>
    </row>
    <row r="163" spans="1:12">
      <c r="A163" s="245"/>
      <c r="B163" s="245"/>
      <c r="C163" s="245"/>
      <c r="D163" s="119"/>
      <c r="E163" s="119"/>
      <c r="F163" s="119"/>
      <c r="G163" s="119"/>
      <c r="H163" s="119"/>
      <c r="I163" s="119"/>
      <c r="J163" s="119"/>
      <c r="K163" s="119"/>
      <c r="L163" s="119"/>
    </row>
    <row r="164" spans="1:12">
      <c r="A164" s="245"/>
      <c r="B164" s="245"/>
      <c r="C164" s="245"/>
      <c r="D164" s="119"/>
      <c r="E164" s="119"/>
      <c r="F164" s="119"/>
      <c r="G164" s="119"/>
      <c r="H164" s="119"/>
      <c r="I164" s="119"/>
      <c r="J164" s="119"/>
      <c r="K164" s="119"/>
      <c r="L164" s="119"/>
    </row>
    <row r="165" spans="1:12">
      <c r="A165" s="245"/>
      <c r="B165" s="245"/>
      <c r="C165" s="245"/>
      <c r="D165" s="119"/>
      <c r="E165" s="119"/>
      <c r="F165" s="119"/>
      <c r="G165" s="119"/>
      <c r="H165" s="119"/>
      <c r="I165" s="119"/>
      <c r="J165" s="119"/>
      <c r="K165" s="119"/>
      <c r="L165" s="119"/>
    </row>
    <row r="166" spans="1:12">
      <c r="A166" s="245"/>
      <c r="B166" s="245"/>
      <c r="C166" s="245"/>
      <c r="D166" s="119"/>
      <c r="E166" s="119"/>
      <c r="F166" s="119"/>
      <c r="G166" s="119"/>
      <c r="H166" s="119"/>
      <c r="I166" s="119"/>
      <c r="J166" s="119"/>
      <c r="K166" s="119"/>
      <c r="L166" s="119"/>
    </row>
    <row r="167" spans="1:12">
      <c r="A167" s="245"/>
      <c r="B167" s="245"/>
      <c r="C167" s="245"/>
      <c r="D167" s="119"/>
      <c r="E167" s="119"/>
      <c r="F167" s="119"/>
      <c r="G167" s="119"/>
      <c r="H167" s="119"/>
      <c r="I167" s="119"/>
      <c r="J167" s="119"/>
      <c r="K167" s="119"/>
      <c r="L167" s="119"/>
    </row>
    <row r="168" spans="1:12">
      <c r="A168" s="245"/>
      <c r="B168" s="245"/>
      <c r="C168" s="245"/>
      <c r="D168" s="119"/>
      <c r="E168" s="119"/>
      <c r="F168" s="119"/>
      <c r="G168" s="119"/>
      <c r="H168" s="119"/>
      <c r="I168" s="119"/>
      <c r="J168" s="119"/>
      <c r="K168" s="119"/>
      <c r="L168" s="119"/>
    </row>
    <row r="169" spans="1:12">
      <c r="A169" s="245"/>
      <c r="B169" s="245"/>
      <c r="C169" s="245"/>
      <c r="D169" s="119"/>
      <c r="E169" s="119"/>
      <c r="F169" s="119"/>
      <c r="G169" s="119"/>
      <c r="H169" s="119"/>
      <c r="I169" s="119"/>
      <c r="J169" s="119"/>
      <c r="K169" s="119"/>
      <c r="L169" s="119"/>
    </row>
    <row r="170" spans="1:12">
      <c r="A170" s="245"/>
      <c r="B170" s="245"/>
      <c r="C170" s="245"/>
      <c r="D170" s="119"/>
      <c r="E170" s="119"/>
      <c r="F170" s="119"/>
      <c r="G170" s="119"/>
      <c r="H170" s="119"/>
      <c r="I170" s="119"/>
      <c r="J170" s="119"/>
      <c r="K170" s="119"/>
      <c r="L170" s="119"/>
    </row>
    <row r="171" spans="1:12">
      <c r="A171" s="245"/>
      <c r="B171" s="245"/>
      <c r="C171" s="245"/>
      <c r="D171" s="119"/>
      <c r="E171" s="119"/>
      <c r="F171" s="119"/>
      <c r="G171" s="119"/>
      <c r="H171" s="119"/>
      <c r="I171" s="119"/>
      <c r="J171" s="119"/>
      <c r="K171" s="119"/>
      <c r="L171" s="119"/>
    </row>
    <row r="172" spans="1:12">
      <c r="A172" s="245"/>
      <c r="B172" s="245"/>
      <c r="C172" s="245"/>
      <c r="D172" s="119"/>
      <c r="E172" s="119"/>
      <c r="F172" s="119"/>
      <c r="G172" s="119"/>
      <c r="H172" s="119"/>
      <c r="I172" s="119"/>
      <c r="J172" s="119"/>
      <c r="K172" s="119"/>
      <c r="L172" s="119"/>
    </row>
    <row r="173" spans="1:12">
      <c r="A173" s="245"/>
      <c r="B173" s="245"/>
      <c r="C173" s="245"/>
      <c r="D173" s="119"/>
      <c r="E173" s="119"/>
      <c r="F173" s="119"/>
      <c r="G173" s="119"/>
      <c r="H173" s="119"/>
      <c r="I173" s="119"/>
      <c r="J173" s="119"/>
      <c r="K173" s="119"/>
      <c r="L173" s="119"/>
    </row>
  </sheetData>
  <mergeCells count="16">
    <mergeCell ref="G1:L1"/>
    <mergeCell ref="A3:A6"/>
    <mergeCell ref="A1:F1"/>
    <mergeCell ref="L3:L6"/>
    <mergeCell ref="J4:J5"/>
    <mergeCell ref="K4:K5"/>
    <mergeCell ref="B3:D3"/>
    <mergeCell ref="M1:T1"/>
    <mergeCell ref="U1:AB1"/>
    <mergeCell ref="M3:M6"/>
    <mergeCell ref="AB3:AB6"/>
    <mergeCell ref="O5:O6"/>
    <mergeCell ref="P5:P6"/>
    <mergeCell ref="S5:S6"/>
    <mergeCell ref="T5:T6"/>
    <mergeCell ref="Y5:Y6"/>
  </mergeCells>
  <phoneticPr fontId="4" type="noConversion"/>
  <printOptions gridLinesSet="0"/>
  <pageMargins left="0.9055118110236221" right="0.9055118110236221" top="1.2598425196850394" bottom="1.4960629921259843" header="0.82677165354330717" footer="0.51181102362204722"/>
  <pageSetup paperSize="9" scale="48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12" max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70" workbookViewId="0"/>
  </sheetViews>
  <sheetFormatPr defaultRowHeight="14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9235" zoomScaleNormal="108" zoomScaleSheetLayoutView="68" workbookViewId="0"/>
  </sheetViews>
  <sheetFormatPr defaultColWidth="10" defaultRowHeight="14.25"/>
  <sheetData/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9"/>
  <sheetViews>
    <sheetView view="pageBreakPreview" topLeftCell="A7" zoomScaleNormal="100" zoomScaleSheetLayoutView="100" workbookViewId="0">
      <selection activeCell="H20" sqref="H20"/>
    </sheetView>
  </sheetViews>
  <sheetFormatPr defaultRowHeight="17.25"/>
  <cols>
    <col min="1" max="1" width="9.375" style="45" customWidth="1"/>
    <col min="2" max="2" width="10.875" style="51" customWidth="1"/>
    <col min="3" max="3" width="7.25" style="52" customWidth="1"/>
    <col min="4" max="4" width="9.125" style="51" bestFit="1" customWidth="1"/>
    <col min="5" max="5" width="7.25" style="51" customWidth="1"/>
    <col min="6" max="6" width="9.125" style="51" bestFit="1" customWidth="1"/>
    <col min="7" max="7" width="7.25" style="51" customWidth="1"/>
    <col min="8" max="8" width="9.875" style="51" bestFit="1" customWidth="1"/>
    <col min="9" max="9" width="9.5" style="51" customWidth="1"/>
    <col min="10" max="10" width="10.125" style="51" customWidth="1"/>
    <col min="11" max="11" width="7.25" style="50" customWidth="1"/>
    <col min="12" max="12" width="10.625" style="46" customWidth="1"/>
    <col min="13" max="13" width="7.75" style="50" customWidth="1"/>
    <col min="14" max="14" width="8.875" style="51" customWidth="1"/>
    <col min="15" max="15" width="7.75" style="50" customWidth="1"/>
    <col min="16" max="16" width="10.125" style="51" customWidth="1"/>
    <col min="17" max="17" width="7.75" style="50" customWidth="1"/>
    <col min="18" max="18" width="9.375" style="45" customWidth="1"/>
    <col min="19" max="19" width="9" style="49"/>
    <col min="20" max="20" width="9.375" style="49" bestFit="1" customWidth="1"/>
    <col min="21" max="16384" width="9" style="49"/>
  </cols>
  <sheetData>
    <row r="1" spans="1:29" s="2" customFormat="1" ht="24.95" customHeight="1">
      <c r="A1" s="515" t="s">
        <v>337</v>
      </c>
      <c r="B1" s="516"/>
      <c r="C1" s="516"/>
      <c r="D1" s="516"/>
      <c r="E1" s="516"/>
      <c r="F1" s="516"/>
      <c r="G1" s="516"/>
      <c r="H1" s="516"/>
      <c r="I1" s="516"/>
      <c r="J1" s="514" t="s">
        <v>44</v>
      </c>
      <c r="K1" s="514"/>
      <c r="L1" s="514"/>
      <c r="M1" s="514"/>
      <c r="N1" s="514"/>
      <c r="O1" s="514"/>
      <c r="P1" s="514"/>
      <c r="Q1" s="514"/>
      <c r="R1" s="514"/>
    </row>
    <row r="2" spans="1:29" s="3" customFormat="1" ht="24.95" customHeight="1" thickBot="1">
      <c r="A2" s="3" t="s">
        <v>151</v>
      </c>
      <c r="B2" s="4"/>
      <c r="C2" s="5"/>
      <c r="D2" s="4"/>
      <c r="E2" s="4"/>
      <c r="F2" s="4"/>
      <c r="G2" s="4"/>
      <c r="H2" s="4"/>
      <c r="I2" s="4"/>
      <c r="J2" s="4"/>
      <c r="K2" s="6"/>
      <c r="L2" s="7"/>
      <c r="M2" s="6"/>
      <c r="N2" s="4"/>
      <c r="O2" s="6"/>
      <c r="P2" s="4"/>
      <c r="Q2" s="6"/>
      <c r="R2" s="8" t="s">
        <v>29</v>
      </c>
      <c r="U2" s="9"/>
      <c r="V2" s="9"/>
      <c r="W2" s="9"/>
      <c r="X2" s="9"/>
      <c r="Y2" s="9"/>
      <c r="Z2" s="9"/>
      <c r="AA2" s="9"/>
      <c r="AB2" s="9"/>
      <c r="AC2" s="9"/>
    </row>
    <row r="3" spans="1:29" s="10" customFormat="1" ht="19.5" customHeight="1" thickTop="1">
      <c r="A3" s="521" t="s">
        <v>78</v>
      </c>
      <c r="B3" s="517" t="s">
        <v>9</v>
      </c>
      <c r="C3" s="53"/>
      <c r="D3" s="519" t="s">
        <v>79</v>
      </c>
      <c r="E3" s="54"/>
      <c r="F3" s="519" t="s">
        <v>0</v>
      </c>
      <c r="G3" s="54"/>
      <c r="H3" s="519" t="s">
        <v>1</v>
      </c>
      <c r="I3" s="54"/>
      <c r="J3" s="530" t="s">
        <v>192</v>
      </c>
      <c r="K3" s="519"/>
      <c r="L3" s="55"/>
      <c r="M3" s="55"/>
      <c r="N3" s="55"/>
      <c r="O3" s="55"/>
      <c r="P3" s="55"/>
      <c r="Q3" s="56"/>
      <c r="R3" s="534" t="s">
        <v>152</v>
      </c>
    </row>
    <row r="4" spans="1:29" s="10" customFormat="1" ht="19.5" customHeight="1">
      <c r="A4" s="522"/>
      <c r="B4" s="518"/>
      <c r="C4" s="11" t="s">
        <v>153</v>
      </c>
      <c r="D4" s="520"/>
      <c r="E4" s="11" t="s">
        <v>153</v>
      </c>
      <c r="F4" s="520"/>
      <c r="G4" s="11" t="s">
        <v>153</v>
      </c>
      <c r="H4" s="520"/>
      <c r="I4" s="11" t="s">
        <v>153</v>
      </c>
      <c r="J4" s="531"/>
      <c r="K4" s="520"/>
      <c r="L4" s="12" t="s">
        <v>154</v>
      </c>
      <c r="M4" s="13"/>
      <c r="N4" s="14" t="s">
        <v>155</v>
      </c>
      <c r="O4" s="15"/>
      <c r="P4" s="14" t="s">
        <v>156</v>
      </c>
      <c r="Q4" s="15"/>
      <c r="R4" s="535"/>
    </row>
    <row r="5" spans="1:29" s="10" customFormat="1" ht="19.5" customHeight="1">
      <c r="A5" s="522"/>
      <c r="B5" s="518" t="s">
        <v>2</v>
      </c>
      <c r="C5" s="528" t="s">
        <v>157</v>
      </c>
      <c r="D5" s="538" t="s">
        <v>3</v>
      </c>
      <c r="E5" s="528" t="s">
        <v>157</v>
      </c>
      <c r="F5" s="526" t="s">
        <v>4</v>
      </c>
      <c r="G5" s="528" t="s">
        <v>157</v>
      </c>
      <c r="H5" s="518" t="s">
        <v>5</v>
      </c>
      <c r="I5" s="528" t="s">
        <v>157</v>
      </c>
      <c r="J5" s="526" t="s">
        <v>193</v>
      </c>
      <c r="K5" s="532" t="s">
        <v>336</v>
      </c>
      <c r="L5" s="460" t="s">
        <v>158</v>
      </c>
      <c r="M5" s="524" t="s">
        <v>194</v>
      </c>
      <c r="N5" s="526" t="s">
        <v>6</v>
      </c>
      <c r="O5" s="524" t="s">
        <v>194</v>
      </c>
      <c r="P5" s="460" t="s">
        <v>159</v>
      </c>
      <c r="Q5" s="524" t="s">
        <v>194</v>
      </c>
      <c r="R5" s="535"/>
    </row>
    <row r="6" spans="1:29" s="10" customFormat="1" ht="19.5" customHeight="1">
      <c r="A6" s="523"/>
      <c r="B6" s="537"/>
      <c r="C6" s="529"/>
      <c r="D6" s="539"/>
      <c r="E6" s="529"/>
      <c r="F6" s="527"/>
      <c r="G6" s="529"/>
      <c r="H6" s="527"/>
      <c r="I6" s="529"/>
      <c r="J6" s="527"/>
      <c r="K6" s="533"/>
      <c r="L6" s="18" t="s">
        <v>160</v>
      </c>
      <c r="M6" s="525"/>
      <c r="N6" s="527"/>
      <c r="O6" s="525"/>
      <c r="P6" s="461" t="s">
        <v>7</v>
      </c>
      <c r="Q6" s="525"/>
      <c r="R6" s="536"/>
    </row>
    <row r="7" spans="1:29" s="20" customFormat="1" ht="24.95" customHeight="1">
      <c r="A7" s="19">
        <v>2013</v>
      </c>
      <c r="B7" s="22">
        <v>4224796</v>
      </c>
      <c r="C7" s="21">
        <v>100</v>
      </c>
      <c r="D7" s="22">
        <v>501538</v>
      </c>
      <c r="E7" s="23">
        <v>11.9</v>
      </c>
      <c r="F7" s="22">
        <v>93773</v>
      </c>
      <c r="G7" s="23">
        <v>2.2000000000000002</v>
      </c>
      <c r="H7" s="22">
        <v>815150</v>
      </c>
      <c r="I7" s="23">
        <v>19.3</v>
      </c>
      <c r="J7" s="22">
        <v>2814335</v>
      </c>
      <c r="K7" s="24">
        <v>66.599999999999994</v>
      </c>
      <c r="L7" s="22">
        <v>18967</v>
      </c>
      <c r="M7" s="23">
        <v>0.4</v>
      </c>
      <c r="N7" s="22">
        <v>3499</v>
      </c>
      <c r="O7" s="23">
        <v>0.1</v>
      </c>
      <c r="P7" s="22">
        <v>2791869</v>
      </c>
      <c r="Q7" s="25">
        <v>66.099999999999994</v>
      </c>
      <c r="R7" s="353">
        <v>2013</v>
      </c>
    </row>
    <row r="8" spans="1:29" s="20" customFormat="1" ht="24.95" customHeight="1">
      <c r="A8" s="19">
        <v>2014</v>
      </c>
      <c r="B8" s="22">
        <v>4099704</v>
      </c>
      <c r="C8" s="21">
        <v>100</v>
      </c>
      <c r="D8" s="22">
        <v>486697</v>
      </c>
      <c r="E8" s="23">
        <v>11.9</v>
      </c>
      <c r="F8" s="22">
        <v>88436</v>
      </c>
      <c r="G8" s="23">
        <v>2.2000000000000002</v>
      </c>
      <c r="H8" s="22">
        <v>793526</v>
      </c>
      <c r="I8" s="23">
        <v>19.3</v>
      </c>
      <c r="J8" s="22">
        <v>2731045</v>
      </c>
      <c r="K8" s="24">
        <v>66.599999999999994</v>
      </c>
      <c r="L8" s="22">
        <v>18497</v>
      </c>
      <c r="M8" s="23">
        <v>0.4</v>
      </c>
      <c r="N8" s="22">
        <v>3870</v>
      </c>
      <c r="O8" s="23">
        <v>0.1</v>
      </c>
      <c r="P8" s="22">
        <v>2708678</v>
      </c>
      <c r="Q8" s="25">
        <v>66.099999999999994</v>
      </c>
      <c r="R8" s="353">
        <v>2014</v>
      </c>
    </row>
    <row r="9" spans="1:29" s="20" customFormat="1" ht="24.95" customHeight="1">
      <c r="A9" s="19">
        <v>2015</v>
      </c>
      <c r="B9" s="22">
        <v>4062031</v>
      </c>
      <c r="C9" s="21">
        <v>100</v>
      </c>
      <c r="D9" s="22">
        <v>494854</v>
      </c>
      <c r="E9" s="332">
        <f>D9/B9*100</f>
        <v>12.18242795291321</v>
      </c>
      <c r="F9" s="22">
        <v>88129</v>
      </c>
      <c r="G9" s="23">
        <f>F9/B9*100</f>
        <v>2.1695797004011048</v>
      </c>
      <c r="H9" s="22">
        <v>804149</v>
      </c>
      <c r="I9" s="23">
        <f>H9/$B$10*100</f>
        <v>19.33986790720315</v>
      </c>
      <c r="J9" s="22">
        <v>2674899</v>
      </c>
      <c r="K9" s="23">
        <f>J9/$B$10*100</f>
        <v>64.331601886105432</v>
      </c>
      <c r="L9" s="22">
        <v>19906</v>
      </c>
      <c r="M9" s="23">
        <f>L9/$B$10*100</f>
        <v>0.47874139066365307</v>
      </c>
      <c r="N9" s="22">
        <v>4316</v>
      </c>
      <c r="O9" s="23">
        <f>N9/$B$10*100</f>
        <v>0.10380025329570614</v>
      </c>
      <c r="P9" s="22">
        <v>2650677</v>
      </c>
      <c r="Q9" s="25">
        <f>P9/$B$10*100</f>
        <v>63.749060242146086</v>
      </c>
      <c r="R9" s="353">
        <v>2015</v>
      </c>
    </row>
    <row r="10" spans="1:29" s="20" customFormat="1" ht="24.95" customHeight="1">
      <c r="A10" s="408">
        <v>2016</v>
      </c>
      <c r="B10" s="22">
        <v>4157986</v>
      </c>
      <c r="C10" s="21">
        <v>100</v>
      </c>
      <c r="D10" s="22">
        <v>518713</v>
      </c>
      <c r="E10" s="332">
        <v>12.475000120249542</v>
      </c>
      <c r="F10" s="22">
        <v>88833</v>
      </c>
      <c r="G10" s="23">
        <v>2.1364255102188063</v>
      </c>
      <c r="H10" s="22">
        <v>839105</v>
      </c>
      <c r="I10" s="23">
        <v>20.18039836268224</v>
      </c>
      <c r="J10" s="22">
        <v>2711335</v>
      </c>
      <c r="K10" s="23">
        <v>65.207358309964832</v>
      </c>
      <c r="L10" s="22">
        <v>21018</v>
      </c>
      <c r="M10" s="23">
        <v>0.5054809741174886</v>
      </c>
      <c r="N10" s="22">
        <v>5386</v>
      </c>
      <c r="O10" s="23">
        <v>0.12953280648000731</v>
      </c>
      <c r="P10" s="22">
        <v>2684931</v>
      </c>
      <c r="Q10" s="25">
        <v>64.572344529367342</v>
      </c>
      <c r="R10" s="400">
        <v>2016</v>
      </c>
    </row>
    <row r="11" spans="1:29" s="173" customFormat="1" ht="24.95" customHeight="1">
      <c r="A11" s="408">
        <v>2017</v>
      </c>
      <c r="B11" s="22">
        <v>4305359</v>
      </c>
      <c r="C11" s="21">
        <v>100</v>
      </c>
      <c r="D11" s="22">
        <v>543705</v>
      </c>
      <c r="E11" s="332">
        <v>12.6</v>
      </c>
      <c r="F11" s="22">
        <v>86893</v>
      </c>
      <c r="G11" s="23">
        <v>2</v>
      </c>
      <c r="H11" s="22">
        <v>904314</v>
      </c>
      <c r="I11" s="23">
        <v>21</v>
      </c>
      <c r="J11" s="22">
        <v>2770447</v>
      </c>
      <c r="K11" s="23">
        <v>64.3</v>
      </c>
      <c r="L11" s="22">
        <v>22956</v>
      </c>
      <c r="M11" s="23">
        <v>0.5</v>
      </c>
      <c r="N11" s="22">
        <v>6574</v>
      </c>
      <c r="O11" s="23">
        <v>0.2</v>
      </c>
      <c r="P11" s="22">
        <v>2740917</v>
      </c>
      <c r="Q11" s="25">
        <v>63.7</v>
      </c>
      <c r="R11" s="400">
        <v>2017</v>
      </c>
    </row>
    <row r="12" spans="1:29" s="173" customFormat="1" ht="24.95" customHeight="1">
      <c r="A12" s="408">
        <v>2018</v>
      </c>
      <c r="B12" s="22">
        <v>4488231</v>
      </c>
      <c r="C12" s="21">
        <v>100</v>
      </c>
      <c r="D12" s="22">
        <v>635162</v>
      </c>
      <c r="E12" s="332">
        <v>14.151722582906274</v>
      </c>
      <c r="F12" s="22">
        <v>92815</v>
      </c>
      <c r="G12" s="23">
        <v>2.0679639706601556</v>
      </c>
      <c r="H12" s="22">
        <v>982702</v>
      </c>
      <c r="I12" s="23">
        <v>21.895085168299047</v>
      </c>
      <c r="J12" s="22">
        <v>2777552</v>
      </c>
      <c r="K12" s="23">
        <v>61.885228278134527</v>
      </c>
      <c r="L12" s="22">
        <v>24468</v>
      </c>
      <c r="M12" s="23">
        <v>0.54515910611552754</v>
      </c>
      <c r="N12" s="22">
        <v>7192</v>
      </c>
      <c r="O12" s="23">
        <v>0.16024130665288841</v>
      </c>
      <c r="P12" s="22">
        <v>2745892</v>
      </c>
      <c r="Q12" s="25">
        <v>61.179827865366107</v>
      </c>
      <c r="R12" s="400">
        <v>2018</v>
      </c>
    </row>
    <row r="13" spans="1:29" s="26" customFormat="1" ht="24.95" customHeight="1">
      <c r="A13" s="356">
        <v>2019</v>
      </c>
      <c r="B13" s="466">
        <f>D13+F13+H13+J13</f>
        <v>4403862</v>
      </c>
      <c r="C13" s="467">
        <f>E13+G13+I13+K13</f>
        <v>100</v>
      </c>
      <c r="D13" s="467">
        <f>SUM(D14:D25)</f>
        <v>673614</v>
      </c>
      <c r="E13" s="467">
        <f t="shared" ref="E13:E25" si="0">D13/B13*100</f>
        <v>15.295983389125272</v>
      </c>
      <c r="F13" s="467">
        <f t="shared" ref="F13:P13" si="1">SUM(F14:F25)</f>
        <v>60890</v>
      </c>
      <c r="G13" s="467">
        <f t="shared" ref="G13:G25" si="2">F13/B13*100</f>
        <v>1.3826500467090024</v>
      </c>
      <c r="H13" s="467">
        <f t="shared" si="1"/>
        <v>787747</v>
      </c>
      <c r="I13" s="467">
        <f t="shared" ref="I13:I25" si="3">H13/B13*100</f>
        <v>17.887640439232655</v>
      </c>
      <c r="J13" s="467">
        <f>L13+N13+P13</f>
        <v>2881611</v>
      </c>
      <c r="K13" s="467">
        <f t="shared" ref="K13:K25" si="4">J13/B13*100</f>
        <v>65.433726124933074</v>
      </c>
      <c r="L13" s="467">
        <f t="shared" si="1"/>
        <v>24656</v>
      </c>
      <c r="M13" s="467">
        <f t="shared" ref="M13:M25" si="5">L13/B13*100</f>
        <v>0.55987222124580649</v>
      </c>
      <c r="N13" s="467">
        <f t="shared" si="1"/>
        <v>2034</v>
      </c>
      <c r="O13" s="467">
        <f t="shared" ref="O13:O25" si="6">N13/B13*100</f>
        <v>4.6186733371754156E-2</v>
      </c>
      <c r="P13" s="467">
        <f t="shared" si="1"/>
        <v>2854921</v>
      </c>
      <c r="Q13" s="468">
        <f t="shared" ref="Q13:Q25" si="7">P13/B13*100</f>
        <v>64.827667170315507</v>
      </c>
      <c r="R13" s="354">
        <v>2019</v>
      </c>
    </row>
    <row r="14" spans="1:29" s="26" customFormat="1" ht="29.25" customHeight="1">
      <c r="A14" s="27" t="s">
        <v>161</v>
      </c>
      <c r="B14" s="477">
        <f t="shared" ref="B14:B25" si="8">D14+F14+H14+L14+N14+P14</f>
        <v>398096</v>
      </c>
      <c r="C14" s="478">
        <f t="shared" ref="C14:C25" si="9">E14+G14+I14+K14</f>
        <v>100</v>
      </c>
      <c r="D14" s="479">
        <v>57536</v>
      </c>
      <c r="E14" s="480">
        <f t="shared" si="0"/>
        <v>14.452795305654917</v>
      </c>
      <c r="F14" s="479">
        <v>6469</v>
      </c>
      <c r="G14" s="481">
        <f t="shared" si="2"/>
        <v>1.6249849282585105</v>
      </c>
      <c r="H14" s="479">
        <v>80533</v>
      </c>
      <c r="I14" s="481">
        <f t="shared" si="3"/>
        <v>20.229542622884932</v>
      </c>
      <c r="J14" s="482">
        <f>L14+N14+P14</f>
        <v>253558</v>
      </c>
      <c r="K14" s="483">
        <f t="shared" si="4"/>
        <v>63.692677143201635</v>
      </c>
      <c r="L14" s="479">
        <v>2747</v>
      </c>
      <c r="M14" s="481">
        <f t="shared" si="5"/>
        <v>0.69003456452714917</v>
      </c>
      <c r="N14" s="479">
        <v>203</v>
      </c>
      <c r="O14" s="481">
        <f t="shared" si="6"/>
        <v>5.0992725372774411E-2</v>
      </c>
      <c r="P14" s="479">
        <v>250608</v>
      </c>
      <c r="Q14" s="484">
        <f t="shared" si="7"/>
        <v>62.951649853301717</v>
      </c>
      <c r="R14" s="343" t="s">
        <v>162</v>
      </c>
      <c r="T14" s="30"/>
      <c r="U14" s="20"/>
    </row>
    <row r="15" spans="1:29" s="26" customFormat="1" ht="29.25" customHeight="1">
      <c r="A15" s="27" t="s">
        <v>163</v>
      </c>
      <c r="B15" s="485">
        <f t="shared" si="8"/>
        <v>510242</v>
      </c>
      <c r="C15" s="486">
        <f t="shared" si="9"/>
        <v>100</v>
      </c>
      <c r="D15" s="28">
        <v>57208</v>
      </c>
      <c r="E15" s="487">
        <f t="shared" si="0"/>
        <v>11.21193472901094</v>
      </c>
      <c r="F15" s="28">
        <v>5175</v>
      </c>
      <c r="G15" s="488">
        <f t="shared" si="2"/>
        <v>1.0142246228260317</v>
      </c>
      <c r="H15" s="28">
        <v>75642</v>
      </c>
      <c r="I15" s="488">
        <f t="shared" si="3"/>
        <v>14.824730226049601</v>
      </c>
      <c r="J15" s="489">
        <f t="shared" ref="J15:J25" si="10">L15+N15+P15</f>
        <v>372217</v>
      </c>
      <c r="K15" s="490">
        <f t="shared" si="4"/>
        <v>72.949110422113421</v>
      </c>
      <c r="L15" s="28">
        <v>2673</v>
      </c>
      <c r="M15" s="488">
        <f t="shared" si="5"/>
        <v>0.52386906605101113</v>
      </c>
      <c r="N15" s="28">
        <v>213</v>
      </c>
      <c r="O15" s="488">
        <f t="shared" si="6"/>
        <v>4.1744897519216374E-2</v>
      </c>
      <c r="P15" s="28">
        <v>369331</v>
      </c>
      <c r="Q15" s="491">
        <f t="shared" si="7"/>
        <v>72.383496458543206</v>
      </c>
      <c r="R15" s="29" t="s">
        <v>164</v>
      </c>
      <c r="T15" s="30"/>
      <c r="U15" s="20"/>
    </row>
    <row r="16" spans="1:29" s="26" customFormat="1" ht="29.25" customHeight="1">
      <c r="A16" s="27" t="s">
        <v>165</v>
      </c>
      <c r="B16" s="485">
        <f t="shared" si="8"/>
        <v>358695</v>
      </c>
      <c r="C16" s="486">
        <f t="shared" si="9"/>
        <v>100</v>
      </c>
      <c r="D16" s="28">
        <v>49795</v>
      </c>
      <c r="E16" s="487">
        <f t="shared" si="0"/>
        <v>13.882267664729087</v>
      </c>
      <c r="F16" s="28">
        <v>5395</v>
      </c>
      <c r="G16" s="488">
        <f t="shared" si="2"/>
        <v>1.5040633407212256</v>
      </c>
      <c r="H16" s="28">
        <v>62169</v>
      </c>
      <c r="I16" s="488">
        <f t="shared" si="3"/>
        <v>17.33199514908209</v>
      </c>
      <c r="J16" s="489">
        <f t="shared" si="10"/>
        <v>241336</v>
      </c>
      <c r="K16" s="490">
        <f t="shared" si="4"/>
        <v>67.281673845467594</v>
      </c>
      <c r="L16" s="28">
        <v>2089</v>
      </c>
      <c r="M16" s="488">
        <f t="shared" si="5"/>
        <v>0.5823889376768564</v>
      </c>
      <c r="N16" s="28">
        <v>174</v>
      </c>
      <c r="O16" s="488">
        <f t="shared" si="6"/>
        <v>4.8509179107598381E-2</v>
      </c>
      <c r="P16" s="28">
        <v>239073</v>
      </c>
      <c r="Q16" s="491">
        <f t="shared" si="7"/>
        <v>66.650775728683143</v>
      </c>
      <c r="R16" s="29" t="s">
        <v>166</v>
      </c>
      <c r="T16" s="30"/>
      <c r="U16" s="20"/>
    </row>
    <row r="17" spans="1:21" s="26" customFormat="1" ht="29.25" customHeight="1">
      <c r="A17" s="27" t="s">
        <v>167</v>
      </c>
      <c r="B17" s="485">
        <f t="shared" si="8"/>
        <v>348595</v>
      </c>
      <c r="C17" s="486">
        <f t="shared" si="9"/>
        <v>100</v>
      </c>
      <c r="D17" s="28">
        <v>52757</v>
      </c>
      <c r="E17" s="487">
        <f t="shared" si="0"/>
        <v>15.134181500021516</v>
      </c>
      <c r="F17" s="28">
        <v>4713</v>
      </c>
      <c r="G17" s="488">
        <f t="shared" si="2"/>
        <v>1.3519987377902725</v>
      </c>
      <c r="H17" s="28">
        <v>60903</v>
      </c>
      <c r="I17" s="488">
        <f t="shared" si="3"/>
        <v>17.470990691203259</v>
      </c>
      <c r="J17" s="489">
        <f t="shared" si="10"/>
        <v>230222</v>
      </c>
      <c r="K17" s="490">
        <f t="shared" si="4"/>
        <v>66.042829070984951</v>
      </c>
      <c r="L17" s="28">
        <v>1876</v>
      </c>
      <c r="M17" s="488">
        <f t="shared" si="5"/>
        <v>0.53816032932199254</v>
      </c>
      <c r="N17" s="28">
        <v>178</v>
      </c>
      <c r="O17" s="488">
        <f t="shared" si="6"/>
        <v>5.1062120799208251E-2</v>
      </c>
      <c r="P17" s="28">
        <v>228168</v>
      </c>
      <c r="Q17" s="491">
        <f t="shared" si="7"/>
        <v>65.453606620863752</v>
      </c>
      <c r="R17" s="29" t="s">
        <v>168</v>
      </c>
      <c r="T17" s="30"/>
      <c r="U17" s="20"/>
    </row>
    <row r="18" spans="1:21" s="26" customFormat="1" ht="29.25" customHeight="1">
      <c r="A18" s="27" t="s">
        <v>169</v>
      </c>
      <c r="B18" s="485">
        <f t="shared" si="8"/>
        <v>333503</v>
      </c>
      <c r="C18" s="486">
        <f t="shared" si="9"/>
        <v>100</v>
      </c>
      <c r="D18" s="28">
        <v>48876</v>
      </c>
      <c r="E18" s="487">
        <f t="shared" si="0"/>
        <v>14.655340431720255</v>
      </c>
      <c r="F18" s="28">
        <v>4190</v>
      </c>
      <c r="G18" s="488">
        <f t="shared" si="2"/>
        <v>1.2563605124991379</v>
      </c>
      <c r="H18" s="28">
        <v>53596</v>
      </c>
      <c r="I18" s="488">
        <f t="shared" si="3"/>
        <v>16.070620054392315</v>
      </c>
      <c r="J18" s="489">
        <f t="shared" si="10"/>
        <v>226841</v>
      </c>
      <c r="K18" s="490">
        <f t="shared" si="4"/>
        <v>68.017679001388302</v>
      </c>
      <c r="L18" s="28">
        <v>1606</v>
      </c>
      <c r="M18" s="488">
        <f t="shared" si="5"/>
        <v>0.48155488856172202</v>
      </c>
      <c r="N18" s="28">
        <v>149</v>
      </c>
      <c r="O18" s="488">
        <f t="shared" si="6"/>
        <v>4.467725927502901E-2</v>
      </c>
      <c r="P18" s="28">
        <v>225086</v>
      </c>
      <c r="Q18" s="491">
        <f t="shared" si="7"/>
        <v>67.491446853551537</v>
      </c>
      <c r="R18" s="29" t="s">
        <v>170</v>
      </c>
      <c r="T18" s="31"/>
    </row>
    <row r="19" spans="1:21" s="26" customFormat="1" ht="29.25" customHeight="1">
      <c r="A19" s="27" t="s">
        <v>171</v>
      </c>
      <c r="B19" s="485">
        <f t="shared" si="8"/>
        <v>333184</v>
      </c>
      <c r="C19" s="486">
        <f t="shared" si="9"/>
        <v>100</v>
      </c>
      <c r="D19" s="28">
        <v>50090</v>
      </c>
      <c r="E19" s="487">
        <f t="shared" si="0"/>
        <v>15.033735113330774</v>
      </c>
      <c r="F19" s="28">
        <v>4358</v>
      </c>
      <c r="G19" s="488">
        <f t="shared" si="2"/>
        <v>1.3079859777180176</v>
      </c>
      <c r="H19" s="28">
        <v>57168</v>
      </c>
      <c r="I19" s="488">
        <f t="shared" si="3"/>
        <v>17.158086822896657</v>
      </c>
      <c r="J19" s="489">
        <f t="shared" si="10"/>
        <v>221568</v>
      </c>
      <c r="K19" s="490">
        <f t="shared" si="4"/>
        <v>66.500192086054554</v>
      </c>
      <c r="L19" s="28">
        <v>1577</v>
      </c>
      <c r="M19" s="488">
        <f t="shared" si="5"/>
        <v>0.47331204379562047</v>
      </c>
      <c r="N19" s="28">
        <v>134</v>
      </c>
      <c r="O19" s="488">
        <f t="shared" si="6"/>
        <v>4.0218017671917017E-2</v>
      </c>
      <c r="P19" s="28">
        <v>219857</v>
      </c>
      <c r="Q19" s="491">
        <f t="shared" si="7"/>
        <v>65.986662024587019</v>
      </c>
      <c r="R19" s="29" t="s">
        <v>172</v>
      </c>
      <c r="T19" s="31"/>
    </row>
    <row r="20" spans="1:21" s="26" customFormat="1" ht="29.25" customHeight="1">
      <c r="A20" s="27" t="s">
        <v>173</v>
      </c>
      <c r="B20" s="485">
        <f t="shared" si="8"/>
        <v>337812</v>
      </c>
      <c r="C20" s="486">
        <f t="shared" si="9"/>
        <v>100</v>
      </c>
      <c r="D20" s="28">
        <v>54097</v>
      </c>
      <c r="E20" s="487">
        <f t="shared" si="0"/>
        <v>16.013936745882326</v>
      </c>
      <c r="F20" s="28">
        <v>4839</v>
      </c>
      <c r="G20" s="488">
        <f t="shared" si="2"/>
        <v>1.4324535540478136</v>
      </c>
      <c r="H20" s="28">
        <v>64368</v>
      </c>
      <c r="I20" s="488">
        <f t="shared" si="3"/>
        <v>19.054385279386167</v>
      </c>
      <c r="J20" s="489">
        <f t="shared" si="10"/>
        <v>214508</v>
      </c>
      <c r="K20" s="490">
        <f t="shared" si="4"/>
        <v>63.499224420683696</v>
      </c>
      <c r="L20" s="28">
        <v>1601</v>
      </c>
      <c r="M20" s="488">
        <f t="shared" si="5"/>
        <v>0.47393224633819991</v>
      </c>
      <c r="N20" s="28">
        <v>151</v>
      </c>
      <c r="O20" s="488">
        <f t="shared" si="6"/>
        <v>4.469941861153541E-2</v>
      </c>
      <c r="P20" s="28">
        <v>212756</v>
      </c>
      <c r="Q20" s="491">
        <f t="shared" si="7"/>
        <v>62.980592755733952</v>
      </c>
      <c r="R20" s="29" t="s">
        <v>174</v>
      </c>
      <c r="T20" s="31"/>
    </row>
    <row r="21" spans="1:21" s="26" customFormat="1" ht="29.25" customHeight="1">
      <c r="A21" s="27" t="s">
        <v>175</v>
      </c>
      <c r="B21" s="485">
        <f t="shared" si="8"/>
        <v>374425</v>
      </c>
      <c r="C21" s="486">
        <f t="shared" si="9"/>
        <v>100</v>
      </c>
      <c r="D21" s="28">
        <v>74946</v>
      </c>
      <c r="E21" s="487">
        <f t="shared" si="0"/>
        <v>20.016291647192361</v>
      </c>
      <c r="F21" s="28">
        <v>4879</v>
      </c>
      <c r="G21" s="488">
        <f t="shared" si="2"/>
        <v>1.3030646992054484</v>
      </c>
      <c r="H21" s="28">
        <v>77743</v>
      </c>
      <c r="I21" s="488">
        <f t="shared" si="3"/>
        <v>20.763303732389666</v>
      </c>
      <c r="J21" s="489">
        <f t="shared" si="10"/>
        <v>216857</v>
      </c>
      <c r="K21" s="490">
        <f t="shared" si="4"/>
        <v>57.91733992121253</v>
      </c>
      <c r="L21" s="28">
        <v>2105</v>
      </c>
      <c r="M21" s="488">
        <f t="shared" si="5"/>
        <v>0.56219536622821653</v>
      </c>
      <c r="N21" s="28">
        <v>152</v>
      </c>
      <c r="O21" s="488">
        <f t="shared" si="6"/>
        <v>4.0595579889163382E-2</v>
      </c>
      <c r="P21" s="28">
        <v>214600</v>
      </c>
      <c r="Q21" s="491">
        <f t="shared" si="7"/>
        <v>57.31454897509515</v>
      </c>
      <c r="R21" s="29" t="s">
        <v>176</v>
      </c>
      <c r="T21" s="31"/>
    </row>
    <row r="22" spans="1:21" s="26" customFormat="1" ht="29.25" customHeight="1">
      <c r="A22" s="27" t="s">
        <v>177</v>
      </c>
      <c r="B22" s="485">
        <f t="shared" si="8"/>
        <v>367388</v>
      </c>
      <c r="C22" s="486">
        <f t="shared" si="9"/>
        <v>100</v>
      </c>
      <c r="D22" s="28">
        <v>66948</v>
      </c>
      <c r="E22" s="487">
        <f t="shared" si="0"/>
        <v>18.222696440820059</v>
      </c>
      <c r="F22" s="28">
        <v>4774</v>
      </c>
      <c r="G22" s="488">
        <f t="shared" si="2"/>
        <v>1.2994436399664659</v>
      </c>
      <c r="H22" s="28">
        <v>69743</v>
      </c>
      <c r="I22" s="488">
        <f t="shared" si="3"/>
        <v>18.983472514072318</v>
      </c>
      <c r="J22" s="489">
        <f t="shared" si="10"/>
        <v>225923</v>
      </c>
      <c r="K22" s="490">
        <f t="shared" si="4"/>
        <v>61.494387405141161</v>
      </c>
      <c r="L22" s="28">
        <v>2375</v>
      </c>
      <c r="M22" s="488">
        <f t="shared" si="5"/>
        <v>0.64645551841649695</v>
      </c>
      <c r="N22" s="28">
        <v>151</v>
      </c>
      <c r="O22" s="488">
        <f t="shared" si="6"/>
        <v>4.1100961381427811E-2</v>
      </c>
      <c r="P22" s="28">
        <v>223397</v>
      </c>
      <c r="Q22" s="491">
        <f t="shared" si="7"/>
        <v>60.806830925343235</v>
      </c>
      <c r="R22" s="29" t="s">
        <v>178</v>
      </c>
      <c r="T22" s="31"/>
    </row>
    <row r="23" spans="1:21" s="26" customFormat="1" ht="29.25" customHeight="1">
      <c r="A23" s="27" t="s">
        <v>179</v>
      </c>
      <c r="B23" s="485">
        <f t="shared" si="8"/>
        <v>321976</v>
      </c>
      <c r="C23" s="486">
        <f t="shared" si="9"/>
        <v>100</v>
      </c>
      <c r="D23" s="28">
        <v>51992</v>
      </c>
      <c r="E23" s="487">
        <f t="shared" si="0"/>
        <v>16.147787412726412</v>
      </c>
      <c r="F23" s="28">
        <v>4230</v>
      </c>
      <c r="G23" s="488">
        <f t="shared" si="2"/>
        <v>1.3137625164608542</v>
      </c>
      <c r="H23" s="28">
        <v>57675</v>
      </c>
      <c r="I23" s="488">
        <f t="shared" si="3"/>
        <v>17.912825800680796</v>
      </c>
      <c r="J23" s="489">
        <f t="shared" si="10"/>
        <v>208079</v>
      </c>
      <c r="K23" s="490">
        <f t="shared" si="4"/>
        <v>64.625624270131937</v>
      </c>
      <c r="L23" s="28">
        <v>1794</v>
      </c>
      <c r="M23" s="488">
        <f t="shared" si="5"/>
        <v>0.55718438641389423</v>
      </c>
      <c r="N23" s="28">
        <v>149</v>
      </c>
      <c r="O23" s="488">
        <f t="shared" si="6"/>
        <v>4.6276741123562004E-2</v>
      </c>
      <c r="P23" s="28">
        <v>206136</v>
      </c>
      <c r="Q23" s="491">
        <f t="shared" si="7"/>
        <v>64.022163142594479</v>
      </c>
      <c r="R23" s="29" t="s">
        <v>180</v>
      </c>
      <c r="T23" s="31"/>
    </row>
    <row r="24" spans="1:21" s="26" customFormat="1" ht="29.25" customHeight="1">
      <c r="A24" s="27" t="s">
        <v>181</v>
      </c>
      <c r="B24" s="485">
        <f t="shared" si="8"/>
        <v>340245</v>
      </c>
      <c r="C24" s="486">
        <f t="shared" si="9"/>
        <v>100</v>
      </c>
      <c r="D24" s="28">
        <v>53192</v>
      </c>
      <c r="E24" s="487">
        <f t="shared" si="0"/>
        <v>15.633440608972945</v>
      </c>
      <c r="F24" s="28">
        <v>5078</v>
      </c>
      <c r="G24" s="488">
        <f t="shared" si="2"/>
        <v>1.4924539669943717</v>
      </c>
      <c r="H24" s="28">
        <v>58080</v>
      </c>
      <c r="I24" s="488">
        <f t="shared" si="3"/>
        <v>17.070052462196358</v>
      </c>
      <c r="J24" s="489">
        <f t="shared" si="10"/>
        <v>223895</v>
      </c>
      <c r="K24" s="490">
        <f t="shared" si="4"/>
        <v>65.804052961836319</v>
      </c>
      <c r="L24" s="28">
        <v>2157</v>
      </c>
      <c r="M24" s="488">
        <f t="shared" si="5"/>
        <v>0.63395494423136267</v>
      </c>
      <c r="N24" s="28">
        <v>175</v>
      </c>
      <c r="O24" s="488">
        <f t="shared" si="6"/>
        <v>5.1433525841672906E-2</v>
      </c>
      <c r="P24" s="28">
        <v>221563</v>
      </c>
      <c r="Q24" s="491">
        <f t="shared" si="7"/>
        <v>65.118664491763283</v>
      </c>
      <c r="R24" s="29" t="s">
        <v>182</v>
      </c>
      <c r="T24" s="31"/>
    </row>
    <row r="25" spans="1:21" s="26" customFormat="1" ht="29.25" customHeight="1">
      <c r="A25" s="57" t="s">
        <v>183</v>
      </c>
      <c r="B25" s="469">
        <f t="shared" si="8"/>
        <v>379701</v>
      </c>
      <c r="C25" s="470">
        <f t="shared" si="9"/>
        <v>99.999999999999986</v>
      </c>
      <c r="D25" s="471">
        <v>56177</v>
      </c>
      <c r="E25" s="472">
        <f t="shared" si="0"/>
        <v>14.795062430702052</v>
      </c>
      <c r="F25" s="471">
        <v>6790</v>
      </c>
      <c r="G25" s="473">
        <f t="shared" si="2"/>
        <v>1.7882491750087568</v>
      </c>
      <c r="H25" s="471">
        <v>70127</v>
      </c>
      <c r="I25" s="473">
        <f t="shared" si="3"/>
        <v>18.469005875675862</v>
      </c>
      <c r="J25" s="474">
        <f t="shared" si="10"/>
        <v>246607</v>
      </c>
      <c r="K25" s="475">
        <f t="shared" si="4"/>
        <v>64.94768251861332</v>
      </c>
      <c r="L25" s="471">
        <v>2056</v>
      </c>
      <c r="M25" s="473">
        <f t="shared" si="5"/>
        <v>0.54147868981119351</v>
      </c>
      <c r="N25" s="471">
        <v>205</v>
      </c>
      <c r="O25" s="473">
        <f t="shared" si="6"/>
        <v>5.3989849908217251E-2</v>
      </c>
      <c r="P25" s="471">
        <v>244346</v>
      </c>
      <c r="Q25" s="476">
        <f t="shared" si="7"/>
        <v>64.352213978893928</v>
      </c>
      <c r="R25" s="58" t="s">
        <v>184</v>
      </c>
      <c r="T25" s="31"/>
    </row>
    <row r="26" spans="1:21" s="37" customFormat="1" ht="12.75" customHeight="1">
      <c r="A26" s="32" t="s">
        <v>185</v>
      </c>
      <c r="B26" s="33"/>
      <c r="C26" s="34"/>
      <c r="D26" s="33"/>
      <c r="E26" s="35"/>
      <c r="F26" s="33"/>
      <c r="G26" s="35"/>
      <c r="H26" s="33"/>
      <c r="I26" s="35"/>
      <c r="J26" s="33"/>
      <c r="K26" s="35"/>
      <c r="L26" s="33"/>
      <c r="M26" s="35"/>
      <c r="N26" s="33"/>
      <c r="O26" s="35"/>
      <c r="P26" s="33"/>
      <c r="Q26" s="35"/>
      <c r="R26" s="36"/>
    </row>
    <row r="27" spans="1:21" s="42" customFormat="1" ht="15" customHeight="1">
      <c r="A27" s="38"/>
      <c r="B27" s="39"/>
      <c r="C27" s="40"/>
      <c r="D27" s="39"/>
      <c r="E27" s="41"/>
      <c r="F27" s="39"/>
      <c r="G27" s="41"/>
      <c r="H27" s="39"/>
      <c r="I27" s="41"/>
      <c r="J27" s="39"/>
      <c r="K27" s="41"/>
      <c r="L27" s="39"/>
      <c r="M27" s="41"/>
      <c r="N27" s="39"/>
      <c r="O27" s="41"/>
      <c r="P27" s="39"/>
      <c r="Q27" s="41"/>
      <c r="R27" s="38"/>
    </row>
    <row r="28" spans="1:21" s="37" customFormat="1">
      <c r="A28" s="43"/>
      <c r="B28" s="33"/>
      <c r="C28" s="44"/>
      <c r="D28" s="33"/>
      <c r="E28" s="35"/>
      <c r="F28" s="33"/>
      <c r="G28" s="35"/>
      <c r="H28" s="33"/>
      <c r="I28" s="35"/>
      <c r="J28" s="33"/>
      <c r="K28" s="35"/>
      <c r="L28" s="33"/>
      <c r="M28" s="35"/>
      <c r="N28" s="33"/>
      <c r="O28" s="35"/>
      <c r="P28" s="33"/>
      <c r="Q28" s="35"/>
      <c r="R28" s="43"/>
    </row>
    <row r="29" spans="1:21">
      <c r="B29" s="46"/>
      <c r="C29" s="47"/>
      <c r="D29" s="46"/>
      <c r="E29" s="48"/>
      <c r="F29" s="46"/>
      <c r="G29" s="48"/>
      <c r="H29" s="46"/>
      <c r="I29" s="48"/>
      <c r="J29" s="46"/>
      <c r="K29" s="48"/>
      <c r="M29" s="48"/>
      <c r="N29" s="46"/>
      <c r="O29" s="48"/>
      <c r="P29" s="46"/>
      <c r="Q29" s="48"/>
    </row>
    <row r="30" spans="1:21">
      <c r="B30" s="46"/>
      <c r="C30" s="47"/>
      <c r="D30" s="46"/>
      <c r="E30" s="48"/>
      <c r="F30" s="46"/>
      <c r="G30" s="48"/>
      <c r="H30" s="46"/>
      <c r="I30" s="48"/>
      <c r="J30" s="46"/>
      <c r="K30" s="48"/>
      <c r="M30" s="48"/>
      <c r="N30" s="46"/>
      <c r="O30" s="48"/>
      <c r="P30" s="46"/>
      <c r="Q30" s="48"/>
    </row>
    <row r="31" spans="1:21">
      <c r="B31" s="46"/>
      <c r="C31" s="47"/>
      <c r="D31" s="46"/>
      <c r="E31" s="48"/>
      <c r="F31" s="46"/>
      <c r="G31" s="48"/>
      <c r="H31" s="46"/>
      <c r="I31" s="48"/>
      <c r="J31" s="46"/>
      <c r="K31" s="48"/>
      <c r="M31" s="48"/>
      <c r="N31" s="46"/>
      <c r="O31" s="48"/>
      <c r="P31" s="46"/>
      <c r="Q31" s="48"/>
    </row>
    <row r="32" spans="1:21">
      <c r="B32" s="46"/>
      <c r="C32" s="47"/>
      <c r="D32" s="46"/>
      <c r="E32" s="48"/>
      <c r="F32" s="46"/>
      <c r="G32" s="48"/>
      <c r="H32" s="46"/>
      <c r="I32" s="48"/>
      <c r="J32" s="46"/>
      <c r="K32" s="48"/>
      <c r="M32" s="48"/>
      <c r="N32" s="46"/>
      <c r="O32" s="48"/>
      <c r="P32" s="46"/>
      <c r="Q32" s="48"/>
    </row>
    <row r="33" spans="2:17">
      <c r="B33" s="46"/>
      <c r="C33" s="47"/>
      <c r="D33" s="46"/>
      <c r="E33" s="48"/>
      <c r="F33" s="46"/>
      <c r="G33" s="48"/>
      <c r="H33" s="46"/>
      <c r="I33" s="48"/>
      <c r="J33" s="46"/>
      <c r="K33" s="48"/>
      <c r="M33" s="48"/>
      <c r="N33" s="46"/>
      <c r="O33" s="48"/>
      <c r="P33" s="46"/>
      <c r="Q33" s="48"/>
    </row>
    <row r="34" spans="2:17">
      <c r="B34" s="46"/>
      <c r="C34" s="47"/>
      <c r="D34" s="46"/>
      <c r="E34" s="48"/>
      <c r="F34" s="46"/>
      <c r="G34" s="48"/>
      <c r="H34" s="46"/>
      <c r="I34" s="48"/>
      <c r="J34" s="46"/>
      <c r="K34" s="48"/>
      <c r="M34" s="48"/>
      <c r="N34" s="46"/>
      <c r="O34" s="48"/>
      <c r="P34" s="46"/>
      <c r="Q34" s="48"/>
    </row>
    <row r="35" spans="2:17">
      <c r="B35" s="46"/>
      <c r="C35" s="47"/>
      <c r="D35" s="46"/>
      <c r="E35" s="48"/>
      <c r="F35" s="46"/>
      <c r="G35" s="48"/>
      <c r="H35" s="46"/>
      <c r="I35" s="48"/>
      <c r="J35" s="46"/>
      <c r="K35" s="48"/>
      <c r="M35" s="48"/>
      <c r="N35" s="46"/>
      <c r="O35" s="48"/>
      <c r="P35" s="46"/>
      <c r="Q35" s="48"/>
    </row>
    <row r="36" spans="2:17">
      <c r="B36" s="46"/>
      <c r="C36" s="47"/>
      <c r="D36" s="46"/>
      <c r="E36" s="48"/>
      <c r="F36" s="46"/>
      <c r="G36" s="48"/>
      <c r="H36" s="46"/>
      <c r="I36" s="48"/>
      <c r="J36" s="46"/>
      <c r="K36" s="48"/>
      <c r="M36" s="48"/>
      <c r="N36" s="46"/>
      <c r="O36" s="48"/>
      <c r="P36" s="46"/>
      <c r="Q36" s="48"/>
    </row>
    <row r="37" spans="2:17">
      <c r="B37" s="46"/>
      <c r="C37" s="47"/>
      <c r="D37" s="46"/>
      <c r="E37" s="48"/>
      <c r="F37" s="46"/>
      <c r="G37" s="48"/>
      <c r="H37" s="46"/>
      <c r="I37" s="48"/>
      <c r="J37" s="46"/>
      <c r="K37" s="48"/>
      <c r="M37" s="48"/>
      <c r="N37" s="46"/>
      <c r="O37" s="48"/>
      <c r="P37" s="46"/>
      <c r="Q37" s="48"/>
    </row>
    <row r="38" spans="2:17">
      <c r="B38" s="46"/>
      <c r="C38" s="47"/>
      <c r="D38" s="46"/>
      <c r="E38" s="50"/>
      <c r="F38" s="46"/>
      <c r="G38" s="50"/>
      <c r="H38" s="46"/>
      <c r="I38" s="48"/>
      <c r="J38" s="46"/>
      <c r="M38" s="48"/>
      <c r="N38" s="46"/>
      <c r="O38" s="48"/>
      <c r="P38" s="46"/>
      <c r="Q38" s="48"/>
    </row>
    <row r="39" spans="2:17">
      <c r="B39" s="46"/>
      <c r="C39" s="47"/>
      <c r="D39" s="46"/>
      <c r="E39" s="50"/>
      <c r="F39" s="46"/>
      <c r="G39" s="50"/>
      <c r="H39" s="46"/>
      <c r="I39" s="48"/>
      <c r="J39" s="46"/>
      <c r="M39" s="48"/>
      <c r="N39" s="46"/>
      <c r="O39" s="48"/>
      <c r="P39" s="46"/>
      <c r="Q39" s="48"/>
    </row>
    <row r="40" spans="2:17">
      <c r="B40" s="46"/>
      <c r="C40" s="47"/>
      <c r="D40" s="46"/>
      <c r="E40" s="50"/>
      <c r="F40" s="46"/>
      <c r="G40" s="50"/>
      <c r="H40" s="46"/>
      <c r="I40" s="48"/>
      <c r="J40" s="46"/>
      <c r="M40" s="48"/>
      <c r="N40" s="46"/>
      <c r="O40" s="48"/>
      <c r="P40" s="46"/>
      <c r="Q40" s="48"/>
    </row>
    <row r="41" spans="2:17">
      <c r="E41" s="50"/>
      <c r="G41" s="50"/>
      <c r="I41" s="48"/>
      <c r="M41" s="48"/>
      <c r="O41" s="48"/>
      <c r="Q41" s="48"/>
    </row>
    <row r="42" spans="2:17">
      <c r="E42" s="50"/>
      <c r="G42" s="50"/>
      <c r="I42" s="48"/>
      <c r="M42" s="48"/>
      <c r="O42" s="48"/>
    </row>
    <row r="43" spans="2:17">
      <c r="E43" s="50"/>
      <c r="G43" s="50"/>
      <c r="I43" s="50"/>
      <c r="M43" s="48"/>
      <c r="O43" s="48"/>
    </row>
    <row r="44" spans="2:17">
      <c r="E44" s="50"/>
      <c r="G44" s="50"/>
      <c r="I44" s="50"/>
      <c r="M44" s="48"/>
      <c r="O44" s="48"/>
    </row>
    <row r="45" spans="2:17">
      <c r="E45" s="50"/>
      <c r="G45" s="50"/>
      <c r="I45" s="50"/>
      <c r="M45" s="48"/>
      <c r="O45" s="48"/>
    </row>
    <row r="46" spans="2:17">
      <c r="E46" s="50"/>
      <c r="G46" s="50"/>
      <c r="I46" s="50"/>
      <c r="M46" s="48"/>
      <c r="O46" s="48"/>
    </row>
    <row r="47" spans="2:17">
      <c r="E47" s="50"/>
      <c r="G47" s="50"/>
      <c r="I47" s="50"/>
      <c r="M47" s="48"/>
      <c r="O47" s="48"/>
    </row>
    <row r="48" spans="2:17">
      <c r="E48" s="50"/>
      <c r="G48" s="50"/>
      <c r="I48" s="50"/>
      <c r="M48" s="48"/>
    </row>
    <row r="49" spans="5:13">
      <c r="E49" s="50"/>
      <c r="G49" s="50"/>
      <c r="I49" s="50"/>
      <c r="M49" s="48"/>
    </row>
    <row r="50" spans="5:13">
      <c r="E50" s="50"/>
      <c r="G50" s="50"/>
      <c r="I50" s="50"/>
      <c r="M50" s="48"/>
    </row>
    <row r="51" spans="5:13">
      <c r="E51" s="50"/>
      <c r="G51" s="50"/>
      <c r="I51" s="50"/>
      <c r="M51" s="48"/>
    </row>
    <row r="52" spans="5:13">
      <c r="E52" s="50"/>
      <c r="G52" s="50"/>
      <c r="I52" s="50"/>
      <c r="M52" s="48"/>
    </row>
    <row r="53" spans="5:13">
      <c r="E53" s="50"/>
      <c r="G53" s="50"/>
      <c r="I53" s="50"/>
      <c r="M53" s="48"/>
    </row>
    <row r="54" spans="5:13">
      <c r="E54" s="50"/>
      <c r="G54" s="50"/>
      <c r="I54" s="50"/>
      <c r="M54" s="48"/>
    </row>
    <row r="55" spans="5:13">
      <c r="E55" s="50"/>
      <c r="G55" s="50"/>
      <c r="I55" s="50"/>
      <c r="M55" s="48"/>
    </row>
    <row r="56" spans="5:13">
      <c r="E56" s="50"/>
      <c r="G56" s="50"/>
      <c r="I56" s="50"/>
      <c r="M56" s="48"/>
    </row>
    <row r="57" spans="5:13">
      <c r="E57" s="50"/>
      <c r="G57" s="50"/>
      <c r="I57" s="50"/>
    </row>
    <row r="58" spans="5:13">
      <c r="E58" s="50"/>
      <c r="G58" s="50"/>
      <c r="I58" s="50"/>
    </row>
    <row r="59" spans="5:13">
      <c r="E59" s="50"/>
      <c r="G59" s="50"/>
      <c r="I59" s="50"/>
    </row>
    <row r="60" spans="5:13">
      <c r="E60" s="50"/>
      <c r="G60" s="50"/>
      <c r="I60" s="50"/>
    </row>
    <row r="61" spans="5:13">
      <c r="E61" s="50"/>
      <c r="G61" s="50"/>
      <c r="I61" s="50"/>
    </row>
    <row r="62" spans="5:13">
      <c r="E62" s="50"/>
      <c r="G62" s="50"/>
      <c r="I62" s="50"/>
    </row>
    <row r="63" spans="5:13">
      <c r="E63" s="50"/>
      <c r="G63" s="50"/>
      <c r="I63" s="50"/>
    </row>
    <row r="64" spans="5:13">
      <c r="E64" s="50"/>
      <c r="G64" s="50"/>
      <c r="I64" s="50"/>
    </row>
    <row r="65" spans="5:9">
      <c r="E65" s="50"/>
      <c r="G65" s="50"/>
      <c r="I65" s="50"/>
    </row>
    <row r="66" spans="5:9">
      <c r="E66" s="50"/>
      <c r="G66" s="50"/>
      <c r="I66" s="50"/>
    </row>
    <row r="67" spans="5:9">
      <c r="E67" s="50"/>
      <c r="G67" s="50"/>
      <c r="I67" s="50"/>
    </row>
    <row r="68" spans="5:9">
      <c r="E68" s="50"/>
      <c r="G68" s="50"/>
      <c r="I68" s="50"/>
    </row>
    <row r="69" spans="5:9">
      <c r="E69" s="50"/>
      <c r="G69" s="50"/>
      <c r="I69" s="50"/>
    </row>
    <row r="70" spans="5:9">
      <c r="E70" s="50"/>
      <c r="G70" s="50"/>
      <c r="I70" s="50"/>
    </row>
    <row r="71" spans="5:9">
      <c r="E71" s="50"/>
      <c r="G71" s="50"/>
      <c r="I71" s="50"/>
    </row>
    <row r="72" spans="5:9">
      <c r="E72" s="50"/>
      <c r="G72" s="50"/>
      <c r="I72" s="50"/>
    </row>
    <row r="73" spans="5:9">
      <c r="E73" s="50"/>
      <c r="G73" s="50"/>
      <c r="I73" s="50"/>
    </row>
    <row r="74" spans="5:9">
      <c r="E74" s="50"/>
      <c r="G74" s="50"/>
      <c r="I74" s="50"/>
    </row>
    <row r="75" spans="5:9">
      <c r="E75" s="50"/>
      <c r="G75" s="50"/>
      <c r="I75" s="50"/>
    </row>
    <row r="76" spans="5:9">
      <c r="E76" s="50"/>
      <c r="G76" s="50"/>
      <c r="I76" s="50"/>
    </row>
    <row r="77" spans="5:9">
      <c r="E77" s="50"/>
      <c r="G77" s="50"/>
      <c r="I77" s="50"/>
    </row>
    <row r="78" spans="5:9">
      <c r="E78" s="50"/>
      <c r="G78" s="50"/>
      <c r="I78" s="50"/>
    </row>
    <row r="79" spans="5:9">
      <c r="E79" s="50"/>
      <c r="G79" s="50"/>
      <c r="I79" s="50"/>
    </row>
    <row r="80" spans="5:9">
      <c r="E80" s="50"/>
      <c r="G80" s="50"/>
      <c r="I80" s="50"/>
    </row>
    <row r="81" spans="5:9">
      <c r="E81" s="50"/>
      <c r="G81" s="50"/>
      <c r="I81" s="50"/>
    </row>
    <row r="82" spans="5:9">
      <c r="E82" s="50"/>
      <c r="G82" s="50"/>
      <c r="I82" s="50"/>
    </row>
    <row r="83" spans="5:9">
      <c r="E83" s="50"/>
      <c r="G83" s="50"/>
      <c r="I83" s="50"/>
    </row>
    <row r="84" spans="5:9">
      <c r="E84" s="50"/>
      <c r="G84" s="50"/>
      <c r="I84" s="50"/>
    </row>
    <row r="85" spans="5:9">
      <c r="E85" s="50"/>
      <c r="G85" s="50"/>
      <c r="I85" s="50"/>
    </row>
    <row r="86" spans="5:9">
      <c r="E86" s="50"/>
      <c r="G86" s="50"/>
      <c r="I86" s="50"/>
    </row>
    <row r="87" spans="5:9">
      <c r="E87" s="50"/>
      <c r="G87" s="50"/>
      <c r="I87" s="50"/>
    </row>
    <row r="88" spans="5:9">
      <c r="E88" s="50"/>
      <c r="G88" s="50"/>
      <c r="I88" s="50"/>
    </row>
    <row r="89" spans="5:9">
      <c r="E89" s="50"/>
      <c r="G89" s="50"/>
      <c r="I89" s="50"/>
    </row>
    <row r="90" spans="5:9">
      <c r="E90" s="50"/>
      <c r="G90" s="50"/>
      <c r="I90" s="50"/>
    </row>
    <row r="91" spans="5:9">
      <c r="E91" s="50"/>
      <c r="G91" s="50"/>
      <c r="I91" s="50"/>
    </row>
    <row r="92" spans="5:9">
      <c r="E92" s="50"/>
      <c r="G92" s="50"/>
      <c r="I92" s="50"/>
    </row>
    <row r="93" spans="5:9">
      <c r="E93" s="50"/>
      <c r="G93" s="50"/>
      <c r="I93" s="50"/>
    </row>
    <row r="94" spans="5:9">
      <c r="E94" s="50"/>
      <c r="G94" s="50"/>
      <c r="I94" s="50"/>
    </row>
    <row r="95" spans="5:9">
      <c r="E95" s="50"/>
      <c r="G95" s="50"/>
      <c r="I95" s="50"/>
    </row>
    <row r="96" spans="5:9">
      <c r="E96" s="50"/>
      <c r="G96" s="50"/>
      <c r="I96" s="50"/>
    </row>
    <row r="97" spans="5:9">
      <c r="E97" s="50"/>
      <c r="G97" s="50"/>
      <c r="I97" s="50"/>
    </row>
    <row r="98" spans="5:9">
      <c r="E98" s="50"/>
      <c r="G98" s="50"/>
      <c r="I98" s="50"/>
    </row>
    <row r="99" spans="5:9">
      <c r="E99" s="50"/>
      <c r="G99" s="50"/>
      <c r="I99" s="50"/>
    </row>
    <row r="100" spans="5:9">
      <c r="E100" s="50"/>
      <c r="G100" s="50"/>
      <c r="I100" s="50"/>
    </row>
    <row r="101" spans="5:9">
      <c r="E101" s="50"/>
      <c r="G101" s="50"/>
      <c r="I101" s="50"/>
    </row>
    <row r="102" spans="5:9">
      <c r="E102" s="50"/>
      <c r="G102" s="50"/>
      <c r="I102" s="50"/>
    </row>
    <row r="103" spans="5:9">
      <c r="E103" s="50"/>
      <c r="G103" s="50"/>
      <c r="I103" s="50"/>
    </row>
    <row r="104" spans="5:9">
      <c r="E104" s="50"/>
      <c r="G104" s="50"/>
      <c r="I104" s="50"/>
    </row>
    <row r="105" spans="5:9">
      <c r="E105" s="50"/>
      <c r="G105" s="50"/>
      <c r="I105" s="50"/>
    </row>
    <row r="106" spans="5:9">
      <c r="E106" s="50"/>
      <c r="G106" s="50"/>
      <c r="I106" s="50"/>
    </row>
    <row r="107" spans="5:9">
      <c r="E107" s="50"/>
      <c r="G107" s="50"/>
      <c r="I107" s="50"/>
    </row>
    <row r="108" spans="5:9">
      <c r="E108" s="50"/>
      <c r="G108" s="50"/>
      <c r="I108" s="50"/>
    </row>
    <row r="109" spans="5:9">
      <c r="E109" s="50"/>
      <c r="G109" s="50"/>
      <c r="I109" s="50"/>
    </row>
    <row r="110" spans="5:9">
      <c r="E110" s="50"/>
      <c r="G110" s="50"/>
      <c r="I110" s="50"/>
    </row>
    <row r="111" spans="5:9">
      <c r="E111" s="50"/>
      <c r="G111" s="50"/>
      <c r="I111" s="50"/>
    </row>
    <row r="112" spans="5:9">
      <c r="E112" s="50"/>
      <c r="G112" s="50"/>
      <c r="I112" s="50"/>
    </row>
    <row r="113" spans="5:9">
      <c r="E113" s="50"/>
      <c r="G113" s="50"/>
      <c r="I113" s="50"/>
    </row>
    <row r="114" spans="5:9">
      <c r="E114" s="50"/>
      <c r="G114" s="50"/>
      <c r="I114" s="50"/>
    </row>
    <row r="115" spans="5:9">
      <c r="E115" s="50"/>
      <c r="G115" s="50"/>
      <c r="I115" s="50"/>
    </row>
    <row r="116" spans="5:9">
      <c r="E116" s="50"/>
      <c r="G116" s="50"/>
      <c r="I116" s="50"/>
    </row>
    <row r="117" spans="5:9">
      <c r="E117" s="50"/>
      <c r="G117" s="50"/>
      <c r="I117" s="50"/>
    </row>
    <row r="118" spans="5:9">
      <c r="E118" s="50"/>
      <c r="G118" s="50"/>
      <c r="I118" s="50"/>
    </row>
    <row r="119" spans="5:9">
      <c r="E119" s="50"/>
      <c r="G119" s="50"/>
      <c r="I119" s="50"/>
    </row>
    <row r="120" spans="5:9">
      <c r="E120" s="50"/>
      <c r="G120" s="50"/>
      <c r="I120" s="50"/>
    </row>
    <row r="121" spans="5:9">
      <c r="E121" s="50"/>
      <c r="G121" s="50"/>
      <c r="I121" s="50"/>
    </row>
    <row r="122" spans="5:9">
      <c r="E122" s="50"/>
      <c r="G122" s="50"/>
      <c r="I122" s="50"/>
    </row>
    <row r="123" spans="5:9">
      <c r="E123" s="50"/>
      <c r="G123" s="50"/>
      <c r="I123" s="50"/>
    </row>
    <row r="124" spans="5:9">
      <c r="E124" s="50"/>
      <c r="G124" s="50"/>
      <c r="I124" s="50"/>
    </row>
    <row r="125" spans="5:9">
      <c r="E125" s="50"/>
      <c r="G125" s="50"/>
      <c r="I125" s="50"/>
    </row>
    <row r="126" spans="5:9">
      <c r="E126" s="50"/>
      <c r="G126" s="50"/>
      <c r="I126" s="50"/>
    </row>
    <row r="127" spans="5:9">
      <c r="E127" s="50"/>
      <c r="G127" s="50"/>
      <c r="I127" s="50"/>
    </row>
    <row r="128" spans="5:9">
      <c r="G128" s="50"/>
      <c r="I128" s="50"/>
    </row>
    <row r="129" spans="7:9">
      <c r="G129" s="50"/>
      <c r="I129" s="50"/>
    </row>
    <row r="130" spans="7:9">
      <c r="G130" s="50"/>
      <c r="I130" s="50"/>
    </row>
    <row r="131" spans="7:9">
      <c r="G131" s="50"/>
      <c r="I131" s="50"/>
    </row>
    <row r="132" spans="7:9">
      <c r="G132" s="50"/>
      <c r="I132" s="50"/>
    </row>
    <row r="133" spans="7:9">
      <c r="G133" s="50"/>
      <c r="I133" s="50"/>
    </row>
    <row r="134" spans="7:9">
      <c r="G134" s="50"/>
      <c r="I134" s="50"/>
    </row>
    <row r="135" spans="7:9">
      <c r="G135" s="50"/>
      <c r="I135" s="50"/>
    </row>
    <row r="136" spans="7:9">
      <c r="G136" s="50"/>
      <c r="I136" s="50"/>
    </row>
    <row r="137" spans="7:9">
      <c r="G137" s="50"/>
      <c r="I137" s="50"/>
    </row>
    <row r="138" spans="7:9">
      <c r="G138" s="50"/>
      <c r="I138" s="50"/>
    </row>
    <row r="139" spans="7:9">
      <c r="G139" s="50"/>
      <c r="I139" s="50"/>
    </row>
    <row r="140" spans="7:9">
      <c r="G140" s="50"/>
      <c r="I140" s="50"/>
    </row>
    <row r="141" spans="7:9">
      <c r="G141" s="50"/>
      <c r="I141" s="50"/>
    </row>
    <row r="142" spans="7:9">
      <c r="G142" s="50"/>
      <c r="I142" s="50"/>
    </row>
    <row r="143" spans="7:9">
      <c r="G143" s="50"/>
      <c r="I143" s="50"/>
    </row>
    <row r="144" spans="7:9">
      <c r="G144" s="50"/>
      <c r="I144" s="50"/>
    </row>
    <row r="145" spans="7:9">
      <c r="G145" s="50"/>
      <c r="I145" s="50"/>
    </row>
    <row r="146" spans="7:9">
      <c r="G146" s="50"/>
      <c r="I146" s="50"/>
    </row>
    <row r="147" spans="7:9">
      <c r="G147" s="50"/>
      <c r="I147" s="50"/>
    </row>
    <row r="148" spans="7:9">
      <c r="G148" s="50"/>
      <c r="I148" s="50"/>
    </row>
    <row r="149" spans="7:9">
      <c r="G149" s="50"/>
      <c r="I149" s="50"/>
    </row>
    <row r="150" spans="7:9">
      <c r="G150" s="50"/>
      <c r="I150" s="50"/>
    </row>
    <row r="151" spans="7:9">
      <c r="G151" s="50"/>
      <c r="I151" s="50"/>
    </row>
    <row r="152" spans="7:9">
      <c r="G152" s="50"/>
      <c r="I152" s="50"/>
    </row>
    <row r="153" spans="7:9">
      <c r="G153" s="50"/>
      <c r="I153" s="50"/>
    </row>
    <row r="154" spans="7:9">
      <c r="G154" s="50"/>
      <c r="I154" s="50"/>
    </row>
    <row r="155" spans="7:9">
      <c r="G155" s="50"/>
      <c r="I155" s="50"/>
    </row>
    <row r="156" spans="7:9">
      <c r="G156" s="50"/>
      <c r="I156" s="50"/>
    </row>
    <row r="157" spans="7:9">
      <c r="G157" s="50"/>
      <c r="I157" s="50"/>
    </row>
    <row r="158" spans="7:9">
      <c r="G158" s="50"/>
      <c r="I158" s="50"/>
    </row>
    <row r="159" spans="7:9">
      <c r="G159" s="50"/>
      <c r="I159" s="50"/>
    </row>
    <row r="160" spans="7:9">
      <c r="G160" s="50"/>
      <c r="I160" s="50"/>
    </row>
    <row r="161" spans="7:9">
      <c r="G161" s="50"/>
      <c r="I161" s="50"/>
    </row>
    <row r="162" spans="7:9">
      <c r="G162" s="50"/>
      <c r="I162" s="50"/>
    </row>
    <row r="163" spans="7:9">
      <c r="G163" s="50"/>
      <c r="I163" s="50"/>
    </row>
    <row r="164" spans="7:9">
      <c r="G164" s="50"/>
      <c r="I164" s="50"/>
    </row>
    <row r="165" spans="7:9">
      <c r="G165" s="50"/>
      <c r="I165" s="50"/>
    </row>
    <row r="166" spans="7:9">
      <c r="G166" s="50"/>
      <c r="I166" s="50"/>
    </row>
    <row r="167" spans="7:9">
      <c r="G167" s="50"/>
      <c r="I167" s="50"/>
    </row>
    <row r="168" spans="7:9">
      <c r="G168" s="50"/>
      <c r="I168" s="50"/>
    </row>
    <row r="169" spans="7:9">
      <c r="G169" s="50"/>
      <c r="I169" s="50"/>
    </row>
    <row r="170" spans="7:9">
      <c r="G170" s="50"/>
      <c r="I170" s="50"/>
    </row>
    <row r="171" spans="7:9">
      <c r="G171" s="50"/>
      <c r="I171" s="50"/>
    </row>
    <row r="172" spans="7:9">
      <c r="G172" s="50"/>
      <c r="I172" s="50"/>
    </row>
    <row r="173" spans="7:9">
      <c r="G173" s="50"/>
      <c r="I173" s="50"/>
    </row>
    <row r="174" spans="7:9">
      <c r="G174" s="50"/>
      <c r="I174" s="50"/>
    </row>
    <row r="175" spans="7:9">
      <c r="G175" s="50"/>
      <c r="I175" s="50"/>
    </row>
    <row r="176" spans="7:9">
      <c r="G176" s="50"/>
      <c r="I176" s="50"/>
    </row>
    <row r="177" spans="7:9">
      <c r="G177" s="50"/>
      <c r="I177" s="50"/>
    </row>
    <row r="178" spans="7:9">
      <c r="G178" s="50"/>
      <c r="I178" s="50"/>
    </row>
    <row r="179" spans="7:9">
      <c r="G179" s="50"/>
      <c r="I179" s="50"/>
    </row>
    <row r="180" spans="7:9">
      <c r="G180" s="50"/>
      <c r="I180" s="50"/>
    </row>
    <row r="181" spans="7:9">
      <c r="G181" s="50"/>
      <c r="I181" s="50"/>
    </row>
    <row r="182" spans="7:9">
      <c r="G182" s="50"/>
      <c r="I182" s="50"/>
    </row>
    <row r="183" spans="7:9">
      <c r="G183" s="50"/>
      <c r="I183" s="50"/>
    </row>
    <row r="184" spans="7:9">
      <c r="G184" s="50"/>
      <c r="I184" s="50"/>
    </row>
    <row r="185" spans="7:9">
      <c r="G185" s="50"/>
      <c r="I185" s="50"/>
    </row>
    <row r="186" spans="7:9">
      <c r="G186" s="50"/>
      <c r="I186" s="50"/>
    </row>
    <row r="187" spans="7:9">
      <c r="G187" s="50"/>
      <c r="I187" s="50"/>
    </row>
    <row r="188" spans="7:9">
      <c r="G188" s="50"/>
      <c r="I188" s="50"/>
    </row>
    <row r="189" spans="7:9">
      <c r="G189" s="50"/>
      <c r="I189" s="50"/>
    </row>
    <row r="190" spans="7:9">
      <c r="G190" s="50"/>
      <c r="I190" s="50"/>
    </row>
    <row r="191" spans="7:9">
      <c r="G191" s="50"/>
      <c r="I191" s="50"/>
    </row>
    <row r="192" spans="7:9">
      <c r="G192" s="50"/>
      <c r="I192" s="50"/>
    </row>
    <row r="193" spans="7:9">
      <c r="G193" s="50"/>
      <c r="I193" s="50"/>
    </row>
    <row r="194" spans="7:9">
      <c r="G194" s="50"/>
      <c r="I194" s="50"/>
    </row>
    <row r="195" spans="7:9">
      <c r="G195" s="50"/>
      <c r="I195" s="50"/>
    </row>
    <row r="196" spans="7:9">
      <c r="G196" s="50"/>
      <c r="I196" s="50"/>
    </row>
    <row r="197" spans="7:9">
      <c r="G197" s="50"/>
      <c r="I197" s="50"/>
    </row>
    <row r="198" spans="7:9">
      <c r="G198" s="50"/>
      <c r="I198" s="50"/>
    </row>
    <row r="199" spans="7:9">
      <c r="G199" s="50"/>
      <c r="I199" s="50"/>
    </row>
    <row r="200" spans="7:9">
      <c r="G200" s="50"/>
      <c r="I200" s="50"/>
    </row>
    <row r="201" spans="7:9">
      <c r="G201" s="50"/>
      <c r="I201" s="50"/>
    </row>
    <row r="202" spans="7:9">
      <c r="G202" s="50"/>
      <c r="I202" s="50"/>
    </row>
    <row r="203" spans="7:9">
      <c r="G203" s="50"/>
      <c r="I203" s="50"/>
    </row>
    <row r="204" spans="7:9">
      <c r="G204" s="50"/>
      <c r="I204" s="50"/>
    </row>
    <row r="205" spans="7:9">
      <c r="G205" s="50"/>
      <c r="I205" s="50"/>
    </row>
    <row r="206" spans="7:9">
      <c r="G206" s="50"/>
      <c r="I206" s="50"/>
    </row>
    <row r="207" spans="7:9">
      <c r="G207" s="50"/>
      <c r="I207" s="50"/>
    </row>
    <row r="208" spans="7:9">
      <c r="G208" s="50"/>
      <c r="I208" s="50"/>
    </row>
    <row r="209" spans="7:9">
      <c r="G209" s="50"/>
      <c r="I209" s="50"/>
    </row>
    <row r="210" spans="7:9">
      <c r="G210" s="50"/>
      <c r="I210" s="50"/>
    </row>
    <row r="211" spans="7:9">
      <c r="G211" s="50"/>
      <c r="I211" s="50"/>
    </row>
    <row r="212" spans="7:9">
      <c r="G212" s="50"/>
      <c r="I212" s="50"/>
    </row>
    <row r="213" spans="7:9">
      <c r="G213" s="50"/>
      <c r="I213" s="50"/>
    </row>
    <row r="214" spans="7:9">
      <c r="G214" s="50"/>
      <c r="I214" s="50"/>
    </row>
    <row r="215" spans="7:9">
      <c r="G215" s="50"/>
      <c r="I215" s="50"/>
    </row>
    <row r="216" spans="7:9">
      <c r="G216" s="50"/>
      <c r="I216" s="50"/>
    </row>
    <row r="217" spans="7:9">
      <c r="G217" s="50"/>
      <c r="I217" s="50"/>
    </row>
    <row r="218" spans="7:9">
      <c r="G218" s="50"/>
      <c r="I218" s="50"/>
    </row>
    <row r="219" spans="7:9">
      <c r="G219" s="50"/>
      <c r="I219" s="50"/>
    </row>
    <row r="220" spans="7:9">
      <c r="G220" s="50"/>
      <c r="I220" s="50"/>
    </row>
    <row r="221" spans="7:9">
      <c r="G221" s="50"/>
      <c r="I221" s="50"/>
    </row>
    <row r="222" spans="7:9">
      <c r="G222" s="50"/>
      <c r="I222" s="50"/>
    </row>
    <row r="223" spans="7:9">
      <c r="G223" s="50"/>
      <c r="I223" s="50"/>
    </row>
    <row r="224" spans="7:9">
      <c r="G224" s="50"/>
      <c r="I224" s="50"/>
    </row>
    <row r="225" spans="7:9">
      <c r="G225" s="50"/>
      <c r="I225" s="50"/>
    </row>
    <row r="226" spans="7:9">
      <c r="G226" s="50"/>
      <c r="I226" s="50"/>
    </row>
    <row r="227" spans="7:9">
      <c r="G227" s="50"/>
      <c r="I227" s="50"/>
    </row>
    <row r="228" spans="7:9">
      <c r="G228" s="50"/>
    </row>
    <row r="229" spans="7:9">
      <c r="G229" s="50"/>
    </row>
    <row r="230" spans="7:9">
      <c r="G230" s="50"/>
    </row>
    <row r="231" spans="7:9">
      <c r="G231" s="50"/>
    </row>
    <row r="232" spans="7:9">
      <c r="G232" s="50"/>
    </row>
    <row r="233" spans="7:9">
      <c r="G233" s="50"/>
    </row>
    <row r="234" spans="7:9">
      <c r="G234" s="50"/>
    </row>
    <row r="235" spans="7:9">
      <c r="G235" s="50"/>
    </row>
    <row r="236" spans="7:9">
      <c r="G236" s="50"/>
    </row>
    <row r="237" spans="7:9">
      <c r="G237" s="50"/>
    </row>
    <row r="238" spans="7:9">
      <c r="G238" s="50"/>
    </row>
    <row r="239" spans="7:9">
      <c r="G239" s="50"/>
    </row>
    <row r="240" spans="7:9">
      <c r="G240" s="50"/>
    </row>
    <row r="241" spans="7:7">
      <c r="G241" s="50"/>
    </row>
    <row r="242" spans="7:7">
      <c r="G242" s="50"/>
    </row>
    <row r="243" spans="7:7">
      <c r="G243" s="50"/>
    </row>
    <row r="244" spans="7:7">
      <c r="G244" s="50"/>
    </row>
    <row r="245" spans="7:7">
      <c r="G245" s="50"/>
    </row>
    <row r="246" spans="7:7">
      <c r="G246" s="50"/>
    </row>
    <row r="247" spans="7:7">
      <c r="G247" s="50"/>
    </row>
    <row r="248" spans="7:7">
      <c r="G248" s="50"/>
    </row>
    <row r="249" spans="7:7">
      <c r="G249" s="50"/>
    </row>
    <row r="250" spans="7:7">
      <c r="G250" s="50"/>
    </row>
    <row r="251" spans="7:7">
      <c r="G251" s="50"/>
    </row>
    <row r="252" spans="7:7">
      <c r="G252" s="50"/>
    </row>
    <row r="253" spans="7:7">
      <c r="G253" s="50"/>
    </row>
    <row r="254" spans="7:7">
      <c r="G254" s="50"/>
    </row>
    <row r="255" spans="7:7">
      <c r="G255" s="50"/>
    </row>
    <row r="256" spans="7:7">
      <c r="G256" s="50"/>
    </row>
    <row r="257" spans="7:7">
      <c r="G257" s="50"/>
    </row>
    <row r="258" spans="7:7">
      <c r="G258" s="50"/>
    </row>
    <row r="259" spans="7:7">
      <c r="G259" s="50"/>
    </row>
    <row r="260" spans="7:7">
      <c r="G260" s="50"/>
    </row>
    <row r="261" spans="7:7">
      <c r="G261" s="50"/>
    </row>
    <row r="262" spans="7:7">
      <c r="G262" s="50"/>
    </row>
    <row r="263" spans="7:7">
      <c r="G263" s="50"/>
    </row>
    <row r="264" spans="7:7">
      <c r="G264" s="50"/>
    </row>
    <row r="265" spans="7:7">
      <c r="G265" s="50"/>
    </row>
    <row r="266" spans="7:7">
      <c r="G266" s="50"/>
    </row>
    <row r="267" spans="7:7">
      <c r="G267" s="50"/>
    </row>
    <row r="268" spans="7:7">
      <c r="G268" s="50"/>
    </row>
    <row r="269" spans="7:7">
      <c r="G269" s="50"/>
    </row>
    <row r="270" spans="7:7">
      <c r="G270" s="50"/>
    </row>
    <row r="271" spans="7:7">
      <c r="G271" s="50"/>
    </row>
    <row r="272" spans="7:7">
      <c r="G272" s="50"/>
    </row>
    <row r="273" spans="7:7">
      <c r="G273" s="50"/>
    </row>
    <row r="274" spans="7:7">
      <c r="G274" s="50"/>
    </row>
    <row r="275" spans="7:7">
      <c r="G275" s="50"/>
    </row>
    <row r="276" spans="7:7">
      <c r="G276" s="50"/>
    </row>
    <row r="277" spans="7:7">
      <c r="G277" s="50"/>
    </row>
    <row r="278" spans="7:7">
      <c r="G278" s="50"/>
    </row>
    <row r="279" spans="7:7">
      <c r="G279" s="50"/>
    </row>
    <row r="280" spans="7:7">
      <c r="G280" s="50"/>
    </row>
    <row r="281" spans="7:7">
      <c r="G281" s="50"/>
    </row>
    <row r="282" spans="7:7">
      <c r="G282" s="50"/>
    </row>
    <row r="283" spans="7:7">
      <c r="G283" s="50"/>
    </row>
    <row r="284" spans="7:7">
      <c r="G284" s="50"/>
    </row>
    <row r="285" spans="7:7">
      <c r="G285" s="50"/>
    </row>
    <row r="286" spans="7:7">
      <c r="G286" s="50"/>
    </row>
    <row r="287" spans="7:7">
      <c r="G287" s="50"/>
    </row>
    <row r="288" spans="7:7">
      <c r="G288" s="50"/>
    </row>
    <row r="289" spans="7:7">
      <c r="G289" s="50"/>
    </row>
    <row r="290" spans="7:7">
      <c r="G290" s="50"/>
    </row>
    <row r="291" spans="7:7">
      <c r="G291" s="50"/>
    </row>
    <row r="292" spans="7:7">
      <c r="G292" s="50"/>
    </row>
    <row r="293" spans="7:7">
      <c r="G293" s="50"/>
    </row>
    <row r="294" spans="7:7">
      <c r="G294" s="50"/>
    </row>
    <row r="295" spans="7:7">
      <c r="G295" s="50"/>
    </row>
    <row r="296" spans="7:7">
      <c r="G296" s="50"/>
    </row>
    <row r="297" spans="7:7">
      <c r="G297" s="50"/>
    </row>
    <row r="298" spans="7:7">
      <c r="G298" s="50"/>
    </row>
    <row r="299" spans="7:7">
      <c r="G299" s="50"/>
    </row>
    <row r="300" spans="7:7">
      <c r="G300" s="50"/>
    </row>
    <row r="301" spans="7:7">
      <c r="G301" s="50"/>
    </row>
    <row r="302" spans="7:7">
      <c r="G302" s="50"/>
    </row>
    <row r="303" spans="7:7">
      <c r="G303" s="50"/>
    </row>
    <row r="304" spans="7:7">
      <c r="G304" s="50"/>
    </row>
    <row r="305" spans="7:7">
      <c r="G305" s="50"/>
    </row>
    <row r="306" spans="7:7">
      <c r="G306" s="50"/>
    </row>
    <row r="307" spans="7:7">
      <c r="G307" s="50"/>
    </row>
    <row r="308" spans="7:7">
      <c r="G308" s="50"/>
    </row>
    <row r="309" spans="7:7">
      <c r="G309" s="50"/>
    </row>
    <row r="310" spans="7:7">
      <c r="G310" s="50"/>
    </row>
    <row r="311" spans="7:7">
      <c r="G311" s="50"/>
    </row>
    <row r="312" spans="7:7">
      <c r="G312" s="50"/>
    </row>
    <row r="313" spans="7:7">
      <c r="G313" s="50"/>
    </row>
    <row r="314" spans="7:7">
      <c r="G314" s="50"/>
    </row>
    <row r="315" spans="7:7">
      <c r="G315" s="50"/>
    </row>
    <row r="316" spans="7:7">
      <c r="G316" s="50"/>
    </row>
    <row r="317" spans="7:7">
      <c r="G317" s="50"/>
    </row>
    <row r="318" spans="7:7">
      <c r="G318" s="50"/>
    </row>
    <row r="319" spans="7:7">
      <c r="G319" s="50"/>
    </row>
    <row r="320" spans="7:7">
      <c r="G320" s="50"/>
    </row>
    <row r="321" spans="7:7">
      <c r="G321" s="50"/>
    </row>
    <row r="322" spans="7:7">
      <c r="G322" s="50"/>
    </row>
    <row r="323" spans="7:7">
      <c r="G323" s="50"/>
    </row>
    <row r="324" spans="7:7">
      <c r="G324" s="50"/>
    </row>
    <row r="325" spans="7:7">
      <c r="G325" s="50"/>
    </row>
    <row r="326" spans="7:7">
      <c r="G326" s="50"/>
    </row>
    <row r="327" spans="7:7">
      <c r="G327" s="50"/>
    </row>
    <row r="328" spans="7:7">
      <c r="G328" s="50"/>
    </row>
    <row r="329" spans="7:7">
      <c r="G329" s="50"/>
    </row>
    <row r="330" spans="7:7">
      <c r="G330" s="50"/>
    </row>
    <row r="331" spans="7:7">
      <c r="G331" s="50"/>
    </row>
    <row r="332" spans="7:7">
      <c r="G332" s="50"/>
    </row>
    <row r="333" spans="7:7">
      <c r="G333" s="50"/>
    </row>
    <row r="334" spans="7:7">
      <c r="G334" s="50"/>
    </row>
    <row r="335" spans="7:7">
      <c r="G335" s="50"/>
    </row>
    <row r="336" spans="7:7">
      <c r="G336" s="50"/>
    </row>
    <row r="337" spans="7:7">
      <c r="G337" s="50"/>
    </row>
    <row r="338" spans="7:7">
      <c r="G338" s="50"/>
    </row>
    <row r="339" spans="7:7">
      <c r="G339" s="50"/>
    </row>
    <row r="340" spans="7:7">
      <c r="G340" s="50"/>
    </row>
    <row r="341" spans="7:7">
      <c r="G341" s="50"/>
    </row>
    <row r="342" spans="7:7">
      <c r="G342" s="50"/>
    </row>
    <row r="343" spans="7:7">
      <c r="G343" s="50"/>
    </row>
    <row r="344" spans="7:7">
      <c r="G344" s="50"/>
    </row>
    <row r="345" spans="7:7">
      <c r="G345" s="50"/>
    </row>
    <row r="346" spans="7:7">
      <c r="G346" s="50"/>
    </row>
    <row r="347" spans="7:7">
      <c r="G347" s="50"/>
    </row>
    <row r="348" spans="7:7">
      <c r="G348" s="50"/>
    </row>
    <row r="349" spans="7:7">
      <c r="G349" s="50"/>
    </row>
    <row r="350" spans="7:7">
      <c r="G350" s="50"/>
    </row>
    <row r="351" spans="7:7">
      <c r="G351" s="50"/>
    </row>
    <row r="352" spans="7:7">
      <c r="G352" s="50"/>
    </row>
    <row r="353" spans="7:7">
      <c r="G353" s="50"/>
    </row>
    <row r="354" spans="7:7">
      <c r="G354" s="50"/>
    </row>
    <row r="355" spans="7:7">
      <c r="G355" s="50"/>
    </row>
    <row r="356" spans="7:7">
      <c r="G356" s="50"/>
    </row>
    <row r="357" spans="7:7">
      <c r="G357" s="50"/>
    </row>
    <row r="358" spans="7:7">
      <c r="G358" s="50"/>
    </row>
    <row r="359" spans="7:7">
      <c r="G359" s="50"/>
    </row>
    <row r="360" spans="7:7">
      <c r="G360" s="50"/>
    </row>
    <row r="361" spans="7:7">
      <c r="G361" s="50"/>
    </row>
    <row r="362" spans="7:7">
      <c r="G362" s="50"/>
    </row>
    <row r="363" spans="7:7">
      <c r="G363" s="50"/>
    </row>
    <row r="364" spans="7:7">
      <c r="G364" s="50"/>
    </row>
    <row r="365" spans="7:7">
      <c r="G365" s="50"/>
    </row>
    <row r="366" spans="7:7">
      <c r="G366" s="50"/>
    </row>
    <row r="367" spans="7:7">
      <c r="G367" s="50"/>
    </row>
    <row r="368" spans="7:7">
      <c r="G368" s="50"/>
    </row>
    <row r="369" spans="7:7">
      <c r="G369" s="50"/>
    </row>
    <row r="370" spans="7:7">
      <c r="G370" s="50"/>
    </row>
    <row r="371" spans="7:7">
      <c r="G371" s="50"/>
    </row>
    <row r="372" spans="7:7">
      <c r="G372" s="50"/>
    </row>
    <row r="373" spans="7:7">
      <c r="G373" s="50"/>
    </row>
    <row r="374" spans="7:7">
      <c r="G374" s="50"/>
    </row>
    <row r="375" spans="7:7">
      <c r="G375" s="50"/>
    </row>
    <row r="376" spans="7:7">
      <c r="G376" s="50"/>
    </row>
    <row r="377" spans="7:7">
      <c r="G377" s="50"/>
    </row>
    <row r="378" spans="7:7">
      <c r="G378" s="50"/>
    </row>
    <row r="379" spans="7:7">
      <c r="G379" s="50"/>
    </row>
    <row r="380" spans="7:7">
      <c r="G380" s="50"/>
    </row>
    <row r="381" spans="7:7">
      <c r="G381" s="50"/>
    </row>
    <row r="382" spans="7:7">
      <c r="G382" s="50"/>
    </row>
    <row r="383" spans="7:7">
      <c r="G383" s="50"/>
    </row>
    <row r="384" spans="7:7">
      <c r="G384" s="50"/>
    </row>
    <row r="385" spans="7:7">
      <c r="G385" s="50"/>
    </row>
    <row r="386" spans="7:7">
      <c r="G386" s="50"/>
    </row>
    <row r="387" spans="7:7">
      <c r="G387" s="50"/>
    </row>
    <row r="388" spans="7:7">
      <c r="G388" s="50"/>
    </row>
    <row r="389" spans="7:7">
      <c r="G389" s="50"/>
    </row>
  </sheetData>
  <mergeCells count="23">
    <mergeCell ref="J5:J6"/>
    <mergeCell ref="B5:B6"/>
    <mergeCell ref="F3:F4"/>
    <mergeCell ref="F5:F6"/>
    <mergeCell ref="C5:C6"/>
    <mergeCell ref="E5:E6"/>
    <mergeCell ref="D5:D6"/>
    <mergeCell ref="J1:R1"/>
    <mergeCell ref="A1:I1"/>
    <mergeCell ref="B3:B4"/>
    <mergeCell ref="H3:H4"/>
    <mergeCell ref="A3:A6"/>
    <mergeCell ref="O5:O6"/>
    <mergeCell ref="N5:N6"/>
    <mergeCell ref="D3:D4"/>
    <mergeCell ref="G5:G6"/>
    <mergeCell ref="Q5:Q6"/>
    <mergeCell ref="J3:K4"/>
    <mergeCell ref="K5:K6"/>
    <mergeCell ref="R3:R6"/>
    <mergeCell ref="H5:H6"/>
    <mergeCell ref="I5:I6"/>
    <mergeCell ref="M5:M6"/>
  </mergeCells>
  <phoneticPr fontId="5" type="noConversion"/>
  <printOptions gridLinesSet="0"/>
  <pageMargins left="0.9055118110236221" right="0.9055118110236221" top="1.2598425196850394" bottom="1.4960629921259843" header="0.82677165354330717" footer="0.51181102362204722"/>
  <pageSetup paperSize="9" scale="48" firstPageNumber="192" orientation="portrait" useFirstPageNumber="1" r:id="rId1"/>
  <headerFooter alignWithMargins="0">
    <oddHeader xml:space="preserve">&amp;L&amp;"돋움,보통"&amp;11   &amp;P&amp;R&amp;"돋움,보통"&amp;11&amp;P 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"/>
  <sheetViews>
    <sheetView view="pageBreakPreview" zoomScaleNormal="100" zoomScaleSheetLayoutView="100" workbookViewId="0">
      <selection activeCell="D12" sqref="D12"/>
    </sheetView>
  </sheetViews>
  <sheetFormatPr defaultRowHeight="17.25"/>
  <cols>
    <col min="1" max="1" width="9.75" style="96" customWidth="1"/>
    <col min="2" max="2" width="11.5" style="91" customWidth="1"/>
    <col min="3" max="4" width="8.375" style="95" customWidth="1"/>
    <col min="5" max="5" width="7.875" style="95" customWidth="1"/>
    <col min="6" max="6" width="8.875" style="95" customWidth="1"/>
    <col min="7" max="8" width="12" style="95" customWidth="1"/>
    <col min="9" max="10" width="11" style="95" customWidth="1"/>
    <col min="11" max="11" width="12.5" style="95" customWidth="1"/>
    <col min="12" max="12" width="11" style="94" customWidth="1"/>
    <col min="13" max="14" width="11" style="95" customWidth="1"/>
    <col min="15" max="15" width="9.75" style="90" customWidth="1"/>
    <col min="16" max="16" width="9.75" style="91" customWidth="1"/>
    <col min="17" max="17" width="10.875" style="95" customWidth="1"/>
    <col min="18" max="18" width="10.25" style="91" customWidth="1"/>
    <col min="19" max="19" width="9.375" style="91" customWidth="1"/>
    <col min="20" max="20" width="9.375" style="95" customWidth="1"/>
    <col min="21" max="21" width="14.375" style="95" customWidth="1"/>
    <col min="22" max="22" width="13.25" style="95" customWidth="1"/>
    <col min="23" max="23" width="13" style="95" customWidth="1"/>
    <col min="24" max="24" width="10.125" style="95" customWidth="1"/>
    <col min="25" max="25" width="12.875" style="95" customWidth="1"/>
    <col min="26" max="26" width="9.75" style="94" customWidth="1"/>
    <col min="27" max="27" width="9.625" style="95" customWidth="1"/>
    <col min="28" max="28" width="12" style="95" customWidth="1"/>
    <col min="29" max="29" width="9.75" style="90" customWidth="1"/>
    <col min="30" max="16384" width="9" style="95"/>
  </cols>
  <sheetData>
    <row r="1" spans="1:29" s="63" customFormat="1" ht="24.75" customHeight="1">
      <c r="A1" s="61" t="s">
        <v>30</v>
      </c>
      <c r="B1" s="61"/>
      <c r="C1" s="61"/>
      <c r="D1" s="61"/>
      <c r="E1" s="61"/>
      <c r="F1" s="61"/>
      <c r="G1" s="61"/>
      <c r="H1" s="61"/>
      <c r="I1" s="62" t="s">
        <v>41</v>
      </c>
      <c r="J1" s="62"/>
      <c r="K1" s="62"/>
      <c r="L1" s="62"/>
      <c r="M1" s="62"/>
      <c r="N1" s="62"/>
      <c r="O1" s="62"/>
      <c r="P1" s="61" t="s">
        <v>31</v>
      </c>
      <c r="Q1" s="61"/>
      <c r="R1" s="61"/>
      <c r="S1" s="61"/>
      <c r="T1" s="61"/>
      <c r="U1" s="61"/>
      <c r="V1" s="61"/>
      <c r="W1" s="62" t="s">
        <v>39</v>
      </c>
      <c r="X1" s="61"/>
      <c r="Y1" s="61"/>
      <c r="Z1" s="61"/>
      <c r="AA1" s="61"/>
      <c r="AB1" s="61"/>
      <c r="AC1" s="62"/>
    </row>
    <row r="2" spans="1:29" s="69" customFormat="1" ht="24.75" customHeight="1" thickBot="1">
      <c r="A2" s="64" t="s">
        <v>186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 t="s">
        <v>40</v>
      </c>
      <c r="P2" s="64" t="s">
        <v>186</v>
      </c>
      <c r="Q2" s="66"/>
      <c r="R2" s="68"/>
      <c r="S2" s="65"/>
      <c r="T2" s="66"/>
      <c r="U2" s="66"/>
      <c r="V2" s="66"/>
      <c r="W2" s="66"/>
      <c r="X2" s="66"/>
      <c r="Y2" s="66"/>
      <c r="Z2" s="66"/>
      <c r="AA2" s="66"/>
      <c r="AB2" s="66"/>
      <c r="AC2" s="67" t="s">
        <v>40</v>
      </c>
    </row>
    <row r="3" spans="1:29" s="70" customFormat="1" ht="19.5" customHeight="1" thickTop="1">
      <c r="A3" s="542" t="s">
        <v>113</v>
      </c>
      <c r="B3" s="545" t="s">
        <v>114</v>
      </c>
      <c r="C3" s="547" t="s">
        <v>395</v>
      </c>
      <c r="D3" s="545" t="s">
        <v>115</v>
      </c>
      <c r="E3" s="548" t="s">
        <v>116</v>
      </c>
      <c r="F3" s="547" t="s">
        <v>117</v>
      </c>
      <c r="G3" s="552" t="s">
        <v>118</v>
      </c>
      <c r="H3" s="547" t="s">
        <v>119</v>
      </c>
      <c r="I3" s="547" t="s">
        <v>120</v>
      </c>
      <c r="J3" s="569" t="s">
        <v>121</v>
      </c>
      <c r="K3" s="547" t="s">
        <v>122</v>
      </c>
      <c r="L3" s="566" t="s">
        <v>123</v>
      </c>
      <c r="M3" s="547" t="s">
        <v>124</v>
      </c>
      <c r="N3" s="547" t="s">
        <v>125</v>
      </c>
      <c r="O3" s="559" t="s">
        <v>77</v>
      </c>
      <c r="P3" s="542" t="s">
        <v>113</v>
      </c>
      <c r="Q3" s="547" t="s">
        <v>126</v>
      </c>
      <c r="R3" s="547" t="s">
        <v>127</v>
      </c>
      <c r="S3" s="547" t="s">
        <v>128</v>
      </c>
      <c r="T3" s="547" t="s">
        <v>129</v>
      </c>
      <c r="U3" s="564" t="s">
        <v>130</v>
      </c>
      <c r="V3" s="547" t="s">
        <v>131</v>
      </c>
      <c r="W3" s="547" t="s">
        <v>132</v>
      </c>
      <c r="X3" s="547" t="s">
        <v>204</v>
      </c>
      <c r="Y3" s="547" t="s">
        <v>133</v>
      </c>
      <c r="Z3" s="547" t="s">
        <v>205</v>
      </c>
      <c r="AA3" s="545" t="s">
        <v>134</v>
      </c>
      <c r="AB3" s="562" t="s">
        <v>135</v>
      </c>
      <c r="AC3" s="559" t="s">
        <v>77</v>
      </c>
    </row>
    <row r="4" spans="1:29" s="70" customFormat="1" ht="19.5" customHeight="1">
      <c r="A4" s="543"/>
      <c r="B4" s="546"/>
      <c r="C4" s="546"/>
      <c r="D4" s="546"/>
      <c r="E4" s="549"/>
      <c r="F4" s="546"/>
      <c r="G4" s="553"/>
      <c r="H4" s="540"/>
      <c r="I4" s="540"/>
      <c r="J4" s="567"/>
      <c r="K4" s="540"/>
      <c r="L4" s="554"/>
      <c r="M4" s="540"/>
      <c r="N4" s="540"/>
      <c r="O4" s="560"/>
      <c r="P4" s="543"/>
      <c r="Q4" s="540"/>
      <c r="R4" s="540"/>
      <c r="S4" s="540"/>
      <c r="T4" s="546"/>
      <c r="U4" s="565"/>
      <c r="V4" s="540"/>
      <c r="W4" s="540"/>
      <c r="X4" s="540"/>
      <c r="Y4" s="540"/>
      <c r="Z4" s="546"/>
      <c r="AA4" s="546"/>
      <c r="AB4" s="550"/>
      <c r="AC4" s="560"/>
    </row>
    <row r="5" spans="1:29" s="70" customFormat="1" ht="27" customHeight="1">
      <c r="A5" s="543"/>
      <c r="B5" s="546" t="s">
        <v>2</v>
      </c>
      <c r="C5" s="540" t="s">
        <v>136</v>
      </c>
      <c r="D5" s="540" t="s">
        <v>137</v>
      </c>
      <c r="E5" s="550" t="s">
        <v>138</v>
      </c>
      <c r="F5" s="540" t="s">
        <v>139</v>
      </c>
      <c r="G5" s="554" t="s">
        <v>196</v>
      </c>
      <c r="H5" s="556" t="s">
        <v>195</v>
      </c>
      <c r="I5" s="540" t="s">
        <v>199</v>
      </c>
      <c r="J5" s="567" t="s">
        <v>140</v>
      </c>
      <c r="K5" s="540" t="s">
        <v>198</v>
      </c>
      <c r="L5" s="540" t="s">
        <v>141</v>
      </c>
      <c r="M5" s="540" t="s">
        <v>142</v>
      </c>
      <c r="N5" s="540" t="s">
        <v>197</v>
      </c>
      <c r="O5" s="560"/>
      <c r="P5" s="543"/>
      <c r="Q5" s="540" t="s">
        <v>143</v>
      </c>
      <c r="R5" s="540" t="s">
        <v>200</v>
      </c>
      <c r="S5" s="540" t="s">
        <v>144</v>
      </c>
      <c r="T5" s="540" t="s">
        <v>145</v>
      </c>
      <c r="U5" s="540" t="s">
        <v>146</v>
      </c>
      <c r="V5" s="540" t="s">
        <v>201</v>
      </c>
      <c r="W5" s="540" t="s">
        <v>147</v>
      </c>
      <c r="X5" s="540" t="s">
        <v>202</v>
      </c>
      <c r="Y5" s="540" t="s">
        <v>203</v>
      </c>
      <c r="Z5" s="540" t="s">
        <v>148</v>
      </c>
      <c r="AA5" s="540" t="s">
        <v>149</v>
      </c>
      <c r="AB5" s="550" t="s">
        <v>150</v>
      </c>
      <c r="AC5" s="560"/>
    </row>
    <row r="6" spans="1:29" s="70" customFormat="1" ht="27" customHeight="1">
      <c r="A6" s="544"/>
      <c r="B6" s="541"/>
      <c r="C6" s="541"/>
      <c r="D6" s="541"/>
      <c r="E6" s="551"/>
      <c r="F6" s="541"/>
      <c r="G6" s="555"/>
      <c r="H6" s="557"/>
      <c r="I6" s="558"/>
      <c r="J6" s="568"/>
      <c r="K6" s="558"/>
      <c r="L6" s="558"/>
      <c r="M6" s="558"/>
      <c r="N6" s="558"/>
      <c r="O6" s="561"/>
      <c r="P6" s="544"/>
      <c r="Q6" s="558"/>
      <c r="R6" s="558"/>
      <c r="S6" s="558"/>
      <c r="T6" s="558"/>
      <c r="U6" s="558"/>
      <c r="V6" s="558"/>
      <c r="W6" s="558"/>
      <c r="X6" s="558"/>
      <c r="Y6" s="558"/>
      <c r="Z6" s="558"/>
      <c r="AA6" s="558"/>
      <c r="AB6" s="563"/>
      <c r="AC6" s="561"/>
    </row>
    <row r="7" spans="1:29" s="74" customFormat="1" ht="19.5" customHeight="1">
      <c r="A7" s="72">
        <v>2013</v>
      </c>
      <c r="B7" s="73">
        <v>2791869</v>
      </c>
      <c r="C7" s="73">
        <v>69779</v>
      </c>
      <c r="D7" s="73">
        <v>1129</v>
      </c>
      <c r="E7" s="73">
        <v>0</v>
      </c>
      <c r="F7" s="73">
        <v>86902</v>
      </c>
      <c r="G7" s="73">
        <v>7260</v>
      </c>
      <c r="H7" s="73">
        <v>1917</v>
      </c>
      <c r="I7" s="73">
        <v>183878</v>
      </c>
      <c r="J7" s="73">
        <v>160692</v>
      </c>
      <c r="K7" s="73">
        <v>16909</v>
      </c>
      <c r="L7" s="73">
        <v>976</v>
      </c>
      <c r="M7" s="73">
        <v>271469</v>
      </c>
      <c r="N7" s="359">
        <v>0</v>
      </c>
      <c r="O7" s="357">
        <v>2013</v>
      </c>
      <c r="P7" s="72">
        <v>2013</v>
      </c>
      <c r="Q7" s="73">
        <v>180488</v>
      </c>
      <c r="R7" s="73">
        <v>82407</v>
      </c>
      <c r="S7" s="73">
        <v>352648</v>
      </c>
      <c r="T7" s="73">
        <v>709244</v>
      </c>
      <c r="U7" s="73">
        <v>589736</v>
      </c>
      <c r="V7" s="73">
        <v>140971</v>
      </c>
      <c r="W7" s="73">
        <v>190065</v>
      </c>
      <c r="X7" s="73">
        <v>820249</v>
      </c>
      <c r="Y7" s="73">
        <v>437572</v>
      </c>
      <c r="Z7" s="73">
        <v>11610</v>
      </c>
      <c r="AA7" s="73">
        <v>178683</v>
      </c>
      <c r="AB7" s="359">
        <v>16231</v>
      </c>
      <c r="AC7" s="357">
        <v>2013</v>
      </c>
    </row>
    <row r="8" spans="1:29" s="74" customFormat="1" ht="19.5" customHeight="1">
      <c r="A8" s="72">
        <v>2014</v>
      </c>
      <c r="B8" s="73">
        <v>2708678</v>
      </c>
      <c r="C8" s="73">
        <v>71866</v>
      </c>
      <c r="D8" s="73">
        <v>357</v>
      </c>
      <c r="E8" s="73">
        <v>0</v>
      </c>
      <c r="F8" s="73">
        <v>77798</v>
      </c>
      <c r="G8" s="73">
        <v>6316</v>
      </c>
      <c r="H8" s="73">
        <v>1693</v>
      </c>
      <c r="I8" s="73">
        <v>180596</v>
      </c>
      <c r="J8" s="73">
        <v>152077</v>
      </c>
      <c r="K8" s="73">
        <v>17017</v>
      </c>
      <c r="L8" s="73">
        <v>1002</v>
      </c>
      <c r="M8" s="73">
        <v>256688</v>
      </c>
      <c r="N8" s="359">
        <v>0</v>
      </c>
      <c r="O8" s="357">
        <v>2014</v>
      </c>
      <c r="P8" s="72">
        <v>2014</v>
      </c>
      <c r="Q8" s="73">
        <v>94662</v>
      </c>
      <c r="R8" s="73">
        <v>43258</v>
      </c>
      <c r="S8" s="73">
        <v>184743</v>
      </c>
      <c r="T8" s="73">
        <v>372363</v>
      </c>
      <c r="U8" s="73">
        <v>307695</v>
      </c>
      <c r="V8" s="73">
        <v>73585</v>
      </c>
      <c r="W8" s="73">
        <v>99559</v>
      </c>
      <c r="X8" s="73">
        <v>430188</v>
      </c>
      <c r="Y8" s="73">
        <v>229647</v>
      </c>
      <c r="Z8" s="73">
        <v>6056</v>
      </c>
      <c r="AA8" s="73">
        <v>93028</v>
      </c>
      <c r="AB8" s="359">
        <v>8484</v>
      </c>
      <c r="AC8" s="357">
        <v>2014</v>
      </c>
    </row>
    <row r="9" spans="1:29" s="74" customFormat="1" ht="19.5" customHeight="1">
      <c r="A9" s="72">
        <v>2015</v>
      </c>
      <c r="B9" s="73">
        <v>2650677</v>
      </c>
      <c r="C9" s="73">
        <v>72239</v>
      </c>
      <c r="D9" s="73">
        <v>396</v>
      </c>
      <c r="E9" s="73">
        <v>0</v>
      </c>
      <c r="F9" s="73">
        <v>75136</v>
      </c>
      <c r="G9" s="73">
        <v>5968</v>
      </c>
      <c r="H9" s="73">
        <v>2019</v>
      </c>
      <c r="I9" s="73">
        <v>179011</v>
      </c>
      <c r="J9" s="73">
        <v>160106</v>
      </c>
      <c r="K9" s="73">
        <v>18466</v>
      </c>
      <c r="L9" s="73">
        <v>1031</v>
      </c>
      <c r="M9" s="73">
        <v>245660</v>
      </c>
      <c r="N9" s="359">
        <v>0</v>
      </c>
      <c r="O9" s="357">
        <v>2015</v>
      </c>
      <c r="P9" s="72">
        <v>2015</v>
      </c>
      <c r="Q9" s="73">
        <v>101104</v>
      </c>
      <c r="R9" s="73">
        <v>41754</v>
      </c>
      <c r="S9" s="73">
        <v>176384</v>
      </c>
      <c r="T9" s="73">
        <v>370247</v>
      </c>
      <c r="U9" s="73">
        <v>269749</v>
      </c>
      <c r="V9" s="73">
        <v>80288</v>
      </c>
      <c r="W9" s="73">
        <v>95181</v>
      </c>
      <c r="X9" s="73">
        <v>429118</v>
      </c>
      <c r="Y9" s="73">
        <v>230694</v>
      </c>
      <c r="Z9" s="73">
        <v>4977</v>
      </c>
      <c r="AA9" s="73">
        <v>84088</v>
      </c>
      <c r="AB9" s="359">
        <v>7061</v>
      </c>
      <c r="AC9" s="357">
        <v>2015</v>
      </c>
    </row>
    <row r="10" spans="1:29" s="403" customFormat="1" ht="19.5" customHeight="1">
      <c r="A10" s="409">
        <v>2016</v>
      </c>
      <c r="B10" s="402">
        <v>2684931</v>
      </c>
      <c r="C10" s="402">
        <v>73877</v>
      </c>
      <c r="D10" s="402">
        <v>424</v>
      </c>
      <c r="E10" s="402">
        <v>0</v>
      </c>
      <c r="F10" s="402">
        <v>81333</v>
      </c>
      <c r="G10" s="402">
        <v>6448</v>
      </c>
      <c r="H10" s="402">
        <v>3529</v>
      </c>
      <c r="I10" s="402">
        <v>182896</v>
      </c>
      <c r="J10" s="402">
        <v>166476</v>
      </c>
      <c r="K10" s="402">
        <v>18073</v>
      </c>
      <c r="L10" s="402">
        <v>832</v>
      </c>
      <c r="M10" s="402">
        <v>252023</v>
      </c>
      <c r="N10" s="410">
        <v>0</v>
      </c>
      <c r="O10" s="401">
        <v>2016</v>
      </c>
      <c r="P10" s="409">
        <v>2016</v>
      </c>
      <c r="Q10" s="402">
        <v>112561</v>
      </c>
      <c r="R10" s="402">
        <v>40419</v>
      </c>
      <c r="S10" s="402">
        <v>198185</v>
      </c>
      <c r="T10" s="402">
        <v>374054</v>
      </c>
      <c r="U10" s="402">
        <v>256541</v>
      </c>
      <c r="V10" s="402">
        <v>86084</v>
      </c>
      <c r="W10" s="402">
        <v>100027</v>
      </c>
      <c r="X10" s="402">
        <v>401975</v>
      </c>
      <c r="Y10" s="402">
        <v>226385</v>
      </c>
      <c r="Z10" s="402">
        <v>4025</v>
      </c>
      <c r="AA10" s="402">
        <v>92244</v>
      </c>
      <c r="AB10" s="410">
        <v>6520</v>
      </c>
      <c r="AC10" s="401">
        <v>2016</v>
      </c>
    </row>
    <row r="11" spans="1:29" s="403" customFormat="1" ht="19.5" customHeight="1">
      <c r="A11" s="409">
        <v>2017</v>
      </c>
      <c r="B11" s="402">
        <v>2740916</v>
      </c>
      <c r="C11" s="402">
        <v>73053</v>
      </c>
      <c r="D11" s="402">
        <v>1043</v>
      </c>
      <c r="E11" s="402">
        <v>362</v>
      </c>
      <c r="F11" s="402">
        <v>79938</v>
      </c>
      <c r="G11" s="402">
        <v>4670</v>
      </c>
      <c r="H11" s="402">
        <v>4217</v>
      </c>
      <c r="I11" s="402">
        <v>181718</v>
      </c>
      <c r="J11" s="402">
        <v>171137</v>
      </c>
      <c r="K11" s="402">
        <v>17228</v>
      </c>
      <c r="L11" s="402">
        <v>976</v>
      </c>
      <c r="M11" s="402">
        <v>258135</v>
      </c>
      <c r="N11" s="410">
        <v>0</v>
      </c>
      <c r="O11" s="401">
        <v>2017</v>
      </c>
      <c r="P11" s="409">
        <v>2017</v>
      </c>
      <c r="Q11" s="402">
        <v>117285</v>
      </c>
      <c r="R11" s="402">
        <v>43571</v>
      </c>
      <c r="S11" s="402">
        <v>214177</v>
      </c>
      <c r="T11" s="402">
        <v>375112</v>
      </c>
      <c r="U11" s="402">
        <v>240131</v>
      </c>
      <c r="V11" s="402">
        <v>89342</v>
      </c>
      <c r="W11" s="402">
        <v>81597</v>
      </c>
      <c r="X11" s="402">
        <v>419679</v>
      </c>
      <c r="Y11" s="402">
        <v>226924</v>
      </c>
      <c r="Z11" s="402">
        <v>6943</v>
      </c>
      <c r="AA11" s="402">
        <v>125474</v>
      </c>
      <c r="AB11" s="410">
        <v>8204</v>
      </c>
      <c r="AC11" s="401">
        <v>2017</v>
      </c>
    </row>
    <row r="12" spans="1:29" s="403" customFormat="1" ht="19.5" customHeight="1">
      <c r="A12" s="409">
        <v>2018</v>
      </c>
      <c r="B12" s="402">
        <v>2745892</v>
      </c>
      <c r="C12" s="402">
        <v>77433</v>
      </c>
      <c r="D12" s="402">
        <v>1579</v>
      </c>
      <c r="E12" s="402">
        <v>0</v>
      </c>
      <c r="F12" s="402">
        <v>72422</v>
      </c>
      <c r="G12" s="402">
        <v>4217</v>
      </c>
      <c r="H12" s="402">
        <v>5096</v>
      </c>
      <c r="I12" s="402">
        <v>179034</v>
      </c>
      <c r="J12" s="402">
        <v>177561</v>
      </c>
      <c r="K12" s="402">
        <v>18580</v>
      </c>
      <c r="L12" s="402">
        <v>1056</v>
      </c>
      <c r="M12" s="402">
        <v>266730</v>
      </c>
      <c r="N12" s="410">
        <v>60751</v>
      </c>
      <c r="O12" s="401">
        <v>2018</v>
      </c>
      <c r="P12" s="409">
        <v>2018</v>
      </c>
      <c r="Q12" s="402">
        <v>121222</v>
      </c>
      <c r="R12" s="402">
        <v>42458</v>
      </c>
      <c r="S12" s="402">
        <v>196461</v>
      </c>
      <c r="T12" s="402">
        <v>366417</v>
      </c>
      <c r="U12" s="402">
        <v>217049</v>
      </c>
      <c r="V12" s="402">
        <v>30892</v>
      </c>
      <c r="W12" s="402">
        <v>73665</v>
      </c>
      <c r="X12" s="402">
        <v>431369</v>
      </c>
      <c r="Y12" s="402">
        <v>227645</v>
      </c>
      <c r="Z12" s="402">
        <v>6481</v>
      </c>
      <c r="AA12" s="402">
        <v>159130</v>
      </c>
      <c r="AB12" s="410">
        <v>8644</v>
      </c>
      <c r="AC12" s="401">
        <v>2018</v>
      </c>
    </row>
    <row r="13" spans="1:29" s="494" customFormat="1" ht="19.5" customHeight="1">
      <c r="A13" s="358">
        <v>2019</v>
      </c>
      <c r="B13" s="397">
        <f>SUM(B14:B25)</f>
        <v>2854921</v>
      </c>
      <c r="C13" s="397">
        <f t="shared" ref="C13:N13" si="0">SUM(C14:C25)</f>
        <v>67894</v>
      </c>
      <c r="D13" s="397">
        <f t="shared" si="0"/>
        <v>941</v>
      </c>
      <c r="E13" s="397">
        <f t="shared" si="0"/>
        <v>659</v>
      </c>
      <c r="F13" s="397">
        <f t="shared" si="0"/>
        <v>75344</v>
      </c>
      <c r="G13" s="397">
        <f t="shared" si="0"/>
        <v>2074</v>
      </c>
      <c r="H13" s="397">
        <f t="shared" si="0"/>
        <v>2264</v>
      </c>
      <c r="I13" s="397">
        <f t="shared" si="0"/>
        <v>178815</v>
      </c>
      <c r="J13" s="397">
        <f t="shared" si="0"/>
        <v>290191</v>
      </c>
      <c r="K13" s="397">
        <f t="shared" si="0"/>
        <v>16545</v>
      </c>
      <c r="L13" s="397">
        <f t="shared" si="0"/>
        <v>996</v>
      </c>
      <c r="M13" s="397">
        <f t="shared" si="0"/>
        <v>255579</v>
      </c>
      <c r="N13" s="492">
        <f t="shared" si="0"/>
        <v>0</v>
      </c>
      <c r="O13" s="493">
        <v>2019</v>
      </c>
      <c r="P13" s="358">
        <v>2019</v>
      </c>
      <c r="Q13" s="397">
        <f>SUM(Q14:Q25)</f>
        <v>115139</v>
      </c>
      <c r="R13" s="397">
        <f t="shared" ref="R13:AB13" si="1">SUM(R14:R25)</f>
        <v>42126</v>
      </c>
      <c r="S13" s="397">
        <f t="shared" si="1"/>
        <v>223354</v>
      </c>
      <c r="T13" s="397">
        <f t="shared" si="1"/>
        <v>382451</v>
      </c>
      <c r="U13" s="397">
        <f t="shared" si="1"/>
        <v>241114</v>
      </c>
      <c r="V13" s="397">
        <f t="shared" si="1"/>
        <v>85956</v>
      </c>
      <c r="W13" s="397">
        <f t="shared" si="1"/>
        <v>95441</v>
      </c>
      <c r="X13" s="397">
        <f t="shared" si="1"/>
        <v>419921</v>
      </c>
      <c r="Y13" s="397">
        <f t="shared" si="1"/>
        <v>225963</v>
      </c>
      <c r="Z13" s="397">
        <f t="shared" si="1"/>
        <v>7000</v>
      </c>
      <c r="AA13" s="397">
        <f t="shared" si="1"/>
        <v>117057</v>
      </c>
      <c r="AB13" s="492">
        <f t="shared" si="1"/>
        <v>8097</v>
      </c>
      <c r="AC13" s="493">
        <v>2019</v>
      </c>
    </row>
    <row r="14" spans="1:29" s="74" customFormat="1" ht="24.95" customHeight="1">
      <c r="A14" s="75" t="s">
        <v>187</v>
      </c>
      <c r="B14" s="76">
        <f>SUM(C14:M14)+Q14+R14+S14+T14+U14+V14+W14+X14+Y14+Z14+AA14+AB14</f>
        <v>250608</v>
      </c>
      <c r="C14" s="97">
        <v>3484</v>
      </c>
      <c r="D14" s="97">
        <v>54</v>
      </c>
      <c r="E14" s="97" t="s">
        <v>394</v>
      </c>
      <c r="F14" s="97">
        <v>6484</v>
      </c>
      <c r="G14" s="97">
        <v>226</v>
      </c>
      <c r="H14" s="97">
        <v>238</v>
      </c>
      <c r="I14" s="97">
        <v>15315</v>
      </c>
      <c r="J14" s="97">
        <v>13725</v>
      </c>
      <c r="K14" s="97">
        <v>1351</v>
      </c>
      <c r="L14" s="97">
        <v>95</v>
      </c>
      <c r="M14" s="97">
        <v>21970</v>
      </c>
      <c r="N14" s="97" t="s">
        <v>394</v>
      </c>
      <c r="O14" s="77" t="s">
        <v>162</v>
      </c>
      <c r="P14" s="71" t="s">
        <v>187</v>
      </c>
      <c r="Q14" s="97">
        <v>9416</v>
      </c>
      <c r="R14" s="97">
        <v>3745</v>
      </c>
      <c r="S14" s="97">
        <v>20717</v>
      </c>
      <c r="T14" s="97">
        <v>40627</v>
      </c>
      <c r="U14" s="97">
        <v>22358</v>
      </c>
      <c r="V14" s="97">
        <v>6591</v>
      </c>
      <c r="W14" s="97">
        <v>7494</v>
      </c>
      <c r="X14" s="97">
        <v>45357</v>
      </c>
      <c r="Y14" s="97">
        <v>23056</v>
      </c>
      <c r="Z14" s="97">
        <v>461</v>
      </c>
      <c r="AA14" s="97">
        <v>7219</v>
      </c>
      <c r="AB14" s="97">
        <v>625</v>
      </c>
      <c r="AC14" s="78" t="s">
        <v>162</v>
      </c>
    </row>
    <row r="15" spans="1:29" s="74" customFormat="1" ht="24.95" customHeight="1">
      <c r="A15" s="75" t="s">
        <v>188</v>
      </c>
      <c r="B15" s="76">
        <f t="shared" ref="B15:B25" si="2">SUM(C15:M15)+Q15+R15+S15+T15+U15+V15+W15+X15+Y15+Z15+AA15+AB15</f>
        <v>369331</v>
      </c>
      <c r="C15" s="97">
        <v>3489</v>
      </c>
      <c r="D15" s="97">
        <v>56</v>
      </c>
      <c r="E15" s="97" t="s">
        <v>394</v>
      </c>
      <c r="F15" s="97">
        <v>6435</v>
      </c>
      <c r="G15" s="97">
        <v>211</v>
      </c>
      <c r="H15" s="97">
        <v>230</v>
      </c>
      <c r="I15" s="97">
        <v>15295</v>
      </c>
      <c r="J15" s="97">
        <v>136723</v>
      </c>
      <c r="K15" s="97">
        <v>1354</v>
      </c>
      <c r="L15" s="97">
        <v>100</v>
      </c>
      <c r="M15" s="97">
        <v>21886</v>
      </c>
      <c r="N15" s="97" t="s">
        <v>394</v>
      </c>
      <c r="O15" s="77" t="s">
        <v>388</v>
      </c>
      <c r="P15" s="71" t="s">
        <v>188</v>
      </c>
      <c r="Q15" s="97">
        <v>9328</v>
      </c>
      <c r="R15" s="97">
        <v>3687</v>
      </c>
      <c r="S15" s="97">
        <v>20768</v>
      </c>
      <c r="T15" s="97">
        <v>38798</v>
      </c>
      <c r="U15" s="97">
        <v>23414</v>
      </c>
      <c r="V15" s="97">
        <v>6685</v>
      </c>
      <c r="W15" s="97">
        <v>8745</v>
      </c>
      <c r="X15" s="97">
        <v>44968</v>
      </c>
      <c r="Y15" s="97">
        <v>20168</v>
      </c>
      <c r="Z15" s="97">
        <v>378</v>
      </c>
      <c r="AA15" s="97">
        <v>6088</v>
      </c>
      <c r="AB15" s="97">
        <v>525</v>
      </c>
      <c r="AC15" s="78" t="s">
        <v>164</v>
      </c>
    </row>
    <row r="16" spans="1:29" s="74" customFormat="1" ht="24.95" customHeight="1">
      <c r="A16" s="75" t="s">
        <v>189</v>
      </c>
      <c r="B16" s="76">
        <f t="shared" si="2"/>
        <v>239073</v>
      </c>
      <c r="C16" s="97">
        <v>5278</v>
      </c>
      <c r="D16" s="97">
        <v>41</v>
      </c>
      <c r="E16" s="97">
        <v>51</v>
      </c>
      <c r="F16" s="97">
        <v>6349</v>
      </c>
      <c r="G16" s="97">
        <v>188</v>
      </c>
      <c r="H16" s="97">
        <v>205</v>
      </c>
      <c r="I16" s="97">
        <v>13295</v>
      </c>
      <c r="J16" s="97">
        <v>13575</v>
      </c>
      <c r="K16" s="97">
        <v>1312</v>
      </c>
      <c r="L16" s="97">
        <v>91</v>
      </c>
      <c r="M16" s="97">
        <v>21640</v>
      </c>
      <c r="N16" s="97" t="s">
        <v>394</v>
      </c>
      <c r="O16" s="77" t="s">
        <v>166</v>
      </c>
      <c r="P16" s="71" t="s">
        <v>189</v>
      </c>
      <c r="Q16" s="97">
        <v>10275</v>
      </c>
      <c r="R16" s="97">
        <v>3895</v>
      </c>
      <c r="S16" s="97">
        <v>19543</v>
      </c>
      <c r="T16" s="97">
        <v>36309</v>
      </c>
      <c r="U16" s="97">
        <v>21622</v>
      </c>
      <c r="V16" s="97">
        <v>6603</v>
      </c>
      <c r="W16" s="97">
        <v>8576</v>
      </c>
      <c r="X16" s="97">
        <v>42468</v>
      </c>
      <c r="Y16" s="97">
        <v>19163</v>
      </c>
      <c r="Z16" s="97">
        <v>366</v>
      </c>
      <c r="AA16" s="97">
        <v>7683</v>
      </c>
      <c r="AB16" s="97">
        <v>545</v>
      </c>
      <c r="AC16" s="78" t="s">
        <v>166</v>
      </c>
    </row>
    <row r="17" spans="1:29" s="74" customFormat="1" ht="24.95" customHeight="1">
      <c r="A17" s="75" t="s">
        <v>190</v>
      </c>
      <c r="B17" s="76">
        <f t="shared" si="2"/>
        <v>228168</v>
      </c>
      <c r="C17" s="97">
        <v>5397</v>
      </c>
      <c r="D17" s="97">
        <v>44</v>
      </c>
      <c r="E17" s="97">
        <v>63</v>
      </c>
      <c r="F17" s="97">
        <v>6347</v>
      </c>
      <c r="G17" s="97">
        <v>202</v>
      </c>
      <c r="H17" s="97">
        <v>188</v>
      </c>
      <c r="I17" s="97">
        <v>14295</v>
      </c>
      <c r="J17" s="97">
        <v>13534</v>
      </c>
      <c r="K17" s="97">
        <v>1325</v>
      </c>
      <c r="L17" s="97">
        <v>85</v>
      </c>
      <c r="M17" s="97">
        <v>21757</v>
      </c>
      <c r="N17" s="97" t="s">
        <v>394</v>
      </c>
      <c r="O17" s="77" t="s">
        <v>168</v>
      </c>
      <c r="P17" s="71" t="s">
        <v>190</v>
      </c>
      <c r="Q17" s="97">
        <v>10895</v>
      </c>
      <c r="R17" s="97">
        <v>3587</v>
      </c>
      <c r="S17" s="97">
        <v>19541</v>
      </c>
      <c r="T17" s="97">
        <v>31050</v>
      </c>
      <c r="U17" s="97">
        <v>19034</v>
      </c>
      <c r="V17" s="97">
        <v>6602</v>
      </c>
      <c r="W17" s="97">
        <v>8590</v>
      </c>
      <c r="X17" s="97">
        <v>38647</v>
      </c>
      <c r="Y17" s="97">
        <v>19151</v>
      </c>
      <c r="Z17" s="97">
        <v>361</v>
      </c>
      <c r="AA17" s="97">
        <v>6855</v>
      </c>
      <c r="AB17" s="97">
        <v>618</v>
      </c>
      <c r="AC17" s="78" t="s">
        <v>168</v>
      </c>
    </row>
    <row r="18" spans="1:29" s="74" customFormat="1" ht="24.95" customHeight="1">
      <c r="A18" s="75" t="s">
        <v>18</v>
      </c>
      <c r="B18" s="76">
        <f t="shared" si="2"/>
        <v>225086</v>
      </c>
      <c r="C18" s="97">
        <v>5366</v>
      </c>
      <c r="D18" s="97">
        <v>23</v>
      </c>
      <c r="E18" s="97">
        <v>62</v>
      </c>
      <c r="F18" s="97">
        <v>6287</v>
      </c>
      <c r="G18" s="97">
        <v>176</v>
      </c>
      <c r="H18" s="97">
        <v>164</v>
      </c>
      <c r="I18" s="97">
        <v>15163</v>
      </c>
      <c r="J18" s="97">
        <v>14442</v>
      </c>
      <c r="K18" s="97">
        <v>1824</v>
      </c>
      <c r="L18" s="97">
        <v>75</v>
      </c>
      <c r="M18" s="97">
        <v>21508</v>
      </c>
      <c r="N18" s="97" t="s">
        <v>394</v>
      </c>
      <c r="O18" s="77" t="s">
        <v>389</v>
      </c>
      <c r="P18" s="71" t="s">
        <v>18</v>
      </c>
      <c r="Q18" s="97">
        <v>9524</v>
      </c>
      <c r="R18" s="97">
        <v>3547</v>
      </c>
      <c r="S18" s="97">
        <v>18295</v>
      </c>
      <c r="T18" s="97">
        <v>31252</v>
      </c>
      <c r="U18" s="97">
        <v>24218</v>
      </c>
      <c r="V18" s="97">
        <v>6509</v>
      </c>
      <c r="W18" s="97">
        <v>8463</v>
      </c>
      <c r="X18" s="97">
        <v>30683</v>
      </c>
      <c r="Y18" s="97">
        <v>19847</v>
      </c>
      <c r="Z18" s="97">
        <v>353</v>
      </c>
      <c r="AA18" s="97">
        <v>6688</v>
      </c>
      <c r="AB18" s="97">
        <v>617</v>
      </c>
      <c r="AC18" s="78" t="s">
        <v>170</v>
      </c>
    </row>
    <row r="19" spans="1:29" s="74" customFormat="1" ht="24.95" customHeight="1">
      <c r="A19" s="75" t="s">
        <v>19</v>
      </c>
      <c r="B19" s="76">
        <f t="shared" si="2"/>
        <v>219857</v>
      </c>
      <c r="C19" s="97">
        <v>6505</v>
      </c>
      <c r="D19" s="97">
        <v>23</v>
      </c>
      <c r="E19" s="97">
        <v>75</v>
      </c>
      <c r="F19" s="97">
        <v>7290</v>
      </c>
      <c r="G19" s="97">
        <v>163</v>
      </c>
      <c r="H19" s="97">
        <v>163</v>
      </c>
      <c r="I19" s="97">
        <v>15155</v>
      </c>
      <c r="J19" s="97">
        <v>14404</v>
      </c>
      <c r="K19" s="97">
        <v>1454</v>
      </c>
      <c r="L19" s="97">
        <v>68</v>
      </c>
      <c r="M19" s="97">
        <v>21540</v>
      </c>
      <c r="N19" s="97" t="s">
        <v>394</v>
      </c>
      <c r="O19" s="77" t="s">
        <v>172</v>
      </c>
      <c r="P19" s="71" t="s">
        <v>19</v>
      </c>
      <c r="Q19" s="97">
        <v>8244</v>
      </c>
      <c r="R19" s="97">
        <v>3456</v>
      </c>
      <c r="S19" s="97">
        <v>14257</v>
      </c>
      <c r="T19" s="97">
        <v>27496</v>
      </c>
      <c r="U19" s="97">
        <v>27636</v>
      </c>
      <c r="V19" s="97">
        <v>7515</v>
      </c>
      <c r="W19" s="97">
        <v>7435</v>
      </c>
      <c r="X19" s="97">
        <v>30418</v>
      </c>
      <c r="Y19" s="97">
        <v>17992</v>
      </c>
      <c r="Z19" s="97">
        <v>355</v>
      </c>
      <c r="AA19" s="97">
        <v>7681</v>
      </c>
      <c r="AB19" s="97">
        <v>532</v>
      </c>
      <c r="AC19" s="78" t="s">
        <v>172</v>
      </c>
    </row>
    <row r="20" spans="1:29" s="74" customFormat="1" ht="24.95" customHeight="1">
      <c r="A20" s="75" t="s">
        <v>20</v>
      </c>
      <c r="B20" s="76">
        <f t="shared" si="2"/>
        <v>212756</v>
      </c>
      <c r="C20" s="97">
        <v>7581</v>
      </c>
      <c r="D20" s="97">
        <v>46</v>
      </c>
      <c r="E20" s="97">
        <v>62</v>
      </c>
      <c r="F20" s="97">
        <v>7304</v>
      </c>
      <c r="G20" s="97">
        <v>173</v>
      </c>
      <c r="H20" s="97">
        <v>156</v>
      </c>
      <c r="I20" s="97">
        <v>15171</v>
      </c>
      <c r="J20" s="97">
        <v>13448</v>
      </c>
      <c r="K20" s="97">
        <v>1309</v>
      </c>
      <c r="L20" s="97">
        <v>73</v>
      </c>
      <c r="M20" s="97">
        <v>21639</v>
      </c>
      <c r="N20" s="97" t="s">
        <v>394</v>
      </c>
      <c r="O20" s="77" t="s">
        <v>174</v>
      </c>
      <c r="P20" s="71" t="s">
        <v>20</v>
      </c>
      <c r="Q20" s="97">
        <v>9250</v>
      </c>
      <c r="R20" s="97">
        <v>3433</v>
      </c>
      <c r="S20" s="97">
        <v>15275</v>
      </c>
      <c r="T20" s="97">
        <v>27548</v>
      </c>
      <c r="U20" s="97">
        <v>18457</v>
      </c>
      <c r="V20" s="97">
        <v>7530</v>
      </c>
      <c r="W20" s="97">
        <v>7497</v>
      </c>
      <c r="X20" s="97">
        <v>28858</v>
      </c>
      <c r="Y20" s="97">
        <v>17046</v>
      </c>
      <c r="Z20" s="97">
        <v>678</v>
      </c>
      <c r="AA20" s="97">
        <v>9708</v>
      </c>
      <c r="AB20" s="97">
        <v>514</v>
      </c>
      <c r="AC20" s="78" t="s">
        <v>174</v>
      </c>
    </row>
    <row r="21" spans="1:29" s="74" customFormat="1" ht="24.95" customHeight="1">
      <c r="A21" s="75" t="s">
        <v>21</v>
      </c>
      <c r="B21" s="76">
        <f t="shared" si="2"/>
        <v>214600</v>
      </c>
      <c r="C21" s="97">
        <v>7201</v>
      </c>
      <c r="D21" s="97">
        <v>95</v>
      </c>
      <c r="E21" s="97">
        <v>65</v>
      </c>
      <c r="F21" s="97">
        <v>6305</v>
      </c>
      <c r="G21" s="97">
        <v>186</v>
      </c>
      <c r="H21" s="97">
        <v>176</v>
      </c>
      <c r="I21" s="97">
        <v>14367</v>
      </c>
      <c r="J21" s="97">
        <v>13450</v>
      </c>
      <c r="K21" s="97">
        <v>1327</v>
      </c>
      <c r="L21" s="97">
        <v>72</v>
      </c>
      <c r="M21" s="97">
        <v>21597</v>
      </c>
      <c r="N21" s="97" t="s">
        <v>394</v>
      </c>
      <c r="O21" s="77" t="s">
        <v>390</v>
      </c>
      <c r="P21" s="71" t="s">
        <v>21</v>
      </c>
      <c r="Q21" s="97">
        <v>9249</v>
      </c>
      <c r="R21" s="97">
        <v>3382</v>
      </c>
      <c r="S21" s="97">
        <v>15236</v>
      </c>
      <c r="T21" s="97">
        <v>28630</v>
      </c>
      <c r="U21" s="97">
        <v>17573</v>
      </c>
      <c r="V21" s="97">
        <v>8560</v>
      </c>
      <c r="W21" s="97">
        <v>8543</v>
      </c>
      <c r="X21" s="97">
        <v>28609</v>
      </c>
      <c r="Y21" s="97">
        <v>18110</v>
      </c>
      <c r="Z21" s="97">
        <v>657</v>
      </c>
      <c r="AA21" s="97">
        <v>10452</v>
      </c>
      <c r="AB21" s="97">
        <v>758</v>
      </c>
      <c r="AC21" s="78" t="s">
        <v>176</v>
      </c>
    </row>
    <row r="22" spans="1:29" s="74" customFormat="1" ht="24.95" customHeight="1">
      <c r="A22" s="75" t="s">
        <v>22</v>
      </c>
      <c r="B22" s="76">
        <f t="shared" si="2"/>
        <v>223397</v>
      </c>
      <c r="C22" s="97">
        <v>7081</v>
      </c>
      <c r="D22" s="97">
        <v>142</v>
      </c>
      <c r="E22" s="97">
        <v>58</v>
      </c>
      <c r="F22" s="97">
        <v>6297</v>
      </c>
      <c r="G22" s="97">
        <v>168</v>
      </c>
      <c r="H22" s="97">
        <v>181</v>
      </c>
      <c r="I22" s="97">
        <v>15175</v>
      </c>
      <c r="J22" s="97">
        <v>14437</v>
      </c>
      <c r="K22" s="97">
        <v>1300</v>
      </c>
      <c r="L22" s="97">
        <v>71</v>
      </c>
      <c r="M22" s="97">
        <v>20859</v>
      </c>
      <c r="N22" s="97" t="s">
        <v>394</v>
      </c>
      <c r="O22" s="77" t="s">
        <v>178</v>
      </c>
      <c r="P22" s="71" t="s">
        <v>22</v>
      </c>
      <c r="Q22" s="97">
        <v>9246</v>
      </c>
      <c r="R22" s="97">
        <v>3412</v>
      </c>
      <c r="S22" s="97">
        <v>16261</v>
      </c>
      <c r="T22" s="97">
        <v>30439</v>
      </c>
      <c r="U22" s="97">
        <v>17783</v>
      </c>
      <c r="V22" s="439">
        <v>8596</v>
      </c>
      <c r="W22" s="97">
        <v>8525</v>
      </c>
      <c r="X22" s="97">
        <v>30959</v>
      </c>
      <c r="Y22" s="97">
        <v>18046</v>
      </c>
      <c r="Z22" s="97">
        <v>845</v>
      </c>
      <c r="AA22" s="97">
        <v>12712</v>
      </c>
      <c r="AB22" s="97">
        <v>804</v>
      </c>
      <c r="AC22" s="78" t="s">
        <v>178</v>
      </c>
    </row>
    <row r="23" spans="1:29" s="74" customFormat="1" ht="24.95" customHeight="1">
      <c r="A23" s="75" t="s">
        <v>23</v>
      </c>
      <c r="B23" s="76">
        <f t="shared" si="2"/>
        <v>206136</v>
      </c>
      <c r="C23" s="97">
        <v>5518</v>
      </c>
      <c r="D23" s="97">
        <v>123</v>
      </c>
      <c r="E23" s="97">
        <v>72</v>
      </c>
      <c r="F23" s="97">
        <v>5269</v>
      </c>
      <c r="G23" s="97">
        <v>114</v>
      </c>
      <c r="H23" s="97">
        <v>163</v>
      </c>
      <c r="I23" s="97">
        <v>15151</v>
      </c>
      <c r="J23" s="97">
        <v>14425</v>
      </c>
      <c r="K23" s="97">
        <v>1204</v>
      </c>
      <c r="L23" s="97">
        <v>79</v>
      </c>
      <c r="M23" s="97">
        <v>19587</v>
      </c>
      <c r="N23" s="97" t="s">
        <v>394</v>
      </c>
      <c r="O23" s="77" t="s">
        <v>180</v>
      </c>
      <c r="P23" s="71" t="s">
        <v>23</v>
      </c>
      <c r="Q23" s="97">
        <v>9249</v>
      </c>
      <c r="R23" s="97">
        <v>2948</v>
      </c>
      <c r="S23" s="97">
        <v>17289</v>
      </c>
      <c r="T23" s="97">
        <v>24231</v>
      </c>
      <c r="U23" s="97">
        <v>16537</v>
      </c>
      <c r="V23" s="97">
        <v>6495</v>
      </c>
      <c r="W23" s="97">
        <v>6433</v>
      </c>
      <c r="X23" s="97">
        <v>30103</v>
      </c>
      <c r="Y23" s="97">
        <v>15195</v>
      </c>
      <c r="Z23" s="97">
        <v>685</v>
      </c>
      <c r="AA23" s="97">
        <v>14521</v>
      </c>
      <c r="AB23" s="97">
        <v>745</v>
      </c>
      <c r="AC23" s="78" t="s">
        <v>180</v>
      </c>
    </row>
    <row r="24" spans="1:29" s="74" customFormat="1" ht="24.95" customHeight="1">
      <c r="A24" s="75" t="s">
        <v>24</v>
      </c>
      <c r="B24" s="76">
        <f t="shared" si="2"/>
        <v>221563</v>
      </c>
      <c r="C24" s="97">
        <v>5535</v>
      </c>
      <c r="D24" s="97">
        <v>154</v>
      </c>
      <c r="E24" s="97">
        <v>77</v>
      </c>
      <c r="F24" s="97">
        <v>5300</v>
      </c>
      <c r="G24" s="97">
        <v>117</v>
      </c>
      <c r="H24" s="97">
        <v>189</v>
      </c>
      <c r="I24" s="97">
        <v>15178</v>
      </c>
      <c r="J24" s="97">
        <v>13509</v>
      </c>
      <c r="K24" s="97">
        <v>1321</v>
      </c>
      <c r="L24" s="97">
        <v>85</v>
      </c>
      <c r="M24" s="97">
        <v>18745</v>
      </c>
      <c r="N24" s="97" t="s">
        <v>394</v>
      </c>
      <c r="O24" s="77" t="s">
        <v>391</v>
      </c>
      <c r="P24" s="71" t="s">
        <v>24</v>
      </c>
      <c r="Q24" s="97">
        <v>10356</v>
      </c>
      <c r="R24" s="97">
        <v>2957</v>
      </c>
      <c r="S24" s="97">
        <v>27365</v>
      </c>
      <c r="T24" s="97">
        <v>31245</v>
      </c>
      <c r="U24" s="97">
        <v>14625</v>
      </c>
      <c r="V24" s="97">
        <v>7120</v>
      </c>
      <c r="W24" s="97">
        <v>7496</v>
      </c>
      <c r="X24" s="97">
        <v>27474</v>
      </c>
      <c r="Y24" s="97">
        <v>18175</v>
      </c>
      <c r="Z24" s="97">
        <v>910</v>
      </c>
      <c r="AA24" s="97">
        <v>12731</v>
      </c>
      <c r="AB24" s="97">
        <v>899</v>
      </c>
      <c r="AC24" s="78" t="s">
        <v>182</v>
      </c>
    </row>
    <row r="25" spans="1:29" s="74" customFormat="1" ht="24.95" customHeight="1">
      <c r="A25" s="98" t="s">
        <v>25</v>
      </c>
      <c r="B25" s="495">
        <f t="shared" si="2"/>
        <v>244346</v>
      </c>
      <c r="C25" s="99">
        <v>5459</v>
      </c>
      <c r="D25" s="99">
        <v>140</v>
      </c>
      <c r="E25" s="99">
        <v>74</v>
      </c>
      <c r="F25" s="99">
        <v>5677</v>
      </c>
      <c r="G25" s="99">
        <v>150</v>
      </c>
      <c r="H25" s="99">
        <v>211</v>
      </c>
      <c r="I25" s="99">
        <v>15255</v>
      </c>
      <c r="J25" s="99">
        <v>14519</v>
      </c>
      <c r="K25" s="99">
        <v>1464</v>
      </c>
      <c r="L25" s="99">
        <v>102</v>
      </c>
      <c r="M25" s="99">
        <v>22851</v>
      </c>
      <c r="N25" s="99" t="s">
        <v>394</v>
      </c>
      <c r="O25" s="100" t="s">
        <v>392</v>
      </c>
      <c r="P25" s="101" t="s">
        <v>25</v>
      </c>
      <c r="Q25" s="102">
        <v>10107</v>
      </c>
      <c r="R25" s="99">
        <v>4077</v>
      </c>
      <c r="S25" s="99">
        <v>18807</v>
      </c>
      <c r="T25" s="99">
        <v>34826</v>
      </c>
      <c r="U25" s="99">
        <v>17857</v>
      </c>
      <c r="V25" s="99">
        <v>7150</v>
      </c>
      <c r="W25" s="99">
        <v>7644</v>
      </c>
      <c r="X25" s="99">
        <v>41377</v>
      </c>
      <c r="Y25" s="99">
        <v>20014</v>
      </c>
      <c r="Z25" s="99">
        <v>951</v>
      </c>
      <c r="AA25" s="99">
        <v>14719</v>
      </c>
      <c r="AB25" s="99">
        <v>915</v>
      </c>
      <c r="AC25" s="103" t="s">
        <v>184</v>
      </c>
    </row>
    <row r="26" spans="1:29" s="83" customFormat="1" ht="12.75" customHeight="1">
      <c r="A26" s="79" t="s">
        <v>393</v>
      </c>
      <c r="B26" s="80"/>
      <c r="C26" s="80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2"/>
      <c r="P26" s="79" t="s">
        <v>393</v>
      </c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2"/>
    </row>
    <row r="27" spans="1:29" s="83" customFormat="1" ht="12.75" customHeight="1">
      <c r="A27" s="79" t="s">
        <v>191</v>
      </c>
      <c r="B27" s="80"/>
      <c r="C27" s="80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2"/>
      <c r="P27" s="79" t="s">
        <v>185</v>
      </c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2"/>
    </row>
    <row r="28" spans="1:29" s="88" customFormat="1" ht="12" customHeight="1">
      <c r="A28" s="84"/>
      <c r="B28" s="85"/>
      <c r="C28" s="85"/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/>
      <c r="P28" s="84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7"/>
    </row>
    <row r="29" spans="1:29">
      <c r="A29" s="89"/>
      <c r="B29" s="67"/>
      <c r="C29" s="85"/>
      <c r="D29" s="85"/>
      <c r="E29" s="85"/>
      <c r="F29" s="88"/>
      <c r="G29" s="88"/>
      <c r="H29" s="88"/>
      <c r="I29" s="88"/>
      <c r="J29" s="88"/>
      <c r="K29" s="88"/>
      <c r="L29" s="67"/>
      <c r="M29" s="85"/>
      <c r="N29" s="85"/>
      <c r="Q29" s="85"/>
      <c r="R29" s="92"/>
      <c r="S29" s="67"/>
      <c r="T29" s="85"/>
      <c r="U29" s="93"/>
      <c r="V29" s="85"/>
      <c r="W29" s="93"/>
      <c r="X29" s="93"/>
      <c r="Y29" s="85"/>
      <c r="AA29" s="93"/>
      <c r="AB29" s="93"/>
    </row>
    <row r="30" spans="1:29">
      <c r="A30" s="89"/>
      <c r="B30" s="67"/>
      <c r="C30" s="85"/>
      <c r="D30" s="85"/>
      <c r="E30" s="85"/>
      <c r="F30" s="88"/>
      <c r="G30" s="88"/>
      <c r="H30" s="88"/>
      <c r="I30" s="88"/>
      <c r="J30" s="88"/>
      <c r="K30" s="88"/>
      <c r="L30" s="67"/>
      <c r="M30" s="85"/>
      <c r="N30" s="85"/>
      <c r="Q30" s="85"/>
      <c r="R30" s="92"/>
      <c r="S30" s="67"/>
      <c r="T30" s="85"/>
      <c r="U30" s="93"/>
      <c r="V30" s="85"/>
      <c r="W30" s="93"/>
      <c r="X30" s="93"/>
      <c r="Y30" s="85"/>
      <c r="AA30" s="93"/>
      <c r="AB30" s="93"/>
    </row>
    <row r="31" spans="1:29">
      <c r="A31" s="89"/>
      <c r="B31" s="67"/>
      <c r="C31" s="85"/>
      <c r="D31" s="85"/>
      <c r="E31" s="85"/>
      <c r="F31" s="88"/>
      <c r="G31" s="88"/>
      <c r="H31" s="88"/>
      <c r="I31" s="88"/>
      <c r="J31" s="88"/>
      <c r="K31" s="88"/>
      <c r="M31" s="93"/>
      <c r="N31" s="93"/>
      <c r="Q31" s="93"/>
      <c r="S31" s="94"/>
      <c r="T31" s="93"/>
      <c r="U31" s="93"/>
      <c r="V31" s="93"/>
      <c r="W31" s="93"/>
      <c r="X31" s="93"/>
      <c r="Y31" s="93"/>
      <c r="AA31" s="93"/>
      <c r="AB31" s="93"/>
    </row>
    <row r="32" spans="1:29">
      <c r="A32" s="89"/>
      <c r="B32" s="67"/>
      <c r="C32" s="85"/>
      <c r="D32" s="85"/>
      <c r="E32" s="85"/>
      <c r="F32" s="88"/>
      <c r="G32" s="88"/>
      <c r="H32" s="88"/>
      <c r="I32" s="88"/>
      <c r="J32" s="88"/>
      <c r="K32" s="88"/>
      <c r="M32" s="93"/>
      <c r="N32" s="93"/>
      <c r="Q32" s="93"/>
      <c r="S32" s="94"/>
      <c r="T32" s="93"/>
      <c r="U32" s="93"/>
      <c r="V32" s="93"/>
      <c r="W32" s="93"/>
      <c r="X32" s="93"/>
      <c r="Y32" s="93"/>
      <c r="AA32" s="93"/>
      <c r="AB32" s="93"/>
    </row>
    <row r="33" spans="1:28">
      <c r="A33" s="89"/>
      <c r="B33" s="67"/>
      <c r="C33" s="85"/>
      <c r="D33" s="85"/>
      <c r="E33" s="85"/>
      <c r="F33" s="88"/>
      <c r="G33" s="88"/>
      <c r="H33" s="88"/>
      <c r="I33" s="88"/>
      <c r="J33" s="88"/>
      <c r="K33" s="88"/>
      <c r="M33" s="93"/>
      <c r="N33" s="93"/>
      <c r="Q33" s="93"/>
      <c r="S33" s="94"/>
      <c r="T33" s="93"/>
      <c r="U33" s="93"/>
      <c r="V33" s="93"/>
      <c r="W33" s="93"/>
      <c r="X33" s="93"/>
      <c r="Y33" s="93"/>
      <c r="AA33" s="93"/>
      <c r="AB33" s="93"/>
    </row>
    <row r="34" spans="1:28">
      <c r="A34" s="89"/>
      <c r="B34" s="67"/>
      <c r="C34" s="85"/>
      <c r="D34" s="85"/>
      <c r="E34" s="85"/>
      <c r="F34" s="88"/>
      <c r="G34" s="88"/>
      <c r="H34" s="88"/>
      <c r="I34" s="88"/>
      <c r="J34" s="88"/>
      <c r="K34" s="88"/>
      <c r="M34" s="93"/>
      <c r="N34" s="93"/>
      <c r="Q34" s="93"/>
      <c r="S34" s="94"/>
      <c r="T34" s="93"/>
      <c r="U34" s="93"/>
      <c r="V34" s="93"/>
      <c r="W34" s="93"/>
      <c r="X34" s="93"/>
      <c r="Y34" s="93"/>
      <c r="AA34" s="93"/>
      <c r="AB34" s="93"/>
    </row>
    <row r="35" spans="1:28">
      <c r="A35" s="89"/>
      <c r="B35" s="67"/>
      <c r="C35" s="85"/>
      <c r="D35" s="85"/>
      <c r="E35" s="85"/>
      <c r="F35" s="88"/>
      <c r="G35" s="88"/>
      <c r="H35" s="88"/>
      <c r="I35" s="88"/>
      <c r="J35" s="88"/>
      <c r="K35" s="88"/>
      <c r="M35" s="93"/>
      <c r="N35" s="93"/>
      <c r="Q35" s="93"/>
      <c r="S35" s="94"/>
      <c r="T35" s="93"/>
      <c r="U35" s="93"/>
      <c r="V35" s="93"/>
      <c r="W35" s="93"/>
      <c r="X35" s="93"/>
      <c r="Y35" s="93"/>
      <c r="AA35" s="93"/>
      <c r="AB35" s="93"/>
    </row>
    <row r="36" spans="1:28" ht="16.5" customHeight="1">
      <c r="A36" s="89"/>
      <c r="B36" s="67"/>
      <c r="C36" s="85"/>
      <c r="D36" s="85"/>
      <c r="E36" s="85"/>
      <c r="F36" s="88"/>
      <c r="G36" s="88"/>
      <c r="H36" s="88"/>
      <c r="I36" s="88"/>
      <c r="J36" s="88"/>
      <c r="K36" s="88"/>
      <c r="M36" s="93"/>
      <c r="N36" s="93"/>
      <c r="Q36" s="93"/>
      <c r="S36" s="94"/>
      <c r="T36" s="93"/>
      <c r="U36" s="93"/>
      <c r="V36" s="93"/>
      <c r="W36" s="93"/>
      <c r="X36" s="93"/>
      <c r="Y36" s="93"/>
      <c r="AA36" s="93"/>
      <c r="AB36" s="93"/>
    </row>
    <row r="37" spans="1:28">
      <c r="A37" s="89"/>
      <c r="B37" s="67"/>
      <c r="C37" s="85"/>
      <c r="D37" s="85"/>
      <c r="E37" s="85"/>
      <c r="F37" s="88"/>
      <c r="G37" s="88"/>
      <c r="H37" s="88"/>
      <c r="I37" s="88"/>
      <c r="J37" s="88"/>
      <c r="K37" s="88"/>
      <c r="M37" s="93"/>
      <c r="N37" s="93"/>
      <c r="Q37" s="93"/>
      <c r="S37" s="94"/>
      <c r="T37" s="93"/>
      <c r="U37" s="93"/>
      <c r="V37" s="93"/>
      <c r="W37" s="93"/>
      <c r="X37" s="93"/>
      <c r="Y37" s="93"/>
      <c r="AA37" s="93"/>
      <c r="AB37" s="93"/>
    </row>
    <row r="38" spans="1:28">
      <c r="A38" s="89"/>
      <c r="B38" s="67"/>
      <c r="C38" s="93"/>
      <c r="D38" s="93"/>
      <c r="E38" s="93"/>
      <c r="M38" s="93"/>
      <c r="N38" s="93"/>
      <c r="Q38" s="93"/>
      <c r="S38" s="94"/>
      <c r="T38" s="93"/>
      <c r="U38" s="93"/>
      <c r="V38" s="93"/>
      <c r="W38" s="93"/>
      <c r="X38" s="93"/>
      <c r="Y38" s="93"/>
      <c r="AA38" s="93"/>
      <c r="AB38" s="93"/>
    </row>
    <row r="39" spans="1:28">
      <c r="A39" s="89"/>
      <c r="B39" s="67"/>
      <c r="C39" s="93"/>
      <c r="D39" s="93"/>
      <c r="E39" s="93"/>
      <c r="M39" s="93"/>
      <c r="N39" s="93"/>
      <c r="Q39" s="93"/>
      <c r="S39" s="94"/>
      <c r="T39" s="93"/>
      <c r="U39" s="93"/>
      <c r="V39" s="93"/>
      <c r="W39" s="93"/>
      <c r="X39" s="93"/>
      <c r="Y39" s="93"/>
      <c r="AA39" s="93"/>
      <c r="AB39" s="93"/>
    </row>
    <row r="40" spans="1:28">
      <c r="A40" s="89"/>
      <c r="B40" s="67"/>
      <c r="C40" s="93"/>
      <c r="D40" s="93"/>
      <c r="E40" s="93"/>
      <c r="M40" s="93"/>
      <c r="N40" s="93"/>
      <c r="Q40" s="93"/>
      <c r="S40" s="94"/>
      <c r="T40" s="93"/>
      <c r="U40" s="93"/>
      <c r="V40" s="93"/>
      <c r="W40" s="93"/>
      <c r="X40" s="93"/>
      <c r="Y40" s="93"/>
      <c r="AA40" s="93"/>
      <c r="AB40" s="93"/>
    </row>
    <row r="41" spans="1:28">
      <c r="A41" s="89"/>
      <c r="B41" s="67"/>
      <c r="C41" s="93"/>
      <c r="D41" s="93"/>
      <c r="E41" s="93"/>
      <c r="M41" s="93"/>
      <c r="N41" s="93"/>
      <c r="Q41" s="93"/>
      <c r="S41" s="94"/>
      <c r="T41" s="93"/>
      <c r="U41" s="93"/>
      <c r="V41" s="93"/>
      <c r="W41" s="93"/>
      <c r="X41" s="93"/>
      <c r="Y41" s="93"/>
      <c r="AA41" s="93"/>
      <c r="AB41" s="93"/>
    </row>
    <row r="42" spans="1:28">
      <c r="A42" s="89"/>
      <c r="B42" s="67"/>
      <c r="C42" s="93"/>
      <c r="D42" s="93"/>
      <c r="E42" s="93"/>
      <c r="M42" s="93"/>
      <c r="N42" s="93"/>
      <c r="Q42" s="93"/>
      <c r="S42" s="94"/>
      <c r="T42" s="93"/>
      <c r="U42" s="93"/>
      <c r="V42" s="93"/>
      <c r="W42" s="93"/>
      <c r="X42" s="93"/>
      <c r="Y42" s="93"/>
      <c r="AA42" s="93"/>
      <c r="AB42" s="93"/>
    </row>
    <row r="43" spans="1:28">
      <c r="A43" s="89"/>
      <c r="B43" s="67"/>
      <c r="C43" s="93"/>
      <c r="D43" s="93"/>
      <c r="E43" s="93"/>
      <c r="M43" s="93"/>
      <c r="N43" s="93"/>
      <c r="Q43" s="93"/>
      <c r="S43" s="94"/>
      <c r="T43" s="93"/>
      <c r="U43" s="93"/>
      <c r="V43" s="93"/>
      <c r="W43" s="93"/>
      <c r="X43" s="93"/>
      <c r="Y43" s="93"/>
      <c r="AA43" s="93"/>
      <c r="AB43" s="93"/>
    </row>
    <row r="44" spans="1:28">
      <c r="A44" s="89"/>
      <c r="B44" s="67"/>
      <c r="C44" s="93"/>
      <c r="D44" s="93"/>
      <c r="E44" s="93"/>
      <c r="M44" s="93"/>
      <c r="N44" s="93"/>
      <c r="Q44" s="93"/>
      <c r="S44" s="94"/>
      <c r="T44" s="93"/>
      <c r="U44" s="93"/>
      <c r="V44" s="93"/>
      <c r="W44" s="93"/>
      <c r="X44" s="93"/>
      <c r="Y44" s="93"/>
      <c r="AA44" s="93"/>
      <c r="AB44" s="93"/>
    </row>
    <row r="45" spans="1:28">
      <c r="A45" s="89"/>
      <c r="B45" s="67"/>
      <c r="C45" s="93"/>
      <c r="D45" s="93"/>
      <c r="E45" s="93"/>
      <c r="M45" s="93"/>
      <c r="N45" s="93"/>
      <c r="Q45" s="93"/>
      <c r="S45" s="94"/>
      <c r="T45" s="93"/>
      <c r="U45" s="93"/>
      <c r="V45" s="93"/>
      <c r="W45" s="93"/>
      <c r="X45" s="93"/>
      <c r="Y45" s="93"/>
      <c r="AA45" s="93"/>
      <c r="AB45" s="93"/>
    </row>
    <row r="46" spans="1:28">
      <c r="A46" s="89"/>
      <c r="B46" s="67"/>
      <c r="C46" s="93"/>
      <c r="D46" s="93"/>
      <c r="E46" s="93"/>
      <c r="M46" s="93"/>
      <c r="N46" s="93"/>
      <c r="Q46" s="93"/>
      <c r="S46" s="94"/>
      <c r="T46" s="93"/>
      <c r="U46" s="93"/>
      <c r="V46" s="93"/>
      <c r="W46" s="93"/>
      <c r="X46" s="93"/>
      <c r="Y46" s="93"/>
      <c r="AA46" s="93"/>
      <c r="AB46" s="93"/>
    </row>
    <row r="47" spans="1:28">
      <c r="A47" s="89"/>
      <c r="B47" s="67"/>
      <c r="C47" s="93"/>
      <c r="D47" s="93"/>
      <c r="E47" s="93"/>
      <c r="M47" s="93"/>
      <c r="N47" s="93"/>
      <c r="Q47" s="93"/>
      <c r="S47" s="94"/>
      <c r="T47" s="93"/>
      <c r="U47" s="93"/>
      <c r="V47" s="93"/>
      <c r="W47" s="93"/>
      <c r="X47" s="93"/>
      <c r="Y47" s="93"/>
      <c r="AA47" s="93"/>
      <c r="AB47" s="93"/>
    </row>
    <row r="48" spans="1:28">
      <c r="B48" s="67"/>
      <c r="C48" s="93"/>
      <c r="D48" s="93"/>
      <c r="E48" s="93"/>
      <c r="M48" s="93"/>
      <c r="N48" s="93"/>
      <c r="Q48" s="93"/>
      <c r="S48" s="94"/>
      <c r="T48" s="93"/>
      <c r="U48" s="93"/>
      <c r="V48" s="93"/>
      <c r="W48" s="93"/>
      <c r="X48" s="93"/>
      <c r="Y48" s="93"/>
      <c r="AA48" s="93"/>
      <c r="AB48" s="93"/>
    </row>
    <row r="49" spans="2:25">
      <c r="B49" s="67"/>
      <c r="C49" s="93"/>
      <c r="D49" s="93"/>
      <c r="E49" s="93"/>
      <c r="M49" s="93"/>
      <c r="N49" s="93"/>
      <c r="Q49" s="93"/>
      <c r="V49" s="93"/>
      <c r="Y49" s="93"/>
    </row>
    <row r="50" spans="2:25">
      <c r="B50" s="67"/>
      <c r="C50" s="93"/>
      <c r="D50" s="93"/>
      <c r="E50" s="93"/>
      <c r="M50" s="93"/>
      <c r="N50" s="93"/>
      <c r="Q50" s="93"/>
      <c r="V50" s="93"/>
      <c r="Y50" s="93"/>
    </row>
    <row r="51" spans="2:25">
      <c r="B51" s="67"/>
      <c r="C51" s="93"/>
      <c r="D51" s="93"/>
      <c r="E51" s="93"/>
      <c r="M51" s="93"/>
      <c r="N51" s="93"/>
      <c r="Q51" s="93"/>
      <c r="V51" s="93"/>
      <c r="Y51" s="93"/>
    </row>
    <row r="52" spans="2:25">
      <c r="B52" s="67"/>
      <c r="C52" s="93"/>
      <c r="D52" s="93"/>
      <c r="E52" s="93"/>
      <c r="M52" s="93"/>
      <c r="N52" s="93"/>
      <c r="Q52" s="93"/>
      <c r="V52" s="93"/>
      <c r="Y52" s="93"/>
    </row>
    <row r="53" spans="2:25">
      <c r="B53" s="67"/>
      <c r="C53" s="93"/>
      <c r="D53" s="93"/>
      <c r="E53" s="93"/>
      <c r="M53" s="93"/>
      <c r="N53" s="93"/>
      <c r="Q53" s="93"/>
      <c r="V53" s="93"/>
      <c r="Y53" s="93"/>
    </row>
    <row r="54" spans="2:25">
      <c r="B54" s="67"/>
      <c r="C54" s="93"/>
      <c r="D54" s="93"/>
      <c r="E54" s="93"/>
      <c r="M54" s="93"/>
      <c r="N54" s="93"/>
      <c r="Q54" s="93"/>
      <c r="V54" s="93"/>
      <c r="Y54" s="93"/>
    </row>
    <row r="55" spans="2:25">
      <c r="B55" s="67"/>
      <c r="C55" s="93"/>
      <c r="D55" s="93"/>
      <c r="E55" s="93"/>
      <c r="M55" s="93"/>
      <c r="N55" s="93"/>
      <c r="Q55" s="93"/>
      <c r="V55" s="93"/>
      <c r="Y55" s="93"/>
    </row>
    <row r="56" spans="2:25">
      <c r="B56" s="67"/>
      <c r="C56" s="93"/>
      <c r="D56" s="93"/>
      <c r="E56" s="93"/>
      <c r="M56" s="93"/>
      <c r="N56" s="93"/>
      <c r="Q56" s="93"/>
      <c r="V56" s="93"/>
      <c r="Y56" s="93"/>
    </row>
    <row r="57" spans="2:25">
      <c r="B57" s="67"/>
      <c r="C57" s="93"/>
      <c r="D57" s="93"/>
      <c r="E57" s="93"/>
      <c r="M57" s="93"/>
      <c r="N57" s="93"/>
      <c r="Q57" s="93"/>
      <c r="V57" s="93"/>
      <c r="Y57" s="93"/>
    </row>
    <row r="58" spans="2:25">
      <c r="B58" s="67"/>
      <c r="C58" s="93"/>
      <c r="D58" s="93"/>
      <c r="E58" s="93"/>
      <c r="M58" s="93"/>
      <c r="N58" s="93"/>
      <c r="Q58" s="93"/>
      <c r="V58" s="93"/>
      <c r="Y58" s="93"/>
    </row>
    <row r="59" spans="2:25">
      <c r="B59" s="67"/>
      <c r="C59" s="93"/>
      <c r="D59" s="93"/>
      <c r="E59" s="93"/>
    </row>
    <row r="60" spans="2:25">
      <c r="B60" s="67"/>
      <c r="C60" s="93"/>
      <c r="D60" s="93"/>
      <c r="E60" s="93"/>
    </row>
    <row r="61" spans="2:25">
      <c r="B61" s="67"/>
      <c r="C61" s="93"/>
      <c r="D61" s="93"/>
      <c r="E61" s="93"/>
    </row>
    <row r="62" spans="2:25">
      <c r="B62" s="67"/>
      <c r="C62" s="93"/>
      <c r="D62" s="93"/>
      <c r="E62" s="93"/>
    </row>
    <row r="63" spans="2:25">
      <c r="B63" s="67"/>
      <c r="C63" s="93"/>
      <c r="D63" s="93"/>
      <c r="E63" s="93"/>
    </row>
    <row r="64" spans="2:25">
      <c r="B64" s="67"/>
      <c r="C64" s="93"/>
      <c r="D64" s="93"/>
      <c r="E64" s="93"/>
    </row>
    <row r="65" spans="2:5">
      <c r="B65" s="67"/>
      <c r="C65" s="93"/>
      <c r="D65" s="93"/>
      <c r="E65" s="93"/>
    </row>
    <row r="66" spans="2:5">
      <c r="B66" s="67"/>
      <c r="C66" s="93"/>
      <c r="D66" s="93"/>
      <c r="E66" s="93"/>
    </row>
    <row r="67" spans="2:5">
      <c r="B67" s="67"/>
      <c r="C67" s="93"/>
      <c r="D67" s="93"/>
      <c r="E67" s="93"/>
    </row>
    <row r="68" spans="2:5">
      <c r="B68" s="67"/>
      <c r="C68" s="93"/>
      <c r="D68" s="93"/>
      <c r="E68" s="93"/>
    </row>
    <row r="69" spans="2:5">
      <c r="B69" s="67"/>
      <c r="C69" s="93"/>
      <c r="D69" s="93"/>
      <c r="E69" s="93"/>
    </row>
    <row r="70" spans="2:5">
      <c r="B70" s="67"/>
      <c r="C70" s="93"/>
      <c r="D70" s="93"/>
      <c r="E70" s="93"/>
    </row>
    <row r="71" spans="2:5">
      <c r="B71" s="67"/>
      <c r="C71" s="93"/>
      <c r="D71" s="93"/>
      <c r="E71" s="93"/>
    </row>
    <row r="72" spans="2:5">
      <c r="B72" s="67"/>
      <c r="C72" s="93"/>
      <c r="D72" s="93"/>
      <c r="E72" s="93"/>
    </row>
    <row r="73" spans="2:5">
      <c r="B73" s="67"/>
      <c r="C73" s="93"/>
      <c r="D73" s="93"/>
      <c r="E73" s="93"/>
    </row>
    <row r="74" spans="2:5">
      <c r="B74" s="67"/>
      <c r="C74" s="93"/>
      <c r="D74" s="93"/>
      <c r="E74" s="93"/>
    </row>
    <row r="75" spans="2:5">
      <c r="B75" s="67"/>
      <c r="C75" s="93"/>
      <c r="D75" s="93"/>
      <c r="E75" s="93"/>
    </row>
    <row r="76" spans="2:5">
      <c r="B76" s="67"/>
      <c r="C76" s="93"/>
      <c r="D76" s="93"/>
      <c r="E76" s="93"/>
    </row>
    <row r="77" spans="2:5">
      <c r="B77" s="67"/>
      <c r="C77" s="93"/>
      <c r="D77" s="93"/>
      <c r="E77" s="93"/>
    </row>
    <row r="78" spans="2:5">
      <c r="B78" s="67"/>
      <c r="C78" s="93"/>
      <c r="D78" s="93"/>
      <c r="E78" s="93"/>
    </row>
    <row r="79" spans="2:5">
      <c r="B79" s="67"/>
      <c r="C79" s="93"/>
      <c r="D79" s="93"/>
      <c r="E79" s="93"/>
    </row>
    <row r="80" spans="2:5">
      <c r="B80" s="67"/>
      <c r="C80" s="93"/>
      <c r="D80" s="93"/>
      <c r="E80" s="93"/>
    </row>
    <row r="81" spans="2:5">
      <c r="B81" s="67"/>
      <c r="C81" s="93"/>
      <c r="D81" s="93"/>
      <c r="E81" s="93"/>
    </row>
    <row r="82" spans="2:5">
      <c r="B82" s="67"/>
      <c r="C82" s="93"/>
      <c r="D82" s="93"/>
      <c r="E82" s="93"/>
    </row>
    <row r="83" spans="2:5">
      <c r="B83" s="67"/>
      <c r="C83" s="93"/>
      <c r="D83" s="93"/>
      <c r="E83" s="93"/>
    </row>
    <row r="84" spans="2:5">
      <c r="B84" s="67"/>
      <c r="C84" s="93"/>
      <c r="D84" s="93"/>
      <c r="E84" s="93"/>
    </row>
    <row r="85" spans="2:5">
      <c r="B85" s="67"/>
      <c r="C85" s="93"/>
      <c r="D85" s="93"/>
      <c r="E85" s="93"/>
    </row>
    <row r="86" spans="2:5">
      <c r="B86" s="67"/>
      <c r="C86" s="93"/>
      <c r="D86" s="93"/>
      <c r="E86" s="93"/>
    </row>
    <row r="87" spans="2:5">
      <c r="B87" s="67"/>
      <c r="C87" s="93"/>
      <c r="D87" s="93"/>
      <c r="E87" s="93"/>
    </row>
    <row r="88" spans="2:5">
      <c r="B88" s="67"/>
      <c r="C88" s="93"/>
      <c r="D88" s="93"/>
      <c r="E88" s="93"/>
    </row>
    <row r="89" spans="2:5">
      <c r="B89" s="67"/>
      <c r="C89" s="93"/>
      <c r="D89" s="93"/>
      <c r="E89" s="93"/>
    </row>
    <row r="90" spans="2:5">
      <c r="B90" s="67"/>
      <c r="C90" s="93"/>
      <c r="D90" s="93"/>
      <c r="E90" s="93"/>
    </row>
    <row r="91" spans="2:5">
      <c r="B91" s="67"/>
      <c r="C91" s="93"/>
      <c r="D91" s="93"/>
      <c r="E91" s="93"/>
    </row>
    <row r="92" spans="2:5">
      <c r="B92" s="67"/>
      <c r="C92" s="93"/>
      <c r="D92" s="93"/>
      <c r="E92" s="93"/>
    </row>
    <row r="93" spans="2:5">
      <c r="B93" s="67"/>
      <c r="C93" s="93"/>
      <c r="D93" s="93"/>
      <c r="E93" s="93"/>
    </row>
    <row r="94" spans="2:5">
      <c r="B94" s="67"/>
      <c r="C94" s="93"/>
      <c r="D94" s="93"/>
      <c r="E94" s="93"/>
    </row>
    <row r="95" spans="2:5">
      <c r="B95" s="67"/>
      <c r="C95" s="93"/>
      <c r="D95" s="93"/>
      <c r="E95" s="93"/>
    </row>
    <row r="96" spans="2:5">
      <c r="B96" s="67"/>
      <c r="C96" s="93"/>
      <c r="D96" s="93"/>
      <c r="E96" s="93"/>
    </row>
    <row r="97" spans="2:5">
      <c r="B97" s="67"/>
      <c r="C97" s="93"/>
      <c r="D97" s="93"/>
      <c r="E97" s="93"/>
    </row>
    <row r="98" spans="2:5">
      <c r="B98" s="67"/>
      <c r="C98" s="93"/>
      <c r="D98" s="93"/>
      <c r="E98" s="93"/>
    </row>
    <row r="99" spans="2:5">
      <c r="B99" s="67"/>
      <c r="C99" s="93"/>
      <c r="D99" s="93"/>
      <c r="E99" s="93"/>
    </row>
    <row r="100" spans="2:5">
      <c r="B100" s="67"/>
      <c r="C100" s="93"/>
      <c r="D100" s="93"/>
      <c r="E100" s="93"/>
    </row>
    <row r="101" spans="2:5">
      <c r="B101" s="67"/>
      <c r="C101" s="93"/>
      <c r="D101" s="93"/>
      <c r="E101" s="93"/>
    </row>
    <row r="102" spans="2:5">
      <c r="B102" s="67"/>
      <c r="C102" s="93"/>
      <c r="D102" s="93"/>
      <c r="E102" s="93"/>
    </row>
    <row r="103" spans="2:5">
      <c r="B103" s="67"/>
      <c r="C103" s="93"/>
      <c r="D103" s="93"/>
      <c r="E103" s="93"/>
    </row>
    <row r="104" spans="2:5">
      <c r="B104" s="67"/>
      <c r="C104" s="93"/>
      <c r="D104" s="93"/>
      <c r="E104" s="93"/>
    </row>
    <row r="105" spans="2:5">
      <c r="B105" s="67"/>
      <c r="C105" s="93"/>
      <c r="D105" s="93"/>
      <c r="E105" s="93"/>
    </row>
    <row r="106" spans="2:5">
      <c r="B106" s="67"/>
      <c r="C106" s="93"/>
      <c r="D106" s="93"/>
      <c r="E106" s="93"/>
    </row>
    <row r="107" spans="2:5">
      <c r="B107" s="67"/>
      <c r="C107" s="93"/>
      <c r="D107" s="93"/>
      <c r="E107" s="93"/>
    </row>
    <row r="108" spans="2:5">
      <c r="B108" s="67"/>
      <c r="C108" s="93"/>
      <c r="D108" s="93"/>
      <c r="E108" s="93"/>
    </row>
    <row r="109" spans="2:5">
      <c r="B109" s="67"/>
      <c r="C109" s="93"/>
      <c r="D109" s="93"/>
      <c r="E109" s="93"/>
    </row>
    <row r="110" spans="2:5">
      <c r="B110" s="67"/>
      <c r="C110" s="93"/>
      <c r="D110" s="93"/>
      <c r="E110" s="93"/>
    </row>
    <row r="111" spans="2:5">
      <c r="B111" s="67"/>
      <c r="C111" s="93"/>
      <c r="D111" s="93"/>
      <c r="E111" s="93"/>
    </row>
    <row r="112" spans="2:5">
      <c r="B112" s="67"/>
      <c r="C112" s="93"/>
      <c r="D112" s="93"/>
      <c r="E112" s="93"/>
    </row>
    <row r="113" spans="2:5">
      <c r="B113" s="67"/>
      <c r="C113" s="93"/>
      <c r="D113" s="93"/>
      <c r="E113" s="93"/>
    </row>
    <row r="114" spans="2:5">
      <c r="B114" s="67"/>
      <c r="C114" s="93"/>
      <c r="D114" s="93"/>
      <c r="E114" s="93"/>
    </row>
    <row r="115" spans="2:5">
      <c r="B115" s="67"/>
      <c r="C115" s="93"/>
      <c r="D115" s="93"/>
      <c r="E115" s="93"/>
    </row>
    <row r="116" spans="2:5">
      <c r="B116" s="67"/>
      <c r="C116" s="93"/>
      <c r="D116" s="93"/>
      <c r="E116" s="93"/>
    </row>
    <row r="117" spans="2:5">
      <c r="B117" s="67"/>
      <c r="C117" s="93"/>
      <c r="D117" s="93"/>
      <c r="E117" s="93"/>
    </row>
    <row r="118" spans="2:5">
      <c r="B118" s="67"/>
      <c r="C118" s="93"/>
      <c r="D118" s="93"/>
      <c r="E118" s="93"/>
    </row>
    <row r="119" spans="2:5">
      <c r="B119" s="67"/>
      <c r="C119" s="93"/>
      <c r="D119" s="93"/>
      <c r="E119" s="93"/>
    </row>
    <row r="120" spans="2:5">
      <c r="B120" s="67"/>
      <c r="C120" s="93"/>
      <c r="D120" s="93"/>
      <c r="E120" s="93"/>
    </row>
    <row r="121" spans="2:5">
      <c r="B121" s="67"/>
      <c r="C121" s="93"/>
      <c r="D121" s="93"/>
      <c r="E121" s="93"/>
    </row>
    <row r="122" spans="2:5">
      <c r="B122" s="67"/>
      <c r="C122" s="93"/>
      <c r="D122" s="93"/>
      <c r="E122" s="93"/>
    </row>
    <row r="123" spans="2:5">
      <c r="B123" s="67"/>
      <c r="C123" s="93"/>
      <c r="D123" s="93"/>
      <c r="E123" s="93"/>
    </row>
    <row r="124" spans="2:5">
      <c r="B124" s="67"/>
      <c r="C124" s="93"/>
      <c r="D124" s="93"/>
      <c r="E124" s="93"/>
    </row>
    <row r="125" spans="2:5">
      <c r="B125" s="67"/>
      <c r="C125" s="93"/>
      <c r="D125" s="93"/>
      <c r="E125" s="93"/>
    </row>
    <row r="126" spans="2:5">
      <c r="B126" s="67"/>
      <c r="C126" s="93"/>
      <c r="D126" s="93"/>
      <c r="E126" s="93"/>
    </row>
    <row r="127" spans="2:5">
      <c r="B127" s="67"/>
      <c r="C127" s="93"/>
      <c r="D127" s="93"/>
      <c r="E127" s="93"/>
    </row>
    <row r="128" spans="2:5">
      <c r="B128" s="67"/>
      <c r="C128" s="93"/>
      <c r="D128" s="93"/>
      <c r="E128" s="93"/>
    </row>
    <row r="129" spans="2:5">
      <c r="B129" s="67"/>
      <c r="C129" s="93"/>
      <c r="D129" s="93"/>
      <c r="E129" s="93"/>
    </row>
    <row r="130" spans="2:5">
      <c r="B130" s="67"/>
      <c r="C130" s="93"/>
      <c r="D130" s="93"/>
      <c r="E130" s="93"/>
    </row>
    <row r="131" spans="2:5">
      <c r="B131" s="67"/>
      <c r="C131" s="93"/>
      <c r="D131" s="93"/>
      <c r="E131" s="93"/>
    </row>
    <row r="132" spans="2:5">
      <c r="B132" s="67"/>
      <c r="C132" s="93"/>
      <c r="D132" s="93"/>
      <c r="E132" s="93"/>
    </row>
    <row r="133" spans="2:5">
      <c r="B133" s="67"/>
      <c r="C133" s="93"/>
      <c r="D133" s="93"/>
      <c r="E133" s="93"/>
    </row>
    <row r="134" spans="2:5">
      <c r="B134" s="67"/>
      <c r="C134" s="93"/>
      <c r="D134" s="93"/>
      <c r="E134" s="93"/>
    </row>
    <row r="135" spans="2:5">
      <c r="B135" s="67"/>
      <c r="C135" s="93"/>
      <c r="D135" s="93"/>
      <c r="E135" s="93"/>
    </row>
    <row r="136" spans="2:5">
      <c r="B136" s="67"/>
      <c r="C136" s="93"/>
      <c r="D136" s="93"/>
      <c r="E136" s="93"/>
    </row>
    <row r="137" spans="2:5">
      <c r="B137" s="67"/>
      <c r="C137" s="93"/>
      <c r="D137" s="93"/>
      <c r="E137" s="93"/>
    </row>
    <row r="138" spans="2:5">
      <c r="B138" s="67"/>
      <c r="C138" s="93"/>
      <c r="D138" s="93"/>
      <c r="E138" s="93"/>
    </row>
    <row r="139" spans="2:5">
      <c r="B139" s="67"/>
      <c r="C139" s="93"/>
      <c r="D139" s="93"/>
      <c r="E139" s="93"/>
    </row>
    <row r="140" spans="2:5">
      <c r="B140" s="67"/>
      <c r="C140" s="93"/>
      <c r="D140" s="93"/>
      <c r="E140" s="93"/>
    </row>
    <row r="141" spans="2:5">
      <c r="B141" s="67"/>
      <c r="C141" s="93"/>
      <c r="D141" s="93"/>
      <c r="E141" s="93"/>
    </row>
    <row r="142" spans="2:5">
      <c r="B142" s="67"/>
      <c r="C142" s="93"/>
      <c r="D142" s="93"/>
      <c r="E142" s="93"/>
    </row>
    <row r="143" spans="2:5">
      <c r="B143" s="67"/>
      <c r="C143" s="93"/>
      <c r="D143" s="93"/>
      <c r="E143" s="93"/>
    </row>
    <row r="144" spans="2:5">
      <c r="B144" s="67"/>
      <c r="C144" s="93"/>
      <c r="D144" s="93"/>
      <c r="E144" s="93"/>
    </row>
    <row r="145" spans="2:5">
      <c r="B145" s="67"/>
      <c r="C145" s="93"/>
      <c r="D145" s="93"/>
      <c r="E145" s="93"/>
    </row>
    <row r="146" spans="2:5">
      <c r="B146" s="67"/>
      <c r="C146" s="93"/>
      <c r="D146" s="93"/>
      <c r="E146" s="93"/>
    </row>
    <row r="147" spans="2:5">
      <c r="B147" s="67"/>
      <c r="C147" s="93"/>
      <c r="D147" s="93"/>
      <c r="E147" s="93"/>
    </row>
    <row r="148" spans="2:5">
      <c r="B148" s="67"/>
      <c r="C148" s="93"/>
      <c r="D148" s="93"/>
      <c r="E148" s="93"/>
    </row>
    <row r="149" spans="2:5">
      <c r="B149" s="67"/>
      <c r="C149" s="93"/>
      <c r="D149" s="93"/>
      <c r="E149" s="93"/>
    </row>
    <row r="150" spans="2:5">
      <c r="B150" s="67"/>
      <c r="C150" s="93"/>
      <c r="D150" s="93"/>
      <c r="E150" s="93"/>
    </row>
    <row r="151" spans="2:5">
      <c r="B151" s="67"/>
      <c r="C151" s="93"/>
      <c r="D151" s="93"/>
      <c r="E151" s="93"/>
    </row>
    <row r="152" spans="2:5">
      <c r="B152" s="67"/>
      <c r="C152" s="93"/>
      <c r="D152" s="93"/>
      <c r="E152" s="93"/>
    </row>
    <row r="153" spans="2:5">
      <c r="B153" s="67"/>
      <c r="C153" s="93"/>
      <c r="D153" s="93"/>
      <c r="E153" s="93"/>
    </row>
    <row r="154" spans="2:5">
      <c r="B154" s="67"/>
      <c r="C154" s="93"/>
      <c r="D154" s="93"/>
      <c r="E154" s="93"/>
    </row>
    <row r="155" spans="2:5">
      <c r="B155" s="67"/>
      <c r="C155" s="93"/>
      <c r="D155" s="93"/>
      <c r="E155" s="93"/>
    </row>
    <row r="156" spans="2:5">
      <c r="B156" s="67"/>
      <c r="C156" s="93"/>
      <c r="D156" s="93"/>
      <c r="E156" s="93"/>
    </row>
    <row r="157" spans="2:5">
      <c r="B157" s="67"/>
      <c r="C157" s="93"/>
      <c r="D157" s="93"/>
      <c r="E157" s="93"/>
    </row>
    <row r="158" spans="2:5">
      <c r="B158" s="67"/>
      <c r="C158" s="93"/>
      <c r="D158" s="93"/>
      <c r="E158" s="93"/>
    </row>
    <row r="159" spans="2:5">
      <c r="B159" s="67"/>
      <c r="C159" s="93"/>
      <c r="D159" s="93"/>
      <c r="E159" s="93"/>
    </row>
    <row r="160" spans="2:5">
      <c r="B160" s="67"/>
      <c r="C160" s="93"/>
      <c r="D160" s="93"/>
      <c r="E160" s="93"/>
    </row>
    <row r="161" spans="2:5">
      <c r="B161" s="67"/>
      <c r="C161" s="93"/>
      <c r="D161" s="93"/>
      <c r="E161" s="93"/>
    </row>
    <row r="162" spans="2:5">
      <c r="B162" s="67"/>
      <c r="C162" s="93"/>
      <c r="D162" s="93"/>
      <c r="E162" s="93"/>
    </row>
    <row r="163" spans="2:5">
      <c r="B163" s="67"/>
      <c r="C163" s="93"/>
      <c r="D163" s="93"/>
      <c r="E163" s="93"/>
    </row>
    <row r="164" spans="2:5">
      <c r="B164" s="67"/>
      <c r="C164" s="93"/>
      <c r="D164" s="93"/>
      <c r="E164" s="93"/>
    </row>
    <row r="165" spans="2:5">
      <c r="B165" s="67"/>
      <c r="C165" s="93"/>
      <c r="D165" s="93"/>
      <c r="E165" s="93"/>
    </row>
    <row r="166" spans="2:5">
      <c r="B166" s="67"/>
      <c r="C166" s="93"/>
      <c r="D166" s="93"/>
      <c r="E166" s="93"/>
    </row>
    <row r="167" spans="2:5">
      <c r="B167" s="67"/>
      <c r="C167" s="93"/>
      <c r="D167" s="93"/>
      <c r="E167" s="93"/>
    </row>
    <row r="168" spans="2:5">
      <c r="B168" s="67"/>
      <c r="C168" s="93"/>
      <c r="D168" s="93"/>
      <c r="E168" s="93"/>
    </row>
    <row r="169" spans="2:5">
      <c r="B169" s="67"/>
      <c r="C169" s="93"/>
      <c r="D169" s="93"/>
      <c r="E169" s="93"/>
    </row>
    <row r="170" spans="2:5">
      <c r="B170" s="67"/>
      <c r="C170" s="93"/>
      <c r="D170" s="93"/>
      <c r="E170" s="93"/>
    </row>
    <row r="171" spans="2:5">
      <c r="B171" s="67"/>
      <c r="C171" s="93"/>
      <c r="D171" s="93"/>
      <c r="E171" s="93"/>
    </row>
    <row r="172" spans="2:5">
      <c r="B172" s="67"/>
      <c r="C172" s="93"/>
      <c r="D172" s="93"/>
      <c r="E172" s="93"/>
    </row>
    <row r="173" spans="2:5">
      <c r="B173" s="67"/>
      <c r="C173" s="93"/>
      <c r="D173" s="93"/>
      <c r="E173" s="93"/>
    </row>
    <row r="174" spans="2:5">
      <c r="B174" s="67"/>
      <c r="C174" s="93"/>
      <c r="D174" s="93"/>
      <c r="E174" s="93"/>
    </row>
    <row r="175" spans="2:5">
      <c r="B175" s="67"/>
      <c r="C175" s="93"/>
      <c r="D175" s="93"/>
      <c r="E175" s="93"/>
    </row>
    <row r="176" spans="2:5">
      <c r="B176" s="67"/>
      <c r="C176" s="93"/>
      <c r="D176" s="93"/>
      <c r="E176" s="93"/>
    </row>
    <row r="177" spans="2:5">
      <c r="B177" s="67"/>
      <c r="C177" s="93"/>
      <c r="D177" s="93"/>
      <c r="E177" s="93"/>
    </row>
    <row r="178" spans="2:5">
      <c r="B178" s="67"/>
      <c r="C178" s="93"/>
      <c r="D178" s="93"/>
      <c r="E178" s="93"/>
    </row>
    <row r="179" spans="2:5">
      <c r="B179" s="67"/>
      <c r="C179" s="93"/>
      <c r="D179" s="93"/>
      <c r="E179" s="93"/>
    </row>
    <row r="180" spans="2:5">
      <c r="B180" s="67"/>
      <c r="C180" s="93"/>
      <c r="D180" s="93"/>
      <c r="E180" s="93"/>
    </row>
    <row r="181" spans="2:5">
      <c r="B181" s="67"/>
      <c r="C181" s="93"/>
      <c r="D181" s="93"/>
      <c r="E181" s="93"/>
    </row>
    <row r="182" spans="2:5">
      <c r="B182" s="92"/>
    </row>
    <row r="183" spans="2:5">
      <c r="B183" s="92"/>
    </row>
    <row r="184" spans="2:5">
      <c r="B184" s="92"/>
    </row>
    <row r="185" spans="2:5">
      <c r="B185" s="92"/>
    </row>
    <row r="186" spans="2:5">
      <c r="B186" s="92"/>
    </row>
    <row r="187" spans="2:5">
      <c r="B187" s="92"/>
    </row>
    <row r="188" spans="2:5">
      <c r="B188" s="92"/>
    </row>
    <row r="189" spans="2:5">
      <c r="B189" s="92"/>
    </row>
    <row r="190" spans="2:5">
      <c r="B190" s="92"/>
    </row>
    <row r="191" spans="2:5">
      <c r="B191" s="92"/>
    </row>
    <row r="192" spans="2:5">
      <c r="B192" s="92"/>
    </row>
    <row r="193" spans="2:2">
      <c r="B193" s="92"/>
    </row>
    <row r="194" spans="2:2">
      <c r="B194" s="92"/>
    </row>
    <row r="195" spans="2:2">
      <c r="B195" s="92"/>
    </row>
    <row r="196" spans="2:2">
      <c r="B196" s="92"/>
    </row>
    <row r="197" spans="2:2">
      <c r="B197" s="92"/>
    </row>
    <row r="198" spans="2:2">
      <c r="B198" s="92"/>
    </row>
    <row r="199" spans="2:2">
      <c r="B199" s="92"/>
    </row>
    <row r="200" spans="2:2">
      <c r="B200" s="92"/>
    </row>
    <row r="201" spans="2:2">
      <c r="B201" s="92"/>
    </row>
    <row r="202" spans="2:2">
      <c r="B202" s="92"/>
    </row>
    <row r="203" spans="2:2">
      <c r="B203" s="92"/>
    </row>
    <row r="204" spans="2:2">
      <c r="B204" s="92"/>
    </row>
    <row r="205" spans="2:2">
      <c r="B205" s="92"/>
    </row>
    <row r="206" spans="2:2">
      <c r="B206" s="92"/>
    </row>
    <row r="207" spans="2:2">
      <c r="B207" s="92"/>
    </row>
    <row r="208" spans="2:2">
      <c r="B208" s="92"/>
    </row>
    <row r="209" spans="2:2">
      <c r="B209" s="92"/>
    </row>
    <row r="210" spans="2:2">
      <c r="B210" s="92"/>
    </row>
    <row r="211" spans="2:2">
      <c r="B211" s="92"/>
    </row>
    <row r="212" spans="2:2">
      <c r="B212" s="92"/>
    </row>
    <row r="213" spans="2:2">
      <c r="B213" s="92"/>
    </row>
    <row r="214" spans="2:2">
      <c r="B214" s="92"/>
    </row>
    <row r="215" spans="2:2">
      <c r="B215" s="92"/>
    </row>
    <row r="216" spans="2:2">
      <c r="B216" s="92"/>
    </row>
    <row r="217" spans="2:2">
      <c r="B217" s="92"/>
    </row>
    <row r="218" spans="2:2">
      <c r="B218" s="92"/>
    </row>
    <row r="219" spans="2:2">
      <c r="B219" s="92"/>
    </row>
    <row r="220" spans="2:2">
      <c r="B220" s="92"/>
    </row>
    <row r="221" spans="2:2">
      <c r="B221" s="92"/>
    </row>
    <row r="222" spans="2:2">
      <c r="B222" s="92"/>
    </row>
    <row r="223" spans="2:2">
      <c r="B223" s="92"/>
    </row>
    <row r="224" spans="2:2">
      <c r="B224" s="92"/>
    </row>
    <row r="225" spans="2:2">
      <c r="B225" s="92"/>
    </row>
    <row r="226" spans="2:2">
      <c r="B226" s="92"/>
    </row>
    <row r="227" spans="2:2">
      <c r="B227" s="92"/>
    </row>
    <row r="228" spans="2:2">
      <c r="B228" s="92"/>
    </row>
    <row r="229" spans="2:2">
      <c r="B229" s="92"/>
    </row>
    <row r="230" spans="2:2">
      <c r="B230" s="92"/>
    </row>
    <row r="231" spans="2:2">
      <c r="B231" s="92"/>
    </row>
    <row r="232" spans="2:2">
      <c r="B232" s="92"/>
    </row>
    <row r="233" spans="2:2">
      <c r="B233" s="92"/>
    </row>
    <row r="234" spans="2:2">
      <c r="B234" s="92"/>
    </row>
    <row r="235" spans="2:2">
      <c r="B235" s="92"/>
    </row>
    <row r="236" spans="2:2">
      <c r="B236" s="92"/>
    </row>
    <row r="237" spans="2:2">
      <c r="B237" s="92"/>
    </row>
    <row r="238" spans="2:2">
      <c r="B238" s="92"/>
    </row>
    <row r="239" spans="2:2">
      <c r="B239" s="92"/>
    </row>
    <row r="240" spans="2:2">
      <c r="B240" s="92"/>
    </row>
    <row r="241" spans="2:2">
      <c r="B241" s="92"/>
    </row>
    <row r="242" spans="2:2">
      <c r="B242" s="92"/>
    </row>
    <row r="243" spans="2:2">
      <c r="B243" s="92"/>
    </row>
    <row r="244" spans="2:2">
      <c r="B244" s="92"/>
    </row>
    <row r="245" spans="2:2">
      <c r="B245" s="92"/>
    </row>
    <row r="246" spans="2:2">
      <c r="B246" s="92"/>
    </row>
    <row r="247" spans="2:2">
      <c r="B247" s="92"/>
    </row>
    <row r="248" spans="2:2">
      <c r="B248" s="92"/>
    </row>
    <row r="249" spans="2:2">
      <c r="B249" s="92"/>
    </row>
    <row r="250" spans="2:2">
      <c r="B250" s="92"/>
    </row>
  </sheetData>
  <mergeCells count="54">
    <mergeCell ref="L3:L4"/>
    <mergeCell ref="M3:M4"/>
    <mergeCell ref="J5:J6"/>
    <mergeCell ref="K5:K6"/>
    <mergeCell ref="L5:L6"/>
    <mergeCell ref="M5:M6"/>
    <mergeCell ref="J3:J4"/>
    <mergeCell ref="K3:K4"/>
    <mergeCell ref="Y5:Y6"/>
    <mergeCell ref="U3:U4"/>
    <mergeCell ref="U5:U6"/>
    <mergeCell ref="V3:V4"/>
    <mergeCell ref="V5:V6"/>
    <mergeCell ref="Q5:Q6"/>
    <mergeCell ref="W3:W4"/>
    <mergeCell ref="N3:N4"/>
    <mergeCell ref="N5:N6"/>
    <mergeCell ref="Q3:Q4"/>
    <mergeCell ref="W5:W6"/>
    <mergeCell ref="O3:O6"/>
    <mergeCell ref="P3:P6"/>
    <mergeCell ref="AC3:AC6"/>
    <mergeCell ref="R3:R4"/>
    <mergeCell ref="S3:S4"/>
    <mergeCell ref="T3:T4"/>
    <mergeCell ref="X3:X4"/>
    <mergeCell ref="Z3:Z4"/>
    <mergeCell ref="AB3:AB4"/>
    <mergeCell ref="AA3:AA4"/>
    <mergeCell ref="Z5:Z6"/>
    <mergeCell ref="AB5:AB6"/>
    <mergeCell ref="R5:R6"/>
    <mergeCell ref="S5:S6"/>
    <mergeCell ref="T5:T6"/>
    <mergeCell ref="X5:X6"/>
    <mergeCell ref="AA5:AA6"/>
    <mergeCell ref="Y3:Y4"/>
    <mergeCell ref="G3:G4"/>
    <mergeCell ref="G5:G6"/>
    <mergeCell ref="H3:H4"/>
    <mergeCell ref="H5:H6"/>
    <mergeCell ref="I3:I4"/>
    <mergeCell ref="I5:I6"/>
    <mergeCell ref="F5:F6"/>
    <mergeCell ref="A3:A6"/>
    <mergeCell ref="B3:B4"/>
    <mergeCell ref="B5:B6"/>
    <mergeCell ref="D3:D4"/>
    <mergeCell ref="D5:D6"/>
    <mergeCell ref="C3:C4"/>
    <mergeCell ref="C5:C6"/>
    <mergeCell ref="E3:E4"/>
    <mergeCell ref="E5:E6"/>
    <mergeCell ref="F3:F4"/>
  </mergeCells>
  <phoneticPr fontId="7" type="noConversion"/>
  <pageMargins left="0.9055118110236221" right="0.9055118110236221" top="1.2598425196850394" bottom="0.55000000000000004" header="0.82677165354330717" footer="0.51181102362204722"/>
  <pageSetup paperSize="9" scale="49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view="pageBreakPreview" zoomScaleNormal="100" zoomScaleSheetLayoutView="100" workbookViewId="0">
      <selection activeCell="D23" sqref="D23"/>
    </sheetView>
  </sheetViews>
  <sheetFormatPr defaultRowHeight="17.25"/>
  <cols>
    <col min="1" max="1" width="9.25" style="45" customWidth="1"/>
    <col min="2" max="2" width="22.25" style="45" customWidth="1"/>
    <col min="3" max="4" width="22.25" style="49" customWidth="1"/>
    <col min="5" max="5" width="22.625" style="49" customWidth="1"/>
    <col min="6" max="7" width="22.125" style="49" customWidth="1"/>
    <col min="8" max="8" width="9.25" style="45" customWidth="1"/>
    <col min="9" max="16384" width="9" style="49"/>
  </cols>
  <sheetData>
    <row r="1" spans="1:11" s="2" customFormat="1" ht="24.95" customHeight="1">
      <c r="A1" s="515" t="s">
        <v>207</v>
      </c>
      <c r="B1" s="515"/>
      <c r="C1" s="515"/>
      <c r="D1" s="515"/>
      <c r="E1" s="570" t="s">
        <v>208</v>
      </c>
      <c r="F1" s="570"/>
      <c r="G1" s="570"/>
      <c r="H1" s="570"/>
    </row>
    <row r="2" spans="1:11" s="3" customFormat="1" ht="24.95" customHeight="1" thickBot="1">
      <c r="A2" s="104" t="s">
        <v>209</v>
      </c>
      <c r="B2" s="105"/>
      <c r="C2" s="106"/>
      <c r="G2" s="571" t="s">
        <v>210</v>
      </c>
      <c r="H2" s="571"/>
    </row>
    <row r="3" spans="1:11" s="20" customFormat="1" ht="21" customHeight="1" thickTop="1">
      <c r="A3" s="572" t="s">
        <v>211</v>
      </c>
      <c r="B3" s="121" t="s">
        <v>212</v>
      </c>
      <c r="C3" s="54"/>
      <c r="D3" s="121" t="s">
        <v>11</v>
      </c>
      <c r="E3" s="123" t="s">
        <v>213</v>
      </c>
      <c r="F3" s="124" t="s">
        <v>214</v>
      </c>
      <c r="G3" s="54"/>
      <c r="H3" s="534" t="s">
        <v>215</v>
      </c>
    </row>
    <row r="4" spans="1:11" s="20" customFormat="1" ht="21" customHeight="1">
      <c r="A4" s="573"/>
      <c r="B4" s="108" t="s">
        <v>12</v>
      </c>
      <c r="C4" s="108" t="s">
        <v>216</v>
      </c>
      <c r="D4" s="108" t="s">
        <v>12</v>
      </c>
      <c r="E4" s="109" t="s">
        <v>13</v>
      </c>
      <c r="F4" s="110" t="s">
        <v>12</v>
      </c>
      <c r="G4" s="111" t="s">
        <v>14</v>
      </c>
      <c r="H4" s="535"/>
    </row>
    <row r="5" spans="1:11" s="20" customFormat="1" ht="21" customHeight="1">
      <c r="A5" s="574"/>
      <c r="B5" s="112" t="s">
        <v>217</v>
      </c>
      <c r="C5" s="112" t="s">
        <v>218</v>
      </c>
      <c r="D5" s="112" t="s">
        <v>217</v>
      </c>
      <c r="E5" s="113" t="s">
        <v>218</v>
      </c>
      <c r="F5" s="112" t="s">
        <v>217</v>
      </c>
      <c r="G5" s="112" t="s">
        <v>218</v>
      </c>
      <c r="H5" s="536"/>
    </row>
    <row r="6" spans="1:11" s="10" customFormat="1" ht="24" customHeight="1">
      <c r="A6" s="19">
        <v>2013</v>
      </c>
      <c r="B6" s="133">
        <v>1</v>
      </c>
      <c r="C6" s="133">
        <v>254391</v>
      </c>
      <c r="D6" s="133">
        <v>20</v>
      </c>
      <c r="E6" s="133">
        <v>9619</v>
      </c>
      <c r="F6" s="134">
        <v>8</v>
      </c>
      <c r="G6" s="360">
        <v>32611</v>
      </c>
      <c r="H6" s="353">
        <v>2013</v>
      </c>
    </row>
    <row r="7" spans="1:11" s="10" customFormat="1" ht="24" customHeight="1">
      <c r="A7" s="19">
        <v>2014</v>
      </c>
      <c r="B7" s="133">
        <v>1</v>
      </c>
      <c r="C7" s="133">
        <v>228707</v>
      </c>
      <c r="D7" s="133">
        <v>20</v>
      </c>
      <c r="E7" s="133">
        <v>17436</v>
      </c>
      <c r="F7" s="133">
        <v>8</v>
      </c>
      <c r="G7" s="360">
        <v>39596</v>
      </c>
      <c r="H7" s="353">
        <v>2014</v>
      </c>
    </row>
    <row r="8" spans="1:11" s="10" customFormat="1" ht="24" customHeight="1">
      <c r="A8" s="19">
        <v>2015</v>
      </c>
      <c r="B8" s="133">
        <v>1</v>
      </c>
      <c r="C8" s="133">
        <v>227848</v>
      </c>
      <c r="D8" s="133">
        <v>20</v>
      </c>
      <c r="E8" s="133">
        <v>23993</v>
      </c>
      <c r="F8" s="133">
        <v>10</v>
      </c>
      <c r="G8" s="360">
        <v>37938</v>
      </c>
      <c r="H8" s="353">
        <v>2015</v>
      </c>
    </row>
    <row r="9" spans="1:11" s="10" customFormat="1" ht="24" customHeight="1">
      <c r="A9" s="408">
        <v>2016</v>
      </c>
      <c r="B9" s="133">
        <v>1</v>
      </c>
      <c r="C9" s="133">
        <v>237140.25399999999</v>
      </c>
      <c r="D9" s="133">
        <v>20</v>
      </c>
      <c r="E9" s="133">
        <v>27050</v>
      </c>
      <c r="F9" s="133">
        <v>12</v>
      </c>
      <c r="G9" s="360">
        <v>37010</v>
      </c>
      <c r="H9" s="400">
        <v>2016</v>
      </c>
    </row>
    <row r="10" spans="1:11" s="244" customFormat="1" ht="24" customHeight="1">
      <c r="A10" s="408">
        <v>2017</v>
      </c>
      <c r="B10" s="133">
        <v>1</v>
      </c>
      <c r="C10" s="133">
        <v>250556.05948629999</v>
      </c>
      <c r="D10" s="133">
        <v>20</v>
      </c>
      <c r="E10" s="133">
        <v>17040</v>
      </c>
      <c r="F10" s="133">
        <v>12</v>
      </c>
      <c r="G10" s="360">
        <v>20224</v>
      </c>
      <c r="H10" s="400">
        <v>2017</v>
      </c>
    </row>
    <row r="11" spans="1:11" s="244" customFormat="1" ht="24" customHeight="1">
      <c r="A11" s="408">
        <v>2018</v>
      </c>
      <c r="B11" s="133">
        <v>1</v>
      </c>
      <c r="C11" s="133">
        <v>263089.02470720001</v>
      </c>
      <c r="D11" s="133">
        <v>20</v>
      </c>
      <c r="E11" s="133">
        <v>16773</v>
      </c>
      <c r="F11" s="133">
        <v>20</v>
      </c>
      <c r="G11" s="360">
        <v>18738</v>
      </c>
      <c r="H11" s="400">
        <v>2018</v>
      </c>
      <c r="K11" s="442"/>
    </row>
    <row r="12" spans="1:11" s="496" customFormat="1" ht="24" customHeight="1">
      <c r="A12" s="356">
        <v>2019</v>
      </c>
      <c r="B12" s="398">
        <v>1</v>
      </c>
      <c r="C12" s="443">
        <f>SUM(C13:C24)</f>
        <v>252826.40087170003</v>
      </c>
      <c r="D12" s="398">
        <v>20</v>
      </c>
      <c r="E12" s="398">
        <v>17719</v>
      </c>
      <c r="F12" s="398">
        <v>20</v>
      </c>
      <c r="G12" s="426">
        <v>18487</v>
      </c>
      <c r="H12" s="354">
        <v>2019</v>
      </c>
    </row>
    <row r="13" spans="1:11" s="114" customFormat="1" ht="24" customHeight="1">
      <c r="A13" s="60" t="s">
        <v>219</v>
      </c>
      <c r="B13" s="126">
        <v>1</v>
      </c>
      <c r="C13" s="127">
        <v>36504.684107299996</v>
      </c>
      <c r="D13" s="127">
        <v>20</v>
      </c>
      <c r="E13" s="128">
        <v>2216</v>
      </c>
      <c r="F13" s="127">
        <v>20</v>
      </c>
      <c r="G13" s="127">
        <v>1604</v>
      </c>
      <c r="H13" s="448" t="s">
        <v>162</v>
      </c>
    </row>
    <row r="14" spans="1:11" s="114" customFormat="1" ht="24" customHeight="1">
      <c r="A14" s="60" t="s">
        <v>220</v>
      </c>
      <c r="B14" s="126">
        <v>1</v>
      </c>
      <c r="C14" s="127">
        <v>29610.206783000005</v>
      </c>
      <c r="D14" s="127">
        <v>20</v>
      </c>
      <c r="E14" s="128">
        <v>1719</v>
      </c>
      <c r="F14" s="127">
        <v>20</v>
      </c>
      <c r="G14" s="127">
        <v>1402</v>
      </c>
      <c r="H14" s="448" t="s">
        <v>164</v>
      </c>
    </row>
    <row r="15" spans="1:11" s="114" customFormat="1" ht="24" customHeight="1">
      <c r="A15" s="60" t="s">
        <v>221</v>
      </c>
      <c r="B15" s="126">
        <v>1</v>
      </c>
      <c r="C15" s="127">
        <v>27408.244997599999</v>
      </c>
      <c r="D15" s="127">
        <v>20</v>
      </c>
      <c r="E15" s="128">
        <v>1684</v>
      </c>
      <c r="F15" s="127">
        <v>20</v>
      </c>
      <c r="G15" s="127">
        <v>1470</v>
      </c>
      <c r="H15" s="448" t="s">
        <v>166</v>
      </c>
    </row>
    <row r="16" spans="1:11" s="114" customFormat="1" ht="24" customHeight="1">
      <c r="A16" s="60" t="s">
        <v>222</v>
      </c>
      <c r="B16" s="126">
        <v>1</v>
      </c>
      <c r="C16" s="127">
        <v>21742.153501200006</v>
      </c>
      <c r="D16" s="127">
        <v>20</v>
      </c>
      <c r="E16" s="128">
        <v>1387</v>
      </c>
      <c r="F16" s="127">
        <v>20</v>
      </c>
      <c r="G16" s="127">
        <v>1504</v>
      </c>
      <c r="H16" s="448" t="s">
        <v>168</v>
      </c>
    </row>
    <row r="17" spans="1:8" s="114" customFormat="1" ht="24" customHeight="1">
      <c r="A17" s="60" t="s">
        <v>18</v>
      </c>
      <c r="B17" s="126">
        <v>1</v>
      </c>
      <c r="C17" s="127">
        <v>16599.2505016</v>
      </c>
      <c r="D17" s="127">
        <v>20</v>
      </c>
      <c r="E17" s="128">
        <v>1009</v>
      </c>
      <c r="F17" s="127">
        <v>20</v>
      </c>
      <c r="G17" s="127">
        <v>1360</v>
      </c>
      <c r="H17" s="448" t="s">
        <v>170</v>
      </c>
    </row>
    <row r="18" spans="1:8" s="114" customFormat="1" ht="24" customHeight="1">
      <c r="A18" s="60" t="s">
        <v>19</v>
      </c>
      <c r="B18" s="126">
        <v>1</v>
      </c>
      <c r="C18" s="127">
        <v>13430.3845339</v>
      </c>
      <c r="D18" s="127">
        <v>20</v>
      </c>
      <c r="E18" s="128">
        <v>862</v>
      </c>
      <c r="F18" s="127">
        <v>20</v>
      </c>
      <c r="G18" s="127">
        <v>1369</v>
      </c>
      <c r="H18" s="448" t="s">
        <v>172</v>
      </c>
    </row>
    <row r="19" spans="1:8" s="114" customFormat="1" ht="24" customHeight="1">
      <c r="A19" s="60" t="s">
        <v>20</v>
      </c>
      <c r="B19" s="126">
        <v>1</v>
      </c>
      <c r="C19" s="127">
        <v>13107.6505908</v>
      </c>
      <c r="D19" s="127">
        <v>20</v>
      </c>
      <c r="E19" s="128">
        <v>1205</v>
      </c>
      <c r="F19" s="127">
        <v>20</v>
      </c>
      <c r="G19" s="127">
        <v>1653</v>
      </c>
      <c r="H19" s="448" t="s">
        <v>174</v>
      </c>
    </row>
    <row r="20" spans="1:8" s="114" customFormat="1" ht="24" customHeight="1">
      <c r="A20" s="60" t="s">
        <v>21</v>
      </c>
      <c r="B20" s="126">
        <v>1</v>
      </c>
      <c r="C20" s="127">
        <v>11630.310596700001</v>
      </c>
      <c r="D20" s="127">
        <v>20</v>
      </c>
      <c r="E20" s="128">
        <v>1241</v>
      </c>
      <c r="F20" s="127">
        <v>20</v>
      </c>
      <c r="G20" s="127">
        <v>1787</v>
      </c>
      <c r="H20" s="448" t="s">
        <v>176</v>
      </c>
    </row>
    <row r="21" spans="1:8" s="114" customFormat="1" ht="24" customHeight="1">
      <c r="A21" s="60" t="s">
        <v>22</v>
      </c>
      <c r="B21" s="126">
        <v>1</v>
      </c>
      <c r="C21" s="127">
        <v>12248.673245</v>
      </c>
      <c r="D21" s="127">
        <v>20</v>
      </c>
      <c r="E21" s="128">
        <v>1131</v>
      </c>
      <c r="F21" s="127">
        <v>20</v>
      </c>
      <c r="G21" s="127">
        <v>1536</v>
      </c>
      <c r="H21" s="448" t="s">
        <v>178</v>
      </c>
    </row>
    <row r="22" spans="1:8" s="114" customFormat="1" ht="24" customHeight="1">
      <c r="A22" s="60" t="s">
        <v>23</v>
      </c>
      <c r="B22" s="126">
        <v>1</v>
      </c>
      <c r="C22" s="127">
        <v>15349.991939200001</v>
      </c>
      <c r="D22" s="127">
        <v>20</v>
      </c>
      <c r="E22" s="128">
        <v>1623</v>
      </c>
      <c r="F22" s="127">
        <v>20</v>
      </c>
      <c r="G22" s="127">
        <v>1710</v>
      </c>
      <c r="H22" s="448" t="s">
        <v>180</v>
      </c>
    </row>
    <row r="23" spans="1:8" s="114" customFormat="1" ht="24" customHeight="1">
      <c r="A23" s="60" t="s">
        <v>24</v>
      </c>
      <c r="B23" s="126">
        <v>1</v>
      </c>
      <c r="C23" s="127">
        <v>22274.753372200001</v>
      </c>
      <c r="D23" s="127">
        <v>20</v>
      </c>
      <c r="E23" s="128">
        <v>1651</v>
      </c>
      <c r="F23" s="127">
        <v>20</v>
      </c>
      <c r="G23" s="127">
        <v>1547</v>
      </c>
      <c r="H23" s="448" t="s">
        <v>182</v>
      </c>
    </row>
    <row r="24" spans="1:8" s="114" customFormat="1" ht="24" customHeight="1">
      <c r="A24" s="125" t="s">
        <v>25</v>
      </c>
      <c r="B24" s="129">
        <v>1</v>
      </c>
      <c r="C24" s="130">
        <v>32920.096703199997</v>
      </c>
      <c r="D24" s="131">
        <v>20</v>
      </c>
      <c r="E24" s="132">
        <v>1991</v>
      </c>
      <c r="F24" s="130">
        <v>20</v>
      </c>
      <c r="G24" s="130">
        <v>1545</v>
      </c>
      <c r="H24" s="449" t="s">
        <v>184</v>
      </c>
    </row>
    <row r="25" spans="1:8" s="37" customFormat="1" ht="12" customHeight="1">
      <c r="A25" s="42" t="s">
        <v>206</v>
      </c>
      <c r="B25" s="43"/>
      <c r="G25" s="115"/>
      <c r="H25" s="116"/>
    </row>
    <row r="26" spans="1:8">
      <c r="A26" s="412" t="s">
        <v>396</v>
      </c>
      <c r="B26" s="117"/>
      <c r="C26" s="117"/>
      <c r="D26" s="117"/>
      <c r="E26" s="37"/>
      <c r="H26" s="116"/>
    </row>
    <row r="27" spans="1:8">
      <c r="A27" s="116"/>
      <c r="B27" s="43"/>
      <c r="C27" s="37"/>
      <c r="D27" s="37"/>
      <c r="E27" s="118"/>
      <c r="G27" s="119"/>
      <c r="H27" s="120"/>
    </row>
    <row r="28" spans="1:8">
      <c r="A28" s="120"/>
      <c r="H28" s="120"/>
    </row>
    <row r="29" spans="1:8">
      <c r="A29" s="120"/>
      <c r="C29" s="119"/>
      <c r="H29" s="120"/>
    </row>
    <row r="30" spans="1:8">
      <c r="A30" s="120"/>
      <c r="H30" s="120"/>
    </row>
    <row r="31" spans="1:8">
      <c r="A31" s="120"/>
      <c r="H31" s="120"/>
    </row>
    <row r="32" spans="1:8">
      <c r="A32" s="120"/>
      <c r="H32" s="120"/>
    </row>
    <row r="33" spans="1:8">
      <c r="A33" s="120"/>
      <c r="H33" s="120"/>
    </row>
    <row r="34" spans="1:8">
      <c r="A34" s="120"/>
      <c r="H34" s="120"/>
    </row>
    <row r="35" spans="1:8">
      <c r="A35" s="120"/>
      <c r="H35" s="120"/>
    </row>
    <row r="36" spans="1:8">
      <c r="A36" s="120"/>
      <c r="H36" s="120"/>
    </row>
    <row r="37" spans="1:8">
      <c r="A37" s="120"/>
      <c r="H37" s="120"/>
    </row>
    <row r="38" spans="1:8">
      <c r="A38" s="120"/>
      <c r="H38" s="120"/>
    </row>
    <row r="39" spans="1:8">
      <c r="A39" s="120"/>
      <c r="H39" s="120"/>
    </row>
    <row r="40" spans="1:8">
      <c r="A40" s="120"/>
      <c r="H40" s="120"/>
    </row>
    <row r="41" spans="1:8">
      <c r="A41" s="120"/>
      <c r="H41" s="120"/>
    </row>
    <row r="42" spans="1:8">
      <c r="A42" s="120"/>
      <c r="H42" s="49"/>
    </row>
    <row r="43" spans="1:8">
      <c r="A43" s="49"/>
    </row>
  </sheetData>
  <mergeCells count="5">
    <mergeCell ref="A1:D1"/>
    <mergeCell ref="E1:H1"/>
    <mergeCell ref="G2:H2"/>
    <mergeCell ref="H3:H5"/>
    <mergeCell ref="A3:A5"/>
  </mergeCells>
  <phoneticPr fontId="5" type="noConversion"/>
  <printOptions gridLinesSet="0"/>
  <pageMargins left="0.9055118110236221" right="0.9055118110236221" top="1.2598425196850394" bottom="1.1499999999999999" header="0.82677165354330717" footer="0.51181102362204722"/>
  <pageSetup paperSize="9"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view="pageBreakPreview" topLeftCell="A4" zoomScaleNormal="100" zoomScaleSheetLayoutView="100" workbookViewId="0">
      <selection activeCell="D8" sqref="D8"/>
    </sheetView>
  </sheetViews>
  <sheetFormatPr defaultColWidth="14.25" defaultRowHeight="17.25"/>
  <cols>
    <col min="1" max="16384" width="14.25" style="45"/>
  </cols>
  <sheetData>
    <row r="1" spans="1:18" ht="24.95" customHeight="1">
      <c r="A1" s="515" t="s">
        <v>45</v>
      </c>
      <c r="B1" s="515"/>
      <c r="C1" s="515"/>
      <c r="D1" s="515"/>
      <c r="E1" s="515"/>
      <c r="F1" s="515"/>
      <c r="G1" s="570" t="s">
        <v>420</v>
      </c>
      <c r="H1" s="570"/>
      <c r="I1" s="570"/>
      <c r="J1" s="570"/>
      <c r="K1" s="570"/>
      <c r="L1" s="2"/>
      <c r="M1" s="2"/>
      <c r="N1" s="2"/>
      <c r="O1" s="2"/>
      <c r="P1" s="2"/>
      <c r="Q1" s="2"/>
      <c r="R1" s="2"/>
    </row>
    <row r="2" spans="1:18" ht="24.95" customHeight="1" thickBot="1">
      <c r="A2" s="104" t="s">
        <v>230</v>
      </c>
      <c r="B2" s="105"/>
      <c r="C2" s="106"/>
      <c r="D2" s="106"/>
      <c r="E2" s="106"/>
      <c r="F2" s="3"/>
      <c r="G2" s="3"/>
      <c r="H2" s="3"/>
      <c r="I2" s="3"/>
      <c r="J2" s="3"/>
      <c r="K2" s="8" t="s">
        <v>231</v>
      </c>
      <c r="L2" s="3"/>
      <c r="M2" s="3"/>
      <c r="N2" s="3"/>
      <c r="O2" s="3"/>
      <c r="P2" s="3"/>
      <c r="Q2" s="3"/>
      <c r="R2" s="3"/>
    </row>
    <row r="3" spans="1:18" ht="26.25" customHeight="1" thickTop="1">
      <c r="A3" s="575" t="s">
        <v>46</v>
      </c>
      <c r="B3" s="151" t="s">
        <v>9</v>
      </c>
      <c r="C3" s="152" t="s">
        <v>224</v>
      </c>
      <c r="D3" s="153"/>
      <c r="E3" s="154" t="s">
        <v>232</v>
      </c>
      <c r="F3" s="155" t="s">
        <v>47</v>
      </c>
      <c r="G3" s="151" t="s">
        <v>48</v>
      </c>
      <c r="H3" s="156" t="s">
        <v>49</v>
      </c>
      <c r="I3" s="154" t="s">
        <v>50</v>
      </c>
      <c r="J3" s="154" t="s">
        <v>51</v>
      </c>
      <c r="K3" s="577" t="s">
        <v>52</v>
      </c>
      <c r="L3" s="138"/>
      <c r="M3" s="138"/>
      <c r="N3" s="138"/>
      <c r="O3" s="138"/>
      <c r="P3" s="138"/>
      <c r="Q3" s="138"/>
      <c r="R3" s="138"/>
    </row>
    <row r="4" spans="1:18" s="49" customFormat="1" ht="26.25" customHeight="1">
      <c r="A4" s="576"/>
      <c r="B4" s="139" t="s">
        <v>2</v>
      </c>
      <c r="C4" s="140" t="s">
        <v>53</v>
      </c>
      <c r="D4" s="141" t="s">
        <v>225</v>
      </c>
      <c r="E4" s="140" t="s">
        <v>226</v>
      </c>
      <c r="F4" s="142" t="s">
        <v>54</v>
      </c>
      <c r="G4" s="160" t="s">
        <v>55</v>
      </c>
      <c r="H4" s="143" t="s">
        <v>56</v>
      </c>
      <c r="I4" s="144" t="s">
        <v>57</v>
      </c>
      <c r="J4" s="144" t="s">
        <v>58</v>
      </c>
      <c r="K4" s="578"/>
      <c r="L4" s="3"/>
      <c r="M4" s="3"/>
      <c r="N4" s="3"/>
      <c r="O4" s="3"/>
      <c r="P4" s="3"/>
      <c r="Q4" s="3"/>
      <c r="R4" s="3"/>
    </row>
    <row r="5" spans="1:18" s="49" customFormat="1" ht="24" customHeight="1">
      <c r="A5" s="440">
        <v>2013</v>
      </c>
      <c r="B5" s="146">
        <v>160833</v>
      </c>
      <c r="C5" s="146">
        <v>156411</v>
      </c>
      <c r="D5" s="146">
        <v>156399</v>
      </c>
      <c r="E5" s="146">
        <v>2613</v>
      </c>
      <c r="F5" s="146">
        <v>1497</v>
      </c>
      <c r="G5" s="146">
        <v>297</v>
      </c>
      <c r="H5" s="146">
        <v>12</v>
      </c>
      <c r="I5" s="146">
        <v>2</v>
      </c>
      <c r="J5" s="499">
        <v>1</v>
      </c>
      <c r="K5" s="500">
        <v>2013</v>
      </c>
      <c r="L5" s="342"/>
      <c r="M5" s="342"/>
      <c r="N5" s="342"/>
      <c r="O5" s="342"/>
      <c r="P5" s="342"/>
      <c r="Q5" s="342"/>
      <c r="R5" s="342"/>
    </row>
    <row r="6" spans="1:18" s="49" customFormat="1" ht="24" customHeight="1">
      <c r="A6" s="440">
        <v>2014</v>
      </c>
      <c r="B6" s="146">
        <v>163203</v>
      </c>
      <c r="C6" s="146">
        <v>158683</v>
      </c>
      <c r="D6" s="146">
        <v>158673</v>
      </c>
      <c r="E6" s="146">
        <v>2728</v>
      </c>
      <c r="F6" s="146">
        <v>1493</v>
      </c>
      <c r="G6" s="146">
        <v>286</v>
      </c>
      <c r="H6" s="146">
        <v>10</v>
      </c>
      <c r="I6" s="146">
        <v>2</v>
      </c>
      <c r="J6" s="501">
        <v>1</v>
      </c>
      <c r="K6" s="321">
        <v>2014</v>
      </c>
      <c r="L6" s="147"/>
      <c r="M6" s="147"/>
      <c r="N6" s="147"/>
      <c r="O6" s="147"/>
      <c r="P6" s="147"/>
      <c r="Q6" s="147"/>
      <c r="R6" s="147"/>
    </row>
    <row r="7" spans="1:18" s="49" customFormat="1" ht="24" customHeight="1">
      <c r="A7" s="440">
        <v>2015</v>
      </c>
      <c r="B7" s="146">
        <v>167281</v>
      </c>
      <c r="C7" s="146">
        <v>162673</v>
      </c>
      <c r="D7" s="146">
        <v>159748</v>
      </c>
      <c r="E7" s="146">
        <v>2810</v>
      </c>
      <c r="F7" s="146">
        <v>1472</v>
      </c>
      <c r="G7" s="146">
        <v>290</v>
      </c>
      <c r="H7" s="146">
        <v>32</v>
      </c>
      <c r="I7" s="146">
        <v>2</v>
      </c>
      <c r="J7" s="501">
        <v>2</v>
      </c>
      <c r="K7" s="321">
        <v>2015</v>
      </c>
      <c r="L7" s="147"/>
      <c r="M7" s="147"/>
      <c r="N7" s="147"/>
      <c r="O7" s="147"/>
      <c r="P7" s="147"/>
      <c r="Q7" s="147"/>
      <c r="R7" s="147"/>
    </row>
    <row r="8" spans="1:18" s="49" customFormat="1" ht="24" customHeight="1">
      <c r="A8" s="243">
        <v>2016</v>
      </c>
      <c r="B8" s="404">
        <v>172593</v>
      </c>
      <c r="C8" s="404">
        <v>167825</v>
      </c>
      <c r="D8" s="404">
        <v>162658</v>
      </c>
      <c r="E8" s="404">
        <v>2940</v>
      </c>
      <c r="F8" s="404">
        <v>1506</v>
      </c>
      <c r="G8" s="404">
        <v>285</v>
      </c>
      <c r="H8" s="404">
        <v>33</v>
      </c>
      <c r="I8" s="404">
        <v>2</v>
      </c>
      <c r="J8" s="502">
        <v>2</v>
      </c>
      <c r="K8" s="503">
        <v>2016</v>
      </c>
      <c r="L8" s="147"/>
      <c r="M8" s="147"/>
      <c r="N8" s="147"/>
      <c r="O8" s="147"/>
      <c r="P8" s="147"/>
      <c r="Q8" s="147"/>
      <c r="R8" s="147"/>
    </row>
    <row r="9" spans="1:18" s="136" customFormat="1" ht="24" customHeight="1">
      <c r="A9" s="243">
        <v>2017</v>
      </c>
      <c r="B9" s="404">
        <v>181923</v>
      </c>
      <c r="C9" s="404">
        <v>176806</v>
      </c>
      <c r="D9" s="404">
        <v>165705</v>
      </c>
      <c r="E9" s="404">
        <v>3223</v>
      </c>
      <c r="F9" s="404">
        <v>1571</v>
      </c>
      <c r="G9" s="404">
        <v>283</v>
      </c>
      <c r="H9" s="404">
        <v>35</v>
      </c>
      <c r="I9" s="404">
        <v>2</v>
      </c>
      <c r="J9" s="502">
        <v>3</v>
      </c>
      <c r="K9" s="503">
        <v>2017</v>
      </c>
      <c r="L9" s="227"/>
      <c r="M9" s="227"/>
      <c r="N9" s="227"/>
      <c r="O9" s="227"/>
      <c r="P9" s="227"/>
      <c r="Q9" s="227"/>
      <c r="R9" s="227"/>
    </row>
    <row r="10" spans="1:18" s="136" customFormat="1" ht="24" customHeight="1">
      <c r="A10" s="243">
        <v>2018</v>
      </c>
      <c r="B10" s="404">
        <v>194483</v>
      </c>
      <c r="C10" s="404">
        <v>188951</v>
      </c>
      <c r="D10" s="404">
        <v>165717</v>
      </c>
      <c r="E10" s="404">
        <v>3653</v>
      </c>
      <c r="F10" s="404">
        <v>1554</v>
      </c>
      <c r="G10" s="404">
        <v>282</v>
      </c>
      <c r="H10" s="404">
        <v>38</v>
      </c>
      <c r="I10" s="404">
        <v>2</v>
      </c>
      <c r="J10" s="502">
        <v>3</v>
      </c>
      <c r="K10" s="503">
        <v>2018</v>
      </c>
      <c r="L10" s="227"/>
      <c r="M10" s="227"/>
      <c r="N10" s="227"/>
      <c r="O10" s="227"/>
      <c r="P10" s="227"/>
      <c r="Q10" s="227"/>
      <c r="R10" s="227"/>
    </row>
    <row r="11" spans="1:18" s="497" customFormat="1" ht="24" customHeight="1">
      <c r="A11" s="361">
        <v>2019</v>
      </c>
      <c r="B11" s="498">
        <f t="shared" ref="B11:B23" si="0">SUM(C11,E11:J11)</f>
        <v>207243</v>
      </c>
      <c r="C11" s="498">
        <f>+C23</f>
        <v>201249</v>
      </c>
      <c r="D11" s="498">
        <f t="shared" ref="D11:J11" si="1">+D23</f>
        <v>165803</v>
      </c>
      <c r="E11" s="498">
        <f t="shared" si="1"/>
        <v>4106</v>
      </c>
      <c r="F11" s="498">
        <f t="shared" si="1"/>
        <v>1558</v>
      </c>
      <c r="G11" s="498">
        <f t="shared" si="1"/>
        <v>279</v>
      </c>
      <c r="H11" s="498">
        <f t="shared" si="1"/>
        <v>46</v>
      </c>
      <c r="I11" s="498">
        <f t="shared" si="1"/>
        <v>2</v>
      </c>
      <c r="J11" s="504">
        <f t="shared" si="1"/>
        <v>3</v>
      </c>
      <c r="K11" s="505">
        <v>2019</v>
      </c>
      <c r="L11" s="342"/>
      <c r="M11" s="342"/>
      <c r="N11" s="342"/>
      <c r="O11" s="342"/>
      <c r="P11" s="342"/>
      <c r="Q11" s="342"/>
      <c r="R11" s="342"/>
    </row>
    <row r="12" spans="1:18" s="49" customFormat="1" ht="24" customHeight="1">
      <c r="A12" s="344" t="s">
        <v>59</v>
      </c>
      <c r="B12" s="148">
        <f t="shared" si="0"/>
        <v>198249</v>
      </c>
      <c r="C12" s="149">
        <v>192635</v>
      </c>
      <c r="D12" s="149">
        <v>167316</v>
      </c>
      <c r="E12" s="149">
        <v>3696</v>
      </c>
      <c r="F12" s="149">
        <v>1594</v>
      </c>
      <c r="G12" s="149">
        <v>281</v>
      </c>
      <c r="H12" s="149">
        <v>38</v>
      </c>
      <c r="I12" s="149">
        <v>2</v>
      </c>
      <c r="J12" s="506">
        <v>3</v>
      </c>
      <c r="K12" s="321" t="s">
        <v>227</v>
      </c>
      <c r="L12" s="147"/>
      <c r="M12" s="147"/>
      <c r="N12" s="147"/>
      <c r="O12" s="147"/>
      <c r="P12" s="147"/>
      <c r="Q12" s="147"/>
      <c r="R12" s="147"/>
    </row>
    <row r="13" spans="1:18" ht="24" customHeight="1">
      <c r="A13" s="145" t="s">
        <v>15</v>
      </c>
      <c r="B13" s="148">
        <f t="shared" si="0"/>
        <v>197650</v>
      </c>
      <c r="C13" s="149">
        <v>192033</v>
      </c>
      <c r="D13" s="149">
        <v>166714</v>
      </c>
      <c r="E13" s="149">
        <v>3698</v>
      </c>
      <c r="F13" s="149">
        <v>1598</v>
      </c>
      <c r="G13" s="149">
        <v>278</v>
      </c>
      <c r="H13" s="149">
        <v>38</v>
      </c>
      <c r="I13" s="149">
        <v>2</v>
      </c>
      <c r="J13" s="506">
        <v>3</v>
      </c>
      <c r="K13" s="321" t="s">
        <v>60</v>
      </c>
      <c r="L13" s="150"/>
      <c r="M13" s="150"/>
      <c r="N13" s="150"/>
      <c r="O13" s="150"/>
      <c r="P13" s="150"/>
      <c r="Q13" s="150"/>
      <c r="R13" s="150"/>
    </row>
    <row r="14" spans="1:18" ht="24" customHeight="1">
      <c r="A14" s="145" t="s">
        <v>16</v>
      </c>
      <c r="B14" s="148">
        <f t="shared" si="0"/>
        <v>199041</v>
      </c>
      <c r="C14" s="149">
        <v>193405</v>
      </c>
      <c r="D14" s="149">
        <v>166964</v>
      </c>
      <c r="E14" s="149">
        <v>3733</v>
      </c>
      <c r="F14" s="149">
        <v>1582</v>
      </c>
      <c r="G14" s="149">
        <v>276</v>
      </c>
      <c r="H14" s="149">
        <v>40</v>
      </c>
      <c r="I14" s="149">
        <v>2</v>
      </c>
      <c r="J14" s="506">
        <v>3</v>
      </c>
      <c r="K14" s="321" t="s">
        <v>61</v>
      </c>
      <c r="L14" s="150"/>
      <c r="M14" s="150"/>
      <c r="N14" s="150"/>
      <c r="O14" s="150"/>
      <c r="P14" s="150"/>
      <c r="Q14" s="150"/>
      <c r="R14" s="150"/>
    </row>
    <row r="15" spans="1:18" ht="24" customHeight="1">
      <c r="A15" s="145" t="s">
        <v>17</v>
      </c>
      <c r="B15" s="148">
        <f t="shared" si="0"/>
        <v>198509</v>
      </c>
      <c r="C15" s="149">
        <v>192881</v>
      </c>
      <c r="D15" s="149">
        <v>166145</v>
      </c>
      <c r="E15" s="149">
        <v>3756</v>
      </c>
      <c r="F15" s="149">
        <v>1552</v>
      </c>
      <c r="G15" s="149">
        <v>275</v>
      </c>
      <c r="H15" s="149">
        <v>40</v>
      </c>
      <c r="I15" s="149">
        <v>2</v>
      </c>
      <c r="J15" s="506">
        <v>3</v>
      </c>
      <c r="K15" s="321" t="s">
        <v>62</v>
      </c>
      <c r="L15" s="150"/>
      <c r="M15" s="150"/>
      <c r="N15" s="150"/>
      <c r="O15" s="150"/>
      <c r="P15" s="150"/>
      <c r="Q15" s="150"/>
      <c r="R15" s="150"/>
    </row>
    <row r="16" spans="1:18" ht="24" customHeight="1">
      <c r="A16" s="145" t="s">
        <v>18</v>
      </c>
      <c r="B16" s="148">
        <f t="shared" si="0"/>
        <v>197914</v>
      </c>
      <c r="C16" s="149">
        <v>192353</v>
      </c>
      <c r="D16" s="149">
        <v>165081</v>
      </c>
      <c r="E16" s="149">
        <v>3788</v>
      </c>
      <c r="F16" s="149">
        <v>1453</v>
      </c>
      <c r="G16" s="149">
        <v>273</v>
      </c>
      <c r="H16" s="149">
        <v>42</v>
      </c>
      <c r="I16" s="149">
        <v>2</v>
      </c>
      <c r="J16" s="506">
        <v>3</v>
      </c>
      <c r="K16" s="321" t="s">
        <v>63</v>
      </c>
      <c r="L16" s="150"/>
      <c r="M16" s="150"/>
      <c r="N16" s="150"/>
      <c r="O16" s="150"/>
      <c r="P16" s="150"/>
      <c r="Q16" s="150"/>
      <c r="R16" s="150"/>
    </row>
    <row r="17" spans="1:18" ht="24" customHeight="1">
      <c r="A17" s="145" t="s">
        <v>19</v>
      </c>
      <c r="B17" s="148">
        <f t="shared" si="0"/>
        <v>199953</v>
      </c>
      <c r="C17" s="149">
        <v>194618</v>
      </c>
      <c r="D17" s="149">
        <v>164182</v>
      </c>
      <c r="E17" s="149">
        <v>3753</v>
      </c>
      <c r="F17" s="149">
        <v>1275</v>
      </c>
      <c r="G17" s="149">
        <v>260</v>
      </c>
      <c r="H17" s="149">
        <v>42</v>
      </c>
      <c r="I17" s="149">
        <v>2</v>
      </c>
      <c r="J17" s="506">
        <v>3</v>
      </c>
      <c r="K17" s="321" t="s">
        <v>64</v>
      </c>
      <c r="L17" s="150"/>
      <c r="M17" s="150"/>
      <c r="N17" s="150"/>
      <c r="O17" s="150"/>
      <c r="P17" s="150"/>
      <c r="Q17" s="150"/>
      <c r="R17" s="150"/>
    </row>
    <row r="18" spans="1:18" ht="24" customHeight="1">
      <c r="A18" s="145" t="s">
        <v>20</v>
      </c>
      <c r="B18" s="148">
        <f t="shared" si="0"/>
        <v>199116</v>
      </c>
      <c r="C18" s="149">
        <v>193834</v>
      </c>
      <c r="D18" s="149">
        <v>163359</v>
      </c>
      <c r="E18" s="149">
        <v>3766</v>
      </c>
      <c r="F18" s="149">
        <v>1210</v>
      </c>
      <c r="G18" s="149">
        <v>259</v>
      </c>
      <c r="H18" s="149">
        <v>42</v>
      </c>
      <c r="I18" s="149">
        <v>2</v>
      </c>
      <c r="J18" s="506">
        <v>3</v>
      </c>
      <c r="K18" s="321" t="s">
        <v>65</v>
      </c>
      <c r="L18" s="150"/>
      <c r="M18" s="150"/>
      <c r="N18" s="150"/>
      <c r="O18" s="150"/>
      <c r="P18" s="150"/>
      <c r="Q18" s="150"/>
      <c r="R18" s="150"/>
    </row>
    <row r="19" spans="1:18" ht="24" customHeight="1">
      <c r="A19" s="145" t="s">
        <v>21</v>
      </c>
      <c r="B19" s="148">
        <f t="shared" si="0"/>
        <v>198686</v>
      </c>
      <c r="C19" s="149">
        <v>193445</v>
      </c>
      <c r="D19" s="149">
        <v>162412</v>
      </c>
      <c r="E19" s="149">
        <v>3768</v>
      </c>
      <c r="F19" s="149">
        <v>1171</v>
      </c>
      <c r="G19" s="149">
        <v>255</v>
      </c>
      <c r="H19" s="149">
        <v>42</v>
      </c>
      <c r="I19" s="149">
        <v>2</v>
      </c>
      <c r="J19" s="506">
        <v>3</v>
      </c>
      <c r="K19" s="321" t="s">
        <v>66</v>
      </c>
    </row>
    <row r="20" spans="1:18" ht="24" customHeight="1">
      <c r="A20" s="145" t="s">
        <v>22</v>
      </c>
      <c r="B20" s="148">
        <f t="shared" si="0"/>
        <v>200884</v>
      </c>
      <c r="C20" s="149">
        <v>195616</v>
      </c>
      <c r="D20" s="149">
        <v>162206</v>
      </c>
      <c r="E20" s="149">
        <v>3814</v>
      </c>
      <c r="F20" s="149">
        <v>1150</v>
      </c>
      <c r="G20" s="149">
        <v>257</v>
      </c>
      <c r="H20" s="149">
        <v>42</v>
      </c>
      <c r="I20" s="149">
        <v>2</v>
      </c>
      <c r="J20" s="506">
        <v>3</v>
      </c>
      <c r="K20" s="321" t="s">
        <v>67</v>
      </c>
    </row>
    <row r="21" spans="1:18" ht="24" customHeight="1">
      <c r="A21" s="145" t="s">
        <v>23</v>
      </c>
      <c r="B21" s="148">
        <f t="shared" si="0"/>
        <v>202643</v>
      </c>
      <c r="C21" s="149">
        <v>197195</v>
      </c>
      <c r="D21" s="149">
        <v>163783</v>
      </c>
      <c r="E21" s="149">
        <v>3904</v>
      </c>
      <c r="F21" s="149">
        <v>1233</v>
      </c>
      <c r="G21" s="149">
        <v>263</v>
      </c>
      <c r="H21" s="149">
        <v>43</v>
      </c>
      <c r="I21" s="149">
        <v>2</v>
      </c>
      <c r="J21" s="506">
        <v>3</v>
      </c>
      <c r="K21" s="321" t="s">
        <v>68</v>
      </c>
    </row>
    <row r="22" spans="1:18" ht="24" customHeight="1">
      <c r="A22" s="145" t="s">
        <v>24</v>
      </c>
      <c r="B22" s="148">
        <f t="shared" si="0"/>
        <v>203570</v>
      </c>
      <c r="C22" s="149">
        <v>197768</v>
      </c>
      <c r="D22" s="149">
        <v>164109</v>
      </c>
      <c r="E22" s="149">
        <v>4037</v>
      </c>
      <c r="F22" s="149">
        <v>1440</v>
      </c>
      <c r="G22" s="149">
        <v>274</v>
      </c>
      <c r="H22" s="149">
        <v>46</v>
      </c>
      <c r="I22" s="149">
        <v>2</v>
      </c>
      <c r="J22" s="506">
        <v>3</v>
      </c>
      <c r="K22" s="321" t="s">
        <v>69</v>
      </c>
    </row>
    <row r="23" spans="1:18" ht="24" customHeight="1">
      <c r="A23" s="157" t="s">
        <v>25</v>
      </c>
      <c r="B23" s="158">
        <f t="shared" si="0"/>
        <v>207243</v>
      </c>
      <c r="C23" s="159">
        <v>201249</v>
      </c>
      <c r="D23" s="159">
        <v>165803</v>
      </c>
      <c r="E23" s="159">
        <v>4106</v>
      </c>
      <c r="F23" s="159">
        <v>1558</v>
      </c>
      <c r="G23" s="159">
        <v>279</v>
      </c>
      <c r="H23" s="159">
        <v>46</v>
      </c>
      <c r="I23" s="159">
        <v>2</v>
      </c>
      <c r="J23" s="507">
        <v>3</v>
      </c>
      <c r="K23" s="508" t="s">
        <v>70</v>
      </c>
    </row>
    <row r="24" spans="1:18" ht="15" customHeight="1">
      <c r="A24" s="32" t="s">
        <v>228</v>
      </c>
    </row>
    <row r="25" spans="1:18" ht="15" customHeight="1">
      <c r="A25" s="32" t="s">
        <v>229</v>
      </c>
    </row>
    <row r="26" spans="1:18" ht="15" customHeight="1">
      <c r="A26" s="412" t="s">
        <v>350</v>
      </c>
    </row>
  </sheetData>
  <mergeCells count="4">
    <mergeCell ref="A3:A4"/>
    <mergeCell ref="K3:K4"/>
    <mergeCell ref="A1:F1"/>
    <mergeCell ref="G1:K1"/>
  </mergeCells>
  <phoneticPr fontId="7" type="noConversion"/>
  <pageMargins left="0.9055118110236221" right="0.9055118110236221" top="1.2598425196850394" bottom="1.4960629921259843" header="0.82677165354330717" footer="0.51181102362204722"/>
  <pageSetup paperSize="9" scale="4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view="pageBreakPreview" zoomScaleNormal="100" zoomScaleSheetLayoutView="100" workbookViewId="0">
      <selection activeCell="D29" sqref="D29"/>
    </sheetView>
  </sheetViews>
  <sheetFormatPr defaultRowHeight="17.25"/>
  <cols>
    <col min="1" max="1" width="15.625" style="45" customWidth="1"/>
    <col min="2" max="3" width="30.75" style="45" customWidth="1"/>
    <col min="4" max="4" width="61.625" style="45" customWidth="1"/>
    <col min="5" max="5" width="15.625" style="45" customWidth="1"/>
    <col min="6" max="16384" width="9" style="45"/>
  </cols>
  <sheetData>
    <row r="1" spans="1:5" ht="24.95" customHeight="1">
      <c r="A1" s="580" t="s">
        <v>223</v>
      </c>
      <c r="B1" s="580"/>
      <c r="C1" s="580"/>
      <c r="D1" s="580" t="s">
        <v>421</v>
      </c>
      <c r="E1" s="580"/>
    </row>
    <row r="2" spans="1:5" s="319" customFormat="1" ht="24.95" customHeight="1" thickBot="1">
      <c r="A2" s="317" t="s">
        <v>71</v>
      </c>
      <c r="B2" s="318"/>
      <c r="C2" s="318"/>
      <c r="D2" s="579" t="s">
        <v>72</v>
      </c>
      <c r="E2" s="579"/>
    </row>
    <row r="3" spans="1:5" s="147" customFormat="1" ht="45.75" customHeight="1" thickTop="1">
      <c r="A3" s="325" t="s">
        <v>75</v>
      </c>
      <c r="B3" s="341" t="s">
        <v>423</v>
      </c>
      <c r="C3" s="326" t="s">
        <v>73</v>
      </c>
      <c r="D3" s="326" t="s">
        <v>74</v>
      </c>
      <c r="E3" s="327" t="s">
        <v>335</v>
      </c>
    </row>
    <row r="4" spans="1:5" s="136" customFormat="1" ht="24" customHeight="1">
      <c r="A4" s="365">
        <v>2013</v>
      </c>
      <c r="B4" s="135">
        <v>99.8</v>
      </c>
      <c r="C4" s="362">
        <v>156411</v>
      </c>
      <c r="D4" s="367">
        <v>156764</v>
      </c>
      <c r="E4" s="340">
        <v>2013</v>
      </c>
    </row>
    <row r="5" spans="1:5" s="136" customFormat="1" ht="24" customHeight="1">
      <c r="A5" s="365">
        <v>2014</v>
      </c>
      <c r="B5" s="135">
        <v>101.5</v>
      </c>
      <c r="C5" s="362">
        <v>158683</v>
      </c>
      <c r="D5" s="367">
        <v>156293</v>
      </c>
      <c r="E5" s="340">
        <v>2014</v>
      </c>
    </row>
    <row r="6" spans="1:5" s="136" customFormat="1" ht="24" customHeight="1">
      <c r="A6" s="365">
        <v>2015</v>
      </c>
      <c r="B6" s="336">
        <v>103.1</v>
      </c>
      <c r="C6" s="362">
        <v>162673</v>
      </c>
      <c r="D6" s="367">
        <v>157755</v>
      </c>
      <c r="E6" s="340">
        <v>2015</v>
      </c>
    </row>
    <row r="7" spans="1:5" s="136" customFormat="1" ht="24" customHeight="1">
      <c r="A7" s="365">
        <v>2016</v>
      </c>
      <c r="B7" s="336">
        <v>104.9050494442986</v>
      </c>
      <c r="C7" s="362">
        <v>167825</v>
      </c>
      <c r="D7" s="367">
        <v>159978</v>
      </c>
      <c r="E7" s="340">
        <v>2016</v>
      </c>
    </row>
    <row r="8" spans="1:5" s="136" customFormat="1" ht="24" customHeight="1">
      <c r="A8" s="365">
        <v>2017</v>
      </c>
      <c r="B8" s="336">
        <v>105.365847844483</v>
      </c>
      <c r="C8" s="362">
        <v>176806</v>
      </c>
      <c r="D8" s="367">
        <v>167802</v>
      </c>
      <c r="E8" s="340">
        <v>2017</v>
      </c>
    </row>
    <row r="9" spans="1:5" s="136" customFormat="1" ht="24" customHeight="1">
      <c r="A9" s="365">
        <v>2018</v>
      </c>
      <c r="B9" s="336">
        <v>104.3576474226918</v>
      </c>
      <c r="C9" s="362">
        <v>188951</v>
      </c>
      <c r="D9" s="367">
        <v>181061</v>
      </c>
      <c r="E9" s="340">
        <v>2018</v>
      </c>
    </row>
    <row r="10" spans="1:5" s="497" customFormat="1" ht="24" customHeight="1">
      <c r="A10" s="366">
        <v>2019</v>
      </c>
      <c r="B10" s="450">
        <v>103.33709884467265</v>
      </c>
      <c r="C10" s="364">
        <v>201249</v>
      </c>
      <c r="D10" s="368">
        <v>194750</v>
      </c>
      <c r="E10" s="363">
        <v>2019</v>
      </c>
    </row>
    <row r="11" spans="1:5" ht="12.95" customHeight="1">
      <c r="A11" s="137" t="s">
        <v>422</v>
      </c>
    </row>
    <row r="12" spans="1:5" ht="12.95" customHeight="1">
      <c r="A12" s="412" t="s">
        <v>350</v>
      </c>
      <c r="D12" s="581"/>
      <c r="E12" s="581"/>
    </row>
  </sheetData>
  <mergeCells count="4">
    <mergeCell ref="D2:E2"/>
    <mergeCell ref="A1:C1"/>
    <mergeCell ref="D1:E1"/>
    <mergeCell ref="D12:E12"/>
  </mergeCells>
  <phoneticPr fontId="7" type="noConversion"/>
  <pageMargins left="0.9055118110236221" right="0.9055118110236221" top="1.2598425196850394" bottom="1.4960629921259843" header="0.82677165354330717" footer="0.51181102362204722"/>
  <pageSetup paperSize="9" scale="4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Normal="100" zoomScaleSheetLayoutView="100" workbookViewId="0">
      <selection activeCell="F25" sqref="F25"/>
    </sheetView>
  </sheetViews>
  <sheetFormatPr defaultRowHeight="17.25"/>
  <cols>
    <col min="1" max="1" width="10.125" style="45" customWidth="1"/>
    <col min="2" max="4" width="22.375" style="51" customWidth="1"/>
    <col min="5" max="6" width="16.75" style="51" customWidth="1"/>
    <col min="7" max="7" width="16.875" style="51" customWidth="1"/>
    <col min="8" max="8" width="16.75" style="51" customWidth="1"/>
    <col min="9" max="9" width="10.125" style="45" customWidth="1"/>
    <col min="10" max="16384" width="9" style="49"/>
  </cols>
  <sheetData>
    <row r="1" spans="1:9" s="161" customFormat="1" ht="24.95" customHeight="1">
      <c r="A1" s="515" t="s">
        <v>351</v>
      </c>
      <c r="B1" s="582"/>
      <c r="C1" s="582"/>
      <c r="D1" s="582"/>
      <c r="E1" s="514" t="s">
        <v>397</v>
      </c>
      <c r="F1" s="582"/>
      <c r="G1" s="582"/>
      <c r="H1" s="582"/>
      <c r="I1" s="582"/>
    </row>
    <row r="2" spans="1:9" s="3" customFormat="1" ht="24.95" customHeight="1" thickBot="1">
      <c r="A2" s="3" t="s">
        <v>10</v>
      </c>
      <c r="B2" s="4"/>
      <c r="C2" s="4"/>
      <c r="D2" s="162"/>
      <c r="E2" s="4"/>
      <c r="F2" s="4"/>
      <c r="G2" s="4"/>
      <c r="H2" s="4"/>
      <c r="I2" s="8" t="s">
        <v>246</v>
      </c>
    </row>
    <row r="3" spans="1:9" s="10" customFormat="1" ht="19.5" customHeight="1" thickTop="1">
      <c r="A3" s="583" t="s">
        <v>247</v>
      </c>
      <c r="B3" s="187" t="s">
        <v>248</v>
      </c>
      <c r="C3" s="517" t="s">
        <v>249</v>
      </c>
      <c r="D3" s="188"/>
      <c r="E3" s="122" t="s">
        <v>250</v>
      </c>
      <c r="F3" s="189" t="s">
        <v>251</v>
      </c>
      <c r="G3" s="189" t="s">
        <v>252</v>
      </c>
      <c r="H3" s="190" t="s">
        <v>253</v>
      </c>
      <c r="I3" s="586" t="s">
        <v>28</v>
      </c>
    </row>
    <row r="4" spans="1:9" s="10" customFormat="1" ht="19.5" customHeight="1">
      <c r="A4" s="584"/>
      <c r="B4" s="163" t="s">
        <v>254</v>
      </c>
      <c r="C4" s="518"/>
      <c r="D4" s="465" t="s">
        <v>255</v>
      </c>
      <c r="E4" s="166" t="s">
        <v>256</v>
      </c>
      <c r="F4" s="164" t="s">
        <v>256</v>
      </c>
      <c r="G4" s="164" t="s">
        <v>26</v>
      </c>
      <c r="H4" s="165" t="s">
        <v>233</v>
      </c>
      <c r="I4" s="587"/>
    </row>
    <row r="5" spans="1:9" s="10" customFormat="1" ht="16.5" customHeight="1">
      <c r="A5" s="584"/>
      <c r="B5" s="531" t="s">
        <v>234</v>
      </c>
      <c r="C5" s="458" t="s">
        <v>424</v>
      </c>
      <c r="D5" s="460" t="s">
        <v>235</v>
      </c>
      <c r="E5" s="166" t="s">
        <v>236</v>
      </c>
      <c r="F5" s="166" t="s">
        <v>237</v>
      </c>
      <c r="G5" s="166" t="s">
        <v>238</v>
      </c>
      <c r="H5" s="165" t="s">
        <v>239</v>
      </c>
      <c r="I5" s="587"/>
    </row>
    <row r="6" spans="1:9" s="10" customFormat="1" ht="16.5" customHeight="1">
      <c r="A6" s="585"/>
      <c r="B6" s="589"/>
      <c r="C6" s="459" t="s">
        <v>425</v>
      </c>
      <c r="D6" s="461" t="s">
        <v>240</v>
      </c>
      <c r="E6" s="112" t="s">
        <v>241</v>
      </c>
      <c r="F6" s="112" t="s">
        <v>242</v>
      </c>
      <c r="G6" s="112" t="s">
        <v>243</v>
      </c>
      <c r="H6" s="167" t="s">
        <v>244</v>
      </c>
      <c r="I6" s="588"/>
    </row>
    <row r="7" spans="1:9" s="173" customFormat="1" ht="24" customHeight="1">
      <c r="A7" s="171">
        <v>2013</v>
      </c>
      <c r="B7" s="172">
        <v>422817</v>
      </c>
      <c r="C7" s="172">
        <v>421971</v>
      </c>
      <c r="D7" s="169">
        <f>C7/B7*100</f>
        <v>99.799913437728378</v>
      </c>
      <c r="E7" s="172">
        <v>394800</v>
      </c>
      <c r="F7" s="172">
        <v>189532.5205479452</v>
      </c>
      <c r="G7" s="172">
        <v>449</v>
      </c>
      <c r="H7" s="376">
        <v>34024</v>
      </c>
      <c r="I7" s="369">
        <v>2013</v>
      </c>
    </row>
    <row r="8" spans="1:9" s="173" customFormat="1" ht="24" customHeight="1">
      <c r="A8" s="171">
        <v>2014</v>
      </c>
      <c r="B8" s="172">
        <v>424622</v>
      </c>
      <c r="C8" s="172">
        <v>423722</v>
      </c>
      <c r="D8" s="169">
        <v>99.79</v>
      </c>
      <c r="E8" s="172">
        <v>394800</v>
      </c>
      <c r="F8" s="172">
        <v>186373</v>
      </c>
      <c r="G8" s="172">
        <v>439.85</v>
      </c>
      <c r="H8" s="376">
        <v>34927</v>
      </c>
      <c r="I8" s="369">
        <v>2014</v>
      </c>
    </row>
    <row r="9" spans="1:9" s="173" customFormat="1" ht="24" customHeight="1">
      <c r="A9" s="171">
        <v>2015</v>
      </c>
      <c r="B9" s="172">
        <v>429770</v>
      </c>
      <c r="C9" s="172">
        <v>429340</v>
      </c>
      <c r="D9" s="169">
        <v>99.9</v>
      </c>
      <c r="E9" s="172">
        <v>348800</v>
      </c>
      <c r="F9" s="172">
        <v>142375</v>
      </c>
      <c r="G9" s="172">
        <v>332</v>
      </c>
      <c r="H9" s="376">
        <v>36325</v>
      </c>
      <c r="I9" s="369">
        <v>2015</v>
      </c>
    </row>
    <row r="10" spans="1:9" s="173" customFormat="1" ht="24" customHeight="1">
      <c r="A10" s="171">
        <v>2016</v>
      </c>
      <c r="B10" s="172">
        <v>434187</v>
      </c>
      <c r="C10" s="172">
        <v>433753</v>
      </c>
      <c r="D10" s="169">
        <v>99.9</v>
      </c>
      <c r="E10" s="172">
        <v>392800</v>
      </c>
      <c r="F10" s="172">
        <v>146255</v>
      </c>
      <c r="G10" s="172">
        <v>337</v>
      </c>
      <c r="H10" s="376">
        <v>37393</v>
      </c>
      <c r="I10" s="369">
        <v>2016</v>
      </c>
    </row>
    <row r="11" spans="1:9" s="173" customFormat="1" ht="24" customHeight="1">
      <c r="A11" s="171">
        <v>2017</v>
      </c>
      <c r="B11" s="172">
        <v>451695</v>
      </c>
      <c r="C11" s="172">
        <v>451243</v>
      </c>
      <c r="D11" s="169">
        <f>(C11/B11)*100</f>
        <v>99.899932476560522</v>
      </c>
      <c r="E11" s="172">
        <v>394800</v>
      </c>
      <c r="F11" s="172">
        <v>152499</v>
      </c>
      <c r="G11" s="172">
        <f>(F11*1000/C11)</f>
        <v>337.95316492444204</v>
      </c>
      <c r="H11" s="376">
        <v>39615</v>
      </c>
      <c r="I11" s="369">
        <v>2017</v>
      </c>
    </row>
    <row r="12" spans="1:9" s="173" customFormat="1" ht="24" customHeight="1">
      <c r="A12" s="171">
        <v>2018</v>
      </c>
      <c r="B12" s="172">
        <v>483327</v>
      </c>
      <c r="C12" s="172">
        <v>482844</v>
      </c>
      <c r="D12" s="169">
        <v>99.9</v>
      </c>
      <c r="E12" s="168">
        <v>392800</v>
      </c>
      <c r="F12" s="172">
        <v>163341</v>
      </c>
      <c r="G12" s="172">
        <v>338</v>
      </c>
      <c r="H12" s="376">
        <v>40989</v>
      </c>
      <c r="I12" s="369">
        <v>2018</v>
      </c>
    </row>
    <row r="13" spans="1:9" s="26" customFormat="1" ht="24" customHeight="1">
      <c r="A13" s="373">
        <v>2019</v>
      </c>
      <c r="B13" s="371">
        <v>508379</v>
      </c>
      <c r="C13" s="371">
        <v>507870</v>
      </c>
      <c r="D13" s="372">
        <v>99.9</v>
      </c>
      <c r="E13" s="457">
        <v>394800</v>
      </c>
      <c r="F13" s="371">
        <v>167374.23000000001</v>
      </c>
      <c r="G13" s="371">
        <v>329.6</v>
      </c>
      <c r="H13" s="377">
        <v>42023</v>
      </c>
      <c r="I13" s="370">
        <v>2019</v>
      </c>
    </row>
    <row r="14" spans="1:9" s="178" customFormat="1" ht="12" customHeight="1">
      <c r="A14" s="32" t="s">
        <v>338</v>
      </c>
      <c r="B14" s="174"/>
      <c r="C14" s="175"/>
      <c r="D14" s="175"/>
      <c r="E14" s="175"/>
      <c r="F14" s="176"/>
      <c r="G14" s="175"/>
      <c r="H14" s="175"/>
      <c r="I14" s="177"/>
    </row>
    <row r="15" spans="1:9" s="178" customFormat="1" ht="12.75" customHeight="1">
      <c r="A15" s="32"/>
      <c r="B15" s="174"/>
      <c r="C15" s="175"/>
      <c r="D15" s="175"/>
      <c r="E15" s="175"/>
      <c r="F15" s="176"/>
      <c r="G15" s="175"/>
      <c r="H15" s="175"/>
      <c r="I15" s="177"/>
    </row>
    <row r="16" spans="1:9" s="178" customFormat="1" ht="24" customHeight="1">
      <c r="A16" s="32"/>
      <c r="B16" s="179"/>
      <c r="C16" s="179"/>
      <c r="D16" s="180"/>
      <c r="E16" s="181"/>
      <c r="F16" s="182"/>
      <c r="G16" s="182"/>
      <c r="H16" s="183"/>
      <c r="I16" s="177"/>
    </row>
    <row r="17" spans="1:9" s="178" customFormat="1" ht="16.5" customHeight="1">
      <c r="A17" s="32"/>
      <c r="B17" s="174"/>
      <c r="C17" s="175"/>
      <c r="D17" s="175"/>
      <c r="E17" s="175"/>
      <c r="F17" s="176"/>
      <c r="G17" s="175"/>
      <c r="H17" s="175"/>
      <c r="I17" s="177"/>
    </row>
    <row r="18" spans="1:9" s="178" customFormat="1" ht="24" customHeight="1">
      <c r="A18" s="32"/>
      <c r="B18" s="174"/>
      <c r="C18" s="175"/>
      <c r="D18" s="175"/>
      <c r="E18" s="175"/>
      <c r="F18" s="176"/>
      <c r="G18" s="175"/>
      <c r="H18" s="175"/>
      <c r="I18" s="177"/>
    </row>
    <row r="20" spans="1:9">
      <c r="A20" s="184"/>
    </row>
    <row r="21" spans="1:9">
      <c r="A21" s="185"/>
    </row>
    <row r="22" spans="1:9">
      <c r="A22" s="186"/>
    </row>
    <row r="39" ht="1.5" customHeight="1"/>
  </sheetData>
  <mergeCells count="6">
    <mergeCell ref="A1:D1"/>
    <mergeCell ref="E1:I1"/>
    <mergeCell ref="A3:A6"/>
    <mergeCell ref="I3:I6"/>
    <mergeCell ref="C3:C4"/>
    <mergeCell ref="B5:B6"/>
  </mergeCells>
  <phoneticPr fontId="5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10</vt:i4>
      </vt:variant>
    </vt:vector>
  </HeadingPairs>
  <TitlesOfParts>
    <vt:vector size="23" baseType="lpstr">
      <vt:lpstr>laroux</vt:lpstr>
      <vt:lpstr>1.용도별전력사용량</vt:lpstr>
      <vt:lpstr>2.제조업중분류별전력사용량(2-1)(2-2)</vt:lpstr>
      <vt:lpstr>3.가스공급량</vt:lpstr>
      <vt:lpstr>4.도시가스이용현황</vt:lpstr>
      <vt:lpstr>5.도시가스보급률</vt:lpstr>
      <vt:lpstr>6.상수도 보급현황</vt:lpstr>
      <vt:lpstr>7.상수도관</vt:lpstr>
      <vt:lpstr>8.급수사용량</vt:lpstr>
      <vt:lpstr>9.급수사용료부과</vt:lpstr>
      <vt:lpstr>10.하수도 보급률</vt:lpstr>
      <vt:lpstr>11.하수사용료부과</vt:lpstr>
      <vt:lpstr>12.하수관거(2-1)(2-2)</vt:lpstr>
      <vt:lpstr>'1.용도별전력사용량'!Print_Area</vt:lpstr>
      <vt:lpstr>'10.하수도 보급률'!Print_Area</vt:lpstr>
      <vt:lpstr>'11.하수사용료부과'!Print_Area</vt:lpstr>
      <vt:lpstr>'12.하수관거(2-1)(2-2)'!Print_Area</vt:lpstr>
      <vt:lpstr>'3.가스공급량'!Print_Area</vt:lpstr>
      <vt:lpstr>'4.도시가스이용현황'!Print_Area</vt:lpstr>
      <vt:lpstr>'6.상수도 보급현황'!Print_Area</vt:lpstr>
      <vt:lpstr>'7.상수도관'!Print_Area</vt:lpstr>
      <vt:lpstr>'8.급수사용량'!Print_Area</vt:lpstr>
      <vt:lpstr>'9.급수사용료부과'!Print_Area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전산통계담당관실</dc:creator>
  <cp:lastModifiedBy>user</cp:lastModifiedBy>
  <cp:lastPrinted>2017-09-08T08:56:14Z</cp:lastPrinted>
  <dcterms:created xsi:type="dcterms:W3CDTF">1999-01-18T00:55:05Z</dcterms:created>
  <dcterms:modified xsi:type="dcterms:W3CDTF">2021-04-11T23:24:38Z</dcterms:modified>
</cp:coreProperties>
</file>